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I:\internal\Regulatory\KY\2022\IRP\Discovery\Staff\Set 1\KPSC 1-8\"/>
    </mc:Choice>
  </mc:AlternateContent>
  <xr:revisionPtr revIDLastSave="0" documentId="13_ncr:1_{71703CF6-4D80-445D-A5AB-B412DAEBBB93}" xr6:coauthVersionLast="47" xr6:coauthVersionMax="47" xr10:uidLastSave="{00000000-0000-0000-0000-000000000000}"/>
  <bookViews>
    <workbookView xWindow="31680" yWindow="930" windowWidth="23130" windowHeight="13605" tabRatio="822" firstSheet="2" activeTab="3" xr2:uid="{F78704ED-4177-4B55-A4C7-655A92155B9A}"/>
  </bookViews>
  <sheets>
    <sheet name="Build Summary" sheetId="33" r:id="rId1"/>
    <sheet name="Capacity Charts and Reserves" sheetId="27" r:id="rId2"/>
    <sheet name="Inputs -&gt;" sheetId="22" r:id="rId3"/>
    <sheet name="Key Assumptions" sheetId="14" r:id="rId4"/>
    <sheet name="Existing Resources" sheetId="31" r:id="rId5"/>
    <sheet name="KPCO Obligation" sheetId="24" r:id="rId6"/>
    <sheet name="Resource Additions -&gt;" sheetId="18" r:id="rId7"/>
    <sheet name="KPCO_Additions_Summer" sheetId="10" r:id="rId8"/>
    <sheet name="KPCO_Additions_Winter" sheetId="32" r:id="rId9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3" l="1"/>
  <c r="AF68" i="27"/>
  <c r="AF67" i="27"/>
  <c r="AF66" i="27"/>
  <c r="AF65" i="27"/>
  <c r="AF64" i="27"/>
  <c r="AF63" i="27"/>
  <c r="AF62" i="27"/>
  <c r="AF61" i="27"/>
  <c r="AF60" i="27"/>
  <c r="G23" i="27" a="1"/>
  <c r="G23" i="27" s="1"/>
  <c r="C43" i="33"/>
  <c r="S328" i="10"/>
  <c r="T328" i="10"/>
  <c r="U328" i="10"/>
  <c r="V328" i="10"/>
  <c r="W328" i="10"/>
  <c r="X328" i="10"/>
  <c r="Y328" i="10"/>
  <c r="Z328" i="10"/>
  <c r="AA328" i="10"/>
  <c r="AB328" i="10"/>
  <c r="AC328" i="10"/>
  <c r="AD328" i="10"/>
  <c r="R328" i="10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Q18" i="33"/>
  <c r="P18" i="33"/>
  <c r="O18" i="33"/>
  <c r="N18" i="33"/>
  <c r="M18" i="33"/>
  <c r="AA18" i="33" s="1"/>
  <c r="L18" i="33"/>
  <c r="Y18" i="33" s="1"/>
  <c r="K18" i="33"/>
  <c r="J18" i="33"/>
  <c r="I18" i="33"/>
  <c r="H18" i="33"/>
  <c r="G18" i="33"/>
  <c r="F18" i="33"/>
  <c r="V18" i="33" s="1"/>
  <c r="E18" i="33"/>
  <c r="D18" i="33"/>
  <c r="U18" i="33" s="1"/>
  <c r="Q17" i="33"/>
  <c r="P17" i="33"/>
  <c r="AE17" i="33" s="1"/>
  <c r="O17" i="33"/>
  <c r="N17" i="33"/>
  <c r="M17" i="33"/>
  <c r="AA17" i="33" s="1"/>
  <c r="L17" i="33"/>
  <c r="Y17" i="33" s="1"/>
  <c r="K17" i="33"/>
  <c r="Z17" i="33" s="1"/>
  <c r="J17" i="33"/>
  <c r="I17" i="33"/>
  <c r="H17" i="33"/>
  <c r="G17" i="33"/>
  <c r="F17" i="33"/>
  <c r="E17" i="33"/>
  <c r="D17" i="33"/>
  <c r="U17" i="33" s="1"/>
  <c r="Q16" i="33"/>
  <c r="AB16" i="33" s="1"/>
  <c r="P16" i="33"/>
  <c r="AE16" i="33" s="1"/>
  <c r="O16" i="33"/>
  <c r="N16" i="33"/>
  <c r="M16" i="33"/>
  <c r="AA16" i="33" s="1"/>
  <c r="L16" i="33"/>
  <c r="K16" i="33"/>
  <c r="Z16" i="33" s="1"/>
  <c r="J16" i="33"/>
  <c r="I16" i="33"/>
  <c r="H16" i="33"/>
  <c r="G16" i="33"/>
  <c r="F16" i="33"/>
  <c r="E16" i="33"/>
  <c r="D16" i="33"/>
  <c r="Q15" i="33"/>
  <c r="AB15" i="33" s="1"/>
  <c r="P15" i="33"/>
  <c r="AE15" i="33" s="1"/>
  <c r="O15" i="33"/>
  <c r="N15" i="33"/>
  <c r="M15" i="33"/>
  <c r="AA15" i="33" s="1"/>
  <c r="L15" i="33"/>
  <c r="Y15" i="33" s="1"/>
  <c r="K15" i="33"/>
  <c r="J15" i="33"/>
  <c r="I15" i="33"/>
  <c r="H15" i="33"/>
  <c r="G15" i="33"/>
  <c r="F15" i="33"/>
  <c r="V15" i="33" s="1"/>
  <c r="E15" i="33"/>
  <c r="D15" i="33"/>
  <c r="Q14" i="33"/>
  <c r="P14" i="33"/>
  <c r="AE14" i="33" s="1"/>
  <c r="O14" i="33"/>
  <c r="N14" i="33"/>
  <c r="M14" i="33"/>
  <c r="AA14" i="33" s="1"/>
  <c r="L14" i="33"/>
  <c r="K14" i="33"/>
  <c r="J14" i="33"/>
  <c r="I14" i="33"/>
  <c r="H14" i="33"/>
  <c r="G14" i="33"/>
  <c r="F14" i="33"/>
  <c r="V14" i="33" s="1"/>
  <c r="E14" i="33"/>
  <c r="D14" i="33"/>
  <c r="U14" i="33" s="1"/>
  <c r="Q13" i="33"/>
  <c r="AB13" i="33" s="1"/>
  <c r="P13" i="33"/>
  <c r="AE13" i="33" s="1"/>
  <c r="O13" i="33"/>
  <c r="N13" i="33"/>
  <c r="M13" i="33"/>
  <c r="AA13" i="33" s="1"/>
  <c r="L13" i="33"/>
  <c r="Y13" i="33" s="1"/>
  <c r="K13" i="33"/>
  <c r="Z13" i="33" s="1"/>
  <c r="J13" i="33"/>
  <c r="I13" i="33"/>
  <c r="H13" i="33"/>
  <c r="G13" i="33"/>
  <c r="F13" i="33"/>
  <c r="E13" i="33"/>
  <c r="D13" i="33"/>
  <c r="U13" i="33" s="1"/>
  <c r="Q12" i="33"/>
  <c r="AB12" i="33" s="1"/>
  <c r="P12" i="33"/>
  <c r="O12" i="33"/>
  <c r="N12" i="33"/>
  <c r="M12" i="33"/>
  <c r="AA12" i="33" s="1"/>
  <c r="L12" i="33"/>
  <c r="K12" i="33"/>
  <c r="Z12" i="33" s="1"/>
  <c r="J12" i="33"/>
  <c r="I12" i="33"/>
  <c r="H12" i="33"/>
  <c r="G12" i="33"/>
  <c r="F12" i="33"/>
  <c r="E12" i="33"/>
  <c r="D12" i="33"/>
  <c r="Q11" i="33"/>
  <c r="AB11" i="33" s="1"/>
  <c r="P11" i="33"/>
  <c r="AE11" i="33" s="1"/>
  <c r="O11" i="33"/>
  <c r="N11" i="33"/>
  <c r="M11" i="33"/>
  <c r="AA11" i="33" s="1"/>
  <c r="L11" i="33"/>
  <c r="K11" i="33"/>
  <c r="J11" i="33"/>
  <c r="I11" i="33"/>
  <c r="H11" i="33"/>
  <c r="G11" i="33"/>
  <c r="F11" i="33"/>
  <c r="V11" i="33" s="1"/>
  <c r="E11" i="33"/>
  <c r="D11" i="33"/>
  <c r="Q10" i="33"/>
  <c r="AB10" i="33" s="1"/>
  <c r="P10" i="33"/>
  <c r="AE10" i="33" s="1"/>
  <c r="O10" i="33"/>
  <c r="N10" i="33"/>
  <c r="M10" i="33"/>
  <c r="AA10" i="33" s="1"/>
  <c r="L10" i="33"/>
  <c r="Y10" i="33" s="1"/>
  <c r="K10" i="33"/>
  <c r="J10" i="33"/>
  <c r="I10" i="33"/>
  <c r="H10" i="33"/>
  <c r="G10" i="33"/>
  <c r="F10" i="33"/>
  <c r="V10" i="33" s="1"/>
  <c r="E10" i="33"/>
  <c r="D10" i="33"/>
  <c r="Q9" i="33"/>
  <c r="P9" i="33"/>
  <c r="AE9" i="33" s="1"/>
  <c r="O9" i="33"/>
  <c r="N9" i="33"/>
  <c r="M9" i="33"/>
  <c r="AA9" i="33" s="1"/>
  <c r="L9" i="33"/>
  <c r="Y9" i="33" s="1"/>
  <c r="K9" i="33"/>
  <c r="Z9" i="33" s="1"/>
  <c r="J9" i="33"/>
  <c r="I9" i="33"/>
  <c r="H9" i="33"/>
  <c r="G9" i="33"/>
  <c r="F9" i="33"/>
  <c r="E9" i="33"/>
  <c r="D9" i="33"/>
  <c r="Q8" i="33"/>
  <c r="AB8" i="33" s="1"/>
  <c r="P8" i="33"/>
  <c r="AE8" i="33" s="1"/>
  <c r="O8" i="33"/>
  <c r="N8" i="33"/>
  <c r="M8" i="33"/>
  <c r="AA8" i="33" s="1"/>
  <c r="L8" i="33"/>
  <c r="K8" i="33"/>
  <c r="J8" i="33"/>
  <c r="I8" i="33"/>
  <c r="H8" i="33"/>
  <c r="G8" i="33"/>
  <c r="F8" i="33"/>
  <c r="E8" i="33"/>
  <c r="D8" i="33"/>
  <c r="Q7" i="33"/>
  <c r="AB7" i="33" s="1"/>
  <c r="P7" i="33"/>
  <c r="AE7" i="33" s="1"/>
  <c r="O7" i="33"/>
  <c r="N7" i="33"/>
  <c r="M7" i="33"/>
  <c r="AA7" i="33" s="1"/>
  <c r="L7" i="33"/>
  <c r="K7" i="33"/>
  <c r="Z7" i="33" s="1"/>
  <c r="J7" i="33"/>
  <c r="I7" i="33"/>
  <c r="H7" i="33"/>
  <c r="G7" i="33"/>
  <c r="F7" i="33"/>
  <c r="E7" i="33"/>
  <c r="D7" i="33"/>
  <c r="Q6" i="33"/>
  <c r="P6" i="33"/>
  <c r="AE6" i="33" s="1"/>
  <c r="O6" i="33"/>
  <c r="N6" i="33"/>
  <c r="M6" i="33"/>
  <c r="AA6" i="33" s="1"/>
  <c r="L6" i="33"/>
  <c r="K6" i="33"/>
  <c r="J6" i="33"/>
  <c r="I6" i="33"/>
  <c r="H6" i="33"/>
  <c r="G6" i="33"/>
  <c r="F6" i="33"/>
  <c r="E6" i="33"/>
  <c r="D6" i="33"/>
  <c r="Q5" i="33"/>
  <c r="P5" i="33"/>
  <c r="AE5" i="33" s="1"/>
  <c r="O5" i="33"/>
  <c r="N5" i="33"/>
  <c r="M5" i="33"/>
  <c r="AA5" i="33" s="1"/>
  <c r="L5" i="33"/>
  <c r="Y5" i="33" s="1"/>
  <c r="K5" i="33"/>
  <c r="Z5" i="33" s="1"/>
  <c r="J5" i="33"/>
  <c r="I5" i="33"/>
  <c r="H5" i="33"/>
  <c r="G5" i="33"/>
  <c r="F5" i="33"/>
  <c r="E5" i="33"/>
  <c r="D5" i="33"/>
  <c r="Q4" i="33"/>
  <c r="P4" i="33"/>
  <c r="O4" i="33"/>
  <c r="N4" i="33"/>
  <c r="M4" i="33"/>
  <c r="AA4" i="33" s="1"/>
  <c r="L4" i="33"/>
  <c r="K4" i="33"/>
  <c r="J4" i="33"/>
  <c r="I4" i="33"/>
  <c r="H4" i="33"/>
  <c r="G4" i="33"/>
  <c r="F4" i="33"/>
  <c r="E4" i="33"/>
  <c r="D4" i="33"/>
  <c r="D70" i="33"/>
  <c r="K56" i="33"/>
  <c r="K52" i="33"/>
  <c r="F59" i="33"/>
  <c r="G59" i="33"/>
  <c r="I57" i="33"/>
  <c r="H56" i="33"/>
  <c r="I53" i="33"/>
  <c r="AF47" i="27"/>
  <c r="AF48" i="27"/>
  <c r="AF49" i="27"/>
  <c r="AF50" i="27"/>
  <c r="AF51" i="27"/>
  <c r="AF52" i="27"/>
  <c r="AF53" i="27"/>
  <c r="AF54" i="27"/>
  <c r="AF46" i="27"/>
  <c r="D27" i="33" l="1"/>
  <c r="D24" i="33" s="1"/>
  <c r="U9" i="33"/>
  <c r="D28" i="33"/>
  <c r="D29" i="33" s="1"/>
  <c r="D30" i="33" s="1"/>
  <c r="D32" i="33" s="1"/>
  <c r="D33" i="33" s="1"/>
  <c r="D34" i="33" s="1"/>
  <c r="D35" i="33" s="1"/>
  <c r="D36" i="33" s="1"/>
  <c r="D37" i="33" s="1"/>
  <c r="D38" i="33" s="1"/>
  <c r="D57" i="33"/>
  <c r="F56" i="33"/>
  <c r="E50" i="33"/>
  <c r="H52" i="33"/>
  <c r="G55" i="33"/>
  <c r="K54" i="33"/>
  <c r="E53" i="33"/>
  <c r="E49" i="33"/>
  <c r="J57" i="33"/>
  <c r="G54" i="33"/>
  <c r="G58" i="33"/>
  <c r="F58" i="33"/>
  <c r="J49" i="33"/>
  <c r="H55" i="33"/>
  <c r="G50" i="33"/>
  <c r="E54" i="33"/>
  <c r="X4" i="33"/>
  <c r="W7" i="33"/>
  <c r="D52" i="33"/>
  <c r="D56" i="33"/>
  <c r="I50" i="33"/>
  <c r="I58" i="33"/>
  <c r="K57" i="33"/>
  <c r="E57" i="33"/>
  <c r="K53" i="33"/>
  <c r="W4" i="33"/>
  <c r="X5" i="33"/>
  <c r="I54" i="33"/>
  <c r="G46" i="33"/>
  <c r="U5" i="33"/>
  <c r="H47" i="33"/>
  <c r="V6" i="33"/>
  <c r="E46" i="33"/>
  <c r="F50" i="33"/>
  <c r="H59" i="33"/>
  <c r="I45" i="33"/>
  <c r="Z4" i="33"/>
  <c r="W6" i="33"/>
  <c r="X7" i="33"/>
  <c r="I49" i="33"/>
  <c r="Z8" i="33"/>
  <c r="W10" i="33"/>
  <c r="X11" i="33"/>
  <c r="W14" i="33"/>
  <c r="X15" i="33"/>
  <c r="W18" i="33"/>
  <c r="G45" i="33"/>
  <c r="U4" i="33"/>
  <c r="H46" i="33"/>
  <c r="V5" i="33"/>
  <c r="G49" i="33"/>
  <c r="U8" i="33"/>
  <c r="F49" i="33"/>
  <c r="Y8" i="33"/>
  <c r="H50" i="33"/>
  <c r="V9" i="33"/>
  <c r="G53" i="33"/>
  <c r="U12" i="33"/>
  <c r="F53" i="33"/>
  <c r="Y12" i="33"/>
  <c r="H54" i="33"/>
  <c r="V13" i="33"/>
  <c r="G57" i="33"/>
  <c r="U16" i="33"/>
  <c r="F57" i="33"/>
  <c r="Y16" i="33"/>
  <c r="H58" i="33"/>
  <c r="V17" i="33"/>
  <c r="D83" i="33"/>
  <c r="AE18" i="33"/>
  <c r="G47" i="33"/>
  <c r="U6" i="33"/>
  <c r="K45" i="33"/>
  <c r="AB4" i="33"/>
  <c r="I46" i="33"/>
  <c r="H51" i="33"/>
  <c r="F45" i="33"/>
  <c r="Y4" i="33"/>
  <c r="F46" i="33"/>
  <c r="F51" i="33"/>
  <c r="F54" i="33"/>
  <c r="K49" i="33"/>
  <c r="W5" i="33"/>
  <c r="X6" i="33"/>
  <c r="K47" i="33"/>
  <c r="AB6" i="33"/>
  <c r="W9" i="33"/>
  <c r="X10" i="33"/>
  <c r="I52" i="33"/>
  <c r="Z11" i="33"/>
  <c r="W13" i="33"/>
  <c r="X14" i="33"/>
  <c r="K55" i="33"/>
  <c r="AB14" i="33"/>
  <c r="I56" i="33"/>
  <c r="Z15" i="33"/>
  <c r="W17" i="33"/>
  <c r="X18" i="33"/>
  <c r="K59" i="33"/>
  <c r="AB18" i="33"/>
  <c r="H48" i="33"/>
  <c r="V7" i="33"/>
  <c r="H45" i="33"/>
  <c r="V4" i="33"/>
  <c r="G48" i="33"/>
  <c r="U7" i="33"/>
  <c r="F48" i="33"/>
  <c r="Y7" i="33"/>
  <c r="H49" i="33"/>
  <c r="V8" i="33"/>
  <c r="G52" i="33"/>
  <c r="U11" i="33"/>
  <c r="F52" i="33"/>
  <c r="Y11" i="33"/>
  <c r="H53" i="33"/>
  <c r="V12" i="33"/>
  <c r="G56" i="33"/>
  <c r="U15" i="33"/>
  <c r="H57" i="33"/>
  <c r="V16" i="33"/>
  <c r="D49" i="33"/>
  <c r="W8" i="33"/>
  <c r="X9" i="33"/>
  <c r="K50" i="33"/>
  <c r="AB9" i="33"/>
  <c r="I51" i="33"/>
  <c r="Z10" i="33"/>
  <c r="D53" i="33"/>
  <c r="W12" i="33"/>
  <c r="X13" i="33"/>
  <c r="I55" i="33"/>
  <c r="Z14" i="33"/>
  <c r="W16" i="33"/>
  <c r="E58" i="33"/>
  <c r="X17" i="33"/>
  <c r="K58" i="33"/>
  <c r="AB17" i="33"/>
  <c r="I59" i="33"/>
  <c r="Z18" i="33"/>
  <c r="I47" i="33"/>
  <c r="Z6" i="33"/>
  <c r="F47" i="33"/>
  <c r="Y6" i="33"/>
  <c r="G51" i="33"/>
  <c r="U10" i="33"/>
  <c r="J53" i="33"/>
  <c r="AE12" i="33"/>
  <c r="F55" i="33"/>
  <c r="Y14" i="33"/>
  <c r="K46" i="33"/>
  <c r="AB5" i="33"/>
  <c r="J45" i="33"/>
  <c r="AE4" i="33"/>
  <c r="X8" i="33"/>
  <c r="W11" i="33"/>
  <c r="X12" i="33"/>
  <c r="W15" i="33"/>
  <c r="X16" i="33"/>
  <c r="K20" i="33"/>
  <c r="Z19" i="33" s="1"/>
  <c r="E20" i="33"/>
  <c r="D45" i="33"/>
  <c r="M20" i="33"/>
  <c r="G20" i="33"/>
  <c r="O20" i="33"/>
  <c r="Q20" i="33"/>
  <c r="E59" i="33"/>
  <c r="E45" i="33"/>
  <c r="D46" i="33"/>
  <c r="E47" i="33"/>
  <c r="D50" i="33"/>
  <c r="E51" i="33"/>
  <c r="D54" i="33"/>
  <c r="E55" i="33"/>
  <c r="I20" i="33"/>
  <c r="K51" i="33"/>
  <c r="D47" i="33"/>
  <c r="J20" i="33"/>
  <c r="N20" i="33"/>
  <c r="D51" i="33"/>
  <c r="E52" i="33"/>
  <c r="D55" i="33"/>
  <c r="E56" i="33"/>
  <c r="D59" i="33"/>
  <c r="H20" i="33"/>
  <c r="J46" i="33"/>
  <c r="J50" i="33"/>
  <c r="J54" i="33"/>
  <c r="D58" i="33"/>
  <c r="J58" i="33"/>
  <c r="J47" i="33"/>
  <c r="J51" i="33"/>
  <c r="J55" i="33"/>
  <c r="J52" i="33"/>
  <c r="J48" i="33"/>
  <c r="J56" i="33"/>
  <c r="D20" i="33"/>
  <c r="U19" i="33" s="1"/>
  <c r="L20" i="33"/>
  <c r="Y19" i="33" s="1"/>
  <c r="K48" i="33"/>
  <c r="D48" i="33"/>
  <c r="F20" i="33"/>
  <c r="V19" i="33" s="1"/>
  <c r="E48" i="33"/>
  <c r="P20" i="33"/>
  <c r="I48" i="33"/>
  <c r="J59" i="33"/>
  <c r="I11" i="27" a="1"/>
  <c r="I11" i="27" s="1"/>
  <c r="I12" i="27" a="1"/>
  <c r="I12" i="27" s="1"/>
  <c r="H11" i="27" a="1"/>
  <c r="H11" i="27" s="1"/>
  <c r="H12" i="27" a="1"/>
  <c r="H12" i="27" s="1"/>
  <c r="D23" i="33" l="1"/>
  <c r="D26" i="33"/>
  <c r="D25" i="33"/>
  <c r="W19" i="33"/>
  <c r="D79" i="33"/>
  <c r="AA19" i="33"/>
  <c r="X19" i="33"/>
  <c r="D81" i="33"/>
  <c r="D80" i="33"/>
  <c r="D82" i="33"/>
  <c r="D41" i="33"/>
  <c r="D78" i="33"/>
  <c r="X4" i="10"/>
  <c r="X5" i="10" s="1"/>
  <c r="X6" i="10" s="1"/>
  <c r="X7" i="10" s="1"/>
  <c r="X8" i="10" s="1"/>
  <c r="X9" i="10" s="1"/>
  <c r="X10" i="10" s="1"/>
  <c r="X11" i="10" s="1"/>
  <c r="X12" i="10" s="1"/>
  <c r="X13" i="10" s="1"/>
  <c r="X14" i="10" s="1"/>
  <c r="X15" i="10" s="1"/>
  <c r="X16" i="10" s="1"/>
  <c r="X17" i="10" s="1"/>
  <c r="X18" i="10" s="1"/>
  <c r="X19" i="10" s="1"/>
  <c r="X20" i="10" s="1"/>
  <c r="X21" i="10" s="1"/>
  <c r="X22" i="10" s="1"/>
  <c r="X23" i="10" s="1"/>
  <c r="X24" i="10"/>
  <c r="X25" i="10" s="1"/>
  <c r="X26" i="10" s="1"/>
  <c r="X27" i="10" s="1"/>
  <c r="X28" i="10" s="1"/>
  <c r="X29" i="10" s="1"/>
  <c r="X30" i="10" s="1"/>
  <c r="X31" i="10" s="1"/>
  <c r="X32" i="10" s="1"/>
  <c r="X33" i="10" s="1"/>
  <c r="X34" i="10" s="1"/>
  <c r="X35" i="10" s="1"/>
  <c r="X36" i="10" s="1"/>
  <c r="X37" i="10" s="1"/>
  <c r="X38" i="10" s="1"/>
  <c r="X39" i="10" s="1"/>
  <c r="X40" i="10" s="1"/>
  <c r="X41" i="10" s="1"/>
  <c r="X42" i="10" s="1"/>
  <c r="X43" i="10" s="1"/>
  <c r="X44" i="10"/>
  <c r="X45" i="10" s="1"/>
  <c r="X46" i="10" s="1"/>
  <c r="X47" i="10" s="1"/>
  <c r="X48" i="10" s="1"/>
  <c r="X49" i="10" s="1"/>
  <c r="X50" i="10" s="1"/>
  <c r="X51" i="10" s="1"/>
  <c r="X52" i="10" s="1"/>
  <c r="X53" i="10" s="1"/>
  <c r="X54" i="10" s="1"/>
  <c r="X55" i="10" s="1"/>
  <c r="X56" i="10" s="1"/>
  <c r="X57" i="10" s="1"/>
  <c r="X58" i="10" s="1"/>
  <c r="X59" i="10" s="1"/>
  <c r="X60" i="10" s="1"/>
  <c r="X61" i="10" s="1"/>
  <c r="X62" i="10" s="1"/>
  <c r="X63" i="10" s="1"/>
  <c r="X64" i="10"/>
  <c r="X65" i="10" s="1"/>
  <c r="X66" i="10" s="1"/>
  <c r="X67" i="10" s="1"/>
  <c r="X68" i="10" s="1"/>
  <c r="X69" i="10" s="1"/>
  <c r="X70" i="10" s="1"/>
  <c r="X71" i="10" s="1"/>
  <c r="X72" i="10" s="1"/>
  <c r="X73" i="10" s="1"/>
  <c r="X74" i="10" s="1"/>
  <c r="X75" i="10" s="1"/>
  <c r="X76" i="10" s="1"/>
  <c r="X77" i="10" s="1"/>
  <c r="X78" i="10" s="1"/>
  <c r="X79" i="10" s="1"/>
  <c r="X80" i="10" s="1"/>
  <c r="X81" i="10" s="1"/>
  <c r="X82" i="10" s="1"/>
  <c r="X83" i="10" s="1"/>
  <c r="X84" i="10"/>
  <c r="X85" i="10" s="1"/>
  <c r="X86" i="10" s="1"/>
  <c r="X87" i="10" s="1"/>
  <c r="X88" i="10" s="1"/>
  <c r="X89" i="10" s="1"/>
  <c r="X90" i="10" s="1"/>
  <c r="X91" i="10" s="1"/>
  <c r="X92" i="10" s="1"/>
  <c r="X93" i="10" s="1"/>
  <c r="X94" i="10" s="1"/>
  <c r="X95" i="10" s="1"/>
  <c r="X96" i="10" s="1"/>
  <c r="X97" i="10" s="1"/>
  <c r="X98" i="10" s="1"/>
  <c r="X99" i="10" s="1"/>
  <c r="X100" i="10" s="1"/>
  <c r="X101" i="10" s="1"/>
  <c r="X102" i="10" s="1"/>
  <c r="X103" i="10" s="1"/>
  <c r="X104" i="10" s="1"/>
  <c r="X105" i="10"/>
  <c r="X106" i="10" s="1"/>
  <c r="X107" i="10" s="1"/>
  <c r="X108" i="10" s="1"/>
  <c r="X109" i="10" s="1"/>
  <c r="X110" i="10" s="1"/>
  <c r="X111" i="10" s="1"/>
  <c r="X112" i="10" s="1"/>
  <c r="X113" i="10" s="1"/>
  <c r="X114" i="10" s="1"/>
  <c r="X115" i="10" s="1"/>
  <c r="X116" i="10" s="1"/>
  <c r="X117" i="10" s="1"/>
  <c r="X118" i="10" s="1"/>
  <c r="X119" i="10" s="1"/>
  <c r="X120" i="10" s="1"/>
  <c r="X121" i="10" s="1"/>
  <c r="X122" i="10" s="1"/>
  <c r="X123" i="10" s="1"/>
  <c r="X124" i="10" s="1"/>
  <c r="X125" i="10"/>
  <c r="X126" i="10" s="1"/>
  <c r="X127" i="10" s="1"/>
  <c r="X128" i="10" s="1"/>
  <c r="X129" i="10" s="1"/>
  <c r="X130" i="10" s="1"/>
  <c r="X131" i="10" s="1"/>
  <c r="X132" i="10" s="1"/>
  <c r="X133" i="10" s="1"/>
  <c r="X134" i="10" s="1"/>
  <c r="X135" i="10" s="1"/>
  <c r="X136" i="10" s="1"/>
  <c r="X137" i="10" s="1"/>
  <c r="X138" i="10" s="1"/>
  <c r="X139" i="10" s="1"/>
  <c r="X140" i="10" s="1"/>
  <c r="X141" i="10" s="1"/>
  <c r="X142" i="10" s="1"/>
  <c r="X143" i="10" s="1"/>
  <c r="X144" i="10"/>
  <c r="X145" i="10" s="1"/>
  <c r="X146" i="10" s="1"/>
  <c r="X147" i="10" s="1"/>
  <c r="X148" i="10" s="1"/>
  <c r="X149" i="10" s="1"/>
  <c r="X150" i="10" s="1"/>
  <c r="X151" i="10" s="1"/>
  <c r="X152" i="10" s="1"/>
  <c r="X153" i="10" s="1"/>
  <c r="X154" i="10" s="1"/>
  <c r="X155" i="10" s="1"/>
  <c r="X156" i="10" s="1"/>
  <c r="X157" i="10" s="1"/>
  <c r="X158" i="10" s="1"/>
  <c r="X159" i="10" s="1"/>
  <c r="X160" i="10" s="1"/>
  <c r="X161" i="10" s="1"/>
  <c r="X162" i="10" s="1"/>
  <c r="X163" i="10" s="1"/>
  <c r="X164" i="10" s="1"/>
  <c r="X165" i="10"/>
  <c r="X166" i="10" s="1"/>
  <c r="X167" i="10" s="1"/>
  <c r="X168" i="10" s="1"/>
  <c r="X169" i="10" s="1"/>
  <c r="X170" i="10" s="1"/>
  <c r="X171" i="10" s="1"/>
  <c r="X172" i="10" s="1"/>
  <c r="X173" i="10" s="1"/>
  <c r="X174" i="10" s="1"/>
  <c r="X175" i="10" s="1"/>
  <c r="X176" i="10" s="1"/>
  <c r="X177" i="10" s="1"/>
  <c r="X178" i="10" s="1"/>
  <c r="X179" i="10" s="1"/>
  <c r="X180" i="10" s="1"/>
  <c r="X181" i="10"/>
  <c r="X182" i="10" s="1"/>
  <c r="X183" i="10" s="1"/>
  <c r="X184" i="10" s="1"/>
  <c r="X185" i="10" s="1"/>
  <c r="X186" i="10" s="1"/>
  <c r="X187" i="10" s="1"/>
  <c r="X188" i="10" s="1"/>
  <c r="X189" i="10" s="1"/>
  <c r="X190" i="10" s="1"/>
  <c r="X191" i="10" s="1"/>
  <c r="X192" i="10" s="1"/>
  <c r="X193" i="10" s="1"/>
  <c r="X194" i="10" s="1"/>
  <c r="X195" i="10" s="1"/>
  <c r="X196" i="10" s="1"/>
  <c r="X197" i="10" s="1"/>
  <c r="X198" i="10" s="1"/>
  <c r="X199" i="10" s="1"/>
  <c r="X200" i="10" s="1"/>
  <c r="X201" i="10" s="1"/>
  <c r="X202" i="10"/>
  <c r="X203" i="10" s="1"/>
  <c r="X204" i="10" s="1"/>
  <c r="X205" i="10" s="1"/>
  <c r="X206" i="10" s="1"/>
  <c r="X207" i="10" s="1"/>
  <c r="X208" i="10" s="1"/>
  <c r="X209" i="10" s="1"/>
  <c r="X210" i="10" s="1"/>
  <c r="X211" i="10" s="1"/>
  <c r="X212" i="10" s="1"/>
  <c r="X213" i="10" s="1"/>
  <c r="X214" i="10" s="1"/>
  <c r="X215" i="10" s="1"/>
  <c r="X216" i="10" s="1"/>
  <c r="X217" i="10" s="1"/>
  <c r="X218" i="10" s="1"/>
  <c r="X219" i="10" s="1"/>
  <c r="X220" i="10" s="1"/>
  <c r="X221" i="10" s="1"/>
  <c r="X222" i="10"/>
  <c r="X223" i="10" s="1"/>
  <c r="X224" i="10" s="1"/>
  <c r="X225" i="10" s="1"/>
  <c r="X226" i="10" s="1"/>
  <c r="X227" i="10" s="1"/>
  <c r="X228" i="10" s="1"/>
  <c r="X229" i="10" s="1"/>
  <c r="X230" i="10" s="1"/>
  <c r="X231" i="10" s="1"/>
  <c r="X232" i="10" s="1"/>
  <c r="X233" i="10" s="1"/>
  <c r="X234" i="10" s="1"/>
  <c r="X235" i="10" s="1"/>
  <c r="X236" i="10" s="1"/>
  <c r="X237" i="10" s="1"/>
  <c r="X238" i="10" s="1"/>
  <c r="X239" i="10" s="1"/>
  <c r="X240" i="10" s="1"/>
  <c r="X241" i="10" s="1"/>
  <c r="X242" i="10" s="1"/>
  <c r="X243" i="10"/>
  <c r="X244" i="10" s="1"/>
  <c r="X245" i="10" s="1"/>
  <c r="X246" i="10" s="1"/>
  <c r="X247" i="10" s="1"/>
  <c r="X248" i="10" s="1"/>
  <c r="X249" i="10" s="1"/>
  <c r="X250" i="10" s="1"/>
  <c r="X251" i="10" s="1"/>
  <c r="X252" i="10" s="1"/>
  <c r="X253" i="10" s="1"/>
  <c r="X254" i="10" s="1"/>
  <c r="X255" i="10" s="1"/>
  <c r="X256" i="10" s="1"/>
  <c r="X257" i="10" s="1"/>
  <c r="X258" i="10" s="1"/>
  <c r="X259" i="10" s="1"/>
  <c r="X260" i="10" s="1"/>
  <c r="X261" i="10" s="1"/>
  <c r="X262" i="10" s="1"/>
  <c r="X263" i="10" s="1"/>
  <c r="X264" i="10"/>
  <c r="X265" i="10" s="1"/>
  <c r="X266" i="10" s="1"/>
  <c r="X267" i="10" s="1"/>
  <c r="X268" i="10" s="1"/>
  <c r="X269" i="10" s="1"/>
  <c r="X270" i="10" s="1"/>
  <c r="X271" i="10" s="1"/>
  <c r="X272" i="10" s="1"/>
  <c r="X273" i="10" s="1"/>
  <c r="X274" i="10" s="1"/>
  <c r="X275" i="10" s="1"/>
  <c r="X276" i="10" s="1"/>
  <c r="X277" i="10" s="1"/>
  <c r="X278" i="10" s="1"/>
  <c r="X279" i="10" s="1"/>
  <c r="X280" i="10" s="1"/>
  <c r="X281" i="10" s="1"/>
  <c r="X282" i="10" s="1"/>
  <c r="X283" i="10" s="1"/>
  <c r="X284" i="10" s="1"/>
  <c r="X285" i="10"/>
  <c r="X286" i="10" s="1"/>
  <c r="X287" i="10" s="1"/>
  <c r="X288" i="10" s="1"/>
  <c r="X289" i="10" s="1"/>
  <c r="X290" i="10" s="1"/>
  <c r="X291" i="10" s="1"/>
  <c r="X292" i="10" s="1"/>
  <c r="X293" i="10" s="1"/>
  <c r="X294" i="10" s="1"/>
  <c r="X295" i="10" s="1"/>
  <c r="X296" i="10" s="1"/>
  <c r="X297" i="10" s="1"/>
  <c r="X298" i="10" s="1"/>
  <c r="X299" i="10" s="1"/>
  <c r="X300" i="10" s="1"/>
  <c r="X301" i="10" s="1"/>
  <c r="X302" i="10" s="1"/>
  <c r="X303" i="10" s="1"/>
  <c r="X304" i="10" s="1"/>
  <c r="X305" i="10" s="1"/>
  <c r="X306" i="10"/>
  <c r="X307" i="10" s="1"/>
  <c r="X308" i="10" s="1"/>
  <c r="X309" i="10" s="1"/>
  <c r="X310" i="10" s="1"/>
  <c r="X311" i="10" s="1"/>
  <c r="X312" i="10" s="1"/>
  <c r="X313" i="10" s="1"/>
  <c r="X314" i="10" s="1"/>
  <c r="X315" i="10" s="1"/>
  <c r="X316" i="10" s="1"/>
  <c r="X317" i="10" s="1"/>
  <c r="X318" i="10" s="1"/>
  <c r="X319" i="10" s="1"/>
  <c r="X320" i="10" s="1"/>
  <c r="X321" i="10" s="1"/>
  <c r="X322" i="10" s="1"/>
  <c r="X323" i="10" s="1"/>
  <c r="X324" i="10" s="1"/>
  <c r="X325" i="10" s="1"/>
  <c r="X326" i="10" s="1"/>
  <c r="X327" i="10"/>
  <c r="X329" i="10"/>
  <c r="X330" i="10"/>
  <c r="X331" i="10" s="1"/>
  <c r="X332" i="10" s="1"/>
  <c r="X333" i="10" s="1"/>
  <c r="X334" i="10" s="1"/>
  <c r="X335" i="10" s="1"/>
  <c r="X336" i="10" s="1"/>
  <c r="X337" i="10" s="1"/>
  <c r="X338" i="10" s="1"/>
  <c r="X339" i="10" s="1"/>
  <c r="X340" i="10" s="1"/>
  <c r="X341" i="10" s="1"/>
  <c r="X342" i="10" s="1"/>
  <c r="X343" i="10" s="1"/>
  <c r="X344" i="10" s="1"/>
  <c r="X345" i="10" s="1"/>
  <c r="X346" i="10" s="1"/>
  <c r="X347" i="10" s="1"/>
  <c r="X348" i="10" s="1"/>
  <c r="X349" i="10" s="1"/>
  <c r="X350" i="10" s="1"/>
  <c r="X351" i="10"/>
  <c r="X352" i="10"/>
  <c r="X353" i="10" s="1"/>
  <c r="X354" i="10" s="1"/>
  <c r="X355" i="10" s="1"/>
  <c r="X356" i="10" s="1"/>
  <c r="X357" i="10" s="1"/>
  <c r="X358" i="10" s="1"/>
  <c r="X359" i="10" s="1"/>
  <c r="X360" i="10" s="1"/>
  <c r="X361" i="10" s="1"/>
  <c r="X362" i="10" s="1"/>
  <c r="X363" i="10" s="1"/>
  <c r="X364" i="10" s="1"/>
  <c r="X365" i="10" s="1"/>
  <c r="X366" i="10" s="1"/>
  <c r="X367" i="10" s="1"/>
  <c r="X368" i="10" s="1"/>
  <c r="X369" i="10" s="1"/>
  <c r="X370" i="10" s="1"/>
  <c r="X371" i="10" s="1"/>
  <c r="X372" i="10" s="1"/>
  <c r="X373" i="10"/>
  <c r="X374" i="10" s="1"/>
  <c r="X375" i="10" s="1"/>
  <c r="X376" i="10" s="1"/>
  <c r="X377" i="10" s="1"/>
  <c r="X378" i="10" s="1"/>
  <c r="X379" i="10" s="1"/>
  <c r="X380" i="10" s="1"/>
  <c r="X381" i="10" s="1"/>
  <c r="X382" i="10" s="1"/>
  <c r="X383" i="10" s="1"/>
  <c r="X384" i="10" s="1"/>
  <c r="X385" i="10" s="1"/>
  <c r="X386" i="10" s="1"/>
  <c r="X387" i="10" s="1"/>
  <c r="X388" i="10" s="1"/>
  <c r="X389" i="10" s="1"/>
  <c r="X390" i="10" s="1"/>
  <c r="X391" i="10" s="1"/>
  <c r="X392" i="10" s="1"/>
  <c r="X393" i="10"/>
  <c r="X394" i="10"/>
  <c r="X395" i="10"/>
  <c r="X396" i="10"/>
  <c r="X397" i="10"/>
  <c r="X398" i="10"/>
  <c r="X399" i="10"/>
  <c r="X400" i="10"/>
  <c r="X401" i="10"/>
  <c r="X402" i="10"/>
  <c r="X403" i="10"/>
  <c r="X404" i="10"/>
  <c r="X405" i="10"/>
  <c r="X406" i="10"/>
  <c r="X407" i="10"/>
  <c r="X408" i="10"/>
  <c r="X409" i="10"/>
  <c r="X410" i="10"/>
  <c r="X411" i="10"/>
  <c r="X412" i="10"/>
  <c r="X413" i="10"/>
  <c r="X414" i="10"/>
  <c r="X415" i="10"/>
  <c r="X416" i="10"/>
  <c r="X417" i="10"/>
  <c r="X418" i="10"/>
  <c r="X419" i="10"/>
  <c r="X420" i="10"/>
  <c r="X421" i="10"/>
  <c r="X422" i="10"/>
  <c r="X423" i="10"/>
  <c r="X424" i="10"/>
  <c r="X425" i="10"/>
  <c r="X426" i="10"/>
  <c r="X427" i="10"/>
  <c r="X428" i="10"/>
  <c r="X429" i="10"/>
  <c r="X430" i="10"/>
  <c r="X431" i="10"/>
  <c r="X432" i="10"/>
  <c r="X433" i="10"/>
  <c r="X434" i="10"/>
  <c r="X435" i="10"/>
  <c r="X436" i="10"/>
  <c r="X437" i="10"/>
  <c r="X438" i="10"/>
  <c r="X439" i="10"/>
  <c r="X440" i="10"/>
  <c r="X441" i="10"/>
  <c r="X442" i="10"/>
  <c r="X443" i="10"/>
  <c r="X444" i="10"/>
  <c r="X445" i="10"/>
  <c r="X446" i="10"/>
  <c r="X447" i="10"/>
  <c r="X448" i="10"/>
  <c r="X449" i="10"/>
  <c r="X450" i="10"/>
  <c r="X451" i="10"/>
  <c r="X452" i="10"/>
  <c r="X453" i="10"/>
  <c r="X454" i="10"/>
  <c r="X455" i="10"/>
  <c r="X456" i="10"/>
  <c r="X457" i="10"/>
  <c r="X458" i="10"/>
  <c r="X459" i="10"/>
  <c r="X460" i="10"/>
  <c r="X461" i="10"/>
  <c r="X462" i="10"/>
  <c r="X463" i="10"/>
  <c r="X464" i="10"/>
  <c r="X465" i="10"/>
  <c r="X466" i="10"/>
  <c r="X467" i="10"/>
  <c r="X468" i="10"/>
  <c r="X469" i="10"/>
  <c r="X470" i="10"/>
  <c r="X471" i="10"/>
  <c r="X472" i="10"/>
  <c r="X473" i="10"/>
  <c r="X474" i="10"/>
  <c r="X475" i="10"/>
  <c r="X476" i="10"/>
  <c r="X477" i="10"/>
  <c r="X478" i="10"/>
  <c r="X479" i="10"/>
  <c r="X480" i="10"/>
  <c r="X481" i="10"/>
  <c r="X482" i="10"/>
  <c r="X483" i="10"/>
  <c r="X484" i="10"/>
  <c r="X485" i="10"/>
  <c r="X486" i="10"/>
  <c r="X487" i="10"/>
  <c r="X488" i="10"/>
  <c r="X489" i="10"/>
  <c r="X490" i="10"/>
  <c r="X491" i="10"/>
  <c r="X492" i="10"/>
  <c r="X493" i="10"/>
  <c r="X494" i="10"/>
  <c r="X495" i="10"/>
  <c r="X496" i="10"/>
  <c r="X497" i="10"/>
  <c r="X498" i="10"/>
  <c r="X499" i="10"/>
  <c r="X500" i="10"/>
  <c r="X501" i="10"/>
  <c r="X502" i="10"/>
  <c r="X503" i="10"/>
  <c r="X504" i="10"/>
  <c r="X505" i="10"/>
  <c r="X506" i="10"/>
  <c r="X507" i="10"/>
  <c r="X508" i="10"/>
  <c r="X509" i="10"/>
  <c r="X510" i="10"/>
  <c r="X511" i="10"/>
  <c r="X512" i="10"/>
  <c r="X513" i="10"/>
  <c r="X514" i="10"/>
  <c r="X515" i="10"/>
  <c r="X516" i="10"/>
  <c r="X517" i="10"/>
  <c r="X518" i="10"/>
  <c r="X519" i="10"/>
  <c r="X520" i="10"/>
  <c r="X521" i="10"/>
  <c r="X522" i="10"/>
  <c r="X523" i="10"/>
  <c r="X524" i="10"/>
  <c r="X525" i="10"/>
  <c r="X526" i="10"/>
  <c r="X527" i="10"/>
  <c r="X528" i="10"/>
  <c r="X529" i="10"/>
  <c r="X530" i="10"/>
  <c r="X531" i="10"/>
  <c r="X532" i="10"/>
  <c r="X533" i="10"/>
  <c r="X534" i="10"/>
  <c r="X535" i="10"/>
  <c r="X536" i="10"/>
  <c r="X537" i="10"/>
  <c r="X538" i="10"/>
  <c r="X539" i="10"/>
  <c r="X540" i="10"/>
  <c r="X541" i="10"/>
  <c r="X542" i="10"/>
  <c r="X543" i="10"/>
  <c r="X544" i="10"/>
  <c r="X545" i="10"/>
  <c r="X546" i="10"/>
  <c r="X547" i="10"/>
  <c r="X548" i="10"/>
  <c r="X549" i="10"/>
  <c r="X550" i="10"/>
  <c r="X551" i="10"/>
  <c r="X552" i="10"/>
  <c r="X553" i="10"/>
  <c r="X554" i="10"/>
  <c r="X555" i="10"/>
  <c r="X556" i="10"/>
  <c r="X557" i="10"/>
  <c r="X558" i="10"/>
  <c r="X559" i="10"/>
  <c r="X560" i="10"/>
  <c r="X561" i="10"/>
  <c r="X562" i="10"/>
  <c r="X563" i="10"/>
  <c r="X564" i="10"/>
  <c r="X565" i="10"/>
  <c r="X566" i="10"/>
  <c r="X567" i="10"/>
  <c r="X568" i="10"/>
  <c r="X569" i="10"/>
  <c r="X570" i="10"/>
  <c r="X571" i="10"/>
  <c r="X572" i="10"/>
  <c r="X573" i="10"/>
  <c r="X574" i="10"/>
  <c r="X575" i="10"/>
  <c r="X576" i="10"/>
  <c r="X577" i="10"/>
  <c r="X578" i="10"/>
  <c r="X579" i="10"/>
  <c r="X580" i="10"/>
  <c r="X581" i="10"/>
  <c r="X582" i="10"/>
  <c r="X583" i="10"/>
  <c r="X584" i="10"/>
  <c r="X585" i="10"/>
  <c r="X586" i="10"/>
  <c r="X587" i="10"/>
  <c r="X588" i="10"/>
  <c r="X589" i="10"/>
  <c r="X590" i="10"/>
  <c r="X591" i="10"/>
  <c r="X592" i="10"/>
  <c r="X593" i="10"/>
  <c r="X594" i="10"/>
  <c r="X595" i="10"/>
  <c r="X596" i="10"/>
  <c r="X597" i="10"/>
  <c r="X598" i="10"/>
  <c r="X599" i="10"/>
  <c r="X600" i="10"/>
  <c r="X601" i="10"/>
  <c r="X602" i="10"/>
  <c r="X603" i="10"/>
  <c r="X604" i="10"/>
  <c r="X605" i="10"/>
  <c r="X606" i="10"/>
  <c r="X607" i="10"/>
  <c r="X608" i="10"/>
  <c r="X609" i="10"/>
  <c r="X610" i="10"/>
  <c r="X611" i="10"/>
  <c r="X612" i="10"/>
  <c r="X613" i="10"/>
  <c r="X614" i="10"/>
  <c r="X615" i="10"/>
  <c r="X616" i="10"/>
  <c r="X617" i="10"/>
  <c r="X618" i="10"/>
  <c r="X619" i="10"/>
  <c r="X620" i="10"/>
  <c r="X621" i="10"/>
  <c r="X622" i="10"/>
  <c r="X623" i="10"/>
  <c r="X624" i="10"/>
  <c r="X625" i="10"/>
  <c r="X626" i="10"/>
  <c r="X627" i="10"/>
  <c r="X628" i="10"/>
  <c r="X629" i="10"/>
  <c r="X630" i="10"/>
  <c r="X631" i="10"/>
  <c r="X632" i="10"/>
  <c r="X633" i="10"/>
  <c r="X634" i="10"/>
  <c r="X635" i="10"/>
  <c r="X636" i="10"/>
  <c r="X637" i="10"/>
  <c r="X638" i="10"/>
  <c r="X639" i="10"/>
  <c r="X640" i="10"/>
  <c r="X641" i="10"/>
  <c r="X642" i="10"/>
  <c r="X643" i="10"/>
  <c r="X644" i="10"/>
  <c r="X645" i="10"/>
  <c r="X646" i="10"/>
  <c r="X647" i="10"/>
  <c r="X648" i="10"/>
  <c r="X649" i="10"/>
  <c r="X650" i="10"/>
  <c r="X651" i="10"/>
  <c r="X652" i="10"/>
  <c r="X653" i="10"/>
  <c r="X654" i="10"/>
  <c r="X655" i="10"/>
  <c r="X656" i="10"/>
  <c r="X657" i="10"/>
  <c r="X658" i="10"/>
  <c r="X659" i="10"/>
  <c r="X660" i="10"/>
  <c r="X661" i="10"/>
  <c r="X662" i="10"/>
  <c r="X663" i="10"/>
  <c r="X664" i="10"/>
  <c r="X665" i="10"/>
  <c r="X666" i="10"/>
  <c r="X667" i="10"/>
  <c r="X668" i="10"/>
  <c r="X669" i="10"/>
  <c r="X670" i="10"/>
  <c r="X671" i="10"/>
  <c r="X672" i="10"/>
  <c r="X673" i="10"/>
  <c r="X674" i="10"/>
  <c r="X675" i="10"/>
  <c r="X676" i="10"/>
  <c r="X677" i="10"/>
  <c r="X678" i="10"/>
  <c r="X679" i="10"/>
  <c r="X680" i="10"/>
  <c r="X681" i="10"/>
  <c r="X682" i="10"/>
  <c r="X683" i="10"/>
  <c r="X684" i="10"/>
  <c r="X685" i="10"/>
  <c r="X686" i="10"/>
  <c r="X687" i="10"/>
  <c r="X688" i="10"/>
  <c r="X689" i="10"/>
  <c r="X690" i="10"/>
  <c r="X691" i="10"/>
  <c r="X692" i="10"/>
  <c r="X693" i="10"/>
  <c r="X694" i="10"/>
  <c r="X695" i="10"/>
  <c r="X696" i="10"/>
  <c r="X697" i="10"/>
  <c r="X698" i="10"/>
  <c r="X699" i="10"/>
  <c r="X700" i="10"/>
  <c r="X701" i="10"/>
  <c r="X702" i="10"/>
  <c r="X703" i="10"/>
  <c r="X704" i="10"/>
  <c r="X705" i="10"/>
  <c r="X706" i="10"/>
  <c r="X707" i="10"/>
  <c r="X708" i="10"/>
  <c r="X709" i="10"/>
  <c r="X710" i="10"/>
  <c r="X711" i="10"/>
  <c r="X712" i="10"/>
  <c r="X713" i="10"/>
  <c r="X714" i="10"/>
  <c r="X715" i="10"/>
  <c r="X716" i="10"/>
  <c r="X717" i="10"/>
  <c r="X718" i="10"/>
  <c r="X719" i="10"/>
  <c r="X720" i="10"/>
  <c r="X721" i="10"/>
  <c r="X722" i="10"/>
  <c r="X723" i="10"/>
  <c r="X724" i="10"/>
  <c r="X725" i="10"/>
  <c r="X726" i="10"/>
  <c r="X727" i="10"/>
  <c r="X728" i="10"/>
  <c r="X729" i="10"/>
  <c r="X730" i="10"/>
  <c r="X731" i="10"/>
  <c r="X732" i="10"/>
  <c r="X733" i="10"/>
  <c r="X734" i="10"/>
  <c r="X735" i="10"/>
  <c r="X736" i="10"/>
  <c r="X737" i="10"/>
  <c r="X738" i="10"/>
  <c r="X739" i="10"/>
  <c r="X740" i="10"/>
  <c r="X741" i="10"/>
  <c r="X742" i="10"/>
  <c r="X743" i="10"/>
  <c r="X744" i="10"/>
  <c r="X745" i="10"/>
  <c r="X746" i="10"/>
  <c r="X747" i="10"/>
  <c r="X748" i="10"/>
  <c r="X749" i="10"/>
  <c r="X750" i="10"/>
  <c r="X751" i="10"/>
  <c r="X752" i="10"/>
  <c r="X753" i="10"/>
  <c r="X754" i="10"/>
  <c r="X755" i="10"/>
  <c r="X756" i="10"/>
  <c r="X757" i="10"/>
  <c r="X758" i="10"/>
  <c r="X759" i="10"/>
  <c r="X760" i="10"/>
  <c r="X761" i="10"/>
  <c r="X762" i="10"/>
  <c r="X763" i="10"/>
  <c r="X764" i="10"/>
  <c r="X765" i="10"/>
  <c r="X766" i="10"/>
  <c r="X767" i="10"/>
  <c r="X768" i="10"/>
  <c r="X769" i="10"/>
  <c r="X770" i="10"/>
  <c r="X771" i="10"/>
  <c r="X772" i="10"/>
  <c r="X773" i="10"/>
  <c r="X774" i="10"/>
  <c r="X775" i="10"/>
  <c r="X776" i="10"/>
  <c r="X777" i="10"/>
  <c r="X778" i="10"/>
  <c r="X779" i="10"/>
  <c r="X780" i="10"/>
  <c r="X781" i="10"/>
  <c r="X782" i="10"/>
  <c r="X783" i="10"/>
  <c r="X784" i="10"/>
  <c r="X785" i="10"/>
  <c r="X786" i="10"/>
  <c r="X787" i="10"/>
  <c r="X788" i="10"/>
  <c r="G22" i="14" l="1" a="1"/>
  <c r="G22" i="14" s="1"/>
  <c r="G23" i="14" a="1"/>
  <c r="G23" i="14" s="1"/>
  <c r="G24" i="14" a="1"/>
  <c r="G24" i="14" s="1"/>
  <c r="G25" i="14" a="1"/>
  <c r="G25" i="14" s="1"/>
  <c r="G26" i="14" a="1"/>
  <c r="G26" i="14" s="1"/>
  <c r="G27" i="14" a="1"/>
  <c r="G27" i="14" s="1"/>
  <c r="G28" i="14" a="1"/>
  <c r="G28" i="14" s="1"/>
  <c r="G29" i="14" a="1"/>
  <c r="G29" i="14" s="1"/>
  <c r="G30" i="14" a="1"/>
  <c r="G30" i="14" s="1"/>
  <c r="G31" i="14" a="1"/>
  <c r="G31" i="14" s="1"/>
  <c r="G32" i="14" a="1"/>
  <c r="G32" i="14" s="1"/>
  <c r="G33" i="14" a="1"/>
  <c r="G33" i="14" s="1"/>
  <c r="G34" i="14" a="1"/>
  <c r="G34" i="14" s="1"/>
  <c r="G35" i="14" a="1"/>
  <c r="G35" i="14" s="1"/>
  <c r="G36" i="14" a="1"/>
  <c r="G36" i="14" s="1"/>
  <c r="G37" i="14" a="1"/>
  <c r="G37" i="14" s="1"/>
  <c r="G38" i="14" a="1"/>
  <c r="G38" i="14" s="1"/>
  <c r="G39" i="14" a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21" i="14" a="1"/>
  <c r="G21" i="14" s="1"/>
  <c r="E22" i="14" a="1"/>
  <c r="E22" i="14" s="1"/>
  <c r="E23" i="14" a="1"/>
  <c r="E23" i="14" s="1"/>
  <c r="E24" i="14" a="1"/>
  <c r="E24" i="14" s="1"/>
  <c r="E25" i="14" a="1"/>
  <c r="E25" i="14" s="1"/>
  <c r="E26" i="14" a="1"/>
  <c r="E26" i="14" s="1"/>
  <c r="E27" i="14" a="1"/>
  <c r="E27" i="14" s="1"/>
  <c r="E28" i="14" a="1"/>
  <c r="E28" i="14" s="1"/>
  <c r="E29" i="14" a="1"/>
  <c r="E29" i="14" s="1"/>
  <c r="E30" i="14" a="1"/>
  <c r="E30" i="14" s="1"/>
  <c r="E31" i="14" a="1"/>
  <c r="E31" i="14" s="1"/>
  <c r="E32" i="14" a="1"/>
  <c r="E32" i="14" s="1"/>
  <c r="E33" i="14" a="1"/>
  <c r="E33" i="14" s="1"/>
  <c r="E34" i="14" a="1"/>
  <c r="E34" i="14" s="1"/>
  <c r="E35" i="14" a="1"/>
  <c r="E35" i="14" s="1"/>
  <c r="E36" i="14" a="1"/>
  <c r="E36" i="14" s="1"/>
  <c r="E37" i="14" a="1"/>
  <c r="E37" i="14" s="1"/>
  <c r="E38" i="14" a="1"/>
  <c r="E38" i="14" s="1"/>
  <c r="E39" i="14" a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21" i="14" a="1"/>
  <c r="E21" i="14" s="1"/>
  <c r="C22" i="14" a="1"/>
  <c r="C22" i="14" s="1"/>
  <c r="C23" i="14" a="1"/>
  <c r="C23" i="14" s="1"/>
  <c r="C24" i="14" a="1"/>
  <c r="C24" i="14" s="1"/>
  <c r="C25" i="14" a="1"/>
  <c r="C25" i="14" s="1"/>
  <c r="C26" i="14" a="1"/>
  <c r="C26" i="14" s="1"/>
  <c r="C27" i="14" a="1"/>
  <c r="C27" i="14" s="1"/>
  <c r="C28" i="14" a="1"/>
  <c r="C28" i="14" s="1"/>
  <c r="C29" i="14" a="1"/>
  <c r="C29" i="14" s="1"/>
  <c r="C30" i="14" a="1"/>
  <c r="C30" i="14" s="1"/>
  <c r="C31" i="14" a="1"/>
  <c r="C31" i="14" s="1"/>
  <c r="C32" i="14" a="1"/>
  <c r="C32" i="14" s="1"/>
  <c r="C33" i="14" a="1"/>
  <c r="C33" i="14" s="1"/>
  <c r="C34" i="14" a="1"/>
  <c r="C34" i="14" s="1"/>
  <c r="C35" i="14" a="1"/>
  <c r="C35" i="14" s="1"/>
  <c r="C36" i="14" a="1"/>
  <c r="C36" i="14" s="1"/>
  <c r="C37" i="14" a="1"/>
  <c r="C37" i="14" s="1"/>
  <c r="C38" i="14" a="1"/>
  <c r="C38" i="14" s="1"/>
  <c r="C39" i="14" a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21" i="14" a="1"/>
  <c r="C21" i="14" s="1"/>
  <c r="K40" i="14"/>
  <c r="K41" i="14" s="1"/>
  <c r="K42" i="14" s="1"/>
  <c r="K43" i="14" s="1"/>
  <c r="K44" i="14" s="1"/>
  <c r="K45" i="14" s="1"/>
  <c r="K46" i="14" s="1"/>
  <c r="K47" i="14" s="1"/>
  <c r="K48" i="14" s="1"/>
  <c r="K49" i="14" s="1"/>
  <c r="J40" i="14"/>
  <c r="J41" i="14" s="1"/>
  <c r="J42" i="14" s="1"/>
  <c r="J43" i="14" s="1"/>
  <c r="J44" i="14" s="1"/>
  <c r="J45" i="14" s="1"/>
  <c r="J46" i="14" s="1"/>
  <c r="J47" i="14" s="1"/>
  <c r="J48" i="14" s="1"/>
  <c r="J49" i="14" s="1"/>
  <c r="I40" i="14"/>
  <c r="I41" i="14" s="1"/>
  <c r="I42" i="14" s="1"/>
  <c r="I43" i="14" s="1"/>
  <c r="I44" i="14" s="1"/>
  <c r="I45" i="14" s="1"/>
  <c r="I46" i="14" s="1"/>
  <c r="I47" i="14" s="1"/>
  <c r="I48" i="14" s="1"/>
  <c r="I49" i="14" s="1"/>
  <c r="H41" i="14"/>
  <c r="H42" i="14" s="1"/>
  <c r="H43" i="14" s="1"/>
  <c r="H44" i="14" s="1"/>
  <c r="H45" i="14" s="1"/>
  <c r="H46" i="14" s="1"/>
  <c r="H47" i="14" s="1"/>
  <c r="H48" i="14" s="1"/>
  <c r="H49" i="14" s="1"/>
  <c r="H40" i="14"/>
  <c r="D41" i="14"/>
  <c r="D42" i="14" s="1"/>
  <c r="D43" i="14" s="1"/>
  <c r="D44" i="14" s="1"/>
  <c r="D45" i="14" s="1"/>
  <c r="D46" i="14" s="1"/>
  <c r="D47" i="14" s="1"/>
  <c r="D48" i="14" s="1"/>
  <c r="D49" i="14" s="1"/>
  <c r="D40" i="14"/>
  <c r="AL328" i="10" l="1"/>
  <c r="C47" i="24" l="1"/>
  <c r="D47" i="24"/>
  <c r="E47" i="24"/>
  <c r="F47" i="24"/>
  <c r="G47" i="24"/>
  <c r="H47" i="24"/>
  <c r="I47" i="24"/>
  <c r="J47" i="24"/>
  <c r="K47" i="24"/>
  <c r="L47" i="24"/>
  <c r="M47" i="24"/>
  <c r="N47" i="24"/>
  <c r="O47" i="24"/>
  <c r="P47" i="24"/>
  <c r="Q47" i="24"/>
  <c r="R47" i="24"/>
  <c r="S47" i="24"/>
  <c r="T47" i="24"/>
  <c r="U47" i="24"/>
  <c r="V47" i="24"/>
  <c r="B47" i="24"/>
  <c r="AR788" i="32" l="1"/>
  <c r="AQ788" i="32"/>
  <c r="AD788" i="32"/>
  <c r="AC788" i="32"/>
  <c r="AB788" i="32"/>
  <c r="AP788" i="32" s="1"/>
  <c r="AA788" i="32"/>
  <c r="AO788" i="32" s="1"/>
  <c r="Z788" i="32"/>
  <c r="AN788" i="32" s="1"/>
  <c r="Y788" i="32"/>
  <c r="AM788" i="32" s="1"/>
  <c r="X788" i="32"/>
  <c r="AL788" i="32" s="1"/>
  <c r="W788" i="32"/>
  <c r="AK788" i="32" s="1"/>
  <c r="V788" i="32"/>
  <c r="AJ788" i="32" s="1"/>
  <c r="U788" i="32"/>
  <c r="AI788" i="32" s="1"/>
  <c r="T788" i="32"/>
  <c r="AH788" i="32" s="1"/>
  <c r="S788" i="32"/>
  <c r="AG788" i="32" s="1"/>
  <c r="R788" i="32"/>
  <c r="AF788" i="32" s="1"/>
  <c r="AD787" i="32"/>
  <c r="AR787" i="32" s="1"/>
  <c r="AC787" i="32"/>
  <c r="AQ787" i="32" s="1"/>
  <c r="AB787" i="32"/>
  <c r="AP787" i="32" s="1"/>
  <c r="AA787" i="32"/>
  <c r="AO787" i="32" s="1"/>
  <c r="Z787" i="32"/>
  <c r="AN787" i="32" s="1"/>
  <c r="Y787" i="32"/>
  <c r="AM787" i="32" s="1"/>
  <c r="X787" i="32"/>
  <c r="AL787" i="32" s="1"/>
  <c r="W787" i="32"/>
  <c r="AK787" i="32" s="1"/>
  <c r="V787" i="32"/>
  <c r="AJ787" i="32" s="1"/>
  <c r="U787" i="32"/>
  <c r="AI787" i="32" s="1"/>
  <c r="T787" i="32"/>
  <c r="AH787" i="32" s="1"/>
  <c r="S787" i="32"/>
  <c r="AG787" i="32" s="1"/>
  <c r="R787" i="32"/>
  <c r="AF787" i="32" s="1"/>
  <c r="AQ786" i="32"/>
  <c r="AP786" i="32"/>
  <c r="AD786" i="32"/>
  <c r="AR786" i="32" s="1"/>
  <c r="AC786" i="32"/>
  <c r="AB786" i="32"/>
  <c r="AA786" i="32"/>
  <c r="AO786" i="32" s="1"/>
  <c r="Z786" i="32"/>
  <c r="AN786" i="32" s="1"/>
  <c r="Y786" i="32"/>
  <c r="AM786" i="32" s="1"/>
  <c r="X786" i="32"/>
  <c r="AL786" i="32" s="1"/>
  <c r="W786" i="32"/>
  <c r="AK786" i="32" s="1"/>
  <c r="V786" i="32"/>
  <c r="AJ786" i="32" s="1"/>
  <c r="U786" i="32"/>
  <c r="AI786" i="32" s="1"/>
  <c r="T786" i="32"/>
  <c r="AH786" i="32" s="1"/>
  <c r="S786" i="32"/>
  <c r="AG786" i="32" s="1"/>
  <c r="R786" i="32"/>
  <c r="AF786" i="32" s="1"/>
  <c r="AR785" i="32"/>
  <c r="AQ785" i="32"/>
  <c r="AP785" i="32"/>
  <c r="AD785" i="32"/>
  <c r="AC785" i="32"/>
  <c r="AB785" i="32"/>
  <c r="AA785" i="32"/>
  <c r="AO785" i="32" s="1"/>
  <c r="Z785" i="32"/>
  <c r="AN785" i="32" s="1"/>
  <c r="Y785" i="32"/>
  <c r="AM785" i="32" s="1"/>
  <c r="X785" i="32"/>
  <c r="AL785" i="32" s="1"/>
  <c r="W785" i="32"/>
  <c r="AK785" i="32" s="1"/>
  <c r="V785" i="32"/>
  <c r="AJ785" i="32" s="1"/>
  <c r="U785" i="32"/>
  <c r="AI785" i="32" s="1"/>
  <c r="T785" i="32"/>
  <c r="AH785" i="32" s="1"/>
  <c r="S785" i="32"/>
  <c r="AG785" i="32" s="1"/>
  <c r="R785" i="32"/>
  <c r="AF785" i="32" s="1"/>
  <c r="AR784" i="32"/>
  <c r="AQ784" i="32"/>
  <c r="AD784" i="32"/>
  <c r="AC784" i="32"/>
  <c r="AB784" i="32"/>
  <c r="AP784" i="32" s="1"/>
  <c r="AA784" i="32"/>
  <c r="AO784" i="32" s="1"/>
  <c r="Z784" i="32"/>
  <c r="AN784" i="32" s="1"/>
  <c r="Y784" i="32"/>
  <c r="AM784" i="32" s="1"/>
  <c r="X784" i="32"/>
  <c r="AL784" i="32" s="1"/>
  <c r="W784" i="32"/>
  <c r="AK784" i="32" s="1"/>
  <c r="V784" i="32"/>
  <c r="AJ784" i="32" s="1"/>
  <c r="U784" i="32"/>
  <c r="AI784" i="32" s="1"/>
  <c r="T784" i="32"/>
  <c r="AH784" i="32" s="1"/>
  <c r="S784" i="32"/>
  <c r="AG784" i="32" s="1"/>
  <c r="R784" i="32"/>
  <c r="AF784" i="32" s="1"/>
  <c r="AD783" i="32"/>
  <c r="AR783" i="32" s="1"/>
  <c r="AC783" i="32"/>
  <c r="AQ783" i="32" s="1"/>
  <c r="AB783" i="32"/>
  <c r="AP783" i="32" s="1"/>
  <c r="AA783" i="32"/>
  <c r="AO783" i="32" s="1"/>
  <c r="Z783" i="32"/>
  <c r="AN783" i="32" s="1"/>
  <c r="Y783" i="32"/>
  <c r="AM783" i="32" s="1"/>
  <c r="X783" i="32"/>
  <c r="AL783" i="32" s="1"/>
  <c r="W783" i="32"/>
  <c r="AK783" i="32" s="1"/>
  <c r="V783" i="32"/>
  <c r="AJ783" i="32" s="1"/>
  <c r="U783" i="32"/>
  <c r="AI783" i="32" s="1"/>
  <c r="T783" i="32"/>
  <c r="AH783" i="32" s="1"/>
  <c r="S783" i="32"/>
  <c r="AG783" i="32" s="1"/>
  <c r="R783" i="32"/>
  <c r="AF783" i="32" s="1"/>
  <c r="AQ782" i="32"/>
  <c r="AM782" i="32"/>
  <c r="AD782" i="32"/>
  <c r="AR782" i="32" s="1"/>
  <c r="AC782" i="32"/>
  <c r="AB782" i="32"/>
  <c r="AP782" i="32" s="1"/>
  <c r="AA782" i="32"/>
  <c r="AO782" i="32" s="1"/>
  <c r="Z782" i="32"/>
  <c r="AN782" i="32" s="1"/>
  <c r="Y782" i="32"/>
  <c r="X782" i="32"/>
  <c r="AL782" i="32" s="1"/>
  <c r="W782" i="32"/>
  <c r="AK782" i="32" s="1"/>
  <c r="V782" i="32"/>
  <c r="AJ782" i="32" s="1"/>
  <c r="U782" i="32"/>
  <c r="AI782" i="32" s="1"/>
  <c r="T782" i="32"/>
  <c r="AH782" i="32" s="1"/>
  <c r="S782" i="32"/>
  <c r="AG782" i="32" s="1"/>
  <c r="R782" i="32"/>
  <c r="AF782" i="32" s="1"/>
  <c r="AQ781" i="32"/>
  <c r="AD781" i="32"/>
  <c r="AR781" i="32" s="1"/>
  <c r="AC781" i="32"/>
  <c r="AB781" i="32"/>
  <c r="AP781" i="32" s="1"/>
  <c r="AA781" i="32"/>
  <c r="AO781" i="32" s="1"/>
  <c r="Z781" i="32"/>
  <c r="AN781" i="32" s="1"/>
  <c r="Y781" i="32"/>
  <c r="AM781" i="32" s="1"/>
  <c r="X781" i="32"/>
  <c r="AL781" i="32" s="1"/>
  <c r="W781" i="32"/>
  <c r="AK781" i="32" s="1"/>
  <c r="V781" i="32"/>
  <c r="AJ781" i="32" s="1"/>
  <c r="U781" i="32"/>
  <c r="AI781" i="32" s="1"/>
  <c r="T781" i="32"/>
  <c r="AH781" i="32" s="1"/>
  <c r="S781" i="32"/>
  <c r="AG781" i="32" s="1"/>
  <c r="R781" i="32"/>
  <c r="AF781" i="32" s="1"/>
  <c r="AR780" i="32"/>
  <c r="AQ780" i="32"/>
  <c r="AD780" i="32"/>
  <c r="AC780" i="32"/>
  <c r="AB780" i="32"/>
  <c r="AP780" i="32" s="1"/>
  <c r="AA780" i="32"/>
  <c r="AO780" i="32" s="1"/>
  <c r="Z780" i="32"/>
  <c r="AN780" i="32" s="1"/>
  <c r="Y780" i="32"/>
  <c r="AM780" i="32" s="1"/>
  <c r="X780" i="32"/>
  <c r="AL780" i="32" s="1"/>
  <c r="W780" i="32"/>
  <c r="AK780" i="32" s="1"/>
  <c r="V780" i="32"/>
  <c r="AJ780" i="32" s="1"/>
  <c r="U780" i="32"/>
  <c r="AI780" i="32" s="1"/>
  <c r="T780" i="32"/>
  <c r="AH780" i="32" s="1"/>
  <c r="S780" i="32"/>
  <c r="AG780" i="32" s="1"/>
  <c r="R780" i="32"/>
  <c r="AF780" i="32" s="1"/>
  <c r="AG779" i="32"/>
  <c r="AD779" i="32"/>
  <c r="AR779" i="32" s="1"/>
  <c r="AC779" i="32"/>
  <c r="AQ779" i="32" s="1"/>
  <c r="AB779" i="32"/>
  <c r="AP779" i="32" s="1"/>
  <c r="AA779" i="32"/>
  <c r="AO779" i="32" s="1"/>
  <c r="Z779" i="32"/>
  <c r="AN779" i="32" s="1"/>
  <c r="Y779" i="32"/>
  <c r="AM779" i="32" s="1"/>
  <c r="X779" i="32"/>
  <c r="AL779" i="32" s="1"/>
  <c r="W779" i="32"/>
  <c r="AK779" i="32" s="1"/>
  <c r="V779" i="32"/>
  <c r="AJ779" i="32" s="1"/>
  <c r="U779" i="32"/>
  <c r="AI779" i="32" s="1"/>
  <c r="T779" i="32"/>
  <c r="AH779" i="32" s="1"/>
  <c r="S779" i="32"/>
  <c r="R779" i="32"/>
  <c r="AF779" i="32" s="1"/>
  <c r="AQ778" i="32"/>
  <c r="AM778" i="32"/>
  <c r="AD778" i="32"/>
  <c r="AR778" i="32" s="1"/>
  <c r="AC778" i="32"/>
  <c r="AB778" i="32"/>
  <c r="AP778" i="32" s="1"/>
  <c r="AA778" i="32"/>
  <c r="AO778" i="32" s="1"/>
  <c r="Z778" i="32"/>
  <c r="AN778" i="32" s="1"/>
  <c r="Y778" i="32"/>
  <c r="X778" i="32"/>
  <c r="AL778" i="32" s="1"/>
  <c r="W778" i="32"/>
  <c r="AK778" i="32" s="1"/>
  <c r="V778" i="32"/>
  <c r="AJ778" i="32" s="1"/>
  <c r="U778" i="32"/>
  <c r="AI778" i="32" s="1"/>
  <c r="T778" i="32"/>
  <c r="AH778" i="32" s="1"/>
  <c r="S778" i="32"/>
  <c r="AG778" i="32" s="1"/>
  <c r="R778" i="32"/>
  <c r="AF778" i="32" s="1"/>
  <c r="AQ777" i="32"/>
  <c r="AD777" i="32"/>
  <c r="AR777" i="32" s="1"/>
  <c r="AC777" i="32"/>
  <c r="AB777" i="32"/>
  <c r="AP777" i="32" s="1"/>
  <c r="AA777" i="32"/>
  <c r="AO777" i="32" s="1"/>
  <c r="Z777" i="32"/>
  <c r="AN777" i="32" s="1"/>
  <c r="Y777" i="32"/>
  <c r="AM777" i="32" s="1"/>
  <c r="X777" i="32"/>
  <c r="AL777" i="32" s="1"/>
  <c r="W777" i="32"/>
  <c r="AK777" i="32" s="1"/>
  <c r="V777" i="32"/>
  <c r="AJ777" i="32" s="1"/>
  <c r="U777" i="32"/>
  <c r="AI777" i="32" s="1"/>
  <c r="T777" i="32"/>
  <c r="AH777" i="32" s="1"/>
  <c r="S777" i="32"/>
  <c r="AG777" i="32" s="1"/>
  <c r="R777" i="32"/>
  <c r="AF777" i="32" s="1"/>
  <c r="AR776" i="32"/>
  <c r="AQ776" i="32"/>
  <c r="AD776" i="32"/>
  <c r="AC776" i="32"/>
  <c r="AB776" i="32"/>
  <c r="AP776" i="32" s="1"/>
  <c r="AA776" i="32"/>
  <c r="AO776" i="32" s="1"/>
  <c r="Z776" i="32"/>
  <c r="AN776" i="32" s="1"/>
  <c r="Y776" i="32"/>
  <c r="AM776" i="32" s="1"/>
  <c r="X776" i="32"/>
  <c r="AL776" i="32" s="1"/>
  <c r="W776" i="32"/>
  <c r="AK776" i="32" s="1"/>
  <c r="V776" i="32"/>
  <c r="AJ776" i="32" s="1"/>
  <c r="U776" i="32"/>
  <c r="AI776" i="32" s="1"/>
  <c r="T776" i="32"/>
  <c r="AH776" i="32" s="1"/>
  <c r="S776" i="32"/>
  <c r="AG776" i="32" s="1"/>
  <c r="R776" i="32"/>
  <c r="AF776" i="32" s="1"/>
  <c r="AD775" i="32"/>
  <c r="AR775" i="32" s="1"/>
  <c r="AC775" i="32"/>
  <c r="AQ775" i="32" s="1"/>
  <c r="AB775" i="32"/>
  <c r="AP775" i="32" s="1"/>
  <c r="AA775" i="32"/>
  <c r="AO775" i="32" s="1"/>
  <c r="Z775" i="32"/>
  <c r="AN775" i="32" s="1"/>
  <c r="Y775" i="32"/>
  <c r="AM775" i="32" s="1"/>
  <c r="X775" i="32"/>
  <c r="AL775" i="32" s="1"/>
  <c r="W775" i="32"/>
  <c r="AK775" i="32" s="1"/>
  <c r="V775" i="32"/>
  <c r="AJ775" i="32" s="1"/>
  <c r="U775" i="32"/>
  <c r="AI775" i="32" s="1"/>
  <c r="T775" i="32"/>
  <c r="AH775" i="32" s="1"/>
  <c r="S775" i="32"/>
  <c r="AG775" i="32" s="1"/>
  <c r="R775" i="32"/>
  <c r="AF775" i="32" s="1"/>
  <c r="AR774" i="32"/>
  <c r="AQ774" i="32"/>
  <c r="AD774" i="32"/>
  <c r="AC774" i="32"/>
  <c r="AB774" i="32"/>
  <c r="AP774" i="32" s="1"/>
  <c r="AA774" i="32"/>
  <c r="AO774" i="32" s="1"/>
  <c r="Z774" i="32"/>
  <c r="AN774" i="32" s="1"/>
  <c r="Y774" i="32"/>
  <c r="AM774" i="32" s="1"/>
  <c r="X774" i="32"/>
  <c r="AL774" i="32" s="1"/>
  <c r="W774" i="32"/>
  <c r="AK774" i="32" s="1"/>
  <c r="V774" i="32"/>
  <c r="AJ774" i="32" s="1"/>
  <c r="U774" i="32"/>
  <c r="AI774" i="32" s="1"/>
  <c r="T774" i="32"/>
  <c r="AH774" i="32" s="1"/>
  <c r="S774" i="32"/>
  <c r="AG774" i="32" s="1"/>
  <c r="R774" i="32"/>
  <c r="AF774" i="32" s="1"/>
  <c r="AQ773" i="32"/>
  <c r="AD773" i="32"/>
  <c r="AR773" i="32" s="1"/>
  <c r="AC773" i="32"/>
  <c r="AB773" i="32"/>
  <c r="AP773" i="32" s="1"/>
  <c r="AA773" i="32"/>
  <c r="AO773" i="32" s="1"/>
  <c r="Z773" i="32"/>
  <c r="AN773" i="32" s="1"/>
  <c r="Y773" i="32"/>
  <c r="AM773" i="32" s="1"/>
  <c r="X773" i="32"/>
  <c r="AL773" i="32" s="1"/>
  <c r="W773" i="32"/>
  <c r="AK773" i="32" s="1"/>
  <c r="V773" i="32"/>
  <c r="AJ773" i="32" s="1"/>
  <c r="U773" i="32"/>
  <c r="AI773" i="32" s="1"/>
  <c r="T773" i="32"/>
  <c r="AH773" i="32" s="1"/>
  <c r="S773" i="32"/>
  <c r="AG773" i="32" s="1"/>
  <c r="R773" i="32"/>
  <c r="AF773" i="32" s="1"/>
  <c r="AR772" i="32"/>
  <c r="AQ772" i="32"/>
  <c r="AD772" i="32"/>
  <c r="AC772" i="32"/>
  <c r="AB772" i="32"/>
  <c r="AP772" i="32" s="1"/>
  <c r="AA772" i="32"/>
  <c r="AO772" i="32" s="1"/>
  <c r="Z772" i="32"/>
  <c r="AN772" i="32" s="1"/>
  <c r="Y772" i="32"/>
  <c r="AM772" i="32" s="1"/>
  <c r="X772" i="32"/>
  <c r="AL772" i="32" s="1"/>
  <c r="W772" i="32"/>
  <c r="AK772" i="32" s="1"/>
  <c r="V772" i="32"/>
  <c r="AJ772" i="32" s="1"/>
  <c r="U772" i="32"/>
  <c r="AI772" i="32" s="1"/>
  <c r="T772" i="32"/>
  <c r="AH772" i="32" s="1"/>
  <c r="S772" i="32"/>
  <c r="AG772" i="32" s="1"/>
  <c r="R772" i="32"/>
  <c r="AF772" i="32" s="1"/>
  <c r="AD771" i="32"/>
  <c r="AR771" i="32" s="1"/>
  <c r="AC771" i="32"/>
  <c r="AQ771" i="32" s="1"/>
  <c r="AB771" i="32"/>
  <c r="AP771" i="32" s="1"/>
  <c r="AA771" i="32"/>
  <c r="AO771" i="32" s="1"/>
  <c r="Z771" i="32"/>
  <c r="AN771" i="32" s="1"/>
  <c r="Y771" i="32"/>
  <c r="AM771" i="32" s="1"/>
  <c r="X771" i="32"/>
  <c r="AL771" i="32" s="1"/>
  <c r="W771" i="32"/>
  <c r="AK771" i="32" s="1"/>
  <c r="V771" i="32"/>
  <c r="AJ771" i="32" s="1"/>
  <c r="U771" i="32"/>
  <c r="AI771" i="32" s="1"/>
  <c r="T771" i="32"/>
  <c r="AH771" i="32" s="1"/>
  <c r="S771" i="32"/>
  <c r="AG771" i="32" s="1"/>
  <c r="R771" i="32"/>
  <c r="AF771" i="32" s="1"/>
  <c r="AD788" i="10"/>
  <c r="AR788" i="10" s="1"/>
  <c r="AC788" i="10"/>
  <c r="AQ788" i="10" s="1"/>
  <c r="AB788" i="10"/>
  <c r="AP788" i="10" s="1"/>
  <c r="AA788" i="10"/>
  <c r="AO788" i="10" s="1"/>
  <c r="Z788" i="10"/>
  <c r="AN788" i="10" s="1"/>
  <c r="Y788" i="10"/>
  <c r="AM788" i="10" s="1"/>
  <c r="AL788" i="10"/>
  <c r="W788" i="10"/>
  <c r="AK788" i="10" s="1"/>
  <c r="V788" i="10"/>
  <c r="AJ788" i="10" s="1"/>
  <c r="U788" i="10"/>
  <c r="AI788" i="10" s="1"/>
  <c r="T788" i="10"/>
  <c r="AH788" i="10" s="1"/>
  <c r="S788" i="10"/>
  <c r="AG788" i="10" s="1"/>
  <c r="R788" i="10"/>
  <c r="AF788" i="10" s="1"/>
  <c r="AD787" i="10"/>
  <c r="AR787" i="10" s="1"/>
  <c r="AC787" i="10"/>
  <c r="AQ787" i="10" s="1"/>
  <c r="AB787" i="10"/>
  <c r="AP787" i="10" s="1"/>
  <c r="AA787" i="10"/>
  <c r="AO787" i="10" s="1"/>
  <c r="Z787" i="10"/>
  <c r="AN787" i="10" s="1"/>
  <c r="Y787" i="10"/>
  <c r="AM787" i="10" s="1"/>
  <c r="AL787" i="10"/>
  <c r="W787" i="10"/>
  <c r="AK787" i="10" s="1"/>
  <c r="V787" i="10"/>
  <c r="AJ787" i="10" s="1"/>
  <c r="U787" i="10"/>
  <c r="AI787" i="10" s="1"/>
  <c r="T787" i="10"/>
  <c r="AH787" i="10" s="1"/>
  <c r="S787" i="10"/>
  <c r="AG787" i="10" s="1"/>
  <c r="R787" i="10"/>
  <c r="AF787" i="10" s="1"/>
  <c r="AM786" i="10"/>
  <c r="AD786" i="10"/>
  <c r="AR786" i="10" s="1"/>
  <c r="AC786" i="10"/>
  <c r="AQ786" i="10" s="1"/>
  <c r="AB786" i="10"/>
  <c r="AP786" i="10" s="1"/>
  <c r="AA786" i="10"/>
  <c r="AO786" i="10" s="1"/>
  <c r="Z786" i="10"/>
  <c r="AN786" i="10" s="1"/>
  <c r="Y786" i="10"/>
  <c r="AL786" i="10"/>
  <c r="W786" i="10"/>
  <c r="AK786" i="10" s="1"/>
  <c r="V786" i="10"/>
  <c r="AJ786" i="10" s="1"/>
  <c r="U786" i="10"/>
  <c r="AI786" i="10" s="1"/>
  <c r="T786" i="10"/>
  <c r="AH786" i="10" s="1"/>
  <c r="S786" i="10"/>
  <c r="AG786" i="10" s="1"/>
  <c r="R786" i="10"/>
  <c r="AF786" i="10" s="1"/>
  <c r="AD785" i="10"/>
  <c r="AR785" i="10" s="1"/>
  <c r="AC785" i="10"/>
  <c r="AQ785" i="10" s="1"/>
  <c r="AB785" i="10"/>
  <c r="AP785" i="10" s="1"/>
  <c r="AA785" i="10"/>
  <c r="AO785" i="10" s="1"/>
  <c r="Z785" i="10"/>
  <c r="AN785" i="10" s="1"/>
  <c r="Y785" i="10"/>
  <c r="AM785" i="10" s="1"/>
  <c r="AL785" i="10"/>
  <c r="W785" i="10"/>
  <c r="AK785" i="10" s="1"/>
  <c r="V785" i="10"/>
  <c r="AJ785" i="10" s="1"/>
  <c r="U785" i="10"/>
  <c r="AI785" i="10" s="1"/>
  <c r="T785" i="10"/>
  <c r="AH785" i="10" s="1"/>
  <c r="S785" i="10"/>
  <c r="AG785" i="10" s="1"/>
  <c r="R785" i="10"/>
  <c r="AF785" i="10" s="1"/>
  <c r="AD784" i="10"/>
  <c r="AR784" i="10" s="1"/>
  <c r="AC784" i="10"/>
  <c r="AQ784" i="10" s="1"/>
  <c r="AB784" i="10"/>
  <c r="AP784" i="10" s="1"/>
  <c r="AA784" i="10"/>
  <c r="AO784" i="10" s="1"/>
  <c r="Z784" i="10"/>
  <c r="AN784" i="10" s="1"/>
  <c r="Y784" i="10"/>
  <c r="AM784" i="10" s="1"/>
  <c r="AL784" i="10"/>
  <c r="W784" i="10"/>
  <c r="AK784" i="10" s="1"/>
  <c r="V784" i="10"/>
  <c r="AJ784" i="10" s="1"/>
  <c r="U784" i="10"/>
  <c r="AI784" i="10" s="1"/>
  <c r="T784" i="10"/>
  <c r="AH784" i="10" s="1"/>
  <c r="S784" i="10"/>
  <c r="AG784" i="10" s="1"/>
  <c r="R784" i="10"/>
  <c r="AF784" i="10" s="1"/>
  <c r="AD783" i="10"/>
  <c r="AR783" i="10" s="1"/>
  <c r="AC783" i="10"/>
  <c r="AQ783" i="10" s="1"/>
  <c r="AB783" i="10"/>
  <c r="AP783" i="10" s="1"/>
  <c r="AA783" i="10"/>
  <c r="AO783" i="10" s="1"/>
  <c r="Z783" i="10"/>
  <c r="AN783" i="10" s="1"/>
  <c r="Y783" i="10"/>
  <c r="AM783" i="10" s="1"/>
  <c r="AL783" i="10"/>
  <c r="W783" i="10"/>
  <c r="AK783" i="10" s="1"/>
  <c r="V783" i="10"/>
  <c r="AJ783" i="10" s="1"/>
  <c r="U783" i="10"/>
  <c r="AI783" i="10" s="1"/>
  <c r="T783" i="10"/>
  <c r="AH783" i="10" s="1"/>
  <c r="S783" i="10"/>
  <c r="AG783" i="10" s="1"/>
  <c r="R783" i="10"/>
  <c r="AF783" i="10" s="1"/>
  <c r="AM782" i="10"/>
  <c r="AD782" i="10"/>
  <c r="AR782" i="10" s="1"/>
  <c r="AC782" i="10"/>
  <c r="AQ782" i="10" s="1"/>
  <c r="AB782" i="10"/>
  <c r="AP782" i="10" s="1"/>
  <c r="AA782" i="10"/>
  <c r="AO782" i="10" s="1"/>
  <c r="Z782" i="10"/>
  <c r="AN782" i="10" s="1"/>
  <c r="Y782" i="10"/>
  <c r="AL782" i="10"/>
  <c r="W782" i="10"/>
  <c r="AK782" i="10" s="1"/>
  <c r="V782" i="10"/>
  <c r="AJ782" i="10" s="1"/>
  <c r="U782" i="10"/>
  <c r="AI782" i="10" s="1"/>
  <c r="T782" i="10"/>
  <c r="AH782" i="10" s="1"/>
  <c r="S782" i="10"/>
  <c r="AG782" i="10" s="1"/>
  <c r="R782" i="10"/>
  <c r="AF782" i="10" s="1"/>
  <c r="AD781" i="10"/>
  <c r="AR781" i="10" s="1"/>
  <c r="AC781" i="10"/>
  <c r="AQ781" i="10" s="1"/>
  <c r="AB781" i="10"/>
  <c r="AP781" i="10" s="1"/>
  <c r="AA781" i="10"/>
  <c r="AO781" i="10" s="1"/>
  <c r="Z781" i="10"/>
  <c r="AN781" i="10" s="1"/>
  <c r="Y781" i="10"/>
  <c r="AM781" i="10" s="1"/>
  <c r="AL781" i="10"/>
  <c r="W781" i="10"/>
  <c r="AK781" i="10" s="1"/>
  <c r="V781" i="10"/>
  <c r="AJ781" i="10" s="1"/>
  <c r="U781" i="10"/>
  <c r="AI781" i="10" s="1"/>
  <c r="T781" i="10"/>
  <c r="AH781" i="10" s="1"/>
  <c r="S781" i="10"/>
  <c r="AG781" i="10" s="1"/>
  <c r="R781" i="10"/>
  <c r="AF781" i="10" s="1"/>
  <c r="AD780" i="10"/>
  <c r="AR780" i="10" s="1"/>
  <c r="AC780" i="10"/>
  <c r="AQ780" i="10" s="1"/>
  <c r="AB780" i="10"/>
  <c r="AP780" i="10" s="1"/>
  <c r="AA780" i="10"/>
  <c r="AO780" i="10" s="1"/>
  <c r="Z780" i="10"/>
  <c r="AN780" i="10" s="1"/>
  <c r="Y780" i="10"/>
  <c r="AM780" i="10" s="1"/>
  <c r="AL780" i="10"/>
  <c r="W780" i="10"/>
  <c r="AK780" i="10" s="1"/>
  <c r="V780" i="10"/>
  <c r="AJ780" i="10" s="1"/>
  <c r="U780" i="10"/>
  <c r="AI780" i="10" s="1"/>
  <c r="T780" i="10"/>
  <c r="AH780" i="10" s="1"/>
  <c r="S780" i="10"/>
  <c r="AG780" i="10" s="1"/>
  <c r="R780" i="10"/>
  <c r="AF780" i="10" s="1"/>
  <c r="AD779" i="10"/>
  <c r="AR779" i="10" s="1"/>
  <c r="AC779" i="10"/>
  <c r="AQ779" i="10" s="1"/>
  <c r="AB779" i="10"/>
  <c r="AP779" i="10" s="1"/>
  <c r="AA779" i="10"/>
  <c r="AO779" i="10" s="1"/>
  <c r="Z779" i="10"/>
  <c r="AN779" i="10" s="1"/>
  <c r="Y779" i="10"/>
  <c r="AM779" i="10" s="1"/>
  <c r="AL779" i="10"/>
  <c r="W779" i="10"/>
  <c r="AK779" i="10" s="1"/>
  <c r="V779" i="10"/>
  <c r="AJ779" i="10" s="1"/>
  <c r="U779" i="10"/>
  <c r="AI779" i="10" s="1"/>
  <c r="T779" i="10"/>
  <c r="AH779" i="10" s="1"/>
  <c r="S779" i="10"/>
  <c r="AG779" i="10" s="1"/>
  <c r="R779" i="10"/>
  <c r="AF779" i="10" s="1"/>
  <c r="AD778" i="10"/>
  <c r="AR778" i="10" s="1"/>
  <c r="AC778" i="10"/>
  <c r="AQ778" i="10" s="1"/>
  <c r="AB778" i="10"/>
  <c r="AP778" i="10" s="1"/>
  <c r="AA778" i="10"/>
  <c r="AO778" i="10" s="1"/>
  <c r="Z778" i="10"/>
  <c r="AN778" i="10" s="1"/>
  <c r="Y778" i="10"/>
  <c r="AM778" i="10" s="1"/>
  <c r="AL778" i="10"/>
  <c r="W778" i="10"/>
  <c r="AK778" i="10" s="1"/>
  <c r="V778" i="10"/>
  <c r="AJ778" i="10" s="1"/>
  <c r="U778" i="10"/>
  <c r="AI778" i="10" s="1"/>
  <c r="T778" i="10"/>
  <c r="AH778" i="10" s="1"/>
  <c r="S778" i="10"/>
  <c r="AG778" i="10" s="1"/>
  <c r="R778" i="10"/>
  <c r="AF778" i="10" s="1"/>
  <c r="AD777" i="10"/>
  <c r="AR777" i="10" s="1"/>
  <c r="AC777" i="10"/>
  <c r="AQ777" i="10" s="1"/>
  <c r="AB777" i="10"/>
  <c r="AP777" i="10" s="1"/>
  <c r="AA777" i="10"/>
  <c r="AO777" i="10" s="1"/>
  <c r="Z777" i="10"/>
  <c r="AN777" i="10" s="1"/>
  <c r="Y777" i="10"/>
  <c r="AM777" i="10" s="1"/>
  <c r="AL777" i="10"/>
  <c r="W777" i="10"/>
  <c r="AK777" i="10" s="1"/>
  <c r="V777" i="10"/>
  <c r="AJ777" i="10" s="1"/>
  <c r="U777" i="10"/>
  <c r="AI777" i="10" s="1"/>
  <c r="T777" i="10"/>
  <c r="AH777" i="10" s="1"/>
  <c r="S777" i="10"/>
  <c r="AG777" i="10" s="1"/>
  <c r="R777" i="10"/>
  <c r="AF777" i="10" s="1"/>
  <c r="AD776" i="10"/>
  <c r="AR776" i="10" s="1"/>
  <c r="AC776" i="10"/>
  <c r="AQ776" i="10" s="1"/>
  <c r="AB776" i="10"/>
  <c r="AP776" i="10" s="1"/>
  <c r="AA776" i="10"/>
  <c r="AO776" i="10" s="1"/>
  <c r="Z776" i="10"/>
  <c r="AN776" i="10" s="1"/>
  <c r="Y776" i="10"/>
  <c r="AM776" i="10" s="1"/>
  <c r="AL776" i="10"/>
  <c r="W776" i="10"/>
  <c r="AK776" i="10" s="1"/>
  <c r="V776" i="10"/>
  <c r="AJ776" i="10" s="1"/>
  <c r="U776" i="10"/>
  <c r="AI776" i="10" s="1"/>
  <c r="T776" i="10"/>
  <c r="AH776" i="10" s="1"/>
  <c r="S776" i="10"/>
  <c r="AG776" i="10" s="1"/>
  <c r="R776" i="10"/>
  <c r="AF776" i="10" s="1"/>
  <c r="AD775" i="10"/>
  <c r="AR775" i="10" s="1"/>
  <c r="AC775" i="10"/>
  <c r="AQ775" i="10" s="1"/>
  <c r="AB775" i="10"/>
  <c r="AP775" i="10" s="1"/>
  <c r="AA775" i="10"/>
  <c r="AO775" i="10" s="1"/>
  <c r="Z775" i="10"/>
  <c r="AN775" i="10" s="1"/>
  <c r="Y775" i="10"/>
  <c r="AM775" i="10" s="1"/>
  <c r="AL775" i="10"/>
  <c r="W775" i="10"/>
  <c r="AK775" i="10" s="1"/>
  <c r="V775" i="10"/>
  <c r="AJ775" i="10" s="1"/>
  <c r="U775" i="10"/>
  <c r="AI775" i="10" s="1"/>
  <c r="T775" i="10"/>
  <c r="AH775" i="10" s="1"/>
  <c r="S775" i="10"/>
  <c r="AG775" i="10" s="1"/>
  <c r="R775" i="10"/>
  <c r="AF775" i="10" s="1"/>
  <c r="AD774" i="10"/>
  <c r="AR774" i="10" s="1"/>
  <c r="AC774" i="10"/>
  <c r="AQ774" i="10" s="1"/>
  <c r="AB774" i="10"/>
  <c r="AP774" i="10" s="1"/>
  <c r="AA774" i="10"/>
  <c r="AO774" i="10" s="1"/>
  <c r="Z774" i="10"/>
  <c r="AN774" i="10" s="1"/>
  <c r="Y774" i="10"/>
  <c r="AM774" i="10" s="1"/>
  <c r="AL774" i="10"/>
  <c r="W774" i="10"/>
  <c r="AK774" i="10" s="1"/>
  <c r="V774" i="10"/>
  <c r="AJ774" i="10" s="1"/>
  <c r="U774" i="10"/>
  <c r="AI774" i="10" s="1"/>
  <c r="T774" i="10"/>
  <c r="AH774" i="10" s="1"/>
  <c r="S774" i="10"/>
  <c r="AG774" i="10" s="1"/>
  <c r="R774" i="10"/>
  <c r="AF774" i="10" s="1"/>
  <c r="AD773" i="10"/>
  <c r="AR773" i="10" s="1"/>
  <c r="AC773" i="10"/>
  <c r="AQ773" i="10" s="1"/>
  <c r="AB773" i="10"/>
  <c r="AP773" i="10" s="1"/>
  <c r="AA773" i="10"/>
  <c r="AO773" i="10" s="1"/>
  <c r="Z773" i="10"/>
  <c r="AN773" i="10" s="1"/>
  <c r="Y773" i="10"/>
  <c r="AM773" i="10" s="1"/>
  <c r="AL773" i="10"/>
  <c r="W773" i="10"/>
  <c r="AK773" i="10" s="1"/>
  <c r="V773" i="10"/>
  <c r="AJ773" i="10" s="1"/>
  <c r="U773" i="10"/>
  <c r="AI773" i="10" s="1"/>
  <c r="T773" i="10"/>
  <c r="AH773" i="10" s="1"/>
  <c r="S773" i="10"/>
  <c r="AG773" i="10" s="1"/>
  <c r="R773" i="10"/>
  <c r="AF773" i="10" s="1"/>
  <c r="AD772" i="10"/>
  <c r="AR772" i="10" s="1"/>
  <c r="AC772" i="10"/>
  <c r="AQ772" i="10" s="1"/>
  <c r="AB772" i="10"/>
  <c r="AP772" i="10" s="1"/>
  <c r="AA772" i="10"/>
  <c r="AO772" i="10" s="1"/>
  <c r="Z772" i="10"/>
  <c r="AN772" i="10" s="1"/>
  <c r="Y772" i="10"/>
  <c r="AM772" i="10" s="1"/>
  <c r="AL772" i="10"/>
  <c r="W772" i="10"/>
  <c r="AK772" i="10" s="1"/>
  <c r="V772" i="10"/>
  <c r="AJ772" i="10" s="1"/>
  <c r="U772" i="10"/>
  <c r="AI772" i="10" s="1"/>
  <c r="T772" i="10"/>
  <c r="AH772" i="10" s="1"/>
  <c r="S772" i="10"/>
  <c r="AG772" i="10" s="1"/>
  <c r="R772" i="10"/>
  <c r="AF772" i="10" s="1"/>
  <c r="AD771" i="10"/>
  <c r="AR771" i="10" s="1"/>
  <c r="AC771" i="10"/>
  <c r="AQ771" i="10" s="1"/>
  <c r="AB771" i="10"/>
  <c r="AP771" i="10" s="1"/>
  <c r="AA771" i="10"/>
  <c r="AO771" i="10" s="1"/>
  <c r="Z771" i="10"/>
  <c r="AN771" i="10" s="1"/>
  <c r="Y771" i="10"/>
  <c r="AM771" i="10" s="1"/>
  <c r="AL771" i="10"/>
  <c r="W771" i="10"/>
  <c r="AK771" i="10" s="1"/>
  <c r="V771" i="10"/>
  <c r="AJ771" i="10" s="1"/>
  <c r="U771" i="10"/>
  <c r="AI771" i="10" s="1"/>
  <c r="T771" i="10"/>
  <c r="AH771" i="10" s="1"/>
  <c r="S771" i="10"/>
  <c r="AG771" i="10" s="1"/>
  <c r="R771" i="10"/>
  <c r="AF771" i="10" s="1"/>
  <c r="AC243" i="10"/>
  <c r="AC244" i="10" s="1"/>
  <c r="AC245" i="10" s="1"/>
  <c r="AC246" i="10" s="1"/>
  <c r="AC247" i="10" s="1"/>
  <c r="AC248" i="10" s="1"/>
  <c r="AC249" i="10" s="1"/>
  <c r="AC250" i="10" s="1"/>
  <c r="AC251" i="10" s="1"/>
  <c r="AC252" i="10" s="1"/>
  <c r="AC253" i="10" s="1"/>
  <c r="AC254" i="10" s="1"/>
  <c r="AC255" i="10" s="1"/>
  <c r="AC256" i="10" s="1"/>
  <c r="AC257" i="10" s="1"/>
  <c r="AC258" i="10" s="1"/>
  <c r="AC259" i="10" s="1"/>
  <c r="AC260" i="10" s="1"/>
  <c r="AC261" i="10" s="1"/>
  <c r="AC262" i="10" s="1"/>
  <c r="AC263" i="10" s="1"/>
  <c r="AB243" i="10"/>
  <c r="AB244" i="10" s="1"/>
  <c r="AB245" i="10" s="1"/>
  <c r="AB246" i="10" s="1"/>
  <c r="AB247" i="10" s="1"/>
  <c r="AB248" i="10" s="1"/>
  <c r="AB249" i="10" s="1"/>
  <c r="AB250" i="10" s="1"/>
  <c r="AB251" i="10" s="1"/>
  <c r="AB252" i="10" s="1"/>
  <c r="AB253" i="10" s="1"/>
  <c r="AB254" i="10" s="1"/>
  <c r="AB255" i="10" s="1"/>
  <c r="AB256" i="10" s="1"/>
  <c r="AB257" i="10" s="1"/>
  <c r="AB258" i="10" s="1"/>
  <c r="AB259" i="10" s="1"/>
  <c r="AB260" i="10" s="1"/>
  <c r="AB261" i="10" s="1"/>
  <c r="AB262" i="10" s="1"/>
  <c r="AB263" i="10" s="1"/>
  <c r="AA243" i="10"/>
  <c r="AA244" i="10" s="1"/>
  <c r="AA245" i="10" s="1"/>
  <c r="AA246" i="10" s="1"/>
  <c r="AA247" i="10" s="1"/>
  <c r="AA248" i="10" s="1"/>
  <c r="AA249" i="10" s="1"/>
  <c r="AA250" i="10" s="1"/>
  <c r="AA251" i="10" s="1"/>
  <c r="AA252" i="10" s="1"/>
  <c r="AA253" i="10" s="1"/>
  <c r="AA254" i="10" s="1"/>
  <c r="AA255" i="10" s="1"/>
  <c r="AA256" i="10" s="1"/>
  <c r="AA257" i="10" s="1"/>
  <c r="AA258" i="10" s="1"/>
  <c r="AA259" i="10" s="1"/>
  <c r="AA260" i="10" s="1"/>
  <c r="AA261" i="10" s="1"/>
  <c r="AA262" i="10" s="1"/>
  <c r="AA263" i="10" s="1"/>
  <c r="Z243" i="10"/>
  <c r="Z244" i="10" s="1"/>
  <c r="Z245" i="10" s="1"/>
  <c r="Z246" i="10" s="1"/>
  <c r="Z247" i="10" s="1"/>
  <c r="Z248" i="10" s="1"/>
  <c r="Z249" i="10" s="1"/>
  <c r="Z250" i="10" s="1"/>
  <c r="Z251" i="10" s="1"/>
  <c r="Z252" i="10" s="1"/>
  <c r="Z253" i="10" s="1"/>
  <c r="Z254" i="10" s="1"/>
  <c r="Z255" i="10" s="1"/>
  <c r="Z256" i="10" s="1"/>
  <c r="Z257" i="10" s="1"/>
  <c r="Z258" i="10" s="1"/>
  <c r="Z259" i="10" s="1"/>
  <c r="Z260" i="10" s="1"/>
  <c r="Z261" i="10" s="1"/>
  <c r="Z262" i="10" s="1"/>
  <c r="Z263" i="10" s="1"/>
  <c r="Y243" i="10"/>
  <c r="Y244" i="10" s="1"/>
  <c r="Y245" i="10" s="1"/>
  <c r="Y246" i="10" s="1"/>
  <c r="Y247" i="10" s="1"/>
  <c r="Y248" i="10" s="1"/>
  <c r="Y249" i="10" s="1"/>
  <c r="Y250" i="10" s="1"/>
  <c r="Y251" i="10" s="1"/>
  <c r="Y252" i="10" s="1"/>
  <c r="Y253" i="10" s="1"/>
  <c r="Y254" i="10" s="1"/>
  <c r="Y255" i="10" s="1"/>
  <c r="Y256" i="10" s="1"/>
  <c r="Y257" i="10" s="1"/>
  <c r="Y258" i="10" s="1"/>
  <c r="Y259" i="10" s="1"/>
  <c r="Y260" i="10" s="1"/>
  <c r="Y261" i="10" s="1"/>
  <c r="Y262" i="10" s="1"/>
  <c r="Y263" i="10" s="1"/>
  <c r="W243" i="10"/>
  <c r="W244" i="10" s="1"/>
  <c r="W245" i="10" s="1"/>
  <c r="W246" i="10" s="1"/>
  <c r="W247" i="10" s="1"/>
  <c r="W248" i="10" s="1"/>
  <c r="W249" i="10" s="1"/>
  <c r="W250" i="10" s="1"/>
  <c r="W251" i="10" s="1"/>
  <c r="W252" i="10" s="1"/>
  <c r="W253" i="10" s="1"/>
  <c r="W254" i="10" s="1"/>
  <c r="W255" i="10" s="1"/>
  <c r="W256" i="10" s="1"/>
  <c r="W257" i="10" s="1"/>
  <c r="W258" i="10" s="1"/>
  <c r="W259" i="10" s="1"/>
  <c r="W260" i="10" s="1"/>
  <c r="W261" i="10" s="1"/>
  <c r="W262" i="10" s="1"/>
  <c r="W263" i="10" s="1"/>
  <c r="AC244" i="32"/>
  <c r="AC245" i="32" s="1"/>
  <c r="AC246" i="32" s="1"/>
  <c r="AC247" i="32" s="1"/>
  <c r="AC248" i="32" s="1"/>
  <c r="AC249" i="32" s="1"/>
  <c r="AC250" i="32" s="1"/>
  <c r="AC251" i="32" s="1"/>
  <c r="AC252" i="32" s="1"/>
  <c r="AC253" i="32" s="1"/>
  <c r="AC254" i="32" s="1"/>
  <c r="AC255" i="32" s="1"/>
  <c r="AC256" i="32" s="1"/>
  <c r="AC257" i="32" s="1"/>
  <c r="AC258" i="32" s="1"/>
  <c r="AC259" i="32" s="1"/>
  <c r="AC260" i="32" s="1"/>
  <c r="AC261" i="32" s="1"/>
  <c r="AC262" i="32" s="1"/>
  <c r="AC263" i="32" s="1"/>
  <c r="AC243" i="32"/>
  <c r="AB243" i="32"/>
  <c r="AB244" i="32" s="1"/>
  <c r="AB245" i="32" s="1"/>
  <c r="AB246" i="32" s="1"/>
  <c r="AB247" i="32" s="1"/>
  <c r="AB248" i="32" s="1"/>
  <c r="AB249" i="32" s="1"/>
  <c r="AB250" i="32" s="1"/>
  <c r="AB251" i="32" s="1"/>
  <c r="AB252" i="32" s="1"/>
  <c r="AB253" i="32" s="1"/>
  <c r="AB254" i="32" s="1"/>
  <c r="AB255" i="32" s="1"/>
  <c r="AB256" i="32" s="1"/>
  <c r="AB257" i="32" s="1"/>
  <c r="AB258" i="32" s="1"/>
  <c r="AB259" i="32" s="1"/>
  <c r="AB260" i="32" s="1"/>
  <c r="AB261" i="32" s="1"/>
  <c r="AB262" i="32" s="1"/>
  <c r="AB263" i="32" s="1"/>
  <c r="AA243" i="32"/>
  <c r="AA244" i="32" s="1"/>
  <c r="AA245" i="32" s="1"/>
  <c r="AA246" i="32" s="1"/>
  <c r="AA247" i="32" s="1"/>
  <c r="AA248" i="32" s="1"/>
  <c r="AA249" i="32" s="1"/>
  <c r="AA250" i="32" s="1"/>
  <c r="AA251" i="32" s="1"/>
  <c r="AA252" i="32" s="1"/>
  <c r="AA253" i="32" s="1"/>
  <c r="AA254" i="32" s="1"/>
  <c r="AA255" i="32" s="1"/>
  <c r="AA256" i="32" s="1"/>
  <c r="AA257" i="32" s="1"/>
  <c r="AA258" i="32" s="1"/>
  <c r="AA259" i="32" s="1"/>
  <c r="AA260" i="32" s="1"/>
  <c r="AA261" i="32" s="1"/>
  <c r="AA262" i="32" s="1"/>
  <c r="AA263" i="32" s="1"/>
  <c r="Z243" i="32"/>
  <c r="Z244" i="32" s="1"/>
  <c r="Z245" i="32" s="1"/>
  <c r="Z246" i="32" s="1"/>
  <c r="Z247" i="32" s="1"/>
  <c r="Z248" i="32" s="1"/>
  <c r="Z249" i="32" s="1"/>
  <c r="Z250" i="32" s="1"/>
  <c r="Z251" i="32" s="1"/>
  <c r="Z252" i="32" s="1"/>
  <c r="Z253" i="32" s="1"/>
  <c r="Z254" i="32" s="1"/>
  <c r="Z255" i="32" s="1"/>
  <c r="Z256" i="32" s="1"/>
  <c r="Z257" i="32" s="1"/>
  <c r="Z258" i="32" s="1"/>
  <c r="Z259" i="32" s="1"/>
  <c r="Z260" i="32" s="1"/>
  <c r="Z261" i="32" s="1"/>
  <c r="Z262" i="32" s="1"/>
  <c r="Z263" i="32" s="1"/>
  <c r="Y243" i="32"/>
  <c r="Y244" i="32" s="1"/>
  <c r="Y245" i="32" s="1"/>
  <c r="Y246" i="32" s="1"/>
  <c r="Y247" i="32" s="1"/>
  <c r="Y248" i="32" s="1"/>
  <c r="Y249" i="32" s="1"/>
  <c r="Y250" i="32" s="1"/>
  <c r="Y251" i="32" s="1"/>
  <c r="Y252" i="32" s="1"/>
  <c r="Y253" i="32" s="1"/>
  <c r="Y254" i="32" s="1"/>
  <c r="Y255" i="32" s="1"/>
  <c r="Y256" i="32" s="1"/>
  <c r="Y257" i="32" s="1"/>
  <c r="Y258" i="32" s="1"/>
  <c r="Y259" i="32" s="1"/>
  <c r="Y260" i="32" s="1"/>
  <c r="Y261" i="32" s="1"/>
  <c r="Y262" i="32" s="1"/>
  <c r="Y263" i="32" s="1"/>
  <c r="X243" i="32"/>
  <c r="X244" i="32" s="1"/>
  <c r="X245" i="32" s="1"/>
  <c r="X246" i="32" s="1"/>
  <c r="X247" i="32" s="1"/>
  <c r="X248" i="32" s="1"/>
  <c r="X249" i="32" s="1"/>
  <c r="X250" i="32" s="1"/>
  <c r="X251" i="32" s="1"/>
  <c r="X252" i="32" s="1"/>
  <c r="X253" i="32" s="1"/>
  <c r="X254" i="32" s="1"/>
  <c r="X255" i="32" s="1"/>
  <c r="X256" i="32" s="1"/>
  <c r="X257" i="32" s="1"/>
  <c r="X258" i="32" s="1"/>
  <c r="X259" i="32" s="1"/>
  <c r="X260" i="32" s="1"/>
  <c r="X261" i="32" s="1"/>
  <c r="X262" i="32" s="1"/>
  <c r="X263" i="32" s="1"/>
  <c r="W243" i="32"/>
  <c r="W244" i="32" s="1"/>
  <c r="W245" i="32" s="1"/>
  <c r="W246" i="32" s="1"/>
  <c r="W247" i="32" s="1"/>
  <c r="W248" i="32" s="1"/>
  <c r="W249" i="32" s="1"/>
  <c r="W250" i="32" s="1"/>
  <c r="W251" i="32" s="1"/>
  <c r="W252" i="32" s="1"/>
  <c r="W253" i="32" s="1"/>
  <c r="W254" i="32" s="1"/>
  <c r="W255" i="32" s="1"/>
  <c r="W256" i="32" s="1"/>
  <c r="W257" i="32" s="1"/>
  <c r="W258" i="32" s="1"/>
  <c r="W259" i="32" s="1"/>
  <c r="W260" i="32" s="1"/>
  <c r="W261" i="32" s="1"/>
  <c r="W262" i="32" s="1"/>
  <c r="W263" i="32" s="1"/>
  <c r="V243" i="32"/>
  <c r="V244" i="32" s="1"/>
  <c r="V245" i="32" s="1"/>
  <c r="V246" i="32" s="1"/>
  <c r="V247" i="32" s="1"/>
  <c r="V248" i="32" s="1"/>
  <c r="V249" i="32" s="1"/>
  <c r="V250" i="32" s="1"/>
  <c r="V251" i="32" s="1"/>
  <c r="V252" i="32" s="1"/>
  <c r="V253" i="32" s="1"/>
  <c r="V254" i="32" s="1"/>
  <c r="V255" i="32" s="1"/>
  <c r="V256" i="32" s="1"/>
  <c r="V257" i="32" s="1"/>
  <c r="V258" i="32" s="1"/>
  <c r="V259" i="32" s="1"/>
  <c r="V260" i="32" s="1"/>
  <c r="V261" i="32" s="1"/>
  <c r="V262" i="32" s="1"/>
  <c r="V263" i="32" s="1"/>
  <c r="U243" i="32"/>
  <c r="U244" i="32" s="1"/>
  <c r="U245" i="32" s="1"/>
  <c r="U246" i="32" s="1"/>
  <c r="U247" i="32" s="1"/>
  <c r="U248" i="32" s="1"/>
  <c r="U249" i="32" s="1"/>
  <c r="U250" i="32" s="1"/>
  <c r="U251" i="32" s="1"/>
  <c r="U252" i="32" s="1"/>
  <c r="U253" i="32" s="1"/>
  <c r="U254" i="32" s="1"/>
  <c r="U255" i="32" s="1"/>
  <c r="U256" i="32" s="1"/>
  <c r="U257" i="32" s="1"/>
  <c r="U258" i="32" s="1"/>
  <c r="U259" i="32" s="1"/>
  <c r="U260" i="32" s="1"/>
  <c r="U261" i="32" s="1"/>
  <c r="U262" i="32" s="1"/>
  <c r="U263" i="32" s="1"/>
  <c r="T243" i="32"/>
  <c r="T244" i="32" s="1"/>
  <c r="T245" i="32" s="1"/>
  <c r="T246" i="32" s="1"/>
  <c r="T247" i="32" s="1"/>
  <c r="T248" i="32" s="1"/>
  <c r="T249" i="32" s="1"/>
  <c r="T250" i="32" s="1"/>
  <c r="T251" i="32" s="1"/>
  <c r="T252" i="32" s="1"/>
  <c r="T253" i="32" s="1"/>
  <c r="T254" i="32" s="1"/>
  <c r="T255" i="32" s="1"/>
  <c r="T256" i="32" s="1"/>
  <c r="T257" i="32" s="1"/>
  <c r="T258" i="32" s="1"/>
  <c r="T259" i="32" s="1"/>
  <c r="T260" i="32" s="1"/>
  <c r="T261" i="32" s="1"/>
  <c r="T262" i="32" s="1"/>
  <c r="T263" i="32" s="1"/>
  <c r="S243" i="32"/>
  <c r="S244" i="32" s="1"/>
  <c r="S245" i="32" s="1"/>
  <c r="S246" i="32" s="1"/>
  <c r="S247" i="32" s="1"/>
  <c r="S248" i="32" s="1"/>
  <c r="S249" i="32" s="1"/>
  <c r="S250" i="32" s="1"/>
  <c r="S251" i="32" s="1"/>
  <c r="S252" i="32" s="1"/>
  <c r="S253" i="32" s="1"/>
  <c r="S254" i="32" s="1"/>
  <c r="S255" i="32" s="1"/>
  <c r="S256" i="32" s="1"/>
  <c r="S257" i="32" s="1"/>
  <c r="S258" i="32" s="1"/>
  <c r="S259" i="32" s="1"/>
  <c r="S260" i="32" s="1"/>
  <c r="S261" i="32" s="1"/>
  <c r="S262" i="32" s="1"/>
  <c r="S263" i="32" s="1"/>
  <c r="R243" i="32"/>
  <c r="R244" i="32" s="1"/>
  <c r="R245" i="32" s="1"/>
  <c r="R246" i="32" s="1"/>
  <c r="R247" i="32" s="1"/>
  <c r="R248" i="32" s="1"/>
  <c r="R249" i="32" s="1"/>
  <c r="R250" i="32" s="1"/>
  <c r="R251" i="32" s="1"/>
  <c r="R252" i="32" s="1"/>
  <c r="R253" i="32" s="1"/>
  <c r="R254" i="32" s="1"/>
  <c r="R255" i="32" s="1"/>
  <c r="R256" i="32" s="1"/>
  <c r="R257" i="32" s="1"/>
  <c r="R258" i="32" s="1"/>
  <c r="R259" i="32" s="1"/>
  <c r="R260" i="32" s="1"/>
  <c r="R261" i="32" s="1"/>
  <c r="R262" i="32" s="1"/>
  <c r="R263" i="32" s="1"/>
  <c r="V243" i="10"/>
  <c r="V244" i="10" s="1"/>
  <c r="V245" i="10" s="1"/>
  <c r="V246" i="10" s="1"/>
  <c r="V247" i="10" s="1"/>
  <c r="V248" i="10" s="1"/>
  <c r="V249" i="10" s="1"/>
  <c r="V250" i="10" s="1"/>
  <c r="V251" i="10" s="1"/>
  <c r="V252" i="10" s="1"/>
  <c r="V253" i="10" s="1"/>
  <c r="V254" i="10" s="1"/>
  <c r="V255" i="10" s="1"/>
  <c r="V256" i="10" s="1"/>
  <c r="V257" i="10" s="1"/>
  <c r="V258" i="10" s="1"/>
  <c r="V259" i="10" s="1"/>
  <c r="V260" i="10" s="1"/>
  <c r="V261" i="10" s="1"/>
  <c r="V262" i="10" s="1"/>
  <c r="V263" i="10" s="1"/>
  <c r="U243" i="10"/>
  <c r="U244" i="10" s="1"/>
  <c r="U245" i="10" s="1"/>
  <c r="U246" i="10" s="1"/>
  <c r="U247" i="10" s="1"/>
  <c r="U248" i="10" s="1"/>
  <c r="U249" i="10" s="1"/>
  <c r="U250" i="10" s="1"/>
  <c r="U251" i="10" s="1"/>
  <c r="U252" i="10" s="1"/>
  <c r="U253" i="10" s="1"/>
  <c r="U254" i="10" s="1"/>
  <c r="U255" i="10" s="1"/>
  <c r="U256" i="10" s="1"/>
  <c r="U257" i="10" s="1"/>
  <c r="U258" i="10" s="1"/>
  <c r="U259" i="10" s="1"/>
  <c r="U260" i="10" s="1"/>
  <c r="U261" i="10" s="1"/>
  <c r="U262" i="10" s="1"/>
  <c r="U263" i="10" s="1"/>
  <c r="T243" i="10"/>
  <c r="T244" i="10" s="1"/>
  <c r="T245" i="10" s="1"/>
  <c r="T246" i="10" s="1"/>
  <c r="T247" i="10" s="1"/>
  <c r="T248" i="10" s="1"/>
  <c r="T249" i="10" s="1"/>
  <c r="T250" i="10" s="1"/>
  <c r="T251" i="10" s="1"/>
  <c r="T252" i="10" s="1"/>
  <c r="T253" i="10" s="1"/>
  <c r="T254" i="10" s="1"/>
  <c r="T255" i="10" s="1"/>
  <c r="T256" i="10" s="1"/>
  <c r="T257" i="10" s="1"/>
  <c r="T258" i="10" s="1"/>
  <c r="T259" i="10" s="1"/>
  <c r="T260" i="10" s="1"/>
  <c r="T261" i="10" s="1"/>
  <c r="T262" i="10" s="1"/>
  <c r="T263" i="10" s="1"/>
  <c r="S243" i="10"/>
  <c r="S244" i="10" s="1"/>
  <c r="S245" i="10" s="1"/>
  <c r="S246" i="10" s="1"/>
  <c r="S247" i="10" s="1"/>
  <c r="S248" i="10" s="1"/>
  <c r="S249" i="10" s="1"/>
  <c r="S250" i="10" s="1"/>
  <c r="S251" i="10" s="1"/>
  <c r="S252" i="10" s="1"/>
  <c r="S253" i="10" s="1"/>
  <c r="S254" i="10" s="1"/>
  <c r="S255" i="10" s="1"/>
  <c r="S256" i="10" s="1"/>
  <c r="S257" i="10" s="1"/>
  <c r="S258" i="10" s="1"/>
  <c r="S259" i="10" s="1"/>
  <c r="S260" i="10" s="1"/>
  <c r="S261" i="10" s="1"/>
  <c r="S262" i="10" s="1"/>
  <c r="S263" i="10" s="1"/>
  <c r="R243" i="10"/>
  <c r="R244" i="10" s="1"/>
  <c r="R245" i="10" s="1"/>
  <c r="R246" i="10" s="1"/>
  <c r="R247" i="10" s="1"/>
  <c r="R248" i="10" s="1"/>
  <c r="R249" i="10" s="1"/>
  <c r="R250" i="10" s="1"/>
  <c r="R251" i="10" s="1"/>
  <c r="R252" i="10" s="1"/>
  <c r="R253" i="10" s="1"/>
  <c r="R254" i="10" s="1"/>
  <c r="R255" i="10" s="1"/>
  <c r="R256" i="10" s="1"/>
  <c r="R257" i="10" s="1"/>
  <c r="R258" i="10" s="1"/>
  <c r="R259" i="10" s="1"/>
  <c r="R260" i="10" s="1"/>
  <c r="R261" i="10" s="1"/>
  <c r="R262" i="10" s="1"/>
  <c r="R263" i="10" s="1"/>
  <c r="AL1" i="10" l="1"/>
  <c r="AM1" i="10"/>
  <c r="AN1" i="10"/>
  <c r="AO1" i="10"/>
  <c r="AP1" i="10"/>
  <c r="AQ1" i="10"/>
  <c r="AJ1" i="10"/>
  <c r="AK1" i="10"/>
  <c r="N3" i="10"/>
  <c r="O3" i="10"/>
  <c r="S1" i="10"/>
  <c r="T1" i="10"/>
  <c r="U1" i="10"/>
  <c r="V1" i="10"/>
  <c r="W1" i="10"/>
  <c r="X1" i="10"/>
  <c r="Y1" i="10"/>
  <c r="Z1" i="10"/>
  <c r="AA1" i="10"/>
  <c r="AB1" i="10"/>
  <c r="AC1" i="10"/>
  <c r="AD1" i="10"/>
  <c r="AM2" i="27"/>
  <c r="AL2" i="27"/>
  <c r="AK2" i="27"/>
  <c r="AJ2" i="27"/>
  <c r="AI2" i="27"/>
  <c r="AH2" i="27"/>
  <c r="AG2" i="27"/>
  <c r="AF2" i="27"/>
  <c r="AB2" i="27"/>
  <c r="AC2" i="27"/>
  <c r="AD2" i="27"/>
  <c r="AE2" i="27"/>
  <c r="H1" i="32" l="1"/>
  <c r="AJ1" i="32" s="1"/>
  <c r="AJ3" i="32" s="1"/>
  <c r="I1" i="32"/>
  <c r="AK1" i="32" s="1"/>
  <c r="AK3" i="32" s="1"/>
  <c r="J1" i="32"/>
  <c r="K1" i="32"/>
  <c r="AM1" i="32" s="1"/>
  <c r="L1" i="32"/>
  <c r="AN1" i="32" s="1"/>
  <c r="M1" i="32"/>
  <c r="AO1" i="32" s="1"/>
  <c r="N1" i="32"/>
  <c r="AP1" i="32" s="1"/>
  <c r="AP3" i="32" s="1"/>
  <c r="O1" i="32"/>
  <c r="AQ1" i="32" s="1"/>
  <c r="AQ3" i="32" s="1"/>
  <c r="P1" i="32"/>
  <c r="AL1" i="32"/>
  <c r="AC770" i="32"/>
  <c r="AQ770" i="32" s="1"/>
  <c r="AB770" i="32"/>
  <c r="AP770" i="32" s="1"/>
  <c r="AC769" i="32"/>
  <c r="AQ769" i="32" s="1"/>
  <c r="AB769" i="32"/>
  <c r="AP769" i="32" s="1"/>
  <c r="AC768" i="32"/>
  <c r="AQ768" i="32" s="1"/>
  <c r="AB768" i="32"/>
  <c r="AP768" i="32" s="1"/>
  <c r="AC767" i="32"/>
  <c r="AQ767" i="32" s="1"/>
  <c r="AB767" i="32"/>
  <c r="AP767" i="32" s="1"/>
  <c r="AC766" i="32"/>
  <c r="AQ766" i="32" s="1"/>
  <c r="AB766" i="32"/>
  <c r="AP766" i="32" s="1"/>
  <c r="AC765" i="32"/>
  <c r="AQ765" i="32" s="1"/>
  <c r="AB765" i="32"/>
  <c r="AP765" i="32" s="1"/>
  <c r="AC764" i="32"/>
  <c r="AQ764" i="32" s="1"/>
  <c r="AB764" i="32"/>
  <c r="AP764" i="32" s="1"/>
  <c r="AC763" i="32"/>
  <c r="AQ763" i="32" s="1"/>
  <c r="AB763" i="32"/>
  <c r="AP763" i="32" s="1"/>
  <c r="AC762" i="32"/>
  <c r="AQ762" i="32" s="1"/>
  <c r="AB762" i="32"/>
  <c r="AP762" i="32" s="1"/>
  <c r="AC761" i="32"/>
  <c r="AQ761" i="32" s="1"/>
  <c r="AB761" i="32"/>
  <c r="AP761" i="32" s="1"/>
  <c r="AC760" i="32"/>
  <c r="AQ760" i="32" s="1"/>
  <c r="AB760" i="32"/>
  <c r="AP760" i="32" s="1"/>
  <c r="AC759" i="32"/>
  <c r="AQ759" i="32" s="1"/>
  <c r="AB759" i="32"/>
  <c r="AP759" i="32" s="1"/>
  <c r="AC758" i="32"/>
  <c r="AQ758" i="32" s="1"/>
  <c r="AB758" i="32"/>
  <c r="AP758" i="32" s="1"/>
  <c r="AC757" i="32"/>
  <c r="AQ757" i="32" s="1"/>
  <c r="AB757" i="32"/>
  <c r="AP757" i="32" s="1"/>
  <c r="AC756" i="32"/>
  <c r="AQ756" i="32" s="1"/>
  <c r="AB756" i="32"/>
  <c r="AP756" i="32" s="1"/>
  <c r="AC755" i="32"/>
  <c r="AQ755" i="32" s="1"/>
  <c r="AB755" i="32"/>
  <c r="AP755" i="32" s="1"/>
  <c r="AC754" i="32"/>
  <c r="AQ754" i="32" s="1"/>
  <c r="AB754" i="32"/>
  <c r="AP754" i="32" s="1"/>
  <c r="AC753" i="32"/>
  <c r="AQ753" i="32" s="1"/>
  <c r="AB753" i="32"/>
  <c r="AP753" i="32" s="1"/>
  <c r="AC752" i="32"/>
  <c r="AQ752" i="32" s="1"/>
  <c r="AB752" i="32"/>
  <c r="AP752" i="32" s="1"/>
  <c r="AC751" i="32"/>
  <c r="AQ751" i="32" s="1"/>
  <c r="AB751" i="32"/>
  <c r="AP751" i="32" s="1"/>
  <c r="AC750" i="32"/>
  <c r="AQ750" i="32" s="1"/>
  <c r="AB750" i="32"/>
  <c r="AP750" i="32" s="1"/>
  <c r="AC749" i="32"/>
  <c r="AQ749" i="32" s="1"/>
  <c r="AB749" i="32"/>
  <c r="AP749" i="32" s="1"/>
  <c r="AC748" i="32"/>
  <c r="AQ748" i="32" s="1"/>
  <c r="AB748" i="32"/>
  <c r="AP748" i="32" s="1"/>
  <c r="AC747" i="32"/>
  <c r="AQ747" i="32" s="1"/>
  <c r="AB747" i="32"/>
  <c r="AP747" i="32" s="1"/>
  <c r="AC746" i="32"/>
  <c r="AQ746" i="32" s="1"/>
  <c r="AB746" i="32"/>
  <c r="AP746" i="32" s="1"/>
  <c r="AC745" i="32"/>
  <c r="AQ745" i="32" s="1"/>
  <c r="AB745" i="32"/>
  <c r="AP745" i="32" s="1"/>
  <c r="AC744" i="32"/>
  <c r="AQ744" i="32" s="1"/>
  <c r="AB744" i="32"/>
  <c r="AP744" i="32" s="1"/>
  <c r="AC743" i="32"/>
  <c r="AQ743" i="32" s="1"/>
  <c r="AB743" i="32"/>
  <c r="AP743" i="32" s="1"/>
  <c r="AC742" i="32"/>
  <c r="AQ742" i="32" s="1"/>
  <c r="AB742" i="32"/>
  <c r="AP742" i="32" s="1"/>
  <c r="AC741" i="32"/>
  <c r="AQ741" i="32" s="1"/>
  <c r="AB741" i="32"/>
  <c r="AP741" i="32" s="1"/>
  <c r="AC740" i="32"/>
  <c r="AQ740" i="32" s="1"/>
  <c r="AB740" i="32"/>
  <c r="AP740" i="32" s="1"/>
  <c r="AC739" i="32"/>
  <c r="AQ739" i="32" s="1"/>
  <c r="AB739" i="32"/>
  <c r="AP739" i="32" s="1"/>
  <c r="AC738" i="32"/>
  <c r="AQ738" i="32" s="1"/>
  <c r="AB738" i="32"/>
  <c r="AP738" i="32" s="1"/>
  <c r="AC737" i="32"/>
  <c r="AQ737" i="32" s="1"/>
  <c r="AB737" i="32"/>
  <c r="AP737" i="32" s="1"/>
  <c r="AC736" i="32"/>
  <c r="AQ736" i="32" s="1"/>
  <c r="AB736" i="32"/>
  <c r="AP736" i="32" s="1"/>
  <c r="AC735" i="32"/>
  <c r="AQ735" i="32" s="1"/>
  <c r="AB735" i="32"/>
  <c r="AP735" i="32" s="1"/>
  <c r="AC734" i="32"/>
  <c r="AQ734" i="32" s="1"/>
  <c r="AB734" i="32"/>
  <c r="AP734" i="32" s="1"/>
  <c r="AC733" i="32"/>
  <c r="AQ733" i="32" s="1"/>
  <c r="AB733" i="32"/>
  <c r="AP733" i="32" s="1"/>
  <c r="AC732" i="32"/>
  <c r="AQ732" i="32" s="1"/>
  <c r="AB732" i="32"/>
  <c r="AP732" i="32" s="1"/>
  <c r="AC731" i="32"/>
  <c r="AQ731" i="32" s="1"/>
  <c r="AB731" i="32"/>
  <c r="AP731" i="32" s="1"/>
  <c r="AC730" i="32"/>
  <c r="AQ730" i="32" s="1"/>
  <c r="AB730" i="32"/>
  <c r="AP730" i="32" s="1"/>
  <c r="AC729" i="32"/>
  <c r="AQ729" i="32" s="1"/>
  <c r="AB729" i="32"/>
  <c r="AP729" i="32" s="1"/>
  <c r="AC728" i="32"/>
  <c r="AQ728" i="32" s="1"/>
  <c r="AB728" i="32"/>
  <c r="AP728" i="32" s="1"/>
  <c r="AC727" i="32"/>
  <c r="AQ727" i="32" s="1"/>
  <c r="AB727" i="32"/>
  <c r="AP727" i="32" s="1"/>
  <c r="AC726" i="32"/>
  <c r="AQ726" i="32" s="1"/>
  <c r="AB726" i="32"/>
  <c r="AP726" i="32" s="1"/>
  <c r="AC725" i="32"/>
  <c r="AQ725" i="32" s="1"/>
  <c r="AB725" i="32"/>
  <c r="AP725" i="32" s="1"/>
  <c r="AC724" i="32"/>
  <c r="AQ724" i="32" s="1"/>
  <c r="AB724" i="32"/>
  <c r="AP724" i="32" s="1"/>
  <c r="AC723" i="32"/>
  <c r="AQ723" i="32" s="1"/>
  <c r="AB723" i="32"/>
  <c r="AP723" i="32" s="1"/>
  <c r="AC722" i="32"/>
  <c r="AQ722" i="32" s="1"/>
  <c r="AB722" i="32"/>
  <c r="AP722" i="32" s="1"/>
  <c r="AC721" i="32"/>
  <c r="AQ721" i="32" s="1"/>
  <c r="AB721" i="32"/>
  <c r="AP721" i="32" s="1"/>
  <c r="AC720" i="32"/>
  <c r="AQ720" i="32" s="1"/>
  <c r="AB720" i="32"/>
  <c r="AP720" i="32" s="1"/>
  <c r="AC719" i="32"/>
  <c r="AQ719" i="32" s="1"/>
  <c r="AB719" i="32"/>
  <c r="AP719" i="32" s="1"/>
  <c r="AC718" i="32"/>
  <c r="AQ718" i="32" s="1"/>
  <c r="AB718" i="32"/>
  <c r="AP718" i="32" s="1"/>
  <c r="AC717" i="32"/>
  <c r="AQ717" i="32" s="1"/>
  <c r="AB717" i="32"/>
  <c r="AP717" i="32" s="1"/>
  <c r="AC716" i="32"/>
  <c r="AQ716" i="32" s="1"/>
  <c r="AB716" i="32"/>
  <c r="AP716" i="32" s="1"/>
  <c r="AC715" i="32"/>
  <c r="AQ715" i="32" s="1"/>
  <c r="AB715" i="32"/>
  <c r="AP715" i="32" s="1"/>
  <c r="AC714" i="32"/>
  <c r="AQ714" i="32" s="1"/>
  <c r="AB714" i="32"/>
  <c r="AP714" i="32" s="1"/>
  <c r="AC713" i="32"/>
  <c r="AQ713" i="32" s="1"/>
  <c r="AB713" i="32"/>
  <c r="AP713" i="32" s="1"/>
  <c r="AC712" i="32"/>
  <c r="AQ712" i="32" s="1"/>
  <c r="AB712" i="32"/>
  <c r="AP712" i="32" s="1"/>
  <c r="AC711" i="32"/>
  <c r="AQ711" i="32" s="1"/>
  <c r="AB711" i="32"/>
  <c r="AP711" i="32" s="1"/>
  <c r="AC710" i="32"/>
  <c r="AQ710" i="32" s="1"/>
  <c r="AB710" i="32"/>
  <c r="AP710" i="32" s="1"/>
  <c r="AC709" i="32"/>
  <c r="AQ709" i="32" s="1"/>
  <c r="AB709" i="32"/>
  <c r="AP709" i="32" s="1"/>
  <c r="AC708" i="32"/>
  <c r="AQ708" i="32" s="1"/>
  <c r="AB708" i="32"/>
  <c r="AP708" i="32" s="1"/>
  <c r="AC707" i="32"/>
  <c r="AQ707" i="32" s="1"/>
  <c r="AB707" i="32"/>
  <c r="AP707" i="32" s="1"/>
  <c r="AC706" i="32"/>
  <c r="AQ706" i="32" s="1"/>
  <c r="AB706" i="32"/>
  <c r="AP706" i="32" s="1"/>
  <c r="AC705" i="32"/>
  <c r="AQ705" i="32" s="1"/>
  <c r="AB705" i="32"/>
  <c r="AP705" i="32" s="1"/>
  <c r="AC704" i="32"/>
  <c r="AQ704" i="32" s="1"/>
  <c r="AB704" i="32"/>
  <c r="AP704" i="32" s="1"/>
  <c r="AC703" i="32"/>
  <c r="AQ703" i="32" s="1"/>
  <c r="AB703" i="32"/>
  <c r="AP703" i="32" s="1"/>
  <c r="AC702" i="32"/>
  <c r="AQ702" i="32" s="1"/>
  <c r="AB702" i="32"/>
  <c r="AP702" i="32" s="1"/>
  <c r="AC701" i="32"/>
  <c r="AQ701" i="32" s="1"/>
  <c r="AB701" i="32"/>
  <c r="AP701" i="32" s="1"/>
  <c r="AC700" i="32"/>
  <c r="AQ700" i="32" s="1"/>
  <c r="AB700" i="32"/>
  <c r="AP700" i="32" s="1"/>
  <c r="AC699" i="32"/>
  <c r="AQ699" i="32" s="1"/>
  <c r="AB699" i="32"/>
  <c r="AP699" i="32" s="1"/>
  <c r="AC698" i="32"/>
  <c r="AQ698" i="32" s="1"/>
  <c r="AB698" i="32"/>
  <c r="AP698" i="32" s="1"/>
  <c r="AC697" i="32"/>
  <c r="AQ697" i="32" s="1"/>
  <c r="AB697" i="32"/>
  <c r="AP697" i="32" s="1"/>
  <c r="AC696" i="32"/>
  <c r="AQ696" i="32" s="1"/>
  <c r="AB696" i="32"/>
  <c r="AP696" i="32" s="1"/>
  <c r="AC695" i="32"/>
  <c r="AQ695" i="32" s="1"/>
  <c r="AB695" i="32"/>
  <c r="AP695" i="32" s="1"/>
  <c r="AC694" i="32"/>
  <c r="AQ694" i="32" s="1"/>
  <c r="AB694" i="32"/>
  <c r="AP694" i="32" s="1"/>
  <c r="AC693" i="32"/>
  <c r="AQ693" i="32" s="1"/>
  <c r="AB693" i="32"/>
  <c r="AP693" i="32" s="1"/>
  <c r="AC692" i="32"/>
  <c r="AQ692" i="32" s="1"/>
  <c r="AB692" i="32"/>
  <c r="AP692" i="32" s="1"/>
  <c r="AC691" i="32"/>
  <c r="AQ691" i="32" s="1"/>
  <c r="AB691" i="32"/>
  <c r="AP691" i="32" s="1"/>
  <c r="AC690" i="32"/>
  <c r="AQ690" i="32" s="1"/>
  <c r="AB690" i="32"/>
  <c r="AP690" i="32" s="1"/>
  <c r="AC689" i="32"/>
  <c r="AQ689" i="32" s="1"/>
  <c r="AB689" i="32"/>
  <c r="AP689" i="32" s="1"/>
  <c r="AC688" i="32"/>
  <c r="AQ688" i="32" s="1"/>
  <c r="AB688" i="32"/>
  <c r="AP688" i="32" s="1"/>
  <c r="AC687" i="32"/>
  <c r="AQ687" i="32" s="1"/>
  <c r="AB687" i="32"/>
  <c r="AP687" i="32" s="1"/>
  <c r="AC686" i="32"/>
  <c r="AQ686" i="32" s="1"/>
  <c r="AB686" i="32"/>
  <c r="AP686" i="32" s="1"/>
  <c r="AC685" i="32"/>
  <c r="AQ685" i="32" s="1"/>
  <c r="AB685" i="32"/>
  <c r="AP685" i="32" s="1"/>
  <c r="AC684" i="32"/>
  <c r="AQ684" i="32" s="1"/>
  <c r="AB684" i="32"/>
  <c r="AP684" i="32" s="1"/>
  <c r="AC683" i="32"/>
  <c r="AQ683" i="32" s="1"/>
  <c r="AB683" i="32"/>
  <c r="AP683" i="32" s="1"/>
  <c r="AC682" i="32"/>
  <c r="AQ682" i="32" s="1"/>
  <c r="AB682" i="32"/>
  <c r="AP682" i="32" s="1"/>
  <c r="AC681" i="32"/>
  <c r="AQ681" i="32" s="1"/>
  <c r="AB681" i="32"/>
  <c r="AP681" i="32" s="1"/>
  <c r="AC680" i="32"/>
  <c r="AQ680" i="32" s="1"/>
  <c r="AB680" i="32"/>
  <c r="AP680" i="32" s="1"/>
  <c r="AC679" i="32"/>
  <c r="AQ679" i="32" s="1"/>
  <c r="AB679" i="32"/>
  <c r="AP679" i="32" s="1"/>
  <c r="AC678" i="32"/>
  <c r="AQ678" i="32" s="1"/>
  <c r="AB678" i="32"/>
  <c r="AP678" i="32" s="1"/>
  <c r="AC677" i="32"/>
  <c r="AQ677" i="32" s="1"/>
  <c r="AB677" i="32"/>
  <c r="AP677" i="32" s="1"/>
  <c r="AC676" i="32"/>
  <c r="AQ676" i="32" s="1"/>
  <c r="AB676" i="32"/>
  <c r="AP676" i="32" s="1"/>
  <c r="AC675" i="32"/>
  <c r="AQ675" i="32" s="1"/>
  <c r="AB675" i="32"/>
  <c r="AP675" i="32" s="1"/>
  <c r="AC674" i="32"/>
  <c r="AQ674" i="32" s="1"/>
  <c r="AB674" i="32"/>
  <c r="AP674" i="32" s="1"/>
  <c r="AC673" i="32"/>
  <c r="AQ673" i="32" s="1"/>
  <c r="AB673" i="32"/>
  <c r="AP673" i="32" s="1"/>
  <c r="AC672" i="32"/>
  <c r="AQ672" i="32" s="1"/>
  <c r="AB672" i="32"/>
  <c r="AP672" i="32" s="1"/>
  <c r="AC671" i="32"/>
  <c r="AQ671" i="32" s="1"/>
  <c r="AB671" i="32"/>
  <c r="AP671" i="32" s="1"/>
  <c r="AC670" i="32"/>
  <c r="AQ670" i="32" s="1"/>
  <c r="AB670" i="32"/>
  <c r="AP670" i="32" s="1"/>
  <c r="AC669" i="32"/>
  <c r="AQ669" i="32" s="1"/>
  <c r="AB669" i="32"/>
  <c r="AP669" i="32" s="1"/>
  <c r="AC668" i="32"/>
  <c r="AQ668" i="32" s="1"/>
  <c r="AB668" i="32"/>
  <c r="AP668" i="32" s="1"/>
  <c r="AC667" i="32"/>
  <c r="AQ667" i="32" s="1"/>
  <c r="AB667" i="32"/>
  <c r="AP667" i="32" s="1"/>
  <c r="AC666" i="32"/>
  <c r="AQ666" i="32" s="1"/>
  <c r="AB666" i="32"/>
  <c r="AP666" i="32" s="1"/>
  <c r="AC665" i="32"/>
  <c r="AQ665" i="32" s="1"/>
  <c r="AB665" i="32"/>
  <c r="AP665" i="32" s="1"/>
  <c r="AC664" i="32"/>
  <c r="AQ664" i="32" s="1"/>
  <c r="AB664" i="32"/>
  <c r="AP664" i="32" s="1"/>
  <c r="AC663" i="32"/>
  <c r="AQ663" i="32" s="1"/>
  <c r="AB663" i="32"/>
  <c r="AP663" i="32" s="1"/>
  <c r="AC662" i="32"/>
  <c r="AQ662" i="32" s="1"/>
  <c r="AB662" i="32"/>
  <c r="AP662" i="32" s="1"/>
  <c r="AC661" i="32"/>
  <c r="AQ661" i="32" s="1"/>
  <c r="AB661" i="32"/>
  <c r="AP661" i="32" s="1"/>
  <c r="AC660" i="32"/>
  <c r="AQ660" i="32" s="1"/>
  <c r="AB660" i="32"/>
  <c r="AP660" i="32" s="1"/>
  <c r="AC659" i="32"/>
  <c r="AQ659" i="32" s="1"/>
  <c r="AB659" i="32"/>
  <c r="AP659" i="32" s="1"/>
  <c r="AC658" i="32"/>
  <c r="AQ658" i="32" s="1"/>
  <c r="AB658" i="32"/>
  <c r="AP658" i="32" s="1"/>
  <c r="AC657" i="32"/>
  <c r="AQ657" i="32" s="1"/>
  <c r="AB657" i="32"/>
  <c r="AP657" i="32" s="1"/>
  <c r="AC656" i="32"/>
  <c r="AQ656" i="32" s="1"/>
  <c r="AB656" i="32"/>
  <c r="AP656" i="32" s="1"/>
  <c r="AC655" i="32"/>
  <c r="AQ655" i="32" s="1"/>
  <c r="AB655" i="32"/>
  <c r="AP655" i="32" s="1"/>
  <c r="AC654" i="32"/>
  <c r="AQ654" i="32" s="1"/>
  <c r="AB654" i="32"/>
  <c r="AP654" i="32" s="1"/>
  <c r="AC653" i="32"/>
  <c r="AQ653" i="32" s="1"/>
  <c r="AB653" i="32"/>
  <c r="AP653" i="32" s="1"/>
  <c r="AC652" i="32"/>
  <c r="AQ652" i="32" s="1"/>
  <c r="AB652" i="32"/>
  <c r="AP652" i="32" s="1"/>
  <c r="AC651" i="32"/>
  <c r="AQ651" i="32" s="1"/>
  <c r="AB651" i="32"/>
  <c r="AP651" i="32" s="1"/>
  <c r="AC650" i="32"/>
  <c r="AQ650" i="32" s="1"/>
  <c r="AB650" i="32"/>
  <c r="AP650" i="32" s="1"/>
  <c r="AC649" i="32"/>
  <c r="AQ649" i="32" s="1"/>
  <c r="AB649" i="32"/>
  <c r="AP649" i="32" s="1"/>
  <c r="AC648" i="32"/>
  <c r="AQ648" i="32" s="1"/>
  <c r="AB648" i="32"/>
  <c r="AP648" i="32" s="1"/>
  <c r="AC647" i="32"/>
  <c r="AQ647" i="32" s="1"/>
  <c r="AB647" i="32"/>
  <c r="AP647" i="32" s="1"/>
  <c r="AC646" i="32"/>
  <c r="AQ646" i="32" s="1"/>
  <c r="AB646" i="32"/>
  <c r="AP646" i="32" s="1"/>
  <c r="AC645" i="32"/>
  <c r="AQ645" i="32" s="1"/>
  <c r="AB645" i="32"/>
  <c r="AP645" i="32" s="1"/>
  <c r="AC644" i="32"/>
  <c r="AQ644" i="32" s="1"/>
  <c r="AB644" i="32"/>
  <c r="AP644" i="32" s="1"/>
  <c r="AC643" i="32"/>
  <c r="AQ643" i="32" s="1"/>
  <c r="AB643" i="32"/>
  <c r="AP643" i="32" s="1"/>
  <c r="AC642" i="32"/>
  <c r="AQ642" i="32" s="1"/>
  <c r="AB642" i="32"/>
  <c r="AP642" i="32" s="1"/>
  <c r="AC641" i="32"/>
  <c r="AQ641" i="32" s="1"/>
  <c r="AB641" i="32"/>
  <c r="AP641" i="32" s="1"/>
  <c r="AC640" i="32"/>
  <c r="AQ640" i="32" s="1"/>
  <c r="AB640" i="32"/>
  <c r="AP640" i="32" s="1"/>
  <c r="AC639" i="32"/>
  <c r="AQ639" i="32" s="1"/>
  <c r="AB639" i="32"/>
  <c r="AP639" i="32" s="1"/>
  <c r="AC638" i="32"/>
  <c r="AQ638" i="32" s="1"/>
  <c r="AB638" i="32"/>
  <c r="AP638" i="32" s="1"/>
  <c r="AC637" i="32"/>
  <c r="AQ637" i="32" s="1"/>
  <c r="AB637" i="32"/>
  <c r="AP637" i="32" s="1"/>
  <c r="AC636" i="32"/>
  <c r="AQ636" i="32" s="1"/>
  <c r="AB636" i="32"/>
  <c r="AP636" i="32" s="1"/>
  <c r="AC635" i="32"/>
  <c r="AQ635" i="32" s="1"/>
  <c r="AB635" i="32"/>
  <c r="AP635" i="32" s="1"/>
  <c r="AC634" i="32"/>
  <c r="AQ634" i="32" s="1"/>
  <c r="AB634" i="32"/>
  <c r="AP634" i="32" s="1"/>
  <c r="AC633" i="32"/>
  <c r="AQ633" i="32" s="1"/>
  <c r="AB633" i="32"/>
  <c r="AP633" i="32" s="1"/>
  <c r="AC632" i="32"/>
  <c r="AQ632" i="32" s="1"/>
  <c r="AB632" i="32"/>
  <c r="AP632" i="32" s="1"/>
  <c r="AC631" i="32"/>
  <c r="AQ631" i="32" s="1"/>
  <c r="AB631" i="32"/>
  <c r="AP631" i="32" s="1"/>
  <c r="AC630" i="32"/>
  <c r="AQ630" i="32" s="1"/>
  <c r="AB630" i="32"/>
  <c r="AP630" i="32" s="1"/>
  <c r="AC629" i="32"/>
  <c r="AQ629" i="32" s="1"/>
  <c r="AB629" i="32"/>
  <c r="AP629" i="32" s="1"/>
  <c r="AC628" i="32"/>
  <c r="AQ628" i="32" s="1"/>
  <c r="AB628" i="32"/>
  <c r="AP628" i="32" s="1"/>
  <c r="AC627" i="32"/>
  <c r="AQ627" i="32" s="1"/>
  <c r="AB627" i="32"/>
  <c r="AP627" i="32" s="1"/>
  <c r="AC626" i="32"/>
  <c r="AQ626" i="32" s="1"/>
  <c r="AB626" i="32"/>
  <c r="AP626" i="32" s="1"/>
  <c r="AC625" i="32"/>
  <c r="AQ625" i="32" s="1"/>
  <c r="AB625" i="32"/>
  <c r="AP625" i="32" s="1"/>
  <c r="AC624" i="32"/>
  <c r="AQ624" i="32" s="1"/>
  <c r="AB624" i="32"/>
  <c r="AP624" i="32" s="1"/>
  <c r="AC623" i="32"/>
  <c r="AQ623" i="32" s="1"/>
  <c r="AB623" i="32"/>
  <c r="AP623" i="32" s="1"/>
  <c r="AC622" i="32"/>
  <c r="AQ622" i="32" s="1"/>
  <c r="AB622" i="32"/>
  <c r="AP622" i="32" s="1"/>
  <c r="AC621" i="32"/>
  <c r="AQ621" i="32" s="1"/>
  <c r="AB621" i="32"/>
  <c r="AP621" i="32" s="1"/>
  <c r="AC620" i="32"/>
  <c r="AQ620" i="32" s="1"/>
  <c r="AB620" i="32"/>
  <c r="AP620" i="32" s="1"/>
  <c r="AC619" i="32"/>
  <c r="AQ619" i="32" s="1"/>
  <c r="AB619" i="32"/>
  <c r="AP619" i="32" s="1"/>
  <c r="AC618" i="32"/>
  <c r="AQ618" i="32" s="1"/>
  <c r="AB618" i="32"/>
  <c r="AP618" i="32" s="1"/>
  <c r="AC617" i="32"/>
  <c r="AQ617" i="32" s="1"/>
  <c r="AB617" i="32"/>
  <c r="AP617" i="32" s="1"/>
  <c r="AC616" i="32"/>
  <c r="AQ616" i="32" s="1"/>
  <c r="AB616" i="32"/>
  <c r="AP616" i="32" s="1"/>
  <c r="AC615" i="32"/>
  <c r="AQ615" i="32" s="1"/>
  <c r="AB615" i="32"/>
  <c r="AP615" i="32" s="1"/>
  <c r="AC614" i="32"/>
  <c r="AQ614" i="32" s="1"/>
  <c r="AB614" i="32"/>
  <c r="AP614" i="32" s="1"/>
  <c r="AC613" i="32"/>
  <c r="AQ613" i="32" s="1"/>
  <c r="AB613" i="32"/>
  <c r="AP613" i="32" s="1"/>
  <c r="AC612" i="32"/>
  <c r="AQ612" i="32" s="1"/>
  <c r="AB612" i="32"/>
  <c r="AP612" i="32" s="1"/>
  <c r="AC611" i="32"/>
  <c r="AQ611" i="32" s="1"/>
  <c r="AB611" i="32"/>
  <c r="AP611" i="32" s="1"/>
  <c r="AC610" i="32"/>
  <c r="AQ610" i="32" s="1"/>
  <c r="AB610" i="32"/>
  <c r="AP610" i="32" s="1"/>
  <c r="AC609" i="32"/>
  <c r="AQ609" i="32" s="1"/>
  <c r="AB609" i="32"/>
  <c r="AP609" i="32" s="1"/>
  <c r="AC608" i="32"/>
  <c r="AQ608" i="32" s="1"/>
  <c r="AB608" i="32"/>
  <c r="AP608" i="32" s="1"/>
  <c r="AC607" i="32"/>
  <c r="AQ607" i="32" s="1"/>
  <c r="AB607" i="32"/>
  <c r="AP607" i="32" s="1"/>
  <c r="AC606" i="32"/>
  <c r="AQ606" i="32" s="1"/>
  <c r="AB606" i="32"/>
  <c r="AP606" i="32" s="1"/>
  <c r="AC605" i="32"/>
  <c r="AQ605" i="32" s="1"/>
  <c r="AB605" i="32"/>
  <c r="AP605" i="32" s="1"/>
  <c r="AC604" i="32"/>
  <c r="AQ604" i="32" s="1"/>
  <c r="AB604" i="32"/>
  <c r="AP604" i="32" s="1"/>
  <c r="AC603" i="32"/>
  <c r="AQ603" i="32" s="1"/>
  <c r="AB603" i="32"/>
  <c r="AP603" i="32" s="1"/>
  <c r="AC602" i="32"/>
  <c r="AQ602" i="32" s="1"/>
  <c r="AB602" i="32"/>
  <c r="AP602" i="32" s="1"/>
  <c r="AC601" i="32"/>
  <c r="AQ601" i="32" s="1"/>
  <c r="AB601" i="32"/>
  <c r="AP601" i="32" s="1"/>
  <c r="AC600" i="32"/>
  <c r="AQ600" i="32" s="1"/>
  <c r="AB600" i="32"/>
  <c r="AP600" i="32" s="1"/>
  <c r="AC599" i="32"/>
  <c r="AQ599" i="32" s="1"/>
  <c r="AB599" i="32"/>
  <c r="AP599" i="32" s="1"/>
  <c r="AC598" i="32"/>
  <c r="AQ598" i="32" s="1"/>
  <c r="AB598" i="32"/>
  <c r="AP598" i="32" s="1"/>
  <c r="AC597" i="32"/>
  <c r="AQ597" i="32" s="1"/>
  <c r="AB597" i="32"/>
  <c r="AP597" i="32" s="1"/>
  <c r="AC596" i="32"/>
  <c r="AQ596" i="32" s="1"/>
  <c r="AB596" i="32"/>
  <c r="AP596" i="32" s="1"/>
  <c r="AC595" i="32"/>
  <c r="AQ595" i="32" s="1"/>
  <c r="AB595" i="32"/>
  <c r="AP595" i="32" s="1"/>
  <c r="AC594" i="32"/>
  <c r="AQ594" i="32" s="1"/>
  <c r="AB594" i="32"/>
  <c r="AP594" i="32" s="1"/>
  <c r="AC593" i="32"/>
  <c r="AQ593" i="32" s="1"/>
  <c r="AB593" i="32"/>
  <c r="AP593" i="32" s="1"/>
  <c r="AC592" i="32"/>
  <c r="AQ592" i="32" s="1"/>
  <c r="AB592" i="32"/>
  <c r="AP592" i="32" s="1"/>
  <c r="AC591" i="32"/>
  <c r="AQ591" i="32" s="1"/>
  <c r="AB591" i="32"/>
  <c r="AP591" i="32" s="1"/>
  <c r="AC590" i="32"/>
  <c r="AQ590" i="32" s="1"/>
  <c r="AB590" i="32"/>
  <c r="AP590" i="32" s="1"/>
  <c r="AC589" i="32"/>
  <c r="AQ589" i="32" s="1"/>
  <c r="AB589" i="32"/>
  <c r="AP589" i="32" s="1"/>
  <c r="AC588" i="32"/>
  <c r="AQ588" i="32" s="1"/>
  <c r="AB588" i="32"/>
  <c r="AP588" i="32" s="1"/>
  <c r="AC587" i="32"/>
  <c r="AQ587" i="32" s="1"/>
  <c r="AB587" i="32"/>
  <c r="AP587" i="32" s="1"/>
  <c r="AC586" i="32"/>
  <c r="AQ586" i="32" s="1"/>
  <c r="AB586" i="32"/>
  <c r="AP586" i="32" s="1"/>
  <c r="AC585" i="32"/>
  <c r="AQ585" i="32" s="1"/>
  <c r="AB585" i="32"/>
  <c r="AP585" i="32" s="1"/>
  <c r="AC584" i="32"/>
  <c r="AQ584" i="32" s="1"/>
  <c r="AB584" i="32"/>
  <c r="AP584" i="32" s="1"/>
  <c r="AC583" i="32"/>
  <c r="AQ583" i="32" s="1"/>
  <c r="AB583" i="32"/>
  <c r="AP583" i="32" s="1"/>
  <c r="AC582" i="32"/>
  <c r="AQ582" i="32" s="1"/>
  <c r="AB582" i="32"/>
  <c r="AP582" i="32" s="1"/>
  <c r="AC581" i="32"/>
  <c r="AQ581" i="32" s="1"/>
  <c r="AB581" i="32"/>
  <c r="AP581" i="32" s="1"/>
  <c r="AC580" i="32"/>
  <c r="AQ580" i="32" s="1"/>
  <c r="AB580" i="32"/>
  <c r="AP580" i="32" s="1"/>
  <c r="AC579" i="32"/>
  <c r="AQ579" i="32" s="1"/>
  <c r="AB579" i="32"/>
  <c r="AP579" i="32" s="1"/>
  <c r="AC578" i="32"/>
  <c r="AQ578" i="32" s="1"/>
  <c r="AB578" i="32"/>
  <c r="AP578" i="32" s="1"/>
  <c r="AC577" i="32"/>
  <c r="AQ577" i="32" s="1"/>
  <c r="AB577" i="32"/>
  <c r="AP577" i="32" s="1"/>
  <c r="AC576" i="32"/>
  <c r="AQ576" i="32" s="1"/>
  <c r="AB576" i="32"/>
  <c r="AP576" i="32" s="1"/>
  <c r="AC575" i="32"/>
  <c r="AQ575" i="32" s="1"/>
  <c r="AB575" i="32"/>
  <c r="AP575" i="32" s="1"/>
  <c r="AC574" i="32"/>
  <c r="AQ574" i="32" s="1"/>
  <c r="AB574" i="32"/>
  <c r="AP574" i="32" s="1"/>
  <c r="AC573" i="32"/>
  <c r="AQ573" i="32" s="1"/>
  <c r="AB573" i="32"/>
  <c r="AP573" i="32" s="1"/>
  <c r="AC572" i="32"/>
  <c r="AQ572" i="32" s="1"/>
  <c r="AB572" i="32"/>
  <c r="AP572" i="32" s="1"/>
  <c r="AC571" i="32"/>
  <c r="AQ571" i="32" s="1"/>
  <c r="AB571" i="32"/>
  <c r="AP571" i="32" s="1"/>
  <c r="AC570" i="32"/>
  <c r="AQ570" i="32" s="1"/>
  <c r="AB570" i="32"/>
  <c r="AP570" i="32" s="1"/>
  <c r="AC569" i="32"/>
  <c r="AQ569" i="32" s="1"/>
  <c r="AB569" i="32"/>
  <c r="AP569" i="32" s="1"/>
  <c r="AC568" i="32"/>
  <c r="AQ568" i="32" s="1"/>
  <c r="AB568" i="32"/>
  <c r="AP568" i="32" s="1"/>
  <c r="AC567" i="32"/>
  <c r="AQ567" i="32" s="1"/>
  <c r="AB567" i="32"/>
  <c r="AP567" i="32" s="1"/>
  <c r="AC566" i="32"/>
  <c r="AQ566" i="32" s="1"/>
  <c r="AB566" i="32"/>
  <c r="AP566" i="32" s="1"/>
  <c r="AC565" i="32"/>
  <c r="AQ565" i="32" s="1"/>
  <c r="AB565" i="32"/>
  <c r="AP565" i="32" s="1"/>
  <c r="AC564" i="32"/>
  <c r="AQ564" i="32" s="1"/>
  <c r="AB564" i="32"/>
  <c r="AP564" i="32" s="1"/>
  <c r="AC563" i="32"/>
  <c r="AQ563" i="32" s="1"/>
  <c r="AB563" i="32"/>
  <c r="AP563" i="32" s="1"/>
  <c r="AC562" i="32"/>
  <c r="AQ562" i="32" s="1"/>
  <c r="AB562" i="32"/>
  <c r="AP562" i="32" s="1"/>
  <c r="AC561" i="32"/>
  <c r="AQ561" i="32" s="1"/>
  <c r="AB561" i="32"/>
  <c r="AP561" i="32" s="1"/>
  <c r="AC560" i="32"/>
  <c r="AQ560" i="32" s="1"/>
  <c r="AB560" i="32"/>
  <c r="AP560" i="32" s="1"/>
  <c r="AC559" i="32"/>
  <c r="AQ559" i="32" s="1"/>
  <c r="AB559" i="32"/>
  <c r="AP559" i="32" s="1"/>
  <c r="AC558" i="32"/>
  <c r="AQ558" i="32" s="1"/>
  <c r="AB558" i="32"/>
  <c r="AP558" i="32" s="1"/>
  <c r="AC557" i="32"/>
  <c r="AQ557" i="32" s="1"/>
  <c r="AB557" i="32"/>
  <c r="AP557" i="32" s="1"/>
  <c r="AC556" i="32"/>
  <c r="AQ556" i="32" s="1"/>
  <c r="AB556" i="32"/>
  <c r="AP556" i="32" s="1"/>
  <c r="AC555" i="32"/>
  <c r="AQ555" i="32" s="1"/>
  <c r="AB555" i="32"/>
  <c r="AP555" i="32" s="1"/>
  <c r="AC554" i="32"/>
  <c r="AQ554" i="32" s="1"/>
  <c r="AB554" i="32"/>
  <c r="AP554" i="32" s="1"/>
  <c r="AC553" i="32"/>
  <c r="AQ553" i="32" s="1"/>
  <c r="AB553" i="32"/>
  <c r="AP553" i="32" s="1"/>
  <c r="AC552" i="32"/>
  <c r="AQ552" i="32" s="1"/>
  <c r="AB552" i="32"/>
  <c r="AP552" i="32" s="1"/>
  <c r="AC551" i="32"/>
  <c r="AQ551" i="32" s="1"/>
  <c r="AB551" i="32"/>
  <c r="AP551" i="32" s="1"/>
  <c r="AC550" i="32"/>
  <c r="AQ550" i="32" s="1"/>
  <c r="AB550" i="32"/>
  <c r="AP550" i="32" s="1"/>
  <c r="AC549" i="32"/>
  <c r="AQ549" i="32" s="1"/>
  <c r="AB549" i="32"/>
  <c r="AP549" i="32" s="1"/>
  <c r="AC548" i="32"/>
  <c r="AQ548" i="32" s="1"/>
  <c r="AB548" i="32"/>
  <c r="AP548" i="32" s="1"/>
  <c r="AC547" i="32"/>
  <c r="AQ547" i="32" s="1"/>
  <c r="AB547" i="32"/>
  <c r="AP547" i="32" s="1"/>
  <c r="AC546" i="32"/>
  <c r="AQ546" i="32" s="1"/>
  <c r="AB546" i="32"/>
  <c r="AP546" i="32" s="1"/>
  <c r="AC545" i="32"/>
  <c r="AQ545" i="32" s="1"/>
  <c r="AB545" i="32"/>
  <c r="AP545" i="32" s="1"/>
  <c r="AC544" i="32"/>
  <c r="AQ544" i="32" s="1"/>
  <c r="AB544" i="32"/>
  <c r="AP544" i="32" s="1"/>
  <c r="AC543" i="32"/>
  <c r="AQ543" i="32" s="1"/>
  <c r="AB543" i="32"/>
  <c r="AP543" i="32" s="1"/>
  <c r="AC542" i="32"/>
  <c r="AQ542" i="32" s="1"/>
  <c r="AB542" i="32"/>
  <c r="AP542" i="32" s="1"/>
  <c r="AC541" i="32"/>
  <c r="AQ541" i="32" s="1"/>
  <c r="AB541" i="32"/>
  <c r="AP541" i="32" s="1"/>
  <c r="AC540" i="32"/>
  <c r="AQ540" i="32" s="1"/>
  <c r="AB540" i="32"/>
  <c r="AP540" i="32" s="1"/>
  <c r="AC539" i="32"/>
  <c r="AQ539" i="32" s="1"/>
  <c r="AB539" i="32"/>
  <c r="AP539" i="32" s="1"/>
  <c r="AC538" i="32"/>
  <c r="AQ538" i="32" s="1"/>
  <c r="AB538" i="32"/>
  <c r="AP538" i="32" s="1"/>
  <c r="AC537" i="32"/>
  <c r="AQ537" i="32" s="1"/>
  <c r="AB537" i="32"/>
  <c r="AP537" i="32" s="1"/>
  <c r="AC536" i="32"/>
  <c r="AQ536" i="32" s="1"/>
  <c r="AB536" i="32"/>
  <c r="AP536" i="32" s="1"/>
  <c r="AC535" i="32"/>
  <c r="AQ535" i="32" s="1"/>
  <c r="AB535" i="32"/>
  <c r="AP535" i="32" s="1"/>
  <c r="AC534" i="32"/>
  <c r="AQ534" i="32" s="1"/>
  <c r="AB534" i="32"/>
  <c r="AP534" i="32" s="1"/>
  <c r="AC533" i="32"/>
  <c r="AQ533" i="32" s="1"/>
  <c r="AB533" i="32"/>
  <c r="AP533" i="32" s="1"/>
  <c r="AC532" i="32"/>
  <c r="AQ532" i="32" s="1"/>
  <c r="AB532" i="32"/>
  <c r="AP532" i="32" s="1"/>
  <c r="AC531" i="32"/>
  <c r="AQ531" i="32" s="1"/>
  <c r="AB531" i="32"/>
  <c r="AP531" i="32" s="1"/>
  <c r="AC530" i="32"/>
  <c r="AQ530" i="32" s="1"/>
  <c r="AB530" i="32"/>
  <c r="AP530" i="32" s="1"/>
  <c r="AC529" i="32"/>
  <c r="AQ529" i="32" s="1"/>
  <c r="AB529" i="32"/>
  <c r="AP529" i="32" s="1"/>
  <c r="AC528" i="32"/>
  <c r="AQ528" i="32" s="1"/>
  <c r="AB528" i="32"/>
  <c r="AP528" i="32" s="1"/>
  <c r="AC527" i="32"/>
  <c r="AQ527" i="32" s="1"/>
  <c r="AB527" i="32"/>
  <c r="AP527" i="32" s="1"/>
  <c r="AC526" i="32"/>
  <c r="AQ526" i="32" s="1"/>
  <c r="AB526" i="32"/>
  <c r="AP526" i="32" s="1"/>
  <c r="AC525" i="32"/>
  <c r="AQ525" i="32" s="1"/>
  <c r="AB525" i="32"/>
  <c r="AP525" i="32" s="1"/>
  <c r="AC524" i="32"/>
  <c r="AQ524" i="32" s="1"/>
  <c r="AB524" i="32"/>
  <c r="AP524" i="32" s="1"/>
  <c r="AC523" i="32"/>
  <c r="AQ523" i="32" s="1"/>
  <c r="AB523" i="32"/>
  <c r="AP523" i="32" s="1"/>
  <c r="AC522" i="32"/>
  <c r="AQ522" i="32" s="1"/>
  <c r="AB522" i="32"/>
  <c r="AP522" i="32" s="1"/>
  <c r="AC521" i="32"/>
  <c r="AQ521" i="32" s="1"/>
  <c r="AB521" i="32"/>
  <c r="AP521" i="32" s="1"/>
  <c r="AC520" i="32"/>
  <c r="AQ520" i="32" s="1"/>
  <c r="AB520" i="32"/>
  <c r="AP520" i="32" s="1"/>
  <c r="AC519" i="32"/>
  <c r="AQ519" i="32" s="1"/>
  <c r="AB519" i="32"/>
  <c r="AP519" i="32" s="1"/>
  <c r="AC518" i="32"/>
  <c r="AQ518" i="32" s="1"/>
  <c r="AB518" i="32"/>
  <c r="AP518" i="32" s="1"/>
  <c r="AC517" i="32"/>
  <c r="AQ517" i="32" s="1"/>
  <c r="AB517" i="32"/>
  <c r="AP517" i="32" s="1"/>
  <c r="AC516" i="32"/>
  <c r="AQ516" i="32" s="1"/>
  <c r="AB516" i="32"/>
  <c r="AP516" i="32" s="1"/>
  <c r="AC515" i="32"/>
  <c r="AQ515" i="32" s="1"/>
  <c r="AB515" i="32"/>
  <c r="AP515" i="32" s="1"/>
  <c r="AC514" i="32"/>
  <c r="AQ514" i="32" s="1"/>
  <c r="AB514" i="32"/>
  <c r="AP514" i="32" s="1"/>
  <c r="AC513" i="32"/>
  <c r="AQ513" i="32" s="1"/>
  <c r="AB513" i="32"/>
  <c r="AP513" i="32" s="1"/>
  <c r="AC512" i="32"/>
  <c r="AQ512" i="32" s="1"/>
  <c r="AB512" i="32"/>
  <c r="AP512" i="32" s="1"/>
  <c r="AC511" i="32"/>
  <c r="AQ511" i="32" s="1"/>
  <c r="AB511" i="32"/>
  <c r="AP511" i="32" s="1"/>
  <c r="AC510" i="32"/>
  <c r="AQ510" i="32" s="1"/>
  <c r="AB510" i="32"/>
  <c r="AP510" i="32" s="1"/>
  <c r="AC509" i="32"/>
  <c r="AQ509" i="32" s="1"/>
  <c r="AB509" i="32"/>
  <c r="AP509" i="32" s="1"/>
  <c r="AC508" i="32"/>
  <c r="AQ508" i="32" s="1"/>
  <c r="AB508" i="32"/>
  <c r="AP508" i="32" s="1"/>
  <c r="AC507" i="32"/>
  <c r="AQ507" i="32" s="1"/>
  <c r="AB507" i="32"/>
  <c r="AP507" i="32" s="1"/>
  <c r="AC506" i="32"/>
  <c r="AQ506" i="32" s="1"/>
  <c r="AB506" i="32"/>
  <c r="AP506" i="32" s="1"/>
  <c r="AC505" i="32"/>
  <c r="AQ505" i="32" s="1"/>
  <c r="AB505" i="32"/>
  <c r="AP505" i="32" s="1"/>
  <c r="AC504" i="32"/>
  <c r="AQ504" i="32" s="1"/>
  <c r="AB504" i="32"/>
  <c r="AP504" i="32" s="1"/>
  <c r="AC503" i="32"/>
  <c r="AQ503" i="32" s="1"/>
  <c r="AB503" i="32"/>
  <c r="AP503" i="32" s="1"/>
  <c r="AC502" i="32"/>
  <c r="AQ502" i="32" s="1"/>
  <c r="AB502" i="32"/>
  <c r="AP502" i="32" s="1"/>
  <c r="AC501" i="32"/>
  <c r="AQ501" i="32" s="1"/>
  <c r="AB501" i="32"/>
  <c r="AP501" i="32" s="1"/>
  <c r="AC500" i="32"/>
  <c r="AQ500" i="32" s="1"/>
  <c r="AB500" i="32"/>
  <c r="AP500" i="32" s="1"/>
  <c r="AC499" i="32"/>
  <c r="AQ499" i="32" s="1"/>
  <c r="AB499" i="32"/>
  <c r="AP499" i="32" s="1"/>
  <c r="AC498" i="32"/>
  <c r="AQ498" i="32" s="1"/>
  <c r="AB498" i="32"/>
  <c r="AP498" i="32" s="1"/>
  <c r="AC497" i="32"/>
  <c r="AQ497" i="32" s="1"/>
  <c r="AB497" i="32"/>
  <c r="AP497" i="32" s="1"/>
  <c r="AC496" i="32"/>
  <c r="AQ496" i="32" s="1"/>
  <c r="AB496" i="32"/>
  <c r="AP496" i="32" s="1"/>
  <c r="AC495" i="32"/>
  <c r="AQ495" i="32" s="1"/>
  <c r="AB495" i="32"/>
  <c r="AP495" i="32" s="1"/>
  <c r="AC494" i="32"/>
  <c r="AQ494" i="32" s="1"/>
  <c r="AB494" i="32"/>
  <c r="AP494" i="32" s="1"/>
  <c r="AC493" i="32"/>
  <c r="AQ493" i="32" s="1"/>
  <c r="AB493" i="32"/>
  <c r="AP493" i="32" s="1"/>
  <c r="AC492" i="32"/>
  <c r="AQ492" i="32" s="1"/>
  <c r="AB492" i="32"/>
  <c r="AP492" i="32" s="1"/>
  <c r="AC491" i="32"/>
  <c r="AQ491" i="32" s="1"/>
  <c r="AB491" i="32"/>
  <c r="AP491" i="32" s="1"/>
  <c r="AC490" i="32"/>
  <c r="AQ490" i="32" s="1"/>
  <c r="AB490" i="32"/>
  <c r="AP490" i="32" s="1"/>
  <c r="AC489" i="32"/>
  <c r="AQ489" i="32" s="1"/>
  <c r="AB489" i="32"/>
  <c r="AP489" i="32" s="1"/>
  <c r="AC488" i="32"/>
  <c r="AQ488" i="32" s="1"/>
  <c r="AB488" i="32"/>
  <c r="AP488" i="32" s="1"/>
  <c r="AC487" i="32"/>
  <c r="AQ487" i="32" s="1"/>
  <c r="AB487" i="32"/>
  <c r="AP487" i="32" s="1"/>
  <c r="AC486" i="32"/>
  <c r="AQ486" i="32" s="1"/>
  <c r="AB486" i="32"/>
  <c r="AP486" i="32" s="1"/>
  <c r="AC485" i="32"/>
  <c r="AQ485" i="32" s="1"/>
  <c r="AB485" i="32"/>
  <c r="AP485" i="32" s="1"/>
  <c r="AC484" i="32"/>
  <c r="AQ484" i="32" s="1"/>
  <c r="AB484" i="32"/>
  <c r="AP484" i="32" s="1"/>
  <c r="AC483" i="32"/>
  <c r="AQ483" i="32" s="1"/>
  <c r="AB483" i="32"/>
  <c r="AP483" i="32" s="1"/>
  <c r="AC482" i="32"/>
  <c r="AQ482" i="32" s="1"/>
  <c r="AB482" i="32"/>
  <c r="AP482" i="32" s="1"/>
  <c r="AC481" i="32"/>
  <c r="AQ481" i="32" s="1"/>
  <c r="AB481" i="32"/>
  <c r="AP481" i="32" s="1"/>
  <c r="AC480" i="32"/>
  <c r="AQ480" i="32" s="1"/>
  <c r="AB480" i="32"/>
  <c r="AP480" i="32" s="1"/>
  <c r="AC479" i="32"/>
  <c r="AQ479" i="32" s="1"/>
  <c r="AB479" i="32"/>
  <c r="AP479" i="32" s="1"/>
  <c r="AC478" i="32"/>
  <c r="AQ478" i="32" s="1"/>
  <c r="AB478" i="32"/>
  <c r="AP478" i="32" s="1"/>
  <c r="AC477" i="32"/>
  <c r="AQ477" i="32" s="1"/>
  <c r="AB477" i="32"/>
  <c r="AP477" i="32" s="1"/>
  <c r="AC476" i="32"/>
  <c r="AQ476" i="32" s="1"/>
  <c r="AB476" i="32"/>
  <c r="AP476" i="32" s="1"/>
  <c r="AC475" i="32"/>
  <c r="AQ475" i="32" s="1"/>
  <c r="AB475" i="32"/>
  <c r="AP475" i="32" s="1"/>
  <c r="AC474" i="32"/>
  <c r="AQ474" i="32" s="1"/>
  <c r="AB474" i="32"/>
  <c r="AP474" i="32" s="1"/>
  <c r="AC473" i="32"/>
  <c r="AQ473" i="32" s="1"/>
  <c r="AB473" i="32"/>
  <c r="AP473" i="32" s="1"/>
  <c r="AC472" i="32"/>
  <c r="AQ472" i="32" s="1"/>
  <c r="AB472" i="32"/>
  <c r="AP472" i="32" s="1"/>
  <c r="AC471" i="32"/>
  <c r="AQ471" i="32" s="1"/>
  <c r="AB471" i="32"/>
  <c r="AP471" i="32" s="1"/>
  <c r="AC470" i="32"/>
  <c r="AQ470" i="32" s="1"/>
  <c r="AB470" i="32"/>
  <c r="AP470" i="32" s="1"/>
  <c r="AC469" i="32"/>
  <c r="AQ469" i="32" s="1"/>
  <c r="AB469" i="32"/>
  <c r="AP469" i="32" s="1"/>
  <c r="AC468" i="32"/>
  <c r="AQ468" i="32" s="1"/>
  <c r="AB468" i="32"/>
  <c r="AP468" i="32" s="1"/>
  <c r="AC467" i="32"/>
  <c r="AQ467" i="32" s="1"/>
  <c r="AB467" i="32"/>
  <c r="AP467" i="32" s="1"/>
  <c r="AC466" i="32"/>
  <c r="AQ466" i="32" s="1"/>
  <c r="AB466" i="32"/>
  <c r="AP466" i="32" s="1"/>
  <c r="AC465" i="32"/>
  <c r="AQ465" i="32" s="1"/>
  <c r="AB465" i="32"/>
  <c r="AP465" i="32" s="1"/>
  <c r="AC464" i="32"/>
  <c r="AQ464" i="32" s="1"/>
  <c r="AB464" i="32"/>
  <c r="AP464" i="32" s="1"/>
  <c r="AC463" i="32"/>
  <c r="AQ463" i="32" s="1"/>
  <c r="AB463" i="32"/>
  <c r="AP463" i="32" s="1"/>
  <c r="AC462" i="32"/>
  <c r="AQ462" i="32" s="1"/>
  <c r="AB462" i="32"/>
  <c r="AP462" i="32" s="1"/>
  <c r="AC461" i="32"/>
  <c r="AQ461" i="32" s="1"/>
  <c r="AB461" i="32"/>
  <c r="AP461" i="32" s="1"/>
  <c r="AC460" i="32"/>
  <c r="AQ460" i="32" s="1"/>
  <c r="AB460" i="32"/>
  <c r="AP460" i="32" s="1"/>
  <c r="AC459" i="32"/>
  <c r="AQ459" i="32" s="1"/>
  <c r="AB459" i="32"/>
  <c r="AP459" i="32" s="1"/>
  <c r="AC458" i="32"/>
  <c r="AQ458" i="32" s="1"/>
  <c r="AB458" i="32"/>
  <c r="AP458" i="32" s="1"/>
  <c r="AC457" i="32"/>
  <c r="AQ457" i="32" s="1"/>
  <c r="AB457" i="32"/>
  <c r="AP457" i="32" s="1"/>
  <c r="AC456" i="32"/>
  <c r="AQ456" i="32" s="1"/>
  <c r="AB456" i="32"/>
  <c r="AP456" i="32" s="1"/>
  <c r="AC455" i="32"/>
  <c r="AQ455" i="32" s="1"/>
  <c r="AB455" i="32"/>
  <c r="AP455" i="32" s="1"/>
  <c r="AC454" i="32"/>
  <c r="AQ454" i="32" s="1"/>
  <c r="AB454" i="32"/>
  <c r="AP454" i="32" s="1"/>
  <c r="AC453" i="32"/>
  <c r="AQ453" i="32" s="1"/>
  <c r="AB453" i="32"/>
  <c r="AP453" i="32" s="1"/>
  <c r="AC452" i="32"/>
  <c r="AQ452" i="32" s="1"/>
  <c r="AB452" i="32"/>
  <c r="AP452" i="32" s="1"/>
  <c r="AC451" i="32"/>
  <c r="AQ451" i="32" s="1"/>
  <c r="AB451" i="32"/>
  <c r="AP451" i="32" s="1"/>
  <c r="AC450" i="32"/>
  <c r="AQ450" i="32" s="1"/>
  <c r="AB450" i="32"/>
  <c r="AP450" i="32" s="1"/>
  <c r="AC449" i="32"/>
  <c r="AQ449" i="32" s="1"/>
  <c r="AB449" i="32"/>
  <c r="AP449" i="32" s="1"/>
  <c r="AC448" i="32"/>
  <c r="AQ448" i="32" s="1"/>
  <c r="AB448" i="32"/>
  <c r="AP448" i="32" s="1"/>
  <c r="AC447" i="32"/>
  <c r="AQ447" i="32" s="1"/>
  <c r="AB447" i="32"/>
  <c r="AP447" i="32" s="1"/>
  <c r="AC446" i="32"/>
  <c r="AQ446" i="32" s="1"/>
  <c r="AB446" i="32"/>
  <c r="AP446" i="32" s="1"/>
  <c r="AC445" i="32"/>
  <c r="AQ445" i="32" s="1"/>
  <c r="AB445" i="32"/>
  <c r="AP445" i="32" s="1"/>
  <c r="AC444" i="32"/>
  <c r="AQ444" i="32" s="1"/>
  <c r="AB444" i="32"/>
  <c r="AP444" i="32" s="1"/>
  <c r="AC443" i="32"/>
  <c r="AQ443" i="32" s="1"/>
  <c r="AB443" i="32"/>
  <c r="AP443" i="32" s="1"/>
  <c r="AC442" i="32"/>
  <c r="AQ442" i="32" s="1"/>
  <c r="AB442" i="32"/>
  <c r="AP442" i="32" s="1"/>
  <c r="AC441" i="32"/>
  <c r="AQ441" i="32" s="1"/>
  <c r="AB441" i="32"/>
  <c r="AP441" i="32" s="1"/>
  <c r="AC440" i="32"/>
  <c r="AQ440" i="32" s="1"/>
  <c r="AB440" i="32"/>
  <c r="AP440" i="32" s="1"/>
  <c r="AC439" i="32"/>
  <c r="AQ439" i="32" s="1"/>
  <c r="AB439" i="32"/>
  <c r="AP439" i="32" s="1"/>
  <c r="AC438" i="32"/>
  <c r="AQ438" i="32" s="1"/>
  <c r="AB438" i="32"/>
  <c r="AP438" i="32" s="1"/>
  <c r="AC437" i="32"/>
  <c r="AQ437" i="32" s="1"/>
  <c r="AB437" i="32"/>
  <c r="AP437" i="32" s="1"/>
  <c r="AC436" i="32"/>
  <c r="AQ436" i="32" s="1"/>
  <c r="AB436" i="32"/>
  <c r="AP436" i="32" s="1"/>
  <c r="AC435" i="32"/>
  <c r="AQ435" i="32" s="1"/>
  <c r="AB435" i="32"/>
  <c r="AP435" i="32" s="1"/>
  <c r="AC434" i="32"/>
  <c r="AQ434" i="32" s="1"/>
  <c r="AB434" i="32"/>
  <c r="AP434" i="32" s="1"/>
  <c r="AC433" i="32"/>
  <c r="AQ433" i="32" s="1"/>
  <c r="AB433" i="32"/>
  <c r="AP433" i="32" s="1"/>
  <c r="AC432" i="32"/>
  <c r="AQ432" i="32" s="1"/>
  <c r="AB432" i="32"/>
  <c r="AP432" i="32" s="1"/>
  <c r="AC431" i="32"/>
  <c r="AQ431" i="32" s="1"/>
  <c r="AB431" i="32"/>
  <c r="AP431" i="32" s="1"/>
  <c r="AC430" i="32"/>
  <c r="AQ430" i="32" s="1"/>
  <c r="AB430" i="32"/>
  <c r="AP430" i="32" s="1"/>
  <c r="AC429" i="32"/>
  <c r="AQ429" i="32" s="1"/>
  <c r="AB429" i="32"/>
  <c r="AP429" i="32" s="1"/>
  <c r="AC428" i="32"/>
  <c r="AQ428" i="32" s="1"/>
  <c r="AB428" i="32"/>
  <c r="AP428" i="32" s="1"/>
  <c r="AC427" i="32"/>
  <c r="AQ427" i="32" s="1"/>
  <c r="AB427" i="32"/>
  <c r="AP427" i="32" s="1"/>
  <c r="AC426" i="32"/>
  <c r="AQ426" i="32" s="1"/>
  <c r="AB426" i="32"/>
  <c r="AP426" i="32" s="1"/>
  <c r="AC425" i="32"/>
  <c r="AQ425" i="32" s="1"/>
  <c r="AB425" i="32"/>
  <c r="AP425" i="32" s="1"/>
  <c r="AC424" i="32"/>
  <c r="AQ424" i="32" s="1"/>
  <c r="AB424" i="32"/>
  <c r="AP424" i="32" s="1"/>
  <c r="AC423" i="32"/>
  <c r="AQ423" i="32" s="1"/>
  <c r="AB423" i="32"/>
  <c r="AP423" i="32" s="1"/>
  <c r="AC422" i="32"/>
  <c r="AQ422" i="32" s="1"/>
  <c r="AB422" i="32"/>
  <c r="AP422" i="32" s="1"/>
  <c r="AC421" i="32"/>
  <c r="AQ421" i="32" s="1"/>
  <c r="AB421" i="32"/>
  <c r="AP421" i="32" s="1"/>
  <c r="AC420" i="32"/>
  <c r="AQ420" i="32" s="1"/>
  <c r="AB420" i="32"/>
  <c r="AP420" i="32" s="1"/>
  <c r="AC419" i="32"/>
  <c r="AQ419" i="32" s="1"/>
  <c r="AB419" i="32"/>
  <c r="AP419" i="32" s="1"/>
  <c r="AC418" i="32"/>
  <c r="AQ418" i="32" s="1"/>
  <c r="AB418" i="32"/>
  <c r="AP418" i="32" s="1"/>
  <c r="AC417" i="32"/>
  <c r="AQ417" i="32" s="1"/>
  <c r="AB417" i="32"/>
  <c r="AP417" i="32" s="1"/>
  <c r="AC416" i="32"/>
  <c r="AQ416" i="32" s="1"/>
  <c r="AB416" i="32"/>
  <c r="AP416" i="32" s="1"/>
  <c r="AC415" i="32"/>
  <c r="AQ415" i="32" s="1"/>
  <c r="AB415" i="32"/>
  <c r="AP415" i="32" s="1"/>
  <c r="AC414" i="32"/>
  <c r="AQ414" i="32" s="1"/>
  <c r="AB414" i="32"/>
  <c r="AP414" i="32" s="1"/>
  <c r="AC413" i="32"/>
  <c r="AQ413" i="32" s="1"/>
  <c r="AB413" i="32"/>
  <c r="AP413" i="32" s="1"/>
  <c r="AC412" i="32"/>
  <c r="AQ412" i="32" s="1"/>
  <c r="AB412" i="32"/>
  <c r="AP412" i="32" s="1"/>
  <c r="AC411" i="32"/>
  <c r="AQ411" i="32" s="1"/>
  <c r="AB411" i="32"/>
  <c r="AP411" i="32" s="1"/>
  <c r="AC410" i="32"/>
  <c r="AQ410" i="32" s="1"/>
  <c r="AB410" i="32"/>
  <c r="AP410" i="32" s="1"/>
  <c r="AC409" i="32"/>
  <c r="AQ409" i="32" s="1"/>
  <c r="AB409" i="32"/>
  <c r="AP409" i="32" s="1"/>
  <c r="AC408" i="32"/>
  <c r="AQ408" i="32" s="1"/>
  <c r="AB408" i="32"/>
  <c r="AP408" i="32" s="1"/>
  <c r="AC407" i="32"/>
  <c r="AQ407" i="32" s="1"/>
  <c r="AB407" i="32"/>
  <c r="AP407" i="32" s="1"/>
  <c r="AC406" i="32"/>
  <c r="AQ406" i="32" s="1"/>
  <c r="AB406" i="32"/>
  <c r="AP406" i="32" s="1"/>
  <c r="AC405" i="32"/>
  <c r="AQ405" i="32" s="1"/>
  <c r="AB405" i="32"/>
  <c r="AP405" i="32" s="1"/>
  <c r="AC404" i="32"/>
  <c r="AQ404" i="32" s="1"/>
  <c r="AB404" i="32"/>
  <c r="AP404" i="32" s="1"/>
  <c r="AC403" i="32"/>
  <c r="AQ403" i="32" s="1"/>
  <c r="AB403" i="32"/>
  <c r="AP403" i="32" s="1"/>
  <c r="AC402" i="32"/>
  <c r="AQ402" i="32" s="1"/>
  <c r="AB402" i="32"/>
  <c r="AP402" i="32" s="1"/>
  <c r="AC401" i="32"/>
  <c r="AQ401" i="32" s="1"/>
  <c r="AB401" i="32"/>
  <c r="AP401" i="32" s="1"/>
  <c r="AC400" i="32"/>
  <c r="AQ400" i="32" s="1"/>
  <c r="AB400" i="32"/>
  <c r="AP400" i="32" s="1"/>
  <c r="AC399" i="32"/>
  <c r="AQ399" i="32" s="1"/>
  <c r="AB399" i="32"/>
  <c r="AP399" i="32" s="1"/>
  <c r="AC398" i="32"/>
  <c r="AQ398" i="32" s="1"/>
  <c r="AB398" i="32"/>
  <c r="AP398" i="32" s="1"/>
  <c r="AC397" i="32"/>
  <c r="AQ397" i="32" s="1"/>
  <c r="AB397" i="32"/>
  <c r="AP397" i="32" s="1"/>
  <c r="AC396" i="32"/>
  <c r="AQ396" i="32" s="1"/>
  <c r="AB396" i="32"/>
  <c r="AP396" i="32" s="1"/>
  <c r="AC395" i="32"/>
  <c r="AQ395" i="32" s="1"/>
  <c r="AB395" i="32"/>
  <c r="AP395" i="32" s="1"/>
  <c r="AC394" i="32"/>
  <c r="AQ394" i="32" s="1"/>
  <c r="AB394" i="32"/>
  <c r="AP394" i="32" s="1"/>
  <c r="AC393" i="32"/>
  <c r="AQ393" i="32" s="1"/>
  <c r="AB393" i="32"/>
  <c r="AP393" i="32" s="1"/>
  <c r="AC373" i="32"/>
  <c r="AB373" i="32"/>
  <c r="AC370" i="32"/>
  <c r="AB370" i="32"/>
  <c r="AP370" i="32" s="1"/>
  <c r="AC369" i="32"/>
  <c r="AQ369" i="32" s="1"/>
  <c r="AB369" i="32"/>
  <c r="AP369" i="32" s="1"/>
  <c r="AC352" i="32"/>
  <c r="AB352" i="32"/>
  <c r="AC351" i="32"/>
  <c r="AQ351" i="32" s="1"/>
  <c r="AB351" i="32"/>
  <c r="AP351" i="32" s="1"/>
  <c r="AC330" i="32"/>
  <c r="AB330" i="32"/>
  <c r="AP330" i="32" s="1"/>
  <c r="AC329" i="32"/>
  <c r="AQ329" i="32" s="1"/>
  <c r="AB329" i="32"/>
  <c r="AP329" i="32" s="1"/>
  <c r="AC328" i="32"/>
  <c r="AQ328" i="32" s="1"/>
  <c r="AB328" i="32"/>
  <c r="AP328" i="32" s="1"/>
  <c r="AC327" i="32"/>
  <c r="AQ327" i="32" s="1"/>
  <c r="AB327" i="32"/>
  <c r="AP327" i="32" s="1"/>
  <c r="AC306" i="32"/>
  <c r="AB306" i="32"/>
  <c r="AP306" i="32" s="1"/>
  <c r="AC285" i="32"/>
  <c r="AB285" i="32"/>
  <c r="AC264" i="32"/>
  <c r="AB264" i="32"/>
  <c r="AC222" i="32"/>
  <c r="AB222" i="32"/>
  <c r="AP222" i="32" s="1"/>
  <c r="AC202" i="32"/>
  <c r="AB202" i="32"/>
  <c r="AC181" i="32"/>
  <c r="AB181" i="32"/>
  <c r="AC165" i="32"/>
  <c r="AB165" i="32"/>
  <c r="AC144" i="32"/>
  <c r="AB144" i="32"/>
  <c r="AC125" i="32"/>
  <c r="AB125" i="32"/>
  <c r="AC105" i="32"/>
  <c r="AB105" i="32"/>
  <c r="AC84" i="32"/>
  <c r="AB84" i="32"/>
  <c r="AC64" i="32"/>
  <c r="AB64" i="32"/>
  <c r="AC44" i="32"/>
  <c r="AB44" i="32"/>
  <c r="AC24" i="32"/>
  <c r="AB24" i="32"/>
  <c r="AP24" i="32" s="1"/>
  <c r="AC4" i="32"/>
  <c r="AB4" i="32"/>
  <c r="AP4" i="32" s="1"/>
  <c r="W770" i="32"/>
  <c r="AK770" i="32" s="1"/>
  <c r="V770" i="32"/>
  <c r="AJ770" i="32" s="1"/>
  <c r="W769" i="32"/>
  <c r="AK769" i="32" s="1"/>
  <c r="V769" i="32"/>
  <c r="AJ769" i="32" s="1"/>
  <c r="W768" i="32"/>
  <c r="AK768" i="32" s="1"/>
  <c r="V768" i="32"/>
  <c r="AJ768" i="32" s="1"/>
  <c r="W767" i="32"/>
  <c r="AK767" i="32" s="1"/>
  <c r="V767" i="32"/>
  <c r="AJ767" i="32" s="1"/>
  <c r="W766" i="32"/>
  <c r="AK766" i="32" s="1"/>
  <c r="V766" i="32"/>
  <c r="AJ766" i="32" s="1"/>
  <c r="W765" i="32"/>
  <c r="AK765" i="32" s="1"/>
  <c r="V765" i="32"/>
  <c r="AJ765" i="32" s="1"/>
  <c r="W764" i="32"/>
  <c r="AK764" i="32" s="1"/>
  <c r="V764" i="32"/>
  <c r="AJ764" i="32" s="1"/>
  <c r="W763" i="32"/>
  <c r="AK763" i="32" s="1"/>
  <c r="V763" i="32"/>
  <c r="AJ763" i="32" s="1"/>
  <c r="W762" i="32"/>
  <c r="AK762" i="32" s="1"/>
  <c r="V762" i="32"/>
  <c r="AJ762" i="32" s="1"/>
  <c r="W761" i="32"/>
  <c r="AK761" i="32" s="1"/>
  <c r="V761" i="32"/>
  <c r="AJ761" i="32" s="1"/>
  <c r="W760" i="32"/>
  <c r="AK760" i="32" s="1"/>
  <c r="V760" i="32"/>
  <c r="AJ760" i="32" s="1"/>
  <c r="W759" i="32"/>
  <c r="AK759" i="32" s="1"/>
  <c r="V759" i="32"/>
  <c r="AJ759" i="32" s="1"/>
  <c r="W758" i="32"/>
  <c r="AK758" i="32" s="1"/>
  <c r="V758" i="32"/>
  <c r="AJ758" i="32" s="1"/>
  <c r="W757" i="32"/>
  <c r="AK757" i="32" s="1"/>
  <c r="V757" i="32"/>
  <c r="AJ757" i="32" s="1"/>
  <c r="W756" i="32"/>
  <c r="AK756" i="32" s="1"/>
  <c r="V756" i="32"/>
  <c r="AJ756" i="32" s="1"/>
  <c r="W755" i="32"/>
  <c r="AK755" i="32" s="1"/>
  <c r="V755" i="32"/>
  <c r="AJ755" i="32" s="1"/>
  <c r="W754" i="32"/>
  <c r="AK754" i="32" s="1"/>
  <c r="V754" i="32"/>
  <c r="AJ754" i="32" s="1"/>
  <c r="W753" i="32"/>
  <c r="AK753" i="32" s="1"/>
  <c r="V753" i="32"/>
  <c r="AJ753" i="32" s="1"/>
  <c r="W752" i="32"/>
  <c r="AK752" i="32" s="1"/>
  <c r="V752" i="32"/>
  <c r="AJ752" i="32" s="1"/>
  <c r="W751" i="32"/>
  <c r="AK751" i="32" s="1"/>
  <c r="V751" i="32"/>
  <c r="AJ751" i="32" s="1"/>
  <c r="W750" i="32"/>
  <c r="AK750" i="32" s="1"/>
  <c r="V750" i="32"/>
  <c r="AJ750" i="32" s="1"/>
  <c r="W749" i="32"/>
  <c r="AK749" i="32" s="1"/>
  <c r="V749" i="32"/>
  <c r="AJ749" i="32" s="1"/>
  <c r="W748" i="32"/>
  <c r="AK748" i="32" s="1"/>
  <c r="V748" i="32"/>
  <c r="AJ748" i="32" s="1"/>
  <c r="W747" i="32"/>
  <c r="AK747" i="32" s="1"/>
  <c r="V747" i="32"/>
  <c r="AJ747" i="32" s="1"/>
  <c r="W746" i="32"/>
  <c r="AK746" i="32" s="1"/>
  <c r="V746" i="32"/>
  <c r="AJ746" i="32" s="1"/>
  <c r="W745" i="32"/>
  <c r="AK745" i="32" s="1"/>
  <c r="V745" i="32"/>
  <c r="AJ745" i="32" s="1"/>
  <c r="W744" i="32"/>
  <c r="AK744" i="32" s="1"/>
  <c r="V744" i="32"/>
  <c r="AJ744" i="32" s="1"/>
  <c r="W743" i="32"/>
  <c r="AK743" i="32" s="1"/>
  <c r="V743" i="32"/>
  <c r="AJ743" i="32" s="1"/>
  <c r="W742" i="32"/>
  <c r="AK742" i="32" s="1"/>
  <c r="V742" i="32"/>
  <c r="AJ742" i="32" s="1"/>
  <c r="W741" i="32"/>
  <c r="AK741" i="32" s="1"/>
  <c r="V741" i="32"/>
  <c r="AJ741" i="32" s="1"/>
  <c r="W740" i="32"/>
  <c r="AK740" i="32" s="1"/>
  <c r="V740" i="32"/>
  <c r="AJ740" i="32" s="1"/>
  <c r="W739" i="32"/>
  <c r="AK739" i="32" s="1"/>
  <c r="V739" i="32"/>
  <c r="AJ739" i="32" s="1"/>
  <c r="W738" i="32"/>
  <c r="AK738" i="32" s="1"/>
  <c r="V738" i="32"/>
  <c r="AJ738" i="32" s="1"/>
  <c r="W737" i="32"/>
  <c r="AK737" i="32" s="1"/>
  <c r="V737" i="32"/>
  <c r="AJ737" i="32" s="1"/>
  <c r="W736" i="32"/>
  <c r="AK736" i="32" s="1"/>
  <c r="V736" i="32"/>
  <c r="AJ736" i="32" s="1"/>
  <c r="W735" i="32"/>
  <c r="AK735" i="32" s="1"/>
  <c r="V735" i="32"/>
  <c r="AJ735" i="32" s="1"/>
  <c r="W734" i="32"/>
  <c r="AK734" i="32" s="1"/>
  <c r="V734" i="32"/>
  <c r="AJ734" i="32" s="1"/>
  <c r="W733" i="32"/>
  <c r="AK733" i="32" s="1"/>
  <c r="V733" i="32"/>
  <c r="AJ733" i="32" s="1"/>
  <c r="W732" i="32"/>
  <c r="AK732" i="32" s="1"/>
  <c r="V732" i="32"/>
  <c r="AJ732" i="32" s="1"/>
  <c r="W731" i="32"/>
  <c r="AK731" i="32" s="1"/>
  <c r="V731" i="32"/>
  <c r="AJ731" i="32" s="1"/>
  <c r="W730" i="32"/>
  <c r="AK730" i="32" s="1"/>
  <c r="V730" i="32"/>
  <c r="AJ730" i="32" s="1"/>
  <c r="W729" i="32"/>
  <c r="AK729" i="32" s="1"/>
  <c r="V729" i="32"/>
  <c r="AJ729" i="32" s="1"/>
  <c r="W728" i="32"/>
  <c r="AK728" i="32" s="1"/>
  <c r="V728" i="32"/>
  <c r="AJ728" i="32" s="1"/>
  <c r="W727" i="32"/>
  <c r="AK727" i="32" s="1"/>
  <c r="V727" i="32"/>
  <c r="AJ727" i="32" s="1"/>
  <c r="W726" i="32"/>
  <c r="AK726" i="32" s="1"/>
  <c r="V726" i="32"/>
  <c r="AJ726" i="32" s="1"/>
  <c r="W725" i="32"/>
  <c r="AK725" i="32" s="1"/>
  <c r="V725" i="32"/>
  <c r="AJ725" i="32" s="1"/>
  <c r="W724" i="32"/>
  <c r="AK724" i="32" s="1"/>
  <c r="V724" i="32"/>
  <c r="AJ724" i="32" s="1"/>
  <c r="W723" i="32"/>
  <c r="AK723" i="32" s="1"/>
  <c r="V723" i="32"/>
  <c r="AJ723" i="32" s="1"/>
  <c r="W722" i="32"/>
  <c r="AK722" i="32" s="1"/>
  <c r="V722" i="32"/>
  <c r="AJ722" i="32" s="1"/>
  <c r="W721" i="32"/>
  <c r="AK721" i="32" s="1"/>
  <c r="V721" i="32"/>
  <c r="AJ721" i="32" s="1"/>
  <c r="W720" i="32"/>
  <c r="AK720" i="32" s="1"/>
  <c r="V720" i="32"/>
  <c r="AJ720" i="32" s="1"/>
  <c r="W719" i="32"/>
  <c r="AK719" i="32" s="1"/>
  <c r="V719" i="32"/>
  <c r="AJ719" i="32" s="1"/>
  <c r="W718" i="32"/>
  <c r="AK718" i="32" s="1"/>
  <c r="V718" i="32"/>
  <c r="AJ718" i="32" s="1"/>
  <c r="W717" i="32"/>
  <c r="AK717" i="32" s="1"/>
  <c r="V717" i="32"/>
  <c r="AJ717" i="32" s="1"/>
  <c r="W716" i="32"/>
  <c r="AK716" i="32" s="1"/>
  <c r="V716" i="32"/>
  <c r="AJ716" i="32" s="1"/>
  <c r="W715" i="32"/>
  <c r="AK715" i="32" s="1"/>
  <c r="V715" i="32"/>
  <c r="AJ715" i="32" s="1"/>
  <c r="W714" i="32"/>
  <c r="AK714" i="32" s="1"/>
  <c r="V714" i="32"/>
  <c r="AJ714" i="32" s="1"/>
  <c r="W713" i="32"/>
  <c r="AK713" i="32" s="1"/>
  <c r="V713" i="32"/>
  <c r="AJ713" i="32" s="1"/>
  <c r="W712" i="32"/>
  <c r="AK712" i="32" s="1"/>
  <c r="V712" i="32"/>
  <c r="AJ712" i="32" s="1"/>
  <c r="W711" i="32"/>
  <c r="AK711" i="32" s="1"/>
  <c r="V711" i="32"/>
  <c r="AJ711" i="32" s="1"/>
  <c r="W710" i="32"/>
  <c r="AK710" i="32" s="1"/>
  <c r="V710" i="32"/>
  <c r="AJ710" i="32" s="1"/>
  <c r="W709" i="32"/>
  <c r="AK709" i="32" s="1"/>
  <c r="V709" i="32"/>
  <c r="AJ709" i="32" s="1"/>
  <c r="W708" i="32"/>
  <c r="AK708" i="32" s="1"/>
  <c r="V708" i="32"/>
  <c r="AJ708" i="32" s="1"/>
  <c r="W707" i="32"/>
  <c r="AK707" i="32" s="1"/>
  <c r="V707" i="32"/>
  <c r="AJ707" i="32" s="1"/>
  <c r="W706" i="32"/>
  <c r="AK706" i="32" s="1"/>
  <c r="V706" i="32"/>
  <c r="AJ706" i="32" s="1"/>
  <c r="W705" i="32"/>
  <c r="AK705" i="32" s="1"/>
  <c r="V705" i="32"/>
  <c r="AJ705" i="32" s="1"/>
  <c r="W704" i="32"/>
  <c r="AK704" i="32" s="1"/>
  <c r="V704" i="32"/>
  <c r="AJ704" i="32" s="1"/>
  <c r="W703" i="32"/>
  <c r="AK703" i="32" s="1"/>
  <c r="V703" i="32"/>
  <c r="AJ703" i="32" s="1"/>
  <c r="W702" i="32"/>
  <c r="AK702" i="32" s="1"/>
  <c r="V702" i="32"/>
  <c r="AJ702" i="32" s="1"/>
  <c r="W701" i="32"/>
  <c r="AK701" i="32" s="1"/>
  <c r="V701" i="32"/>
  <c r="AJ701" i="32" s="1"/>
  <c r="W700" i="32"/>
  <c r="AK700" i="32" s="1"/>
  <c r="V700" i="32"/>
  <c r="AJ700" i="32" s="1"/>
  <c r="W699" i="32"/>
  <c r="AK699" i="32" s="1"/>
  <c r="V699" i="32"/>
  <c r="AJ699" i="32" s="1"/>
  <c r="W698" i="32"/>
  <c r="AK698" i="32" s="1"/>
  <c r="V698" i="32"/>
  <c r="AJ698" i="32" s="1"/>
  <c r="W697" i="32"/>
  <c r="AK697" i="32" s="1"/>
  <c r="V697" i="32"/>
  <c r="AJ697" i="32" s="1"/>
  <c r="W696" i="32"/>
  <c r="AK696" i="32" s="1"/>
  <c r="V696" i="32"/>
  <c r="AJ696" i="32" s="1"/>
  <c r="W695" i="32"/>
  <c r="AK695" i="32" s="1"/>
  <c r="V695" i="32"/>
  <c r="AJ695" i="32" s="1"/>
  <c r="W694" i="32"/>
  <c r="AK694" i="32" s="1"/>
  <c r="V694" i="32"/>
  <c r="AJ694" i="32" s="1"/>
  <c r="W693" i="32"/>
  <c r="AK693" i="32" s="1"/>
  <c r="V693" i="32"/>
  <c r="AJ693" i="32" s="1"/>
  <c r="W692" i="32"/>
  <c r="AK692" i="32" s="1"/>
  <c r="V692" i="32"/>
  <c r="AJ692" i="32" s="1"/>
  <c r="W691" i="32"/>
  <c r="AK691" i="32" s="1"/>
  <c r="V691" i="32"/>
  <c r="AJ691" i="32" s="1"/>
  <c r="W690" i="32"/>
  <c r="AK690" i="32" s="1"/>
  <c r="V690" i="32"/>
  <c r="AJ690" i="32" s="1"/>
  <c r="W689" i="32"/>
  <c r="AK689" i="32" s="1"/>
  <c r="V689" i="32"/>
  <c r="AJ689" i="32" s="1"/>
  <c r="W688" i="32"/>
  <c r="AK688" i="32" s="1"/>
  <c r="V688" i="32"/>
  <c r="AJ688" i="32" s="1"/>
  <c r="W687" i="32"/>
  <c r="AK687" i="32" s="1"/>
  <c r="V687" i="32"/>
  <c r="AJ687" i="32" s="1"/>
  <c r="W686" i="32"/>
  <c r="AK686" i="32" s="1"/>
  <c r="V686" i="32"/>
  <c r="AJ686" i="32" s="1"/>
  <c r="W685" i="32"/>
  <c r="AK685" i="32" s="1"/>
  <c r="V685" i="32"/>
  <c r="AJ685" i="32" s="1"/>
  <c r="W684" i="32"/>
  <c r="AK684" i="32" s="1"/>
  <c r="V684" i="32"/>
  <c r="AJ684" i="32" s="1"/>
  <c r="W683" i="32"/>
  <c r="AK683" i="32" s="1"/>
  <c r="V683" i="32"/>
  <c r="AJ683" i="32" s="1"/>
  <c r="W682" i="32"/>
  <c r="AK682" i="32" s="1"/>
  <c r="V682" i="32"/>
  <c r="AJ682" i="32" s="1"/>
  <c r="W681" i="32"/>
  <c r="AK681" i="32" s="1"/>
  <c r="V681" i="32"/>
  <c r="AJ681" i="32" s="1"/>
  <c r="W680" i="32"/>
  <c r="AK680" i="32" s="1"/>
  <c r="V680" i="32"/>
  <c r="AJ680" i="32" s="1"/>
  <c r="W679" i="32"/>
  <c r="AK679" i="32" s="1"/>
  <c r="V679" i="32"/>
  <c r="AJ679" i="32" s="1"/>
  <c r="W678" i="32"/>
  <c r="AK678" i="32" s="1"/>
  <c r="V678" i="32"/>
  <c r="AJ678" i="32" s="1"/>
  <c r="W677" i="32"/>
  <c r="AK677" i="32" s="1"/>
  <c r="V677" i="32"/>
  <c r="AJ677" i="32" s="1"/>
  <c r="W676" i="32"/>
  <c r="AK676" i="32" s="1"/>
  <c r="V676" i="32"/>
  <c r="AJ676" i="32" s="1"/>
  <c r="W675" i="32"/>
  <c r="AK675" i="32" s="1"/>
  <c r="V675" i="32"/>
  <c r="AJ675" i="32" s="1"/>
  <c r="W674" i="32"/>
  <c r="AK674" i="32" s="1"/>
  <c r="V674" i="32"/>
  <c r="AJ674" i="32" s="1"/>
  <c r="W673" i="32"/>
  <c r="AK673" i="32" s="1"/>
  <c r="V673" i="32"/>
  <c r="AJ673" i="32" s="1"/>
  <c r="W672" i="32"/>
  <c r="AK672" i="32" s="1"/>
  <c r="V672" i="32"/>
  <c r="AJ672" i="32" s="1"/>
  <c r="W671" i="32"/>
  <c r="AK671" i="32" s="1"/>
  <c r="V671" i="32"/>
  <c r="AJ671" i="32" s="1"/>
  <c r="W670" i="32"/>
  <c r="AK670" i="32" s="1"/>
  <c r="V670" i="32"/>
  <c r="AJ670" i="32" s="1"/>
  <c r="W669" i="32"/>
  <c r="AK669" i="32" s="1"/>
  <c r="V669" i="32"/>
  <c r="AJ669" i="32" s="1"/>
  <c r="W668" i="32"/>
  <c r="AK668" i="32" s="1"/>
  <c r="V668" i="32"/>
  <c r="AJ668" i="32" s="1"/>
  <c r="W667" i="32"/>
  <c r="AK667" i="32" s="1"/>
  <c r="V667" i="32"/>
  <c r="AJ667" i="32" s="1"/>
  <c r="W666" i="32"/>
  <c r="AK666" i="32" s="1"/>
  <c r="V666" i="32"/>
  <c r="AJ666" i="32" s="1"/>
  <c r="W665" i="32"/>
  <c r="AK665" i="32" s="1"/>
  <c r="V665" i="32"/>
  <c r="AJ665" i="32" s="1"/>
  <c r="W664" i="32"/>
  <c r="AK664" i="32" s="1"/>
  <c r="V664" i="32"/>
  <c r="AJ664" i="32" s="1"/>
  <c r="W663" i="32"/>
  <c r="AK663" i="32" s="1"/>
  <c r="V663" i="32"/>
  <c r="AJ663" i="32" s="1"/>
  <c r="W662" i="32"/>
  <c r="AK662" i="32" s="1"/>
  <c r="V662" i="32"/>
  <c r="AJ662" i="32" s="1"/>
  <c r="W661" i="32"/>
  <c r="AK661" i="32" s="1"/>
  <c r="V661" i="32"/>
  <c r="AJ661" i="32" s="1"/>
  <c r="W660" i="32"/>
  <c r="AK660" i="32" s="1"/>
  <c r="V660" i="32"/>
  <c r="AJ660" i="32" s="1"/>
  <c r="W659" i="32"/>
  <c r="AK659" i="32" s="1"/>
  <c r="V659" i="32"/>
  <c r="AJ659" i="32" s="1"/>
  <c r="W658" i="32"/>
  <c r="AK658" i="32" s="1"/>
  <c r="V658" i="32"/>
  <c r="AJ658" i="32" s="1"/>
  <c r="W657" i="32"/>
  <c r="AK657" i="32" s="1"/>
  <c r="V657" i="32"/>
  <c r="AJ657" i="32" s="1"/>
  <c r="W656" i="32"/>
  <c r="AK656" i="32" s="1"/>
  <c r="V656" i="32"/>
  <c r="AJ656" i="32" s="1"/>
  <c r="W655" i="32"/>
  <c r="AK655" i="32" s="1"/>
  <c r="V655" i="32"/>
  <c r="AJ655" i="32" s="1"/>
  <c r="W654" i="32"/>
  <c r="AK654" i="32" s="1"/>
  <c r="V654" i="32"/>
  <c r="AJ654" i="32" s="1"/>
  <c r="W653" i="32"/>
  <c r="AK653" i="32" s="1"/>
  <c r="V653" i="32"/>
  <c r="AJ653" i="32" s="1"/>
  <c r="W652" i="32"/>
  <c r="AK652" i="32" s="1"/>
  <c r="V652" i="32"/>
  <c r="AJ652" i="32" s="1"/>
  <c r="W651" i="32"/>
  <c r="AK651" i="32" s="1"/>
  <c r="V651" i="32"/>
  <c r="AJ651" i="32" s="1"/>
  <c r="W650" i="32"/>
  <c r="AK650" i="32" s="1"/>
  <c r="V650" i="32"/>
  <c r="AJ650" i="32" s="1"/>
  <c r="W649" i="32"/>
  <c r="AK649" i="32" s="1"/>
  <c r="V649" i="32"/>
  <c r="AJ649" i="32" s="1"/>
  <c r="W648" i="32"/>
  <c r="AK648" i="32" s="1"/>
  <c r="V648" i="32"/>
  <c r="AJ648" i="32" s="1"/>
  <c r="W647" i="32"/>
  <c r="AK647" i="32" s="1"/>
  <c r="V647" i="32"/>
  <c r="AJ647" i="32" s="1"/>
  <c r="W646" i="32"/>
  <c r="AK646" i="32" s="1"/>
  <c r="V646" i="32"/>
  <c r="AJ646" i="32" s="1"/>
  <c r="W645" i="32"/>
  <c r="AK645" i="32" s="1"/>
  <c r="V645" i="32"/>
  <c r="AJ645" i="32" s="1"/>
  <c r="W644" i="32"/>
  <c r="AK644" i="32" s="1"/>
  <c r="V644" i="32"/>
  <c r="AJ644" i="32" s="1"/>
  <c r="W643" i="32"/>
  <c r="AK643" i="32" s="1"/>
  <c r="V643" i="32"/>
  <c r="AJ643" i="32" s="1"/>
  <c r="W642" i="32"/>
  <c r="AK642" i="32" s="1"/>
  <c r="V642" i="32"/>
  <c r="AJ642" i="32" s="1"/>
  <c r="W641" i="32"/>
  <c r="AK641" i="32" s="1"/>
  <c r="V641" i="32"/>
  <c r="AJ641" i="32" s="1"/>
  <c r="W640" i="32"/>
  <c r="AK640" i="32" s="1"/>
  <c r="V640" i="32"/>
  <c r="AJ640" i="32" s="1"/>
  <c r="W639" i="32"/>
  <c r="AK639" i="32" s="1"/>
  <c r="V639" i="32"/>
  <c r="AJ639" i="32" s="1"/>
  <c r="W638" i="32"/>
  <c r="AK638" i="32" s="1"/>
  <c r="V638" i="32"/>
  <c r="AJ638" i="32" s="1"/>
  <c r="W637" i="32"/>
  <c r="AK637" i="32" s="1"/>
  <c r="V637" i="32"/>
  <c r="AJ637" i="32" s="1"/>
  <c r="W636" i="32"/>
  <c r="AK636" i="32" s="1"/>
  <c r="V636" i="32"/>
  <c r="AJ636" i="32" s="1"/>
  <c r="W635" i="32"/>
  <c r="AK635" i="32" s="1"/>
  <c r="V635" i="32"/>
  <c r="AJ635" i="32" s="1"/>
  <c r="W634" i="32"/>
  <c r="AK634" i="32" s="1"/>
  <c r="V634" i="32"/>
  <c r="AJ634" i="32" s="1"/>
  <c r="W633" i="32"/>
  <c r="AK633" i="32" s="1"/>
  <c r="V633" i="32"/>
  <c r="AJ633" i="32" s="1"/>
  <c r="W632" i="32"/>
  <c r="AK632" i="32" s="1"/>
  <c r="V632" i="32"/>
  <c r="AJ632" i="32" s="1"/>
  <c r="W631" i="32"/>
  <c r="AK631" i="32" s="1"/>
  <c r="V631" i="32"/>
  <c r="AJ631" i="32" s="1"/>
  <c r="W630" i="32"/>
  <c r="AK630" i="32" s="1"/>
  <c r="V630" i="32"/>
  <c r="AJ630" i="32" s="1"/>
  <c r="W629" i="32"/>
  <c r="AK629" i="32" s="1"/>
  <c r="V629" i="32"/>
  <c r="AJ629" i="32" s="1"/>
  <c r="W628" i="32"/>
  <c r="AK628" i="32" s="1"/>
  <c r="V628" i="32"/>
  <c r="AJ628" i="32" s="1"/>
  <c r="W627" i="32"/>
  <c r="AK627" i="32" s="1"/>
  <c r="V627" i="32"/>
  <c r="AJ627" i="32" s="1"/>
  <c r="W626" i="32"/>
  <c r="AK626" i="32" s="1"/>
  <c r="V626" i="32"/>
  <c r="AJ626" i="32" s="1"/>
  <c r="W625" i="32"/>
  <c r="AK625" i="32" s="1"/>
  <c r="V625" i="32"/>
  <c r="AJ625" i="32" s="1"/>
  <c r="W624" i="32"/>
  <c r="AK624" i="32" s="1"/>
  <c r="V624" i="32"/>
  <c r="AJ624" i="32" s="1"/>
  <c r="W623" i="32"/>
  <c r="AK623" i="32" s="1"/>
  <c r="V623" i="32"/>
  <c r="AJ623" i="32" s="1"/>
  <c r="W622" i="32"/>
  <c r="AK622" i="32" s="1"/>
  <c r="V622" i="32"/>
  <c r="AJ622" i="32" s="1"/>
  <c r="W621" i="32"/>
  <c r="AK621" i="32" s="1"/>
  <c r="V621" i="32"/>
  <c r="AJ621" i="32" s="1"/>
  <c r="W620" i="32"/>
  <c r="AK620" i="32" s="1"/>
  <c r="V620" i="32"/>
  <c r="AJ620" i="32" s="1"/>
  <c r="W619" i="32"/>
  <c r="AK619" i="32" s="1"/>
  <c r="V619" i="32"/>
  <c r="AJ619" i="32" s="1"/>
  <c r="W618" i="32"/>
  <c r="AK618" i="32" s="1"/>
  <c r="V618" i="32"/>
  <c r="AJ618" i="32" s="1"/>
  <c r="W617" i="32"/>
  <c r="AK617" i="32" s="1"/>
  <c r="V617" i="32"/>
  <c r="AJ617" i="32" s="1"/>
  <c r="W616" i="32"/>
  <c r="AK616" i="32" s="1"/>
  <c r="V616" i="32"/>
  <c r="AJ616" i="32" s="1"/>
  <c r="W615" i="32"/>
  <c r="AK615" i="32" s="1"/>
  <c r="V615" i="32"/>
  <c r="AJ615" i="32" s="1"/>
  <c r="W614" i="32"/>
  <c r="AK614" i="32" s="1"/>
  <c r="V614" i="32"/>
  <c r="AJ614" i="32" s="1"/>
  <c r="W613" i="32"/>
  <c r="AK613" i="32" s="1"/>
  <c r="V613" i="32"/>
  <c r="AJ613" i="32" s="1"/>
  <c r="W612" i="32"/>
  <c r="AK612" i="32" s="1"/>
  <c r="V612" i="32"/>
  <c r="AJ612" i="32" s="1"/>
  <c r="W611" i="32"/>
  <c r="AK611" i="32" s="1"/>
  <c r="V611" i="32"/>
  <c r="AJ611" i="32" s="1"/>
  <c r="W610" i="32"/>
  <c r="AK610" i="32" s="1"/>
  <c r="V610" i="32"/>
  <c r="AJ610" i="32" s="1"/>
  <c r="W609" i="32"/>
  <c r="AK609" i="32" s="1"/>
  <c r="V609" i="32"/>
  <c r="AJ609" i="32" s="1"/>
  <c r="W608" i="32"/>
  <c r="AK608" i="32" s="1"/>
  <c r="V608" i="32"/>
  <c r="AJ608" i="32" s="1"/>
  <c r="W607" i="32"/>
  <c r="AK607" i="32" s="1"/>
  <c r="V607" i="32"/>
  <c r="AJ607" i="32" s="1"/>
  <c r="W606" i="32"/>
  <c r="AK606" i="32" s="1"/>
  <c r="V606" i="32"/>
  <c r="AJ606" i="32" s="1"/>
  <c r="W605" i="32"/>
  <c r="AK605" i="32" s="1"/>
  <c r="V605" i="32"/>
  <c r="AJ605" i="32" s="1"/>
  <c r="W604" i="32"/>
  <c r="AK604" i="32" s="1"/>
  <c r="V604" i="32"/>
  <c r="AJ604" i="32" s="1"/>
  <c r="W603" i="32"/>
  <c r="AK603" i="32" s="1"/>
  <c r="V603" i="32"/>
  <c r="AJ603" i="32" s="1"/>
  <c r="W602" i="32"/>
  <c r="AK602" i="32" s="1"/>
  <c r="V602" i="32"/>
  <c r="AJ602" i="32" s="1"/>
  <c r="W601" i="32"/>
  <c r="AK601" i="32" s="1"/>
  <c r="V601" i="32"/>
  <c r="AJ601" i="32" s="1"/>
  <c r="W600" i="32"/>
  <c r="AK600" i="32" s="1"/>
  <c r="V600" i="32"/>
  <c r="AJ600" i="32" s="1"/>
  <c r="W599" i="32"/>
  <c r="AK599" i="32" s="1"/>
  <c r="V599" i="32"/>
  <c r="AJ599" i="32" s="1"/>
  <c r="W598" i="32"/>
  <c r="AK598" i="32" s="1"/>
  <c r="V598" i="32"/>
  <c r="AJ598" i="32" s="1"/>
  <c r="W597" i="32"/>
  <c r="AK597" i="32" s="1"/>
  <c r="V597" i="32"/>
  <c r="AJ597" i="32" s="1"/>
  <c r="W596" i="32"/>
  <c r="AK596" i="32" s="1"/>
  <c r="V596" i="32"/>
  <c r="AJ596" i="32" s="1"/>
  <c r="W595" i="32"/>
  <c r="AK595" i="32" s="1"/>
  <c r="V595" i="32"/>
  <c r="AJ595" i="32" s="1"/>
  <c r="W594" i="32"/>
  <c r="AK594" i="32" s="1"/>
  <c r="V594" i="32"/>
  <c r="AJ594" i="32" s="1"/>
  <c r="W593" i="32"/>
  <c r="AK593" i="32" s="1"/>
  <c r="V593" i="32"/>
  <c r="AJ593" i="32" s="1"/>
  <c r="W592" i="32"/>
  <c r="AK592" i="32" s="1"/>
  <c r="V592" i="32"/>
  <c r="AJ592" i="32" s="1"/>
  <c r="W591" i="32"/>
  <c r="AK591" i="32" s="1"/>
  <c r="V591" i="32"/>
  <c r="AJ591" i="32" s="1"/>
  <c r="W590" i="32"/>
  <c r="AK590" i="32" s="1"/>
  <c r="V590" i="32"/>
  <c r="AJ590" i="32" s="1"/>
  <c r="W589" i="32"/>
  <c r="AK589" i="32" s="1"/>
  <c r="V589" i="32"/>
  <c r="AJ589" i="32" s="1"/>
  <c r="W588" i="32"/>
  <c r="AK588" i="32" s="1"/>
  <c r="V588" i="32"/>
  <c r="AJ588" i="32" s="1"/>
  <c r="W587" i="32"/>
  <c r="AK587" i="32" s="1"/>
  <c r="V587" i="32"/>
  <c r="AJ587" i="32" s="1"/>
  <c r="W586" i="32"/>
  <c r="AK586" i="32" s="1"/>
  <c r="V586" i="32"/>
  <c r="AJ586" i="32" s="1"/>
  <c r="W585" i="32"/>
  <c r="AK585" i="32" s="1"/>
  <c r="V585" i="32"/>
  <c r="AJ585" i="32" s="1"/>
  <c r="W584" i="32"/>
  <c r="AK584" i="32" s="1"/>
  <c r="V584" i="32"/>
  <c r="AJ584" i="32" s="1"/>
  <c r="W583" i="32"/>
  <c r="AK583" i="32" s="1"/>
  <c r="V583" i="32"/>
  <c r="AJ583" i="32" s="1"/>
  <c r="W582" i="32"/>
  <c r="AK582" i="32" s="1"/>
  <c r="V582" i="32"/>
  <c r="AJ582" i="32" s="1"/>
  <c r="W581" i="32"/>
  <c r="AK581" i="32" s="1"/>
  <c r="V581" i="32"/>
  <c r="AJ581" i="32" s="1"/>
  <c r="W580" i="32"/>
  <c r="AK580" i="32" s="1"/>
  <c r="V580" i="32"/>
  <c r="AJ580" i="32" s="1"/>
  <c r="W579" i="32"/>
  <c r="AK579" i="32" s="1"/>
  <c r="V579" i="32"/>
  <c r="AJ579" i="32" s="1"/>
  <c r="W578" i="32"/>
  <c r="AK578" i="32" s="1"/>
  <c r="V578" i="32"/>
  <c r="AJ578" i="32" s="1"/>
  <c r="W577" i="32"/>
  <c r="AK577" i="32" s="1"/>
  <c r="V577" i="32"/>
  <c r="AJ577" i="32" s="1"/>
  <c r="W576" i="32"/>
  <c r="AK576" i="32" s="1"/>
  <c r="V576" i="32"/>
  <c r="AJ576" i="32" s="1"/>
  <c r="W575" i="32"/>
  <c r="AK575" i="32" s="1"/>
  <c r="V575" i="32"/>
  <c r="AJ575" i="32" s="1"/>
  <c r="W574" i="32"/>
  <c r="AK574" i="32" s="1"/>
  <c r="V574" i="32"/>
  <c r="AJ574" i="32" s="1"/>
  <c r="W573" i="32"/>
  <c r="AK573" i="32" s="1"/>
  <c r="V573" i="32"/>
  <c r="AJ573" i="32" s="1"/>
  <c r="W572" i="32"/>
  <c r="AK572" i="32" s="1"/>
  <c r="V572" i="32"/>
  <c r="AJ572" i="32" s="1"/>
  <c r="W571" i="32"/>
  <c r="AK571" i="32" s="1"/>
  <c r="V571" i="32"/>
  <c r="AJ571" i="32" s="1"/>
  <c r="W570" i="32"/>
  <c r="AK570" i="32" s="1"/>
  <c r="V570" i="32"/>
  <c r="AJ570" i="32" s="1"/>
  <c r="W569" i="32"/>
  <c r="AK569" i="32" s="1"/>
  <c r="V569" i="32"/>
  <c r="AJ569" i="32" s="1"/>
  <c r="W568" i="32"/>
  <c r="AK568" i="32" s="1"/>
  <c r="V568" i="32"/>
  <c r="AJ568" i="32" s="1"/>
  <c r="W567" i="32"/>
  <c r="AK567" i="32" s="1"/>
  <c r="V567" i="32"/>
  <c r="AJ567" i="32" s="1"/>
  <c r="W566" i="32"/>
  <c r="AK566" i="32" s="1"/>
  <c r="V566" i="32"/>
  <c r="AJ566" i="32" s="1"/>
  <c r="W565" i="32"/>
  <c r="AK565" i="32" s="1"/>
  <c r="V565" i="32"/>
  <c r="AJ565" i="32" s="1"/>
  <c r="W564" i="32"/>
  <c r="AK564" i="32" s="1"/>
  <c r="V564" i="32"/>
  <c r="AJ564" i="32" s="1"/>
  <c r="W563" i="32"/>
  <c r="AK563" i="32" s="1"/>
  <c r="V563" i="32"/>
  <c r="AJ563" i="32" s="1"/>
  <c r="W562" i="32"/>
  <c r="AK562" i="32" s="1"/>
  <c r="V562" i="32"/>
  <c r="AJ562" i="32" s="1"/>
  <c r="W561" i="32"/>
  <c r="AK561" i="32" s="1"/>
  <c r="V561" i="32"/>
  <c r="AJ561" i="32" s="1"/>
  <c r="W560" i="32"/>
  <c r="AK560" i="32" s="1"/>
  <c r="V560" i="32"/>
  <c r="AJ560" i="32" s="1"/>
  <c r="W559" i="32"/>
  <c r="AK559" i="32" s="1"/>
  <c r="V559" i="32"/>
  <c r="AJ559" i="32" s="1"/>
  <c r="W558" i="32"/>
  <c r="AK558" i="32" s="1"/>
  <c r="V558" i="32"/>
  <c r="AJ558" i="32" s="1"/>
  <c r="W557" i="32"/>
  <c r="AK557" i="32" s="1"/>
  <c r="V557" i="32"/>
  <c r="AJ557" i="32" s="1"/>
  <c r="W556" i="32"/>
  <c r="AK556" i="32" s="1"/>
  <c r="V556" i="32"/>
  <c r="AJ556" i="32" s="1"/>
  <c r="W555" i="32"/>
  <c r="AK555" i="32" s="1"/>
  <c r="V555" i="32"/>
  <c r="AJ555" i="32" s="1"/>
  <c r="W554" i="32"/>
  <c r="AK554" i="32" s="1"/>
  <c r="V554" i="32"/>
  <c r="AJ554" i="32" s="1"/>
  <c r="W553" i="32"/>
  <c r="AK553" i="32" s="1"/>
  <c r="V553" i="32"/>
  <c r="AJ553" i="32" s="1"/>
  <c r="W552" i="32"/>
  <c r="AK552" i="32" s="1"/>
  <c r="V552" i="32"/>
  <c r="AJ552" i="32" s="1"/>
  <c r="W551" i="32"/>
  <c r="AK551" i="32" s="1"/>
  <c r="V551" i="32"/>
  <c r="AJ551" i="32" s="1"/>
  <c r="W550" i="32"/>
  <c r="AK550" i="32" s="1"/>
  <c r="V550" i="32"/>
  <c r="AJ550" i="32" s="1"/>
  <c r="W549" i="32"/>
  <c r="AK549" i="32" s="1"/>
  <c r="V549" i="32"/>
  <c r="AJ549" i="32" s="1"/>
  <c r="W548" i="32"/>
  <c r="AK548" i="32" s="1"/>
  <c r="V548" i="32"/>
  <c r="AJ548" i="32" s="1"/>
  <c r="W547" i="32"/>
  <c r="AK547" i="32" s="1"/>
  <c r="V547" i="32"/>
  <c r="AJ547" i="32" s="1"/>
  <c r="W546" i="32"/>
  <c r="AK546" i="32" s="1"/>
  <c r="V546" i="32"/>
  <c r="AJ546" i="32" s="1"/>
  <c r="W545" i="32"/>
  <c r="AK545" i="32" s="1"/>
  <c r="V545" i="32"/>
  <c r="AJ545" i="32" s="1"/>
  <c r="W544" i="32"/>
  <c r="AK544" i="32" s="1"/>
  <c r="V544" i="32"/>
  <c r="AJ544" i="32" s="1"/>
  <c r="W543" i="32"/>
  <c r="AK543" i="32" s="1"/>
  <c r="V543" i="32"/>
  <c r="AJ543" i="32" s="1"/>
  <c r="W542" i="32"/>
  <c r="AK542" i="32" s="1"/>
  <c r="V542" i="32"/>
  <c r="AJ542" i="32" s="1"/>
  <c r="W541" i="32"/>
  <c r="AK541" i="32" s="1"/>
  <c r="V541" i="32"/>
  <c r="AJ541" i="32" s="1"/>
  <c r="W540" i="32"/>
  <c r="AK540" i="32" s="1"/>
  <c r="V540" i="32"/>
  <c r="AJ540" i="32" s="1"/>
  <c r="W539" i="32"/>
  <c r="AK539" i="32" s="1"/>
  <c r="V539" i="32"/>
  <c r="AJ539" i="32" s="1"/>
  <c r="W538" i="32"/>
  <c r="AK538" i="32" s="1"/>
  <c r="V538" i="32"/>
  <c r="AJ538" i="32" s="1"/>
  <c r="W537" i="32"/>
  <c r="AK537" i="32" s="1"/>
  <c r="V537" i="32"/>
  <c r="AJ537" i="32" s="1"/>
  <c r="W536" i="32"/>
  <c r="AK536" i="32" s="1"/>
  <c r="V536" i="32"/>
  <c r="AJ536" i="32" s="1"/>
  <c r="W535" i="32"/>
  <c r="AK535" i="32" s="1"/>
  <c r="V535" i="32"/>
  <c r="AJ535" i="32" s="1"/>
  <c r="W534" i="32"/>
  <c r="AK534" i="32" s="1"/>
  <c r="V534" i="32"/>
  <c r="AJ534" i="32" s="1"/>
  <c r="W533" i="32"/>
  <c r="AK533" i="32" s="1"/>
  <c r="V533" i="32"/>
  <c r="AJ533" i="32" s="1"/>
  <c r="W532" i="32"/>
  <c r="AK532" i="32" s="1"/>
  <c r="V532" i="32"/>
  <c r="AJ532" i="32" s="1"/>
  <c r="W531" i="32"/>
  <c r="AK531" i="32" s="1"/>
  <c r="V531" i="32"/>
  <c r="AJ531" i="32" s="1"/>
  <c r="W530" i="32"/>
  <c r="AK530" i="32" s="1"/>
  <c r="V530" i="32"/>
  <c r="AJ530" i="32" s="1"/>
  <c r="W529" i="32"/>
  <c r="AK529" i="32" s="1"/>
  <c r="V529" i="32"/>
  <c r="AJ529" i="32" s="1"/>
  <c r="W528" i="32"/>
  <c r="AK528" i="32" s="1"/>
  <c r="V528" i="32"/>
  <c r="AJ528" i="32" s="1"/>
  <c r="W527" i="32"/>
  <c r="AK527" i="32" s="1"/>
  <c r="V527" i="32"/>
  <c r="AJ527" i="32" s="1"/>
  <c r="W526" i="32"/>
  <c r="AK526" i="32" s="1"/>
  <c r="V526" i="32"/>
  <c r="AJ526" i="32" s="1"/>
  <c r="W525" i="32"/>
  <c r="AK525" i="32" s="1"/>
  <c r="V525" i="32"/>
  <c r="AJ525" i="32" s="1"/>
  <c r="W524" i="32"/>
  <c r="AK524" i="32" s="1"/>
  <c r="V524" i="32"/>
  <c r="AJ524" i="32" s="1"/>
  <c r="W523" i="32"/>
  <c r="AK523" i="32" s="1"/>
  <c r="V523" i="32"/>
  <c r="AJ523" i="32" s="1"/>
  <c r="W522" i="32"/>
  <c r="AK522" i="32" s="1"/>
  <c r="V522" i="32"/>
  <c r="AJ522" i="32" s="1"/>
  <c r="W521" i="32"/>
  <c r="AK521" i="32" s="1"/>
  <c r="V521" i="32"/>
  <c r="AJ521" i="32" s="1"/>
  <c r="W520" i="32"/>
  <c r="AK520" i="32" s="1"/>
  <c r="V520" i="32"/>
  <c r="AJ520" i="32" s="1"/>
  <c r="W519" i="32"/>
  <c r="AK519" i="32" s="1"/>
  <c r="V519" i="32"/>
  <c r="AJ519" i="32" s="1"/>
  <c r="W518" i="32"/>
  <c r="AK518" i="32" s="1"/>
  <c r="V518" i="32"/>
  <c r="AJ518" i="32" s="1"/>
  <c r="W517" i="32"/>
  <c r="AK517" i="32" s="1"/>
  <c r="V517" i="32"/>
  <c r="AJ517" i="32" s="1"/>
  <c r="W516" i="32"/>
  <c r="AK516" i="32" s="1"/>
  <c r="V516" i="32"/>
  <c r="AJ516" i="32" s="1"/>
  <c r="W515" i="32"/>
  <c r="AK515" i="32" s="1"/>
  <c r="V515" i="32"/>
  <c r="AJ515" i="32" s="1"/>
  <c r="W514" i="32"/>
  <c r="AK514" i="32" s="1"/>
  <c r="V514" i="32"/>
  <c r="AJ514" i="32" s="1"/>
  <c r="W513" i="32"/>
  <c r="AK513" i="32" s="1"/>
  <c r="V513" i="32"/>
  <c r="AJ513" i="32" s="1"/>
  <c r="W512" i="32"/>
  <c r="AK512" i="32" s="1"/>
  <c r="V512" i="32"/>
  <c r="AJ512" i="32" s="1"/>
  <c r="W511" i="32"/>
  <c r="AK511" i="32" s="1"/>
  <c r="V511" i="32"/>
  <c r="AJ511" i="32" s="1"/>
  <c r="W510" i="32"/>
  <c r="AK510" i="32" s="1"/>
  <c r="V510" i="32"/>
  <c r="AJ510" i="32" s="1"/>
  <c r="W509" i="32"/>
  <c r="AK509" i="32" s="1"/>
  <c r="V509" i="32"/>
  <c r="AJ509" i="32" s="1"/>
  <c r="W508" i="32"/>
  <c r="AK508" i="32" s="1"/>
  <c r="V508" i="32"/>
  <c r="AJ508" i="32" s="1"/>
  <c r="W507" i="32"/>
  <c r="AK507" i="32" s="1"/>
  <c r="V507" i="32"/>
  <c r="AJ507" i="32" s="1"/>
  <c r="W506" i="32"/>
  <c r="AK506" i="32" s="1"/>
  <c r="V506" i="32"/>
  <c r="AJ506" i="32" s="1"/>
  <c r="W505" i="32"/>
  <c r="AK505" i="32" s="1"/>
  <c r="V505" i="32"/>
  <c r="AJ505" i="32" s="1"/>
  <c r="W504" i="32"/>
  <c r="AK504" i="32" s="1"/>
  <c r="V504" i="32"/>
  <c r="AJ504" i="32" s="1"/>
  <c r="W503" i="32"/>
  <c r="AK503" i="32" s="1"/>
  <c r="V503" i="32"/>
  <c r="AJ503" i="32" s="1"/>
  <c r="W502" i="32"/>
  <c r="AK502" i="32" s="1"/>
  <c r="V502" i="32"/>
  <c r="AJ502" i="32" s="1"/>
  <c r="W501" i="32"/>
  <c r="AK501" i="32" s="1"/>
  <c r="V501" i="32"/>
  <c r="AJ501" i="32" s="1"/>
  <c r="W500" i="32"/>
  <c r="AK500" i="32" s="1"/>
  <c r="V500" i="32"/>
  <c r="AJ500" i="32" s="1"/>
  <c r="W499" i="32"/>
  <c r="AK499" i="32" s="1"/>
  <c r="V499" i="32"/>
  <c r="AJ499" i="32" s="1"/>
  <c r="W498" i="32"/>
  <c r="AK498" i="32" s="1"/>
  <c r="V498" i="32"/>
  <c r="AJ498" i="32" s="1"/>
  <c r="W497" i="32"/>
  <c r="AK497" i="32" s="1"/>
  <c r="V497" i="32"/>
  <c r="AJ497" i="32" s="1"/>
  <c r="W496" i="32"/>
  <c r="AK496" i="32" s="1"/>
  <c r="V496" i="32"/>
  <c r="AJ496" i="32" s="1"/>
  <c r="W495" i="32"/>
  <c r="AK495" i="32" s="1"/>
  <c r="V495" i="32"/>
  <c r="AJ495" i="32" s="1"/>
  <c r="W494" i="32"/>
  <c r="AK494" i="32" s="1"/>
  <c r="V494" i="32"/>
  <c r="AJ494" i="32" s="1"/>
  <c r="W493" i="32"/>
  <c r="AK493" i="32" s="1"/>
  <c r="V493" i="32"/>
  <c r="AJ493" i="32" s="1"/>
  <c r="W492" i="32"/>
  <c r="AK492" i="32" s="1"/>
  <c r="V492" i="32"/>
  <c r="AJ492" i="32" s="1"/>
  <c r="W491" i="32"/>
  <c r="AK491" i="32" s="1"/>
  <c r="V491" i="32"/>
  <c r="AJ491" i="32" s="1"/>
  <c r="W490" i="32"/>
  <c r="AK490" i="32" s="1"/>
  <c r="V490" i="32"/>
  <c r="AJ490" i="32" s="1"/>
  <c r="W489" i="32"/>
  <c r="AK489" i="32" s="1"/>
  <c r="V489" i="32"/>
  <c r="AJ489" i="32" s="1"/>
  <c r="W488" i="32"/>
  <c r="AK488" i="32" s="1"/>
  <c r="V488" i="32"/>
  <c r="AJ488" i="32" s="1"/>
  <c r="W487" i="32"/>
  <c r="AK487" i="32" s="1"/>
  <c r="V487" i="32"/>
  <c r="AJ487" i="32" s="1"/>
  <c r="W486" i="32"/>
  <c r="AK486" i="32" s="1"/>
  <c r="V486" i="32"/>
  <c r="AJ486" i="32" s="1"/>
  <c r="W485" i="32"/>
  <c r="AK485" i="32" s="1"/>
  <c r="V485" i="32"/>
  <c r="AJ485" i="32" s="1"/>
  <c r="W484" i="32"/>
  <c r="AK484" i="32" s="1"/>
  <c r="V484" i="32"/>
  <c r="AJ484" i="32" s="1"/>
  <c r="W483" i="32"/>
  <c r="AK483" i="32" s="1"/>
  <c r="V483" i="32"/>
  <c r="AJ483" i="32" s="1"/>
  <c r="W482" i="32"/>
  <c r="AK482" i="32" s="1"/>
  <c r="V482" i="32"/>
  <c r="AJ482" i="32" s="1"/>
  <c r="W481" i="32"/>
  <c r="AK481" i="32" s="1"/>
  <c r="V481" i="32"/>
  <c r="AJ481" i="32" s="1"/>
  <c r="W480" i="32"/>
  <c r="AK480" i="32" s="1"/>
  <c r="V480" i="32"/>
  <c r="AJ480" i="32" s="1"/>
  <c r="W479" i="32"/>
  <c r="AK479" i="32" s="1"/>
  <c r="V479" i="32"/>
  <c r="AJ479" i="32" s="1"/>
  <c r="W478" i="32"/>
  <c r="AK478" i="32" s="1"/>
  <c r="V478" i="32"/>
  <c r="AJ478" i="32" s="1"/>
  <c r="W477" i="32"/>
  <c r="AK477" i="32" s="1"/>
  <c r="V477" i="32"/>
  <c r="AJ477" i="32" s="1"/>
  <c r="W476" i="32"/>
  <c r="AK476" i="32" s="1"/>
  <c r="V476" i="32"/>
  <c r="AJ476" i="32" s="1"/>
  <c r="W475" i="32"/>
  <c r="AK475" i="32" s="1"/>
  <c r="V475" i="32"/>
  <c r="AJ475" i="32" s="1"/>
  <c r="W474" i="32"/>
  <c r="AK474" i="32" s="1"/>
  <c r="V474" i="32"/>
  <c r="AJ474" i="32" s="1"/>
  <c r="W473" i="32"/>
  <c r="AK473" i="32" s="1"/>
  <c r="V473" i="32"/>
  <c r="AJ473" i="32" s="1"/>
  <c r="W472" i="32"/>
  <c r="AK472" i="32" s="1"/>
  <c r="V472" i="32"/>
  <c r="AJ472" i="32" s="1"/>
  <c r="W471" i="32"/>
  <c r="AK471" i="32" s="1"/>
  <c r="V471" i="32"/>
  <c r="AJ471" i="32" s="1"/>
  <c r="W470" i="32"/>
  <c r="AK470" i="32" s="1"/>
  <c r="V470" i="32"/>
  <c r="AJ470" i="32" s="1"/>
  <c r="W469" i="32"/>
  <c r="AK469" i="32" s="1"/>
  <c r="V469" i="32"/>
  <c r="AJ469" i="32" s="1"/>
  <c r="W468" i="32"/>
  <c r="AK468" i="32" s="1"/>
  <c r="V468" i="32"/>
  <c r="AJ468" i="32" s="1"/>
  <c r="W467" i="32"/>
  <c r="AK467" i="32" s="1"/>
  <c r="V467" i="32"/>
  <c r="AJ467" i="32" s="1"/>
  <c r="W466" i="32"/>
  <c r="AK466" i="32" s="1"/>
  <c r="V466" i="32"/>
  <c r="AJ466" i="32" s="1"/>
  <c r="W465" i="32"/>
  <c r="AK465" i="32" s="1"/>
  <c r="V465" i="32"/>
  <c r="AJ465" i="32" s="1"/>
  <c r="W464" i="32"/>
  <c r="AK464" i="32" s="1"/>
  <c r="V464" i="32"/>
  <c r="AJ464" i="32" s="1"/>
  <c r="W463" i="32"/>
  <c r="AK463" i="32" s="1"/>
  <c r="V463" i="32"/>
  <c r="AJ463" i="32" s="1"/>
  <c r="W462" i="32"/>
  <c r="AK462" i="32" s="1"/>
  <c r="V462" i="32"/>
  <c r="AJ462" i="32" s="1"/>
  <c r="W461" i="32"/>
  <c r="AK461" i="32" s="1"/>
  <c r="V461" i="32"/>
  <c r="AJ461" i="32" s="1"/>
  <c r="W460" i="32"/>
  <c r="AK460" i="32" s="1"/>
  <c r="V460" i="32"/>
  <c r="AJ460" i="32" s="1"/>
  <c r="W459" i="32"/>
  <c r="AK459" i="32" s="1"/>
  <c r="V459" i="32"/>
  <c r="AJ459" i="32" s="1"/>
  <c r="W458" i="32"/>
  <c r="AK458" i="32" s="1"/>
  <c r="V458" i="32"/>
  <c r="AJ458" i="32" s="1"/>
  <c r="W457" i="32"/>
  <c r="AK457" i="32" s="1"/>
  <c r="V457" i="32"/>
  <c r="AJ457" i="32" s="1"/>
  <c r="W456" i="32"/>
  <c r="AK456" i="32" s="1"/>
  <c r="V456" i="32"/>
  <c r="AJ456" i="32" s="1"/>
  <c r="W455" i="32"/>
  <c r="AK455" i="32" s="1"/>
  <c r="V455" i="32"/>
  <c r="AJ455" i="32" s="1"/>
  <c r="W454" i="32"/>
  <c r="AK454" i="32" s="1"/>
  <c r="V454" i="32"/>
  <c r="AJ454" i="32" s="1"/>
  <c r="W453" i="32"/>
  <c r="AK453" i="32" s="1"/>
  <c r="V453" i="32"/>
  <c r="AJ453" i="32" s="1"/>
  <c r="W452" i="32"/>
  <c r="AK452" i="32" s="1"/>
  <c r="V452" i="32"/>
  <c r="AJ452" i="32" s="1"/>
  <c r="W451" i="32"/>
  <c r="AK451" i="32" s="1"/>
  <c r="V451" i="32"/>
  <c r="AJ451" i="32" s="1"/>
  <c r="W450" i="32"/>
  <c r="AK450" i="32" s="1"/>
  <c r="V450" i="32"/>
  <c r="AJ450" i="32" s="1"/>
  <c r="W449" i="32"/>
  <c r="AK449" i="32" s="1"/>
  <c r="V449" i="32"/>
  <c r="AJ449" i="32" s="1"/>
  <c r="W448" i="32"/>
  <c r="AK448" i="32" s="1"/>
  <c r="V448" i="32"/>
  <c r="AJ448" i="32" s="1"/>
  <c r="W447" i="32"/>
  <c r="AK447" i="32" s="1"/>
  <c r="V447" i="32"/>
  <c r="AJ447" i="32" s="1"/>
  <c r="W446" i="32"/>
  <c r="AK446" i="32" s="1"/>
  <c r="V446" i="32"/>
  <c r="AJ446" i="32" s="1"/>
  <c r="W445" i="32"/>
  <c r="AK445" i="32" s="1"/>
  <c r="V445" i="32"/>
  <c r="AJ445" i="32" s="1"/>
  <c r="W444" i="32"/>
  <c r="AK444" i="32" s="1"/>
  <c r="V444" i="32"/>
  <c r="AJ444" i="32" s="1"/>
  <c r="W443" i="32"/>
  <c r="AK443" i="32" s="1"/>
  <c r="V443" i="32"/>
  <c r="AJ443" i="32" s="1"/>
  <c r="W442" i="32"/>
  <c r="AK442" i="32" s="1"/>
  <c r="V442" i="32"/>
  <c r="AJ442" i="32" s="1"/>
  <c r="W441" i="32"/>
  <c r="AK441" i="32" s="1"/>
  <c r="V441" i="32"/>
  <c r="AJ441" i="32" s="1"/>
  <c r="W440" i="32"/>
  <c r="AK440" i="32" s="1"/>
  <c r="V440" i="32"/>
  <c r="AJ440" i="32" s="1"/>
  <c r="W439" i="32"/>
  <c r="AK439" i="32" s="1"/>
  <c r="V439" i="32"/>
  <c r="AJ439" i="32" s="1"/>
  <c r="W438" i="32"/>
  <c r="AK438" i="32" s="1"/>
  <c r="V438" i="32"/>
  <c r="AJ438" i="32" s="1"/>
  <c r="W437" i="32"/>
  <c r="AK437" i="32" s="1"/>
  <c r="V437" i="32"/>
  <c r="AJ437" i="32" s="1"/>
  <c r="W436" i="32"/>
  <c r="AK436" i="32" s="1"/>
  <c r="V436" i="32"/>
  <c r="AJ436" i="32" s="1"/>
  <c r="W435" i="32"/>
  <c r="AK435" i="32" s="1"/>
  <c r="V435" i="32"/>
  <c r="AJ435" i="32" s="1"/>
  <c r="W434" i="32"/>
  <c r="AK434" i="32" s="1"/>
  <c r="V434" i="32"/>
  <c r="AJ434" i="32" s="1"/>
  <c r="W433" i="32"/>
  <c r="AK433" i="32" s="1"/>
  <c r="V433" i="32"/>
  <c r="AJ433" i="32" s="1"/>
  <c r="W432" i="32"/>
  <c r="AK432" i="32" s="1"/>
  <c r="V432" i="32"/>
  <c r="AJ432" i="32" s="1"/>
  <c r="W431" i="32"/>
  <c r="AK431" i="32" s="1"/>
  <c r="V431" i="32"/>
  <c r="AJ431" i="32" s="1"/>
  <c r="W430" i="32"/>
  <c r="AK430" i="32" s="1"/>
  <c r="V430" i="32"/>
  <c r="AJ430" i="32" s="1"/>
  <c r="W429" i="32"/>
  <c r="AK429" i="32" s="1"/>
  <c r="V429" i="32"/>
  <c r="AJ429" i="32" s="1"/>
  <c r="W428" i="32"/>
  <c r="AK428" i="32" s="1"/>
  <c r="V428" i="32"/>
  <c r="AJ428" i="32" s="1"/>
  <c r="W427" i="32"/>
  <c r="AK427" i="32" s="1"/>
  <c r="V427" i="32"/>
  <c r="AJ427" i="32" s="1"/>
  <c r="W426" i="32"/>
  <c r="AK426" i="32" s="1"/>
  <c r="V426" i="32"/>
  <c r="AJ426" i="32" s="1"/>
  <c r="W425" i="32"/>
  <c r="AK425" i="32" s="1"/>
  <c r="V425" i="32"/>
  <c r="AJ425" i="32" s="1"/>
  <c r="W424" i="32"/>
  <c r="AK424" i="32" s="1"/>
  <c r="V424" i="32"/>
  <c r="AJ424" i="32" s="1"/>
  <c r="W423" i="32"/>
  <c r="AK423" i="32" s="1"/>
  <c r="V423" i="32"/>
  <c r="AJ423" i="32" s="1"/>
  <c r="W422" i="32"/>
  <c r="AK422" i="32" s="1"/>
  <c r="V422" i="32"/>
  <c r="AJ422" i="32" s="1"/>
  <c r="W421" i="32"/>
  <c r="AK421" i="32" s="1"/>
  <c r="V421" i="32"/>
  <c r="AJ421" i="32" s="1"/>
  <c r="W420" i="32"/>
  <c r="AK420" i="32" s="1"/>
  <c r="V420" i="32"/>
  <c r="AJ420" i="32" s="1"/>
  <c r="W419" i="32"/>
  <c r="AK419" i="32" s="1"/>
  <c r="V419" i="32"/>
  <c r="AJ419" i="32" s="1"/>
  <c r="W418" i="32"/>
  <c r="AK418" i="32" s="1"/>
  <c r="V418" i="32"/>
  <c r="AJ418" i="32" s="1"/>
  <c r="W417" i="32"/>
  <c r="AK417" i="32" s="1"/>
  <c r="V417" i="32"/>
  <c r="AJ417" i="32" s="1"/>
  <c r="W416" i="32"/>
  <c r="AK416" i="32" s="1"/>
  <c r="V416" i="32"/>
  <c r="AJ416" i="32" s="1"/>
  <c r="W415" i="32"/>
  <c r="AK415" i="32" s="1"/>
  <c r="V415" i="32"/>
  <c r="AJ415" i="32" s="1"/>
  <c r="W414" i="32"/>
  <c r="AK414" i="32" s="1"/>
  <c r="V414" i="32"/>
  <c r="AJ414" i="32" s="1"/>
  <c r="W413" i="32"/>
  <c r="AK413" i="32" s="1"/>
  <c r="V413" i="32"/>
  <c r="AJ413" i="32" s="1"/>
  <c r="W412" i="32"/>
  <c r="AK412" i="32" s="1"/>
  <c r="V412" i="32"/>
  <c r="AJ412" i="32" s="1"/>
  <c r="W411" i="32"/>
  <c r="AK411" i="32" s="1"/>
  <c r="V411" i="32"/>
  <c r="AJ411" i="32" s="1"/>
  <c r="W410" i="32"/>
  <c r="AK410" i="32" s="1"/>
  <c r="V410" i="32"/>
  <c r="AJ410" i="32" s="1"/>
  <c r="W409" i="32"/>
  <c r="AK409" i="32" s="1"/>
  <c r="V409" i="32"/>
  <c r="AJ409" i="32" s="1"/>
  <c r="W408" i="32"/>
  <c r="AK408" i="32" s="1"/>
  <c r="V408" i="32"/>
  <c r="AJ408" i="32" s="1"/>
  <c r="W407" i="32"/>
  <c r="AK407" i="32" s="1"/>
  <c r="V407" i="32"/>
  <c r="AJ407" i="32" s="1"/>
  <c r="W406" i="32"/>
  <c r="AK406" i="32" s="1"/>
  <c r="V406" i="32"/>
  <c r="AJ406" i="32" s="1"/>
  <c r="W405" i="32"/>
  <c r="AK405" i="32" s="1"/>
  <c r="V405" i="32"/>
  <c r="AJ405" i="32" s="1"/>
  <c r="W404" i="32"/>
  <c r="AK404" i="32" s="1"/>
  <c r="V404" i="32"/>
  <c r="AJ404" i="32" s="1"/>
  <c r="W403" i="32"/>
  <c r="AK403" i="32" s="1"/>
  <c r="V403" i="32"/>
  <c r="AJ403" i="32" s="1"/>
  <c r="W402" i="32"/>
  <c r="AK402" i="32" s="1"/>
  <c r="V402" i="32"/>
  <c r="AJ402" i="32" s="1"/>
  <c r="W401" i="32"/>
  <c r="AK401" i="32" s="1"/>
  <c r="V401" i="32"/>
  <c r="AJ401" i="32" s="1"/>
  <c r="W400" i="32"/>
  <c r="AK400" i="32" s="1"/>
  <c r="V400" i="32"/>
  <c r="AJ400" i="32" s="1"/>
  <c r="W399" i="32"/>
  <c r="AK399" i="32" s="1"/>
  <c r="V399" i="32"/>
  <c r="AJ399" i="32" s="1"/>
  <c r="W398" i="32"/>
  <c r="AK398" i="32" s="1"/>
  <c r="V398" i="32"/>
  <c r="AJ398" i="32" s="1"/>
  <c r="W397" i="32"/>
  <c r="AK397" i="32" s="1"/>
  <c r="V397" i="32"/>
  <c r="AJ397" i="32" s="1"/>
  <c r="W396" i="32"/>
  <c r="AK396" i="32" s="1"/>
  <c r="V396" i="32"/>
  <c r="AJ396" i="32" s="1"/>
  <c r="W395" i="32"/>
  <c r="AK395" i="32" s="1"/>
  <c r="V395" i="32"/>
  <c r="AJ395" i="32" s="1"/>
  <c r="W394" i="32"/>
  <c r="AK394" i="32" s="1"/>
  <c r="V394" i="32"/>
  <c r="AJ394" i="32" s="1"/>
  <c r="W393" i="32"/>
  <c r="AK393" i="32" s="1"/>
  <c r="V393" i="32"/>
  <c r="AJ393" i="32" s="1"/>
  <c r="W373" i="32"/>
  <c r="V373" i="32"/>
  <c r="W370" i="32"/>
  <c r="AK370" i="32" s="1"/>
  <c r="V370" i="32"/>
  <c r="AJ370" i="32" s="1"/>
  <c r="W369" i="32"/>
  <c r="AK369" i="32" s="1"/>
  <c r="V369" i="32"/>
  <c r="AJ369" i="32" s="1"/>
  <c r="W352" i="32"/>
  <c r="V352" i="32"/>
  <c r="W351" i="32"/>
  <c r="AK351" i="32" s="1"/>
  <c r="V351" i="32"/>
  <c r="AJ351" i="32" s="1"/>
  <c r="W331" i="32"/>
  <c r="W330" i="32"/>
  <c r="AK330" i="32" s="1"/>
  <c r="V330" i="32"/>
  <c r="AJ330" i="32" s="1"/>
  <c r="W329" i="32"/>
  <c r="AK329" i="32" s="1"/>
  <c r="V329" i="32"/>
  <c r="AJ329" i="32" s="1"/>
  <c r="W328" i="32"/>
  <c r="AK328" i="32" s="1"/>
  <c r="V328" i="32"/>
  <c r="AJ328" i="32" s="1"/>
  <c r="W327" i="32"/>
  <c r="AK327" i="32" s="1"/>
  <c r="V327" i="32"/>
  <c r="AJ327" i="32" s="1"/>
  <c r="W306" i="32"/>
  <c r="AK306" i="32" s="1"/>
  <c r="V306" i="32"/>
  <c r="AJ306" i="32" s="1"/>
  <c r="W285" i="32"/>
  <c r="V285" i="32"/>
  <c r="W264" i="32"/>
  <c r="V264" i="32"/>
  <c r="W222" i="32"/>
  <c r="AK222" i="32" s="1"/>
  <c r="V222" i="32"/>
  <c r="AJ222" i="32" s="1"/>
  <c r="W202" i="32"/>
  <c r="V202" i="32"/>
  <c r="V203" i="32" s="1"/>
  <c r="W181" i="32"/>
  <c r="W182" i="32" s="1"/>
  <c r="W183" i="32" s="1"/>
  <c r="W184" i="32" s="1"/>
  <c r="W185" i="32" s="1"/>
  <c r="W186" i="32" s="1"/>
  <c r="W187" i="32" s="1"/>
  <c r="W188" i="32" s="1"/>
  <c r="W189" i="32" s="1"/>
  <c r="W190" i="32" s="1"/>
  <c r="W191" i="32" s="1"/>
  <c r="W192" i="32" s="1"/>
  <c r="W193" i="32" s="1"/>
  <c r="W194" i="32" s="1"/>
  <c r="W195" i="32" s="1"/>
  <c r="W196" i="32" s="1"/>
  <c r="W197" i="32" s="1"/>
  <c r="W198" i="32" s="1"/>
  <c r="W199" i="32" s="1"/>
  <c r="W200" i="32" s="1"/>
  <c r="W201" i="32" s="1"/>
  <c r="AK201" i="32" s="1"/>
  <c r="V181" i="32"/>
  <c r="V182" i="32" s="1"/>
  <c r="V183" i="32" s="1"/>
  <c r="W165" i="32"/>
  <c r="W166" i="32" s="1"/>
  <c r="AK166" i="32" s="1"/>
  <c r="V165" i="32"/>
  <c r="V166" i="32" s="1"/>
  <c r="AJ166" i="32" s="1"/>
  <c r="W144" i="32"/>
  <c r="W145" i="32" s="1"/>
  <c r="W146" i="32" s="1"/>
  <c r="W147" i="32" s="1"/>
  <c r="W148" i="32" s="1"/>
  <c r="W149" i="32" s="1"/>
  <c r="W150" i="32" s="1"/>
  <c r="W151" i="32" s="1"/>
  <c r="W152" i="32" s="1"/>
  <c r="W153" i="32" s="1"/>
  <c r="W154" i="32" s="1"/>
  <c r="W155" i="32" s="1"/>
  <c r="W156" i="32" s="1"/>
  <c r="W157" i="32" s="1"/>
  <c r="W158" i="32" s="1"/>
  <c r="W159" i="32" s="1"/>
  <c r="W160" i="32" s="1"/>
  <c r="W161" i="32" s="1"/>
  <c r="W162" i="32" s="1"/>
  <c r="W163" i="32" s="1"/>
  <c r="W164" i="32" s="1"/>
  <c r="AK164" i="32" s="1"/>
  <c r="V144" i="32"/>
  <c r="V145" i="32" s="1"/>
  <c r="V146" i="32" s="1"/>
  <c r="V147" i="32" s="1"/>
  <c r="V148" i="32" s="1"/>
  <c r="V149" i="32" s="1"/>
  <c r="V150" i="32" s="1"/>
  <c r="V151" i="32" s="1"/>
  <c r="V152" i="32" s="1"/>
  <c r="V153" i="32" s="1"/>
  <c r="V154" i="32" s="1"/>
  <c r="V155" i="32" s="1"/>
  <c r="V156" i="32" s="1"/>
  <c r="V157" i="32" s="1"/>
  <c r="V158" i="32" s="1"/>
  <c r="V159" i="32" s="1"/>
  <c r="V160" i="32" s="1"/>
  <c r="V161" i="32" s="1"/>
  <c r="V162" i="32" s="1"/>
  <c r="V163" i="32" s="1"/>
  <c r="V164" i="32" s="1"/>
  <c r="AJ164" i="32" s="1"/>
  <c r="W125" i="32"/>
  <c r="W126" i="32" s="1"/>
  <c r="W127" i="32" s="1"/>
  <c r="W128" i="32" s="1"/>
  <c r="W129" i="32" s="1"/>
  <c r="W130" i="32" s="1"/>
  <c r="W131" i="32" s="1"/>
  <c r="W132" i="32" s="1"/>
  <c r="W133" i="32" s="1"/>
  <c r="W134" i="32" s="1"/>
  <c r="W135" i="32" s="1"/>
  <c r="W136" i="32" s="1"/>
  <c r="W137" i="32" s="1"/>
  <c r="W138" i="32" s="1"/>
  <c r="W139" i="32" s="1"/>
  <c r="W140" i="32" s="1"/>
  <c r="W141" i="32" s="1"/>
  <c r="W142" i="32" s="1"/>
  <c r="W143" i="32" s="1"/>
  <c r="AK143" i="32" s="1"/>
  <c r="V125" i="32"/>
  <c r="V126" i="32" s="1"/>
  <c r="AJ126" i="32" s="1"/>
  <c r="W105" i="32"/>
  <c r="W106" i="32" s="1"/>
  <c r="W107" i="32" s="1"/>
  <c r="W108" i="32" s="1"/>
  <c r="W109" i="32" s="1"/>
  <c r="W110" i="32" s="1"/>
  <c r="W111" i="32" s="1"/>
  <c r="W112" i="32" s="1"/>
  <c r="W113" i="32" s="1"/>
  <c r="W114" i="32" s="1"/>
  <c r="W115" i="32" s="1"/>
  <c r="W116" i="32" s="1"/>
  <c r="W117" i="32" s="1"/>
  <c r="W118" i="32" s="1"/>
  <c r="W119" i="32" s="1"/>
  <c r="W120" i="32" s="1"/>
  <c r="W121" i="32" s="1"/>
  <c r="W122" i="32" s="1"/>
  <c r="W123" i="32" s="1"/>
  <c r="W124" i="32" s="1"/>
  <c r="AK124" i="32" s="1"/>
  <c r="V105" i="32"/>
  <c r="V106" i="32" s="1"/>
  <c r="V107" i="32" s="1"/>
  <c r="V108" i="32" s="1"/>
  <c r="V109" i="32" s="1"/>
  <c r="V110" i="32" s="1"/>
  <c r="V111" i="32" s="1"/>
  <c r="V112" i="32" s="1"/>
  <c r="V113" i="32" s="1"/>
  <c r="V114" i="32" s="1"/>
  <c r="V115" i="32" s="1"/>
  <c r="V116" i="32" s="1"/>
  <c r="V117" i="32" s="1"/>
  <c r="V118" i="32" s="1"/>
  <c r="V119" i="32" s="1"/>
  <c r="V120" i="32" s="1"/>
  <c r="V121" i="32" s="1"/>
  <c r="V122" i="32" s="1"/>
  <c r="V123" i="32" s="1"/>
  <c r="V124" i="32" s="1"/>
  <c r="AJ124" i="32" s="1"/>
  <c r="W84" i="32"/>
  <c r="AK84" i="32" s="1"/>
  <c r="V84" i="32"/>
  <c r="V85" i="32" s="1"/>
  <c r="V86" i="32" s="1"/>
  <c r="AJ86" i="32" s="1"/>
  <c r="W64" i="32"/>
  <c r="W65" i="32" s="1"/>
  <c r="W66" i="32" s="1"/>
  <c r="W67" i="32" s="1"/>
  <c r="W68" i="32" s="1"/>
  <c r="W69" i="32" s="1"/>
  <c r="W70" i="32" s="1"/>
  <c r="W71" i="32" s="1"/>
  <c r="W72" i="32" s="1"/>
  <c r="W73" i="32" s="1"/>
  <c r="W74" i="32" s="1"/>
  <c r="W75" i="32" s="1"/>
  <c r="W76" i="32" s="1"/>
  <c r="W77" i="32" s="1"/>
  <c r="W78" i="32" s="1"/>
  <c r="W79" i="32" s="1"/>
  <c r="W80" i="32" s="1"/>
  <c r="W81" i="32" s="1"/>
  <c r="W82" i="32" s="1"/>
  <c r="W83" i="32" s="1"/>
  <c r="AK83" i="32" s="1"/>
  <c r="V64" i="32"/>
  <c r="V65" i="32" s="1"/>
  <c r="V66" i="32" s="1"/>
  <c r="V67" i="32" s="1"/>
  <c r="V68" i="32" s="1"/>
  <c r="V69" i="32" s="1"/>
  <c r="V70" i="32" s="1"/>
  <c r="V71" i="32" s="1"/>
  <c r="V72" i="32" s="1"/>
  <c r="V73" i="32" s="1"/>
  <c r="V74" i="32" s="1"/>
  <c r="V75" i="32" s="1"/>
  <c r="V76" i="32" s="1"/>
  <c r="V77" i="32" s="1"/>
  <c r="V78" i="32" s="1"/>
  <c r="V79" i="32" s="1"/>
  <c r="V80" i="32" s="1"/>
  <c r="V81" i="32" s="1"/>
  <c r="V82" i="32" s="1"/>
  <c r="V83" i="32" s="1"/>
  <c r="AJ83" i="32" s="1"/>
  <c r="W44" i="32"/>
  <c r="W45" i="32" s="1"/>
  <c r="W46" i="32" s="1"/>
  <c r="W47" i="32" s="1"/>
  <c r="W48" i="32" s="1"/>
  <c r="W49" i="32" s="1"/>
  <c r="W50" i="32" s="1"/>
  <c r="W51" i="32" s="1"/>
  <c r="W52" i="32" s="1"/>
  <c r="W53" i="32" s="1"/>
  <c r="W54" i="32" s="1"/>
  <c r="W55" i="32" s="1"/>
  <c r="W56" i="32" s="1"/>
  <c r="W57" i="32" s="1"/>
  <c r="W58" i="32" s="1"/>
  <c r="W59" i="32" s="1"/>
  <c r="W60" i="32" s="1"/>
  <c r="W61" i="32" s="1"/>
  <c r="W62" i="32" s="1"/>
  <c r="W63" i="32" s="1"/>
  <c r="AK63" i="32" s="1"/>
  <c r="V44" i="32"/>
  <c r="V45" i="32" s="1"/>
  <c r="V46" i="32" s="1"/>
  <c r="V47" i="32" s="1"/>
  <c r="V48" i="32" s="1"/>
  <c r="V49" i="32" s="1"/>
  <c r="V50" i="32" s="1"/>
  <c r="V51" i="32" s="1"/>
  <c r="V52" i="32" s="1"/>
  <c r="V53" i="32" s="1"/>
  <c r="V54" i="32" s="1"/>
  <c r="V55" i="32" s="1"/>
  <c r="V56" i="32" s="1"/>
  <c r="V57" i="32" s="1"/>
  <c r="V58" i="32" s="1"/>
  <c r="V59" i="32" s="1"/>
  <c r="V60" i="32" s="1"/>
  <c r="V61" i="32" s="1"/>
  <c r="V62" i="32" s="1"/>
  <c r="V63" i="32" s="1"/>
  <c r="AJ63" i="32" s="1"/>
  <c r="W24" i="32"/>
  <c r="W25" i="32" s="1"/>
  <c r="W26" i="32" s="1"/>
  <c r="W27" i="32" s="1"/>
  <c r="W28" i="32" s="1"/>
  <c r="W29" i="32" s="1"/>
  <c r="W30" i="32" s="1"/>
  <c r="W31" i="32" s="1"/>
  <c r="W32" i="32" s="1"/>
  <c r="W33" i="32" s="1"/>
  <c r="W34" i="32" s="1"/>
  <c r="W35" i="32" s="1"/>
  <c r="W36" i="32" s="1"/>
  <c r="W37" i="32" s="1"/>
  <c r="W38" i="32" s="1"/>
  <c r="W39" i="32" s="1"/>
  <c r="W40" i="32" s="1"/>
  <c r="W41" i="32" s="1"/>
  <c r="W42" i="32" s="1"/>
  <c r="W43" i="32" s="1"/>
  <c r="AK43" i="32" s="1"/>
  <c r="V24" i="32"/>
  <c r="V25" i="32" s="1"/>
  <c r="V26" i="32" s="1"/>
  <c r="V27" i="32" s="1"/>
  <c r="V28" i="32" s="1"/>
  <c r="V29" i="32" s="1"/>
  <c r="V30" i="32" s="1"/>
  <c r="V31" i="32" s="1"/>
  <c r="V32" i="32" s="1"/>
  <c r="V33" i="32" s="1"/>
  <c r="V34" i="32" s="1"/>
  <c r="V35" i="32" s="1"/>
  <c r="V36" i="32" s="1"/>
  <c r="V37" i="32" s="1"/>
  <c r="V38" i="32" s="1"/>
  <c r="V39" i="32" s="1"/>
  <c r="V40" i="32" s="1"/>
  <c r="V41" i="32" s="1"/>
  <c r="V42" i="32" s="1"/>
  <c r="V43" i="32" s="1"/>
  <c r="AJ43" i="32" s="1"/>
  <c r="W4" i="32"/>
  <c r="W5" i="32" s="1"/>
  <c r="W6" i="32" s="1"/>
  <c r="W7" i="32" s="1"/>
  <c r="W8" i="32" s="1"/>
  <c r="W9" i="32" s="1"/>
  <c r="W10" i="32" s="1"/>
  <c r="W11" i="32" s="1"/>
  <c r="W12" i="32" s="1"/>
  <c r="W13" i="32" s="1"/>
  <c r="W14" i="32" s="1"/>
  <c r="W15" i="32" s="1"/>
  <c r="W16" i="32" s="1"/>
  <c r="W17" i="32" s="1"/>
  <c r="W18" i="32" s="1"/>
  <c r="W19" i="32" s="1"/>
  <c r="W20" i="32" s="1"/>
  <c r="W21" i="32" s="1"/>
  <c r="W22" i="32" s="1"/>
  <c r="W23" i="32" s="1"/>
  <c r="AK23" i="32" s="1"/>
  <c r="V4" i="32"/>
  <c r="V5" i="32" s="1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V16" i="32" s="1"/>
  <c r="V17" i="32" s="1"/>
  <c r="V18" i="32" s="1"/>
  <c r="V19" i="32" s="1"/>
  <c r="V20" i="32" s="1"/>
  <c r="V21" i="32" s="1"/>
  <c r="V22" i="32" s="1"/>
  <c r="V23" i="32" s="1"/>
  <c r="AJ23" i="32" s="1"/>
  <c r="V1" i="32"/>
  <c r="V3" i="32" s="1"/>
  <c r="W1" i="32"/>
  <c r="W3" i="32" s="1"/>
  <c r="U4" i="32"/>
  <c r="U5" i="32" s="1"/>
  <c r="U6" i="32" s="1"/>
  <c r="U7" i="32" s="1"/>
  <c r="U8" i="32" s="1"/>
  <c r="U9" i="32" s="1"/>
  <c r="U10" i="32" s="1"/>
  <c r="U11" i="32" s="1"/>
  <c r="U12" i="32" s="1"/>
  <c r="U13" i="32" s="1"/>
  <c r="U14" i="32" s="1"/>
  <c r="U15" i="32" s="1"/>
  <c r="U16" i="32" s="1"/>
  <c r="U17" i="32" s="1"/>
  <c r="U18" i="32" s="1"/>
  <c r="U19" i="32" s="1"/>
  <c r="U20" i="32" s="1"/>
  <c r="U21" i="32" s="1"/>
  <c r="U22" i="32" s="1"/>
  <c r="U23" i="32" s="1"/>
  <c r="U24" i="32"/>
  <c r="U25" i="32" s="1"/>
  <c r="U26" i="32" s="1"/>
  <c r="U27" i="32" s="1"/>
  <c r="U28" i="32" s="1"/>
  <c r="U29" i="32" s="1"/>
  <c r="U30" i="32" s="1"/>
  <c r="U31" i="32" s="1"/>
  <c r="U32" i="32" s="1"/>
  <c r="U33" i="32" s="1"/>
  <c r="U34" i="32" s="1"/>
  <c r="U35" i="32" s="1"/>
  <c r="U36" i="32" s="1"/>
  <c r="U37" i="32" s="1"/>
  <c r="U38" i="32" s="1"/>
  <c r="U39" i="32" s="1"/>
  <c r="U40" i="32" s="1"/>
  <c r="U41" i="32" s="1"/>
  <c r="U42" i="32" s="1"/>
  <c r="U43" i="32" s="1"/>
  <c r="U44" i="32"/>
  <c r="U45" i="32" s="1"/>
  <c r="U46" i="32" s="1"/>
  <c r="U47" i="32" s="1"/>
  <c r="U48" i="32" s="1"/>
  <c r="U49" i="32" s="1"/>
  <c r="U50" i="32" s="1"/>
  <c r="U51" i="32" s="1"/>
  <c r="U52" i="32" s="1"/>
  <c r="U53" i="32" s="1"/>
  <c r="U54" i="32" s="1"/>
  <c r="U55" i="32" s="1"/>
  <c r="H3" i="32"/>
  <c r="I3" i="32"/>
  <c r="AQ3" i="10"/>
  <c r="AP3" i="10"/>
  <c r="AK243" i="10"/>
  <c r="AK3" i="10"/>
  <c r="AJ3" i="10"/>
  <c r="AC770" i="10"/>
  <c r="AQ770" i="10" s="1"/>
  <c r="AB770" i="10"/>
  <c r="AP770" i="10" s="1"/>
  <c r="AC769" i="10"/>
  <c r="AQ769" i="10" s="1"/>
  <c r="AB769" i="10"/>
  <c r="AP769" i="10" s="1"/>
  <c r="AC768" i="10"/>
  <c r="AQ768" i="10" s="1"/>
  <c r="AB768" i="10"/>
  <c r="AP768" i="10" s="1"/>
  <c r="AC767" i="10"/>
  <c r="AQ767" i="10" s="1"/>
  <c r="AB767" i="10"/>
  <c r="AP767" i="10" s="1"/>
  <c r="AC766" i="10"/>
  <c r="AQ766" i="10" s="1"/>
  <c r="AB766" i="10"/>
  <c r="AP766" i="10" s="1"/>
  <c r="AC765" i="10"/>
  <c r="AQ765" i="10" s="1"/>
  <c r="AB765" i="10"/>
  <c r="AP765" i="10" s="1"/>
  <c r="AC764" i="10"/>
  <c r="AQ764" i="10" s="1"/>
  <c r="AB764" i="10"/>
  <c r="AP764" i="10" s="1"/>
  <c r="AC763" i="10"/>
  <c r="AQ763" i="10" s="1"/>
  <c r="AB763" i="10"/>
  <c r="AP763" i="10" s="1"/>
  <c r="AC762" i="10"/>
  <c r="AQ762" i="10" s="1"/>
  <c r="AB762" i="10"/>
  <c r="AP762" i="10" s="1"/>
  <c r="AC761" i="10"/>
  <c r="AQ761" i="10" s="1"/>
  <c r="AB761" i="10"/>
  <c r="AP761" i="10" s="1"/>
  <c r="AC760" i="10"/>
  <c r="AQ760" i="10" s="1"/>
  <c r="AB760" i="10"/>
  <c r="AP760" i="10" s="1"/>
  <c r="AC759" i="10"/>
  <c r="AQ759" i="10" s="1"/>
  <c r="AB759" i="10"/>
  <c r="AP759" i="10" s="1"/>
  <c r="AC758" i="10"/>
  <c r="AQ758" i="10" s="1"/>
  <c r="AB758" i="10"/>
  <c r="AP758" i="10" s="1"/>
  <c r="AC757" i="10"/>
  <c r="AQ757" i="10" s="1"/>
  <c r="AB757" i="10"/>
  <c r="AP757" i="10" s="1"/>
  <c r="AC756" i="10"/>
  <c r="AQ756" i="10" s="1"/>
  <c r="AB756" i="10"/>
  <c r="AP756" i="10" s="1"/>
  <c r="AC755" i="10"/>
  <c r="AQ755" i="10" s="1"/>
  <c r="AB755" i="10"/>
  <c r="AP755" i="10" s="1"/>
  <c r="AC754" i="10"/>
  <c r="AQ754" i="10" s="1"/>
  <c r="AB754" i="10"/>
  <c r="AP754" i="10" s="1"/>
  <c r="AC753" i="10"/>
  <c r="AQ753" i="10" s="1"/>
  <c r="AB753" i="10"/>
  <c r="AP753" i="10" s="1"/>
  <c r="AC752" i="10"/>
  <c r="AQ752" i="10" s="1"/>
  <c r="AB752" i="10"/>
  <c r="AP752" i="10" s="1"/>
  <c r="AC751" i="10"/>
  <c r="AQ751" i="10" s="1"/>
  <c r="AB751" i="10"/>
  <c r="AP751" i="10" s="1"/>
  <c r="AC750" i="10"/>
  <c r="AQ750" i="10" s="1"/>
  <c r="AB750" i="10"/>
  <c r="AP750" i="10" s="1"/>
  <c r="AC749" i="10"/>
  <c r="AQ749" i="10" s="1"/>
  <c r="AB749" i="10"/>
  <c r="AP749" i="10" s="1"/>
  <c r="AC748" i="10"/>
  <c r="AQ748" i="10" s="1"/>
  <c r="AB748" i="10"/>
  <c r="AP748" i="10" s="1"/>
  <c r="AC747" i="10"/>
  <c r="AQ747" i="10" s="1"/>
  <c r="AB747" i="10"/>
  <c r="AP747" i="10" s="1"/>
  <c r="AC746" i="10"/>
  <c r="AQ746" i="10" s="1"/>
  <c r="AB746" i="10"/>
  <c r="AP746" i="10" s="1"/>
  <c r="AC745" i="10"/>
  <c r="AQ745" i="10" s="1"/>
  <c r="AB745" i="10"/>
  <c r="AP745" i="10" s="1"/>
  <c r="AC744" i="10"/>
  <c r="AQ744" i="10" s="1"/>
  <c r="AB744" i="10"/>
  <c r="AP744" i="10" s="1"/>
  <c r="AC743" i="10"/>
  <c r="AQ743" i="10" s="1"/>
  <c r="AB743" i="10"/>
  <c r="AP743" i="10" s="1"/>
  <c r="AC742" i="10"/>
  <c r="AQ742" i="10" s="1"/>
  <c r="AB742" i="10"/>
  <c r="AP742" i="10" s="1"/>
  <c r="AC741" i="10"/>
  <c r="AQ741" i="10" s="1"/>
  <c r="AB741" i="10"/>
  <c r="AP741" i="10" s="1"/>
  <c r="AC740" i="10"/>
  <c r="AQ740" i="10" s="1"/>
  <c r="AB740" i="10"/>
  <c r="AP740" i="10" s="1"/>
  <c r="AC739" i="10"/>
  <c r="AQ739" i="10" s="1"/>
  <c r="AB739" i="10"/>
  <c r="AP739" i="10" s="1"/>
  <c r="AC738" i="10"/>
  <c r="AQ738" i="10" s="1"/>
  <c r="AB738" i="10"/>
  <c r="AP738" i="10" s="1"/>
  <c r="AC737" i="10"/>
  <c r="AQ737" i="10" s="1"/>
  <c r="AB737" i="10"/>
  <c r="AP737" i="10" s="1"/>
  <c r="AC736" i="10"/>
  <c r="AQ736" i="10" s="1"/>
  <c r="AB736" i="10"/>
  <c r="AP736" i="10" s="1"/>
  <c r="AC735" i="10"/>
  <c r="AQ735" i="10" s="1"/>
  <c r="AB735" i="10"/>
  <c r="AP735" i="10" s="1"/>
  <c r="AC734" i="10"/>
  <c r="AQ734" i="10" s="1"/>
  <c r="AB734" i="10"/>
  <c r="AP734" i="10" s="1"/>
  <c r="AC733" i="10"/>
  <c r="AQ733" i="10" s="1"/>
  <c r="AB733" i="10"/>
  <c r="AP733" i="10" s="1"/>
  <c r="AC732" i="10"/>
  <c r="AQ732" i="10" s="1"/>
  <c r="AB732" i="10"/>
  <c r="AP732" i="10" s="1"/>
  <c r="AC731" i="10"/>
  <c r="AQ731" i="10" s="1"/>
  <c r="AB731" i="10"/>
  <c r="AP731" i="10" s="1"/>
  <c r="AC730" i="10"/>
  <c r="AQ730" i="10" s="1"/>
  <c r="AB730" i="10"/>
  <c r="AP730" i="10" s="1"/>
  <c r="AC729" i="10"/>
  <c r="AQ729" i="10" s="1"/>
  <c r="AB729" i="10"/>
  <c r="AP729" i="10" s="1"/>
  <c r="AC728" i="10"/>
  <c r="AQ728" i="10" s="1"/>
  <c r="AB728" i="10"/>
  <c r="AP728" i="10" s="1"/>
  <c r="AC727" i="10"/>
  <c r="AQ727" i="10" s="1"/>
  <c r="AB727" i="10"/>
  <c r="AP727" i="10" s="1"/>
  <c r="AC726" i="10"/>
  <c r="AQ726" i="10" s="1"/>
  <c r="AB726" i="10"/>
  <c r="AP726" i="10" s="1"/>
  <c r="AC725" i="10"/>
  <c r="AQ725" i="10" s="1"/>
  <c r="AB725" i="10"/>
  <c r="AP725" i="10" s="1"/>
  <c r="AC724" i="10"/>
  <c r="AQ724" i="10" s="1"/>
  <c r="AB724" i="10"/>
  <c r="AP724" i="10" s="1"/>
  <c r="AC723" i="10"/>
  <c r="AQ723" i="10" s="1"/>
  <c r="AB723" i="10"/>
  <c r="AP723" i="10" s="1"/>
  <c r="AC722" i="10"/>
  <c r="AQ722" i="10" s="1"/>
  <c r="AB722" i="10"/>
  <c r="AP722" i="10" s="1"/>
  <c r="AC721" i="10"/>
  <c r="AQ721" i="10" s="1"/>
  <c r="AB721" i="10"/>
  <c r="AP721" i="10" s="1"/>
  <c r="AC720" i="10"/>
  <c r="AQ720" i="10" s="1"/>
  <c r="AB720" i="10"/>
  <c r="AP720" i="10" s="1"/>
  <c r="AC719" i="10"/>
  <c r="AQ719" i="10" s="1"/>
  <c r="AB719" i="10"/>
  <c r="AP719" i="10" s="1"/>
  <c r="AC718" i="10"/>
  <c r="AQ718" i="10" s="1"/>
  <c r="AB718" i="10"/>
  <c r="AP718" i="10" s="1"/>
  <c r="AC717" i="10"/>
  <c r="AQ717" i="10" s="1"/>
  <c r="AB717" i="10"/>
  <c r="AP717" i="10" s="1"/>
  <c r="AC716" i="10"/>
  <c r="AQ716" i="10" s="1"/>
  <c r="AB716" i="10"/>
  <c r="AP716" i="10" s="1"/>
  <c r="AC715" i="10"/>
  <c r="AQ715" i="10" s="1"/>
  <c r="AB715" i="10"/>
  <c r="AP715" i="10" s="1"/>
  <c r="AC714" i="10"/>
  <c r="AQ714" i="10" s="1"/>
  <c r="AB714" i="10"/>
  <c r="AP714" i="10" s="1"/>
  <c r="AC713" i="10"/>
  <c r="AQ713" i="10" s="1"/>
  <c r="AB713" i="10"/>
  <c r="AP713" i="10" s="1"/>
  <c r="AC712" i="10"/>
  <c r="AQ712" i="10" s="1"/>
  <c r="AB712" i="10"/>
  <c r="AP712" i="10" s="1"/>
  <c r="AC711" i="10"/>
  <c r="AQ711" i="10" s="1"/>
  <c r="AB711" i="10"/>
  <c r="AP711" i="10" s="1"/>
  <c r="AC710" i="10"/>
  <c r="AQ710" i="10" s="1"/>
  <c r="AB710" i="10"/>
  <c r="AP710" i="10" s="1"/>
  <c r="AC709" i="10"/>
  <c r="AQ709" i="10" s="1"/>
  <c r="AB709" i="10"/>
  <c r="AP709" i="10" s="1"/>
  <c r="AC708" i="10"/>
  <c r="AQ708" i="10" s="1"/>
  <c r="AB708" i="10"/>
  <c r="AP708" i="10" s="1"/>
  <c r="AC707" i="10"/>
  <c r="AQ707" i="10" s="1"/>
  <c r="AB707" i="10"/>
  <c r="AP707" i="10" s="1"/>
  <c r="AC706" i="10"/>
  <c r="AQ706" i="10" s="1"/>
  <c r="AB706" i="10"/>
  <c r="AP706" i="10" s="1"/>
  <c r="AC705" i="10"/>
  <c r="AQ705" i="10" s="1"/>
  <c r="AB705" i="10"/>
  <c r="AP705" i="10" s="1"/>
  <c r="AC704" i="10"/>
  <c r="AQ704" i="10" s="1"/>
  <c r="AB704" i="10"/>
  <c r="AP704" i="10" s="1"/>
  <c r="AC703" i="10"/>
  <c r="AQ703" i="10" s="1"/>
  <c r="AB703" i="10"/>
  <c r="AP703" i="10" s="1"/>
  <c r="AC702" i="10"/>
  <c r="AQ702" i="10" s="1"/>
  <c r="AB702" i="10"/>
  <c r="AP702" i="10" s="1"/>
  <c r="AC701" i="10"/>
  <c r="AQ701" i="10" s="1"/>
  <c r="AB701" i="10"/>
  <c r="AP701" i="10" s="1"/>
  <c r="AC700" i="10"/>
  <c r="AQ700" i="10" s="1"/>
  <c r="AB700" i="10"/>
  <c r="AP700" i="10" s="1"/>
  <c r="AC699" i="10"/>
  <c r="AQ699" i="10" s="1"/>
  <c r="AB699" i="10"/>
  <c r="AP699" i="10" s="1"/>
  <c r="AC698" i="10"/>
  <c r="AQ698" i="10" s="1"/>
  <c r="AB698" i="10"/>
  <c r="AP698" i="10" s="1"/>
  <c r="AC697" i="10"/>
  <c r="AQ697" i="10" s="1"/>
  <c r="AB697" i="10"/>
  <c r="AP697" i="10" s="1"/>
  <c r="AC696" i="10"/>
  <c r="AQ696" i="10" s="1"/>
  <c r="AB696" i="10"/>
  <c r="AP696" i="10" s="1"/>
  <c r="AC695" i="10"/>
  <c r="AQ695" i="10" s="1"/>
  <c r="AB695" i="10"/>
  <c r="AP695" i="10" s="1"/>
  <c r="AC694" i="10"/>
  <c r="AQ694" i="10" s="1"/>
  <c r="AB694" i="10"/>
  <c r="AP694" i="10" s="1"/>
  <c r="AC693" i="10"/>
  <c r="AQ693" i="10" s="1"/>
  <c r="AB693" i="10"/>
  <c r="AP693" i="10" s="1"/>
  <c r="AC692" i="10"/>
  <c r="AQ692" i="10" s="1"/>
  <c r="AB692" i="10"/>
  <c r="AP692" i="10" s="1"/>
  <c r="AC691" i="10"/>
  <c r="AQ691" i="10" s="1"/>
  <c r="AB691" i="10"/>
  <c r="AP691" i="10" s="1"/>
  <c r="AC690" i="10"/>
  <c r="AQ690" i="10" s="1"/>
  <c r="AB690" i="10"/>
  <c r="AP690" i="10" s="1"/>
  <c r="AC689" i="10"/>
  <c r="AQ689" i="10" s="1"/>
  <c r="AB689" i="10"/>
  <c r="AP689" i="10" s="1"/>
  <c r="AC688" i="10"/>
  <c r="AQ688" i="10" s="1"/>
  <c r="AB688" i="10"/>
  <c r="AP688" i="10" s="1"/>
  <c r="AC687" i="10"/>
  <c r="AQ687" i="10" s="1"/>
  <c r="AB687" i="10"/>
  <c r="AP687" i="10" s="1"/>
  <c r="AC686" i="10"/>
  <c r="AQ686" i="10" s="1"/>
  <c r="AB686" i="10"/>
  <c r="AP686" i="10" s="1"/>
  <c r="AC685" i="10"/>
  <c r="AQ685" i="10" s="1"/>
  <c r="AB685" i="10"/>
  <c r="AP685" i="10" s="1"/>
  <c r="AC684" i="10"/>
  <c r="AQ684" i="10" s="1"/>
  <c r="AB684" i="10"/>
  <c r="AP684" i="10" s="1"/>
  <c r="AC683" i="10"/>
  <c r="AQ683" i="10" s="1"/>
  <c r="AB683" i="10"/>
  <c r="AP683" i="10" s="1"/>
  <c r="AC682" i="10"/>
  <c r="AQ682" i="10" s="1"/>
  <c r="AB682" i="10"/>
  <c r="AP682" i="10" s="1"/>
  <c r="AC681" i="10"/>
  <c r="AQ681" i="10" s="1"/>
  <c r="AB681" i="10"/>
  <c r="AP681" i="10" s="1"/>
  <c r="AC680" i="10"/>
  <c r="AQ680" i="10" s="1"/>
  <c r="AB680" i="10"/>
  <c r="AP680" i="10" s="1"/>
  <c r="AC679" i="10"/>
  <c r="AQ679" i="10" s="1"/>
  <c r="AB679" i="10"/>
  <c r="AP679" i="10" s="1"/>
  <c r="AC678" i="10"/>
  <c r="AQ678" i="10" s="1"/>
  <c r="AB678" i="10"/>
  <c r="AP678" i="10" s="1"/>
  <c r="AC677" i="10"/>
  <c r="AQ677" i="10" s="1"/>
  <c r="AB677" i="10"/>
  <c r="AP677" i="10" s="1"/>
  <c r="AC676" i="10"/>
  <c r="AQ676" i="10" s="1"/>
  <c r="AB676" i="10"/>
  <c r="AP676" i="10" s="1"/>
  <c r="AC675" i="10"/>
  <c r="AQ675" i="10" s="1"/>
  <c r="AB675" i="10"/>
  <c r="AP675" i="10" s="1"/>
  <c r="AC674" i="10"/>
  <c r="AQ674" i="10" s="1"/>
  <c r="AB674" i="10"/>
  <c r="AP674" i="10" s="1"/>
  <c r="AC673" i="10"/>
  <c r="AQ673" i="10" s="1"/>
  <c r="AB673" i="10"/>
  <c r="AP673" i="10" s="1"/>
  <c r="AC672" i="10"/>
  <c r="AQ672" i="10" s="1"/>
  <c r="AB672" i="10"/>
  <c r="AP672" i="10" s="1"/>
  <c r="AC671" i="10"/>
  <c r="AQ671" i="10" s="1"/>
  <c r="AB671" i="10"/>
  <c r="AP671" i="10" s="1"/>
  <c r="AC670" i="10"/>
  <c r="AQ670" i="10" s="1"/>
  <c r="AB670" i="10"/>
  <c r="AP670" i="10" s="1"/>
  <c r="AC669" i="10"/>
  <c r="AQ669" i="10" s="1"/>
  <c r="AB669" i="10"/>
  <c r="AP669" i="10" s="1"/>
  <c r="AC668" i="10"/>
  <c r="AQ668" i="10" s="1"/>
  <c r="AB668" i="10"/>
  <c r="AP668" i="10" s="1"/>
  <c r="AC667" i="10"/>
  <c r="AQ667" i="10" s="1"/>
  <c r="AB667" i="10"/>
  <c r="AP667" i="10" s="1"/>
  <c r="AC666" i="10"/>
  <c r="AQ666" i="10" s="1"/>
  <c r="AB666" i="10"/>
  <c r="AP666" i="10" s="1"/>
  <c r="AC665" i="10"/>
  <c r="AQ665" i="10" s="1"/>
  <c r="AB665" i="10"/>
  <c r="AP665" i="10" s="1"/>
  <c r="AC664" i="10"/>
  <c r="AQ664" i="10" s="1"/>
  <c r="AB664" i="10"/>
  <c r="AP664" i="10" s="1"/>
  <c r="AC663" i="10"/>
  <c r="AQ663" i="10" s="1"/>
  <c r="AB663" i="10"/>
  <c r="AP663" i="10" s="1"/>
  <c r="AC662" i="10"/>
  <c r="AQ662" i="10" s="1"/>
  <c r="AB662" i="10"/>
  <c r="AP662" i="10" s="1"/>
  <c r="AC661" i="10"/>
  <c r="AQ661" i="10" s="1"/>
  <c r="AB661" i="10"/>
  <c r="AP661" i="10" s="1"/>
  <c r="AC660" i="10"/>
  <c r="AQ660" i="10" s="1"/>
  <c r="AB660" i="10"/>
  <c r="AP660" i="10" s="1"/>
  <c r="AC659" i="10"/>
  <c r="AQ659" i="10" s="1"/>
  <c r="AB659" i="10"/>
  <c r="AP659" i="10" s="1"/>
  <c r="AC658" i="10"/>
  <c r="AQ658" i="10" s="1"/>
  <c r="AB658" i="10"/>
  <c r="AP658" i="10" s="1"/>
  <c r="AC657" i="10"/>
  <c r="AQ657" i="10" s="1"/>
  <c r="AB657" i="10"/>
  <c r="AP657" i="10" s="1"/>
  <c r="AC656" i="10"/>
  <c r="AQ656" i="10" s="1"/>
  <c r="AB656" i="10"/>
  <c r="AP656" i="10" s="1"/>
  <c r="AC655" i="10"/>
  <c r="AQ655" i="10" s="1"/>
  <c r="AB655" i="10"/>
  <c r="AP655" i="10" s="1"/>
  <c r="AC654" i="10"/>
  <c r="AQ654" i="10" s="1"/>
  <c r="AB654" i="10"/>
  <c r="AP654" i="10" s="1"/>
  <c r="AC653" i="10"/>
  <c r="AQ653" i="10" s="1"/>
  <c r="AB653" i="10"/>
  <c r="AP653" i="10" s="1"/>
  <c r="AC652" i="10"/>
  <c r="AQ652" i="10" s="1"/>
  <c r="AB652" i="10"/>
  <c r="AP652" i="10" s="1"/>
  <c r="AC651" i="10"/>
  <c r="AQ651" i="10" s="1"/>
  <c r="AB651" i="10"/>
  <c r="AP651" i="10" s="1"/>
  <c r="AC650" i="10"/>
  <c r="AQ650" i="10" s="1"/>
  <c r="AB650" i="10"/>
  <c r="AP650" i="10" s="1"/>
  <c r="AC649" i="10"/>
  <c r="AQ649" i="10" s="1"/>
  <c r="AB649" i="10"/>
  <c r="AP649" i="10" s="1"/>
  <c r="AC648" i="10"/>
  <c r="AQ648" i="10" s="1"/>
  <c r="AB648" i="10"/>
  <c r="AP648" i="10" s="1"/>
  <c r="AC647" i="10"/>
  <c r="AQ647" i="10" s="1"/>
  <c r="AB647" i="10"/>
  <c r="AP647" i="10" s="1"/>
  <c r="AC646" i="10"/>
  <c r="AQ646" i="10" s="1"/>
  <c r="AB646" i="10"/>
  <c r="AP646" i="10" s="1"/>
  <c r="AC645" i="10"/>
  <c r="AQ645" i="10" s="1"/>
  <c r="AB645" i="10"/>
  <c r="AP645" i="10" s="1"/>
  <c r="AC644" i="10"/>
  <c r="AQ644" i="10" s="1"/>
  <c r="AB644" i="10"/>
  <c r="AP644" i="10" s="1"/>
  <c r="AC643" i="10"/>
  <c r="AQ643" i="10" s="1"/>
  <c r="AB643" i="10"/>
  <c r="AP643" i="10" s="1"/>
  <c r="AC642" i="10"/>
  <c r="AQ642" i="10" s="1"/>
  <c r="AB642" i="10"/>
  <c r="AP642" i="10" s="1"/>
  <c r="AC641" i="10"/>
  <c r="AQ641" i="10" s="1"/>
  <c r="AB641" i="10"/>
  <c r="AP641" i="10" s="1"/>
  <c r="AC640" i="10"/>
  <c r="AQ640" i="10" s="1"/>
  <c r="AB640" i="10"/>
  <c r="AP640" i="10" s="1"/>
  <c r="AC639" i="10"/>
  <c r="AQ639" i="10" s="1"/>
  <c r="AB639" i="10"/>
  <c r="AP639" i="10" s="1"/>
  <c r="AC638" i="10"/>
  <c r="AQ638" i="10" s="1"/>
  <c r="AB638" i="10"/>
  <c r="AP638" i="10" s="1"/>
  <c r="AC637" i="10"/>
  <c r="AQ637" i="10" s="1"/>
  <c r="AB637" i="10"/>
  <c r="AP637" i="10" s="1"/>
  <c r="AC636" i="10"/>
  <c r="AQ636" i="10" s="1"/>
  <c r="AB636" i="10"/>
  <c r="AP636" i="10" s="1"/>
  <c r="AC635" i="10"/>
  <c r="AQ635" i="10" s="1"/>
  <c r="AB635" i="10"/>
  <c r="AP635" i="10" s="1"/>
  <c r="AC634" i="10"/>
  <c r="AQ634" i="10" s="1"/>
  <c r="AB634" i="10"/>
  <c r="AP634" i="10" s="1"/>
  <c r="AC633" i="10"/>
  <c r="AQ633" i="10" s="1"/>
  <c r="AB633" i="10"/>
  <c r="AP633" i="10" s="1"/>
  <c r="AC632" i="10"/>
  <c r="AQ632" i="10" s="1"/>
  <c r="AB632" i="10"/>
  <c r="AP632" i="10" s="1"/>
  <c r="AC631" i="10"/>
  <c r="AQ631" i="10" s="1"/>
  <c r="AB631" i="10"/>
  <c r="AP631" i="10" s="1"/>
  <c r="AC630" i="10"/>
  <c r="AQ630" i="10" s="1"/>
  <c r="AB630" i="10"/>
  <c r="AP630" i="10" s="1"/>
  <c r="AC629" i="10"/>
  <c r="AQ629" i="10" s="1"/>
  <c r="AB629" i="10"/>
  <c r="AP629" i="10" s="1"/>
  <c r="AC628" i="10"/>
  <c r="AQ628" i="10" s="1"/>
  <c r="AB628" i="10"/>
  <c r="AP628" i="10" s="1"/>
  <c r="AC627" i="10"/>
  <c r="AQ627" i="10" s="1"/>
  <c r="AB627" i="10"/>
  <c r="AP627" i="10" s="1"/>
  <c r="AC626" i="10"/>
  <c r="AQ626" i="10" s="1"/>
  <c r="AB626" i="10"/>
  <c r="AP626" i="10" s="1"/>
  <c r="AC625" i="10"/>
  <c r="AQ625" i="10" s="1"/>
  <c r="AB625" i="10"/>
  <c r="AP625" i="10" s="1"/>
  <c r="AC624" i="10"/>
  <c r="AQ624" i="10" s="1"/>
  <c r="AB624" i="10"/>
  <c r="AP624" i="10" s="1"/>
  <c r="AC623" i="10"/>
  <c r="AQ623" i="10" s="1"/>
  <c r="AB623" i="10"/>
  <c r="AP623" i="10" s="1"/>
  <c r="AC622" i="10"/>
  <c r="AQ622" i="10" s="1"/>
  <c r="AB622" i="10"/>
  <c r="AP622" i="10" s="1"/>
  <c r="AC621" i="10"/>
  <c r="AQ621" i="10" s="1"/>
  <c r="AB621" i="10"/>
  <c r="AP621" i="10" s="1"/>
  <c r="AC620" i="10"/>
  <c r="AQ620" i="10" s="1"/>
  <c r="AB620" i="10"/>
  <c r="AP620" i="10" s="1"/>
  <c r="AC619" i="10"/>
  <c r="AQ619" i="10" s="1"/>
  <c r="AB619" i="10"/>
  <c r="AP619" i="10" s="1"/>
  <c r="AC618" i="10"/>
  <c r="AQ618" i="10" s="1"/>
  <c r="AB618" i="10"/>
  <c r="AP618" i="10" s="1"/>
  <c r="AC617" i="10"/>
  <c r="AQ617" i="10" s="1"/>
  <c r="AB617" i="10"/>
  <c r="AP617" i="10" s="1"/>
  <c r="AC616" i="10"/>
  <c r="AQ616" i="10" s="1"/>
  <c r="AB616" i="10"/>
  <c r="AP616" i="10" s="1"/>
  <c r="AC615" i="10"/>
  <c r="AQ615" i="10" s="1"/>
  <c r="AB615" i="10"/>
  <c r="AP615" i="10" s="1"/>
  <c r="AC614" i="10"/>
  <c r="AQ614" i="10" s="1"/>
  <c r="AB614" i="10"/>
  <c r="AP614" i="10" s="1"/>
  <c r="AC613" i="10"/>
  <c r="AQ613" i="10" s="1"/>
  <c r="AB613" i="10"/>
  <c r="AP613" i="10" s="1"/>
  <c r="AC612" i="10"/>
  <c r="AQ612" i="10" s="1"/>
  <c r="AB612" i="10"/>
  <c r="AP612" i="10" s="1"/>
  <c r="AC611" i="10"/>
  <c r="AQ611" i="10" s="1"/>
  <c r="AB611" i="10"/>
  <c r="AP611" i="10" s="1"/>
  <c r="AC610" i="10"/>
  <c r="AQ610" i="10" s="1"/>
  <c r="AB610" i="10"/>
  <c r="AP610" i="10" s="1"/>
  <c r="AC609" i="10"/>
  <c r="AQ609" i="10" s="1"/>
  <c r="AB609" i="10"/>
  <c r="AP609" i="10" s="1"/>
  <c r="AC608" i="10"/>
  <c r="AQ608" i="10" s="1"/>
  <c r="AB608" i="10"/>
  <c r="AP608" i="10" s="1"/>
  <c r="AC607" i="10"/>
  <c r="AQ607" i="10" s="1"/>
  <c r="AB607" i="10"/>
  <c r="AP607" i="10" s="1"/>
  <c r="AC606" i="10"/>
  <c r="AQ606" i="10" s="1"/>
  <c r="AB606" i="10"/>
  <c r="AP606" i="10" s="1"/>
  <c r="AC605" i="10"/>
  <c r="AQ605" i="10" s="1"/>
  <c r="AB605" i="10"/>
  <c r="AP605" i="10" s="1"/>
  <c r="AC604" i="10"/>
  <c r="AQ604" i="10" s="1"/>
  <c r="AB604" i="10"/>
  <c r="AP604" i="10" s="1"/>
  <c r="AC603" i="10"/>
  <c r="AQ603" i="10" s="1"/>
  <c r="AB603" i="10"/>
  <c r="AP603" i="10" s="1"/>
  <c r="AC602" i="10"/>
  <c r="AQ602" i="10" s="1"/>
  <c r="AB602" i="10"/>
  <c r="AP602" i="10" s="1"/>
  <c r="AC601" i="10"/>
  <c r="AQ601" i="10" s="1"/>
  <c r="AB601" i="10"/>
  <c r="AP601" i="10" s="1"/>
  <c r="AC600" i="10"/>
  <c r="AQ600" i="10" s="1"/>
  <c r="AB600" i="10"/>
  <c r="AP600" i="10" s="1"/>
  <c r="AC599" i="10"/>
  <c r="AQ599" i="10" s="1"/>
  <c r="AB599" i="10"/>
  <c r="AP599" i="10" s="1"/>
  <c r="AC598" i="10"/>
  <c r="AQ598" i="10" s="1"/>
  <c r="AB598" i="10"/>
  <c r="AP598" i="10" s="1"/>
  <c r="AC597" i="10"/>
  <c r="AQ597" i="10" s="1"/>
  <c r="AB597" i="10"/>
  <c r="AP597" i="10" s="1"/>
  <c r="AC596" i="10"/>
  <c r="AQ596" i="10" s="1"/>
  <c r="AB596" i="10"/>
  <c r="AP596" i="10" s="1"/>
  <c r="AC595" i="10"/>
  <c r="AQ595" i="10" s="1"/>
  <c r="AB595" i="10"/>
  <c r="AP595" i="10" s="1"/>
  <c r="AC594" i="10"/>
  <c r="AQ594" i="10" s="1"/>
  <c r="AB594" i="10"/>
  <c r="AP594" i="10" s="1"/>
  <c r="AC593" i="10"/>
  <c r="AQ593" i="10" s="1"/>
  <c r="AB593" i="10"/>
  <c r="AP593" i="10" s="1"/>
  <c r="AC592" i="10"/>
  <c r="AQ592" i="10" s="1"/>
  <c r="AB592" i="10"/>
  <c r="AP592" i="10" s="1"/>
  <c r="AC591" i="10"/>
  <c r="AQ591" i="10" s="1"/>
  <c r="AB591" i="10"/>
  <c r="AP591" i="10" s="1"/>
  <c r="AC590" i="10"/>
  <c r="AQ590" i="10" s="1"/>
  <c r="AB590" i="10"/>
  <c r="AP590" i="10" s="1"/>
  <c r="AC589" i="10"/>
  <c r="AQ589" i="10" s="1"/>
  <c r="AB589" i="10"/>
  <c r="AP589" i="10" s="1"/>
  <c r="AC588" i="10"/>
  <c r="AQ588" i="10" s="1"/>
  <c r="AB588" i="10"/>
  <c r="AP588" i="10" s="1"/>
  <c r="AC587" i="10"/>
  <c r="AQ587" i="10" s="1"/>
  <c r="AB587" i="10"/>
  <c r="AP587" i="10" s="1"/>
  <c r="AC586" i="10"/>
  <c r="AQ586" i="10" s="1"/>
  <c r="AB586" i="10"/>
  <c r="AP586" i="10" s="1"/>
  <c r="AC585" i="10"/>
  <c r="AQ585" i="10" s="1"/>
  <c r="AB585" i="10"/>
  <c r="AP585" i="10" s="1"/>
  <c r="AC584" i="10"/>
  <c r="AQ584" i="10" s="1"/>
  <c r="AB584" i="10"/>
  <c r="AP584" i="10" s="1"/>
  <c r="AC583" i="10"/>
  <c r="AQ583" i="10" s="1"/>
  <c r="AB583" i="10"/>
  <c r="AP583" i="10" s="1"/>
  <c r="AC582" i="10"/>
  <c r="AQ582" i="10" s="1"/>
  <c r="AB582" i="10"/>
  <c r="AP582" i="10" s="1"/>
  <c r="AC581" i="10"/>
  <c r="AQ581" i="10" s="1"/>
  <c r="AB581" i="10"/>
  <c r="AP581" i="10" s="1"/>
  <c r="AC580" i="10"/>
  <c r="AQ580" i="10" s="1"/>
  <c r="AB580" i="10"/>
  <c r="AP580" i="10" s="1"/>
  <c r="AC579" i="10"/>
  <c r="AQ579" i="10" s="1"/>
  <c r="AB579" i="10"/>
  <c r="AP579" i="10" s="1"/>
  <c r="AC578" i="10"/>
  <c r="AQ578" i="10" s="1"/>
  <c r="AB578" i="10"/>
  <c r="AP578" i="10" s="1"/>
  <c r="AC577" i="10"/>
  <c r="AQ577" i="10" s="1"/>
  <c r="AB577" i="10"/>
  <c r="AP577" i="10" s="1"/>
  <c r="AC576" i="10"/>
  <c r="AQ576" i="10" s="1"/>
  <c r="AB576" i="10"/>
  <c r="AP576" i="10" s="1"/>
  <c r="AC575" i="10"/>
  <c r="AQ575" i="10" s="1"/>
  <c r="AB575" i="10"/>
  <c r="AP575" i="10" s="1"/>
  <c r="AC574" i="10"/>
  <c r="AQ574" i="10" s="1"/>
  <c r="AB574" i="10"/>
  <c r="AP574" i="10" s="1"/>
  <c r="AC573" i="10"/>
  <c r="AQ573" i="10" s="1"/>
  <c r="AB573" i="10"/>
  <c r="AP573" i="10" s="1"/>
  <c r="AC572" i="10"/>
  <c r="AQ572" i="10" s="1"/>
  <c r="AB572" i="10"/>
  <c r="AP572" i="10" s="1"/>
  <c r="AC571" i="10"/>
  <c r="AQ571" i="10" s="1"/>
  <c r="AB571" i="10"/>
  <c r="AP571" i="10" s="1"/>
  <c r="AC570" i="10"/>
  <c r="AQ570" i="10" s="1"/>
  <c r="AB570" i="10"/>
  <c r="AP570" i="10" s="1"/>
  <c r="AC569" i="10"/>
  <c r="AQ569" i="10" s="1"/>
  <c r="AB569" i="10"/>
  <c r="AP569" i="10" s="1"/>
  <c r="AC568" i="10"/>
  <c r="AQ568" i="10" s="1"/>
  <c r="AB568" i="10"/>
  <c r="AP568" i="10" s="1"/>
  <c r="AC567" i="10"/>
  <c r="AQ567" i="10" s="1"/>
  <c r="AB567" i="10"/>
  <c r="AP567" i="10" s="1"/>
  <c r="AC566" i="10"/>
  <c r="AQ566" i="10" s="1"/>
  <c r="AB566" i="10"/>
  <c r="AP566" i="10" s="1"/>
  <c r="AC565" i="10"/>
  <c r="AQ565" i="10" s="1"/>
  <c r="AB565" i="10"/>
  <c r="AP565" i="10" s="1"/>
  <c r="AC564" i="10"/>
  <c r="AQ564" i="10" s="1"/>
  <c r="AB564" i="10"/>
  <c r="AP564" i="10" s="1"/>
  <c r="AC563" i="10"/>
  <c r="AQ563" i="10" s="1"/>
  <c r="AB563" i="10"/>
  <c r="AP563" i="10" s="1"/>
  <c r="AC562" i="10"/>
  <c r="AQ562" i="10" s="1"/>
  <c r="AB562" i="10"/>
  <c r="AP562" i="10" s="1"/>
  <c r="AC561" i="10"/>
  <c r="AQ561" i="10" s="1"/>
  <c r="AB561" i="10"/>
  <c r="AP561" i="10" s="1"/>
  <c r="AC560" i="10"/>
  <c r="AQ560" i="10" s="1"/>
  <c r="AB560" i="10"/>
  <c r="AP560" i="10" s="1"/>
  <c r="AC559" i="10"/>
  <c r="AQ559" i="10" s="1"/>
  <c r="AB559" i="10"/>
  <c r="AP559" i="10" s="1"/>
  <c r="AC558" i="10"/>
  <c r="AQ558" i="10" s="1"/>
  <c r="AB558" i="10"/>
  <c r="AP558" i="10" s="1"/>
  <c r="AC557" i="10"/>
  <c r="AQ557" i="10" s="1"/>
  <c r="AB557" i="10"/>
  <c r="AP557" i="10" s="1"/>
  <c r="AC556" i="10"/>
  <c r="AQ556" i="10" s="1"/>
  <c r="AB556" i="10"/>
  <c r="AP556" i="10" s="1"/>
  <c r="AC555" i="10"/>
  <c r="AQ555" i="10" s="1"/>
  <c r="AB555" i="10"/>
  <c r="AP555" i="10" s="1"/>
  <c r="AC554" i="10"/>
  <c r="AQ554" i="10" s="1"/>
  <c r="AB554" i="10"/>
  <c r="AP554" i="10" s="1"/>
  <c r="AC553" i="10"/>
  <c r="AQ553" i="10" s="1"/>
  <c r="AB553" i="10"/>
  <c r="AP553" i="10" s="1"/>
  <c r="AC552" i="10"/>
  <c r="AQ552" i="10" s="1"/>
  <c r="AB552" i="10"/>
  <c r="AP552" i="10" s="1"/>
  <c r="AC551" i="10"/>
  <c r="AQ551" i="10" s="1"/>
  <c r="AB551" i="10"/>
  <c r="AP551" i="10" s="1"/>
  <c r="AC550" i="10"/>
  <c r="AQ550" i="10" s="1"/>
  <c r="AB550" i="10"/>
  <c r="AP550" i="10" s="1"/>
  <c r="AC549" i="10"/>
  <c r="AQ549" i="10" s="1"/>
  <c r="AB549" i="10"/>
  <c r="AP549" i="10" s="1"/>
  <c r="AC548" i="10"/>
  <c r="AQ548" i="10" s="1"/>
  <c r="AB548" i="10"/>
  <c r="AP548" i="10" s="1"/>
  <c r="AC547" i="10"/>
  <c r="AQ547" i="10" s="1"/>
  <c r="AB547" i="10"/>
  <c r="AP547" i="10" s="1"/>
  <c r="AC546" i="10"/>
  <c r="AQ546" i="10" s="1"/>
  <c r="AB546" i="10"/>
  <c r="AP546" i="10" s="1"/>
  <c r="AC545" i="10"/>
  <c r="AQ545" i="10" s="1"/>
  <c r="AB545" i="10"/>
  <c r="AP545" i="10" s="1"/>
  <c r="AC544" i="10"/>
  <c r="AQ544" i="10" s="1"/>
  <c r="AB544" i="10"/>
  <c r="AP544" i="10" s="1"/>
  <c r="AC543" i="10"/>
  <c r="AQ543" i="10" s="1"/>
  <c r="AB543" i="10"/>
  <c r="AP543" i="10" s="1"/>
  <c r="AC542" i="10"/>
  <c r="AQ542" i="10" s="1"/>
  <c r="AB542" i="10"/>
  <c r="AP542" i="10" s="1"/>
  <c r="AC541" i="10"/>
  <c r="AQ541" i="10" s="1"/>
  <c r="AB541" i="10"/>
  <c r="AP541" i="10" s="1"/>
  <c r="AC540" i="10"/>
  <c r="AQ540" i="10" s="1"/>
  <c r="AB540" i="10"/>
  <c r="AP540" i="10" s="1"/>
  <c r="AC539" i="10"/>
  <c r="AQ539" i="10" s="1"/>
  <c r="AB539" i="10"/>
  <c r="AP539" i="10" s="1"/>
  <c r="AC538" i="10"/>
  <c r="AQ538" i="10" s="1"/>
  <c r="AB538" i="10"/>
  <c r="AP538" i="10" s="1"/>
  <c r="AC537" i="10"/>
  <c r="AQ537" i="10" s="1"/>
  <c r="AB537" i="10"/>
  <c r="AP537" i="10" s="1"/>
  <c r="AC536" i="10"/>
  <c r="AQ536" i="10" s="1"/>
  <c r="AB536" i="10"/>
  <c r="AP536" i="10" s="1"/>
  <c r="AC535" i="10"/>
  <c r="AQ535" i="10" s="1"/>
  <c r="AB535" i="10"/>
  <c r="AP535" i="10" s="1"/>
  <c r="AC534" i="10"/>
  <c r="AQ534" i="10" s="1"/>
  <c r="AB534" i="10"/>
  <c r="AP534" i="10" s="1"/>
  <c r="AC533" i="10"/>
  <c r="AQ533" i="10" s="1"/>
  <c r="AB533" i="10"/>
  <c r="AP533" i="10" s="1"/>
  <c r="AC532" i="10"/>
  <c r="AQ532" i="10" s="1"/>
  <c r="AB532" i="10"/>
  <c r="AP532" i="10" s="1"/>
  <c r="AC531" i="10"/>
  <c r="AQ531" i="10" s="1"/>
  <c r="AB531" i="10"/>
  <c r="AP531" i="10" s="1"/>
  <c r="AC530" i="10"/>
  <c r="AQ530" i="10" s="1"/>
  <c r="AB530" i="10"/>
  <c r="AP530" i="10" s="1"/>
  <c r="AC529" i="10"/>
  <c r="AQ529" i="10" s="1"/>
  <c r="AB529" i="10"/>
  <c r="AP529" i="10" s="1"/>
  <c r="AC528" i="10"/>
  <c r="AQ528" i="10" s="1"/>
  <c r="AB528" i="10"/>
  <c r="AP528" i="10" s="1"/>
  <c r="AC527" i="10"/>
  <c r="AQ527" i="10" s="1"/>
  <c r="AB527" i="10"/>
  <c r="AP527" i="10" s="1"/>
  <c r="AC526" i="10"/>
  <c r="AQ526" i="10" s="1"/>
  <c r="AB526" i="10"/>
  <c r="AP526" i="10" s="1"/>
  <c r="AC525" i="10"/>
  <c r="AQ525" i="10" s="1"/>
  <c r="AB525" i="10"/>
  <c r="AP525" i="10" s="1"/>
  <c r="AC524" i="10"/>
  <c r="AQ524" i="10" s="1"/>
  <c r="AB524" i="10"/>
  <c r="AP524" i="10" s="1"/>
  <c r="AC523" i="10"/>
  <c r="AQ523" i="10" s="1"/>
  <c r="AB523" i="10"/>
  <c r="AP523" i="10" s="1"/>
  <c r="AC522" i="10"/>
  <c r="AQ522" i="10" s="1"/>
  <c r="AB522" i="10"/>
  <c r="AP522" i="10" s="1"/>
  <c r="AC521" i="10"/>
  <c r="AQ521" i="10" s="1"/>
  <c r="AB521" i="10"/>
  <c r="AP521" i="10" s="1"/>
  <c r="AC520" i="10"/>
  <c r="AQ520" i="10" s="1"/>
  <c r="AB520" i="10"/>
  <c r="AP520" i="10" s="1"/>
  <c r="AC519" i="10"/>
  <c r="AQ519" i="10" s="1"/>
  <c r="AB519" i="10"/>
  <c r="AP519" i="10" s="1"/>
  <c r="AC518" i="10"/>
  <c r="AQ518" i="10" s="1"/>
  <c r="AB518" i="10"/>
  <c r="AP518" i="10" s="1"/>
  <c r="AC517" i="10"/>
  <c r="AQ517" i="10" s="1"/>
  <c r="AB517" i="10"/>
  <c r="AP517" i="10" s="1"/>
  <c r="AC516" i="10"/>
  <c r="AQ516" i="10" s="1"/>
  <c r="AB516" i="10"/>
  <c r="AP516" i="10" s="1"/>
  <c r="AC515" i="10"/>
  <c r="AQ515" i="10" s="1"/>
  <c r="AB515" i="10"/>
  <c r="AP515" i="10" s="1"/>
  <c r="AC514" i="10"/>
  <c r="AQ514" i="10" s="1"/>
  <c r="AB514" i="10"/>
  <c r="AP514" i="10" s="1"/>
  <c r="AC513" i="10"/>
  <c r="AQ513" i="10" s="1"/>
  <c r="AB513" i="10"/>
  <c r="AP513" i="10" s="1"/>
  <c r="AC512" i="10"/>
  <c r="AQ512" i="10" s="1"/>
  <c r="AB512" i="10"/>
  <c r="AP512" i="10" s="1"/>
  <c r="AC511" i="10"/>
  <c r="AQ511" i="10" s="1"/>
  <c r="AB511" i="10"/>
  <c r="AP511" i="10" s="1"/>
  <c r="AC510" i="10"/>
  <c r="AQ510" i="10" s="1"/>
  <c r="AB510" i="10"/>
  <c r="AP510" i="10" s="1"/>
  <c r="AC509" i="10"/>
  <c r="AQ509" i="10" s="1"/>
  <c r="AB509" i="10"/>
  <c r="AP509" i="10" s="1"/>
  <c r="AC508" i="10"/>
  <c r="AQ508" i="10" s="1"/>
  <c r="AB508" i="10"/>
  <c r="AP508" i="10" s="1"/>
  <c r="AC507" i="10"/>
  <c r="AQ507" i="10" s="1"/>
  <c r="AB507" i="10"/>
  <c r="AP507" i="10" s="1"/>
  <c r="AC506" i="10"/>
  <c r="AQ506" i="10" s="1"/>
  <c r="AB506" i="10"/>
  <c r="AP506" i="10" s="1"/>
  <c r="AC505" i="10"/>
  <c r="AQ505" i="10" s="1"/>
  <c r="AB505" i="10"/>
  <c r="AP505" i="10" s="1"/>
  <c r="AC504" i="10"/>
  <c r="AQ504" i="10" s="1"/>
  <c r="AB504" i="10"/>
  <c r="AP504" i="10" s="1"/>
  <c r="AC503" i="10"/>
  <c r="AQ503" i="10" s="1"/>
  <c r="AB503" i="10"/>
  <c r="AP503" i="10" s="1"/>
  <c r="AC502" i="10"/>
  <c r="AQ502" i="10" s="1"/>
  <c r="AB502" i="10"/>
  <c r="AP502" i="10" s="1"/>
  <c r="AC501" i="10"/>
  <c r="AQ501" i="10" s="1"/>
  <c r="AB501" i="10"/>
  <c r="AP501" i="10" s="1"/>
  <c r="AC500" i="10"/>
  <c r="AQ500" i="10" s="1"/>
  <c r="AB500" i="10"/>
  <c r="AP500" i="10" s="1"/>
  <c r="AC499" i="10"/>
  <c r="AQ499" i="10" s="1"/>
  <c r="AB499" i="10"/>
  <c r="AP499" i="10" s="1"/>
  <c r="AC498" i="10"/>
  <c r="AQ498" i="10" s="1"/>
  <c r="AB498" i="10"/>
  <c r="AP498" i="10" s="1"/>
  <c r="AC497" i="10"/>
  <c r="AQ497" i="10" s="1"/>
  <c r="AB497" i="10"/>
  <c r="AP497" i="10" s="1"/>
  <c r="AC496" i="10"/>
  <c r="AQ496" i="10" s="1"/>
  <c r="AB496" i="10"/>
  <c r="AP496" i="10" s="1"/>
  <c r="AC495" i="10"/>
  <c r="AQ495" i="10" s="1"/>
  <c r="AB495" i="10"/>
  <c r="AP495" i="10" s="1"/>
  <c r="AC494" i="10"/>
  <c r="AQ494" i="10" s="1"/>
  <c r="AB494" i="10"/>
  <c r="AP494" i="10" s="1"/>
  <c r="AC493" i="10"/>
  <c r="AQ493" i="10" s="1"/>
  <c r="AB493" i="10"/>
  <c r="AP493" i="10" s="1"/>
  <c r="AC492" i="10"/>
  <c r="AQ492" i="10" s="1"/>
  <c r="AB492" i="10"/>
  <c r="AP492" i="10" s="1"/>
  <c r="AC491" i="10"/>
  <c r="AQ491" i="10" s="1"/>
  <c r="AB491" i="10"/>
  <c r="AP491" i="10" s="1"/>
  <c r="AC490" i="10"/>
  <c r="AQ490" i="10" s="1"/>
  <c r="AB490" i="10"/>
  <c r="AP490" i="10" s="1"/>
  <c r="AC489" i="10"/>
  <c r="AQ489" i="10" s="1"/>
  <c r="AB489" i="10"/>
  <c r="AP489" i="10" s="1"/>
  <c r="AC488" i="10"/>
  <c r="AQ488" i="10" s="1"/>
  <c r="AB488" i="10"/>
  <c r="AP488" i="10" s="1"/>
  <c r="AC487" i="10"/>
  <c r="AQ487" i="10" s="1"/>
  <c r="AB487" i="10"/>
  <c r="AP487" i="10" s="1"/>
  <c r="AC486" i="10"/>
  <c r="AQ486" i="10" s="1"/>
  <c r="AB486" i="10"/>
  <c r="AP486" i="10" s="1"/>
  <c r="AC485" i="10"/>
  <c r="AQ485" i="10" s="1"/>
  <c r="AB485" i="10"/>
  <c r="AP485" i="10" s="1"/>
  <c r="AC484" i="10"/>
  <c r="AQ484" i="10" s="1"/>
  <c r="AB484" i="10"/>
  <c r="AP484" i="10" s="1"/>
  <c r="AC483" i="10"/>
  <c r="AQ483" i="10" s="1"/>
  <c r="AB483" i="10"/>
  <c r="AP483" i="10" s="1"/>
  <c r="AC482" i="10"/>
  <c r="AQ482" i="10" s="1"/>
  <c r="AB482" i="10"/>
  <c r="AP482" i="10" s="1"/>
  <c r="AC481" i="10"/>
  <c r="AQ481" i="10" s="1"/>
  <c r="AB481" i="10"/>
  <c r="AP481" i="10" s="1"/>
  <c r="AC480" i="10"/>
  <c r="AQ480" i="10" s="1"/>
  <c r="AB480" i="10"/>
  <c r="AP480" i="10" s="1"/>
  <c r="AC479" i="10"/>
  <c r="AQ479" i="10" s="1"/>
  <c r="AB479" i="10"/>
  <c r="AP479" i="10" s="1"/>
  <c r="AC478" i="10"/>
  <c r="AQ478" i="10" s="1"/>
  <c r="AB478" i="10"/>
  <c r="AP478" i="10" s="1"/>
  <c r="AC477" i="10"/>
  <c r="AQ477" i="10" s="1"/>
  <c r="AB477" i="10"/>
  <c r="AP477" i="10" s="1"/>
  <c r="AC476" i="10"/>
  <c r="AQ476" i="10" s="1"/>
  <c r="AB476" i="10"/>
  <c r="AP476" i="10" s="1"/>
  <c r="AC475" i="10"/>
  <c r="AQ475" i="10" s="1"/>
  <c r="AB475" i="10"/>
  <c r="AP475" i="10" s="1"/>
  <c r="AC474" i="10"/>
  <c r="AQ474" i="10" s="1"/>
  <c r="AB474" i="10"/>
  <c r="AP474" i="10" s="1"/>
  <c r="AC473" i="10"/>
  <c r="AQ473" i="10" s="1"/>
  <c r="AB473" i="10"/>
  <c r="AP473" i="10" s="1"/>
  <c r="AC472" i="10"/>
  <c r="AQ472" i="10" s="1"/>
  <c r="AB472" i="10"/>
  <c r="AP472" i="10" s="1"/>
  <c r="AC471" i="10"/>
  <c r="AQ471" i="10" s="1"/>
  <c r="AB471" i="10"/>
  <c r="AP471" i="10" s="1"/>
  <c r="AC470" i="10"/>
  <c r="AQ470" i="10" s="1"/>
  <c r="AB470" i="10"/>
  <c r="AP470" i="10" s="1"/>
  <c r="AC469" i="10"/>
  <c r="AQ469" i="10" s="1"/>
  <c r="AB469" i="10"/>
  <c r="AP469" i="10" s="1"/>
  <c r="AC468" i="10"/>
  <c r="AQ468" i="10" s="1"/>
  <c r="AB468" i="10"/>
  <c r="AP468" i="10" s="1"/>
  <c r="AC467" i="10"/>
  <c r="AQ467" i="10" s="1"/>
  <c r="AB467" i="10"/>
  <c r="AP467" i="10" s="1"/>
  <c r="AC466" i="10"/>
  <c r="AQ466" i="10" s="1"/>
  <c r="AB466" i="10"/>
  <c r="AP466" i="10" s="1"/>
  <c r="AC465" i="10"/>
  <c r="AQ465" i="10" s="1"/>
  <c r="AB465" i="10"/>
  <c r="AP465" i="10" s="1"/>
  <c r="AC464" i="10"/>
  <c r="AQ464" i="10" s="1"/>
  <c r="AB464" i="10"/>
  <c r="AP464" i="10" s="1"/>
  <c r="AC463" i="10"/>
  <c r="AQ463" i="10" s="1"/>
  <c r="AB463" i="10"/>
  <c r="AP463" i="10" s="1"/>
  <c r="AC462" i="10"/>
  <c r="AQ462" i="10" s="1"/>
  <c r="AB462" i="10"/>
  <c r="AP462" i="10" s="1"/>
  <c r="AC461" i="10"/>
  <c r="AQ461" i="10" s="1"/>
  <c r="AB461" i="10"/>
  <c r="AP461" i="10" s="1"/>
  <c r="AC460" i="10"/>
  <c r="AQ460" i="10" s="1"/>
  <c r="AB460" i="10"/>
  <c r="AP460" i="10" s="1"/>
  <c r="AC459" i="10"/>
  <c r="AQ459" i="10" s="1"/>
  <c r="AB459" i="10"/>
  <c r="AP459" i="10" s="1"/>
  <c r="AC458" i="10"/>
  <c r="AQ458" i="10" s="1"/>
  <c r="AB458" i="10"/>
  <c r="AP458" i="10" s="1"/>
  <c r="AC457" i="10"/>
  <c r="AQ457" i="10" s="1"/>
  <c r="AB457" i="10"/>
  <c r="AP457" i="10" s="1"/>
  <c r="AC456" i="10"/>
  <c r="AQ456" i="10" s="1"/>
  <c r="AB456" i="10"/>
  <c r="AP456" i="10" s="1"/>
  <c r="AC455" i="10"/>
  <c r="AQ455" i="10" s="1"/>
  <c r="AB455" i="10"/>
  <c r="AP455" i="10" s="1"/>
  <c r="AC454" i="10"/>
  <c r="AQ454" i="10" s="1"/>
  <c r="AB454" i="10"/>
  <c r="AP454" i="10" s="1"/>
  <c r="AC453" i="10"/>
  <c r="AQ453" i="10" s="1"/>
  <c r="AB453" i="10"/>
  <c r="AP453" i="10" s="1"/>
  <c r="AC452" i="10"/>
  <c r="AQ452" i="10" s="1"/>
  <c r="AB452" i="10"/>
  <c r="AP452" i="10" s="1"/>
  <c r="AC451" i="10"/>
  <c r="AQ451" i="10" s="1"/>
  <c r="AB451" i="10"/>
  <c r="AP451" i="10" s="1"/>
  <c r="AC450" i="10"/>
  <c r="AQ450" i="10" s="1"/>
  <c r="AB450" i="10"/>
  <c r="AP450" i="10" s="1"/>
  <c r="AC449" i="10"/>
  <c r="AQ449" i="10" s="1"/>
  <c r="AB449" i="10"/>
  <c r="AP449" i="10" s="1"/>
  <c r="AC448" i="10"/>
  <c r="AQ448" i="10" s="1"/>
  <c r="AB448" i="10"/>
  <c r="AP448" i="10" s="1"/>
  <c r="AC447" i="10"/>
  <c r="AQ447" i="10" s="1"/>
  <c r="AB447" i="10"/>
  <c r="AP447" i="10" s="1"/>
  <c r="AC446" i="10"/>
  <c r="AQ446" i="10" s="1"/>
  <c r="AB446" i="10"/>
  <c r="AP446" i="10" s="1"/>
  <c r="AC445" i="10"/>
  <c r="AQ445" i="10" s="1"/>
  <c r="AB445" i="10"/>
  <c r="AP445" i="10" s="1"/>
  <c r="AC444" i="10"/>
  <c r="AQ444" i="10" s="1"/>
  <c r="AB444" i="10"/>
  <c r="AP444" i="10" s="1"/>
  <c r="AC443" i="10"/>
  <c r="AQ443" i="10" s="1"/>
  <c r="AB443" i="10"/>
  <c r="AP443" i="10" s="1"/>
  <c r="AC442" i="10"/>
  <c r="AQ442" i="10" s="1"/>
  <c r="AB442" i="10"/>
  <c r="AP442" i="10" s="1"/>
  <c r="AC441" i="10"/>
  <c r="AQ441" i="10" s="1"/>
  <c r="AB441" i="10"/>
  <c r="AP441" i="10" s="1"/>
  <c r="AC440" i="10"/>
  <c r="AQ440" i="10" s="1"/>
  <c r="AB440" i="10"/>
  <c r="AP440" i="10" s="1"/>
  <c r="AC439" i="10"/>
  <c r="AQ439" i="10" s="1"/>
  <c r="AB439" i="10"/>
  <c r="AP439" i="10" s="1"/>
  <c r="AC438" i="10"/>
  <c r="AQ438" i="10" s="1"/>
  <c r="AB438" i="10"/>
  <c r="AP438" i="10" s="1"/>
  <c r="AC437" i="10"/>
  <c r="AQ437" i="10" s="1"/>
  <c r="AB437" i="10"/>
  <c r="AP437" i="10" s="1"/>
  <c r="AC436" i="10"/>
  <c r="AQ436" i="10" s="1"/>
  <c r="AB436" i="10"/>
  <c r="AP436" i="10" s="1"/>
  <c r="AC435" i="10"/>
  <c r="AQ435" i="10" s="1"/>
  <c r="AB435" i="10"/>
  <c r="AP435" i="10" s="1"/>
  <c r="AC434" i="10"/>
  <c r="AQ434" i="10" s="1"/>
  <c r="AB434" i="10"/>
  <c r="AP434" i="10" s="1"/>
  <c r="AC433" i="10"/>
  <c r="AQ433" i="10" s="1"/>
  <c r="AB433" i="10"/>
  <c r="AP433" i="10" s="1"/>
  <c r="AC432" i="10"/>
  <c r="AQ432" i="10" s="1"/>
  <c r="AB432" i="10"/>
  <c r="AP432" i="10" s="1"/>
  <c r="AC431" i="10"/>
  <c r="AQ431" i="10" s="1"/>
  <c r="AB431" i="10"/>
  <c r="AP431" i="10" s="1"/>
  <c r="AC430" i="10"/>
  <c r="AQ430" i="10" s="1"/>
  <c r="AB430" i="10"/>
  <c r="AP430" i="10" s="1"/>
  <c r="AC429" i="10"/>
  <c r="AQ429" i="10" s="1"/>
  <c r="AB429" i="10"/>
  <c r="AP429" i="10" s="1"/>
  <c r="AC428" i="10"/>
  <c r="AQ428" i="10" s="1"/>
  <c r="AB428" i="10"/>
  <c r="AP428" i="10" s="1"/>
  <c r="AC427" i="10"/>
  <c r="AQ427" i="10" s="1"/>
  <c r="AB427" i="10"/>
  <c r="AP427" i="10" s="1"/>
  <c r="AC426" i="10"/>
  <c r="AQ426" i="10" s="1"/>
  <c r="AB426" i="10"/>
  <c r="AP426" i="10" s="1"/>
  <c r="AC425" i="10"/>
  <c r="AQ425" i="10" s="1"/>
  <c r="AB425" i="10"/>
  <c r="AP425" i="10" s="1"/>
  <c r="AC424" i="10"/>
  <c r="AQ424" i="10" s="1"/>
  <c r="AB424" i="10"/>
  <c r="AP424" i="10" s="1"/>
  <c r="AC423" i="10"/>
  <c r="AQ423" i="10" s="1"/>
  <c r="AB423" i="10"/>
  <c r="AP423" i="10" s="1"/>
  <c r="AC422" i="10"/>
  <c r="AQ422" i="10" s="1"/>
  <c r="AB422" i="10"/>
  <c r="AP422" i="10" s="1"/>
  <c r="AC421" i="10"/>
  <c r="AQ421" i="10" s="1"/>
  <c r="AB421" i="10"/>
  <c r="AP421" i="10" s="1"/>
  <c r="AC420" i="10"/>
  <c r="AQ420" i="10" s="1"/>
  <c r="AB420" i="10"/>
  <c r="AP420" i="10" s="1"/>
  <c r="AC419" i="10"/>
  <c r="AQ419" i="10" s="1"/>
  <c r="AB419" i="10"/>
  <c r="AP419" i="10" s="1"/>
  <c r="AC418" i="10"/>
  <c r="AQ418" i="10" s="1"/>
  <c r="AB418" i="10"/>
  <c r="AP418" i="10" s="1"/>
  <c r="AC417" i="10"/>
  <c r="AQ417" i="10" s="1"/>
  <c r="AB417" i="10"/>
  <c r="AP417" i="10" s="1"/>
  <c r="AC416" i="10"/>
  <c r="AQ416" i="10" s="1"/>
  <c r="AB416" i="10"/>
  <c r="AP416" i="10" s="1"/>
  <c r="AC415" i="10"/>
  <c r="AQ415" i="10" s="1"/>
  <c r="AB415" i="10"/>
  <c r="AP415" i="10" s="1"/>
  <c r="AC414" i="10"/>
  <c r="AQ414" i="10" s="1"/>
  <c r="AB414" i="10"/>
  <c r="AP414" i="10" s="1"/>
  <c r="AC413" i="10"/>
  <c r="AQ413" i="10" s="1"/>
  <c r="AB413" i="10"/>
  <c r="AP413" i="10" s="1"/>
  <c r="AC412" i="10"/>
  <c r="AQ412" i="10" s="1"/>
  <c r="AB412" i="10"/>
  <c r="AP412" i="10" s="1"/>
  <c r="AC411" i="10"/>
  <c r="AQ411" i="10" s="1"/>
  <c r="AB411" i="10"/>
  <c r="AP411" i="10" s="1"/>
  <c r="AC410" i="10"/>
  <c r="AQ410" i="10" s="1"/>
  <c r="AB410" i="10"/>
  <c r="AP410" i="10" s="1"/>
  <c r="AC409" i="10"/>
  <c r="AQ409" i="10" s="1"/>
  <c r="AB409" i="10"/>
  <c r="AP409" i="10" s="1"/>
  <c r="AC408" i="10"/>
  <c r="AQ408" i="10" s="1"/>
  <c r="AB408" i="10"/>
  <c r="AP408" i="10" s="1"/>
  <c r="AC407" i="10"/>
  <c r="AQ407" i="10" s="1"/>
  <c r="AB407" i="10"/>
  <c r="AP407" i="10" s="1"/>
  <c r="AC406" i="10"/>
  <c r="AQ406" i="10" s="1"/>
  <c r="AB406" i="10"/>
  <c r="AP406" i="10" s="1"/>
  <c r="AC405" i="10"/>
  <c r="AQ405" i="10" s="1"/>
  <c r="AB405" i="10"/>
  <c r="AP405" i="10" s="1"/>
  <c r="AC404" i="10"/>
  <c r="AQ404" i="10" s="1"/>
  <c r="AB404" i="10"/>
  <c r="AP404" i="10" s="1"/>
  <c r="AC403" i="10"/>
  <c r="AQ403" i="10" s="1"/>
  <c r="AB403" i="10"/>
  <c r="AP403" i="10" s="1"/>
  <c r="AC402" i="10"/>
  <c r="AQ402" i="10" s="1"/>
  <c r="AB402" i="10"/>
  <c r="AP402" i="10" s="1"/>
  <c r="AC401" i="10"/>
  <c r="AQ401" i="10" s="1"/>
  <c r="AB401" i="10"/>
  <c r="AP401" i="10" s="1"/>
  <c r="AC400" i="10"/>
  <c r="AQ400" i="10" s="1"/>
  <c r="AB400" i="10"/>
  <c r="AP400" i="10" s="1"/>
  <c r="AC399" i="10"/>
  <c r="AQ399" i="10" s="1"/>
  <c r="AB399" i="10"/>
  <c r="AP399" i="10" s="1"/>
  <c r="AC398" i="10"/>
  <c r="AQ398" i="10" s="1"/>
  <c r="AB398" i="10"/>
  <c r="AP398" i="10" s="1"/>
  <c r="AC397" i="10"/>
  <c r="AQ397" i="10" s="1"/>
  <c r="AB397" i="10"/>
  <c r="AP397" i="10" s="1"/>
  <c r="AC396" i="10"/>
  <c r="AQ396" i="10" s="1"/>
  <c r="AB396" i="10"/>
  <c r="AP396" i="10" s="1"/>
  <c r="AC395" i="10"/>
  <c r="AQ395" i="10" s="1"/>
  <c r="AB395" i="10"/>
  <c r="AP395" i="10" s="1"/>
  <c r="AC394" i="10"/>
  <c r="AQ394" i="10" s="1"/>
  <c r="AB394" i="10"/>
  <c r="AP394" i="10" s="1"/>
  <c r="AC393" i="10"/>
  <c r="AQ393" i="10" s="1"/>
  <c r="AB393" i="10"/>
  <c r="AP393" i="10" s="1"/>
  <c r="AC373" i="10"/>
  <c r="AB373" i="10"/>
  <c r="AC352" i="10"/>
  <c r="AB352" i="10"/>
  <c r="AC351" i="10"/>
  <c r="AQ351" i="10" s="1"/>
  <c r="AB351" i="10"/>
  <c r="AP351" i="10" s="1"/>
  <c r="AC330" i="10"/>
  <c r="AB330" i="10"/>
  <c r="AC329" i="10"/>
  <c r="AQ329" i="10" s="1"/>
  <c r="AB329" i="10"/>
  <c r="AP329" i="10" s="1"/>
  <c r="AQ328" i="10"/>
  <c r="AP328" i="10"/>
  <c r="AC327" i="10"/>
  <c r="AQ327" i="10" s="1"/>
  <c r="AB327" i="10"/>
  <c r="AP327" i="10" s="1"/>
  <c r="AC306" i="10"/>
  <c r="AB306" i="10"/>
  <c r="AC285" i="10"/>
  <c r="AB285" i="10"/>
  <c r="AC264" i="10"/>
  <c r="AC265" i="10" s="1"/>
  <c r="AB264" i="10"/>
  <c r="AP243" i="10"/>
  <c r="AC222" i="10"/>
  <c r="AB222" i="10"/>
  <c r="AC202" i="10"/>
  <c r="AB202" i="10"/>
  <c r="AC181" i="10"/>
  <c r="AQ181" i="10" s="1"/>
  <c r="AB181" i="10"/>
  <c r="AP181" i="10" s="1"/>
  <c r="AC165" i="10"/>
  <c r="AQ165" i="10" s="1"/>
  <c r="AB165" i="10"/>
  <c r="AP165" i="10" s="1"/>
  <c r="AC144" i="10"/>
  <c r="AB144" i="10"/>
  <c r="AC125" i="10"/>
  <c r="AQ125" i="10" s="1"/>
  <c r="AB125" i="10"/>
  <c r="AP125" i="10" s="1"/>
  <c r="AC105" i="10"/>
  <c r="AQ105" i="10" s="1"/>
  <c r="AB105" i="10"/>
  <c r="AP105" i="10" s="1"/>
  <c r="AC84" i="10"/>
  <c r="AC85" i="10" s="1"/>
  <c r="AB84" i="10"/>
  <c r="AC64" i="10"/>
  <c r="AB64" i="10"/>
  <c r="AC44" i="10"/>
  <c r="AC45" i="10" s="1"/>
  <c r="AB44" i="10"/>
  <c r="AC24" i="10"/>
  <c r="AC25" i="10" s="1"/>
  <c r="AB24" i="10"/>
  <c r="AP24" i="10" s="1"/>
  <c r="AC4" i="10"/>
  <c r="AQ4" i="10" s="1"/>
  <c r="AB4" i="10"/>
  <c r="AP4" i="10" s="1"/>
  <c r="AC3" i="10"/>
  <c r="AB3" i="10"/>
  <c r="W770" i="10"/>
  <c r="AK770" i="10" s="1"/>
  <c r="V770" i="10"/>
  <c r="AJ770" i="10" s="1"/>
  <c r="W769" i="10"/>
  <c r="AK769" i="10" s="1"/>
  <c r="V769" i="10"/>
  <c r="AJ769" i="10" s="1"/>
  <c r="W768" i="10"/>
  <c r="AK768" i="10" s="1"/>
  <c r="V768" i="10"/>
  <c r="AJ768" i="10" s="1"/>
  <c r="W767" i="10"/>
  <c r="AK767" i="10" s="1"/>
  <c r="V767" i="10"/>
  <c r="AJ767" i="10" s="1"/>
  <c r="W766" i="10"/>
  <c r="AK766" i="10" s="1"/>
  <c r="V766" i="10"/>
  <c r="AJ766" i="10" s="1"/>
  <c r="W765" i="10"/>
  <c r="AK765" i="10" s="1"/>
  <c r="V765" i="10"/>
  <c r="AJ765" i="10" s="1"/>
  <c r="W764" i="10"/>
  <c r="AK764" i="10" s="1"/>
  <c r="V764" i="10"/>
  <c r="AJ764" i="10" s="1"/>
  <c r="W763" i="10"/>
  <c r="AK763" i="10" s="1"/>
  <c r="V763" i="10"/>
  <c r="AJ763" i="10" s="1"/>
  <c r="W762" i="10"/>
  <c r="AK762" i="10" s="1"/>
  <c r="V762" i="10"/>
  <c r="AJ762" i="10" s="1"/>
  <c r="W761" i="10"/>
  <c r="AK761" i="10" s="1"/>
  <c r="V761" i="10"/>
  <c r="AJ761" i="10" s="1"/>
  <c r="W760" i="10"/>
  <c r="AK760" i="10" s="1"/>
  <c r="V760" i="10"/>
  <c r="AJ760" i="10" s="1"/>
  <c r="W759" i="10"/>
  <c r="AK759" i="10" s="1"/>
  <c r="V759" i="10"/>
  <c r="AJ759" i="10" s="1"/>
  <c r="W758" i="10"/>
  <c r="AK758" i="10" s="1"/>
  <c r="V758" i="10"/>
  <c r="AJ758" i="10" s="1"/>
  <c r="W757" i="10"/>
  <c r="AK757" i="10" s="1"/>
  <c r="V757" i="10"/>
  <c r="AJ757" i="10" s="1"/>
  <c r="W756" i="10"/>
  <c r="AK756" i="10" s="1"/>
  <c r="V756" i="10"/>
  <c r="AJ756" i="10" s="1"/>
  <c r="W755" i="10"/>
  <c r="AK755" i="10" s="1"/>
  <c r="V755" i="10"/>
  <c r="AJ755" i="10" s="1"/>
  <c r="W754" i="10"/>
  <c r="AK754" i="10" s="1"/>
  <c r="V754" i="10"/>
  <c r="AJ754" i="10" s="1"/>
  <c r="W753" i="10"/>
  <c r="AK753" i="10" s="1"/>
  <c r="V753" i="10"/>
  <c r="AJ753" i="10" s="1"/>
  <c r="W752" i="10"/>
  <c r="AK752" i="10" s="1"/>
  <c r="V752" i="10"/>
  <c r="AJ752" i="10" s="1"/>
  <c r="W751" i="10"/>
  <c r="AK751" i="10" s="1"/>
  <c r="V751" i="10"/>
  <c r="AJ751" i="10" s="1"/>
  <c r="W750" i="10"/>
  <c r="AK750" i="10" s="1"/>
  <c r="V750" i="10"/>
  <c r="AJ750" i="10" s="1"/>
  <c r="W749" i="10"/>
  <c r="AK749" i="10" s="1"/>
  <c r="V749" i="10"/>
  <c r="AJ749" i="10" s="1"/>
  <c r="W748" i="10"/>
  <c r="AK748" i="10" s="1"/>
  <c r="V748" i="10"/>
  <c r="AJ748" i="10" s="1"/>
  <c r="W747" i="10"/>
  <c r="AK747" i="10" s="1"/>
  <c r="V747" i="10"/>
  <c r="AJ747" i="10" s="1"/>
  <c r="W746" i="10"/>
  <c r="AK746" i="10" s="1"/>
  <c r="V746" i="10"/>
  <c r="AJ746" i="10" s="1"/>
  <c r="W745" i="10"/>
  <c r="AK745" i="10" s="1"/>
  <c r="V745" i="10"/>
  <c r="AJ745" i="10" s="1"/>
  <c r="W744" i="10"/>
  <c r="AK744" i="10" s="1"/>
  <c r="V744" i="10"/>
  <c r="AJ744" i="10" s="1"/>
  <c r="W743" i="10"/>
  <c r="AK743" i="10" s="1"/>
  <c r="V743" i="10"/>
  <c r="AJ743" i="10" s="1"/>
  <c r="W742" i="10"/>
  <c r="AK742" i="10" s="1"/>
  <c r="V742" i="10"/>
  <c r="AJ742" i="10" s="1"/>
  <c r="W741" i="10"/>
  <c r="AK741" i="10" s="1"/>
  <c r="V741" i="10"/>
  <c r="AJ741" i="10" s="1"/>
  <c r="W740" i="10"/>
  <c r="AK740" i="10" s="1"/>
  <c r="V740" i="10"/>
  <c r="AJ740" i="10" s="1"/>
  <c r="W739" i="10"/>
  <c r="AK739" i="10" s="1"/>
  <c r="V739" i="10"/>
  <c r="AJ739" i="10" s="1"/>
  <c r="W738" i="10"/>
  <c r="AK738" i="10" s="1"/>
  <c r="V738" i="10"/>
  <c r="AJ738" i="10" s="1"/>
  <c r="W737" i="10"/>
  <c r="AK737" i="10" s="1"/>
  <c r="V737" i="10"/>
  <c r="AJ737" i="10" s="1"/>
  <c r="W736" i="10"/>
  <c r="AK736" i="10" s="1"/>
  <c r="V736" i="10"/>
  <c r="AJ736" i="10" s="1"/>
  <c r="W735" i="10"/>
  <c r="AK735" i="10" s="1"/>
  <c r="V735" i="10"/>
  <c r="AJ735" i="10" s="1"/>
  <c r="W734" i="10"/>
  <c r="AK734" i="10" s="1"/>
  <c r="V734" i="10"/>
  <c r="AJ734" i="10" s="1"/>
  <c r="W733" i="10"/>
  <c r="AK733" i="10" s="1"/>
  <c r="V733" i="10"/>
  <c r="AJ733" i="10" s="1"/>
  <c r="W732" i="10"/>
  <c r="AK732" i="10" s="1"/>
  <c r="V732" i="10"/>
  <c r="AJ732" i="10" s="1"/>
  <c r="W731" i="10"/>
  <c r="AK731" i="10" s="1"/>
  <c r="V731" i="10"/>
  <c r="AJ731" i="10" s="1"/>
  <c r="W730" i="10"/>
  <c r="AK730" i="10" s="1"/>
  <c r="V730" i="10"/>
  <c r="AJ730" i="10" s="1"/>
  <c r="W729" i="10"/>
  <c r="AK729" i="10" s="1"/>
  <c r="V729" i="10"/>
  <c r="AJ729" i="10" s="1"/>
  <c r="W728" i="10"/>
  <c r="AK728" i="10" s="1"/>
  <c r="V728" i="10"/>
  <c r="AJ728" i="10" s="1"/>
  <c r="W727" i="10"/>
  <c r="AK727" i="10" s="1"/>
  <c r="V727" i="10"/>
  <c r="AJ727" i="10" s="1"/>
  <c r="W726" i="10"/>
  <c r="AK726" i="10" s="1"/>
  <c r="V726" i="10"/>
  <c r="AJ726" i="10" s="1"/>
  <c r="W725" i="10"/>
  <c r="AK725" i="10" s="1"/>
  <c r="V725" i="10"/>
  <c r="AJ725" i="10" s="1"/>
  <c r="W724" i="10"/>
  <c r="AK724" i="10" s="1"/>
  <c r="V724" i="10"/>
  <c r="AJ724" i="10" s="1"/>
  <c r="W723" i="10"/>
  <c r="AK723" i="10" s="1"/>
  <c r="V723" i="10"/>
  <c r="AJ723" i="10" s="1"/>
  <c r="W722" i="10"/>
  <c r="AK722" i="10" s="1"/>
  <c r="V722" i="10"/>
  <c r="AJ722" i="10" s="1"/>
  <c r="W721" i="10"/>
  <c r="AK721" i="10" s="1"/>
  <c r="V721" i="10"/>
  <c r="AJ721" i="10" s="1"/>
  <c r="W720" i="10"/>
  <c r="AK720" i="10" s="1"/>
  <c r="V720" i="10"/>
  <c r="AJ720" i="10" s="1"/>
  <c r="W719" i="10"/>
  <c r="AK719" i="10" s="1"/>
  <c r="V719" i="10"/>
  <c r="AJ719" i="10" s="1"/>
  <c r="W718" i="10"/>
  <c r="AK718" i="10" s="1"/>
  <c r="V718" i="10"/>
  <c r="AJ718" i="10" s="1"/>
  <c r="W717" i="10"/>
  <c r="AK717" i="10" s="1"/>
  <c r="V717" i="10"/>
  <c r="AJ717" i="10" s="1"/>
  <c r="W716" i="10"/>
  <c r="AK716" i="10" s="1"/>
  <c r="V716" i="10"/>
  <c r="AJ716" i="10" s="1"/>
  <c r="W715" i="10"/>
  <c r="AK715" i="10" s="1"/>
  <c r="V715" i="10"/>
  <c r="AJ715" i="10" s="1"/>
  <c r="W714" i="10"/>
  <c r="AK714" i="10" s="1"/>
  <c r="V714" i="10"/>
  <c r="AJ714" i="10" s="1"/>
  <c r="W713" i="10"/>
  <c r="AK713" i="10" s="1"/>
  <c r="V713" i="10"/>
  <c r="AJ713" i="10" s="1"/>
  <c r="W712" i="10"/>
  <c r="AK712" i="10" s="1"/>
  <c r="V712" i="10"/>
  <c r="AJ712" i="10" s="1"/>
  <c r="W711" i="10"/>
  <c r="AK711" i="10" s="1"/>
  <c r="V711" i="10"/>
  <c r="AJ711" i="10" s="1"/>
  <c r="W710" i="10"/>
  <c r="AK710" i="10" s="1"/>
  <c r="V710" i="10"/>
  <c r="AJ710" i="10" s="1"/>
  <c r="W709" i="10"/>
  <c r="AK709" i="10" s="1"/>
  <c r="V709" i="10"/>
  <c r="AJ709" i="10" s="1"/>
  <c r="W708" i="10"/>
  <c r="AK708" i="10" s="1"/>
  <c r="V708" i="10"/>
  <c r="AJ708" i="10" s="1"/>
  <c r="W707" i="10"/>
  <c r="AK707" i="10" s="1"/>
  <c r="V707" i="10"/>
  <c r="AJ707" i="10" s="1"/>
  <c r="W706" i="10"/>
  <c r="AK706" i="10" s="1"/>
  <c r="V706" i="10"/>
  <c r="AJ706" i="10" s="1"/>
  <c r="W705" i="10"/>
  <c r="AK705" i="10" s="1"/>
  <c r="V705" i="10"/>
  <c r="AJ705" i="10" s="1"/>
  <c r="W704" i="10"/>
  <c r="AK704" i="10" s="1"/>
  <c r="V704" i="10"/>
  <c r="AJ704" i="10" s="1"/>
  <c r="W703" i="10"/>
  <c r="AK703" i="10" s="1"/>
  <c r="V703" i="10"/>
  <c r="AJ703" i="10" s="1"/>
  <c r="W702" i="10"/>
  <c r="AK702" i="10" s="1"/>
  <c r="V702" i="10"/>
  <c r="AJ702" i="10" s="1"/>
  <c r="W701" i="10"/>
  <c r="AK701" i="10" s="1"/>
  <c r="V701" i="10"/>
  <c r="AJ701" i="10" s="1"/>
  <c r="W700" i="10"/>
  <c r="AK700" i="10" s="1"/>
  <c r="V700" i="10"/>
  <c r="AJ700" i="10" s="1"/>
  <c r="W699" i="10"/>
  <c r="AK699" i="10" s="1"/>
  <c r="V699" i="10"/>
  <c r="AJ699" i="10" s="1"/>
  <c r="W698" i="10"/>
  <c r="AK698" i="10" s="1"/>
  <c r="V698" i="10"/>
  <c r="AJ698" i="10" s="1"/>
  <c r="W697" i="10"/>
  <c r="AK697" i="10" s="1"/>
  <c r="V697" i="10"/>
  <c r="AJ697" i="10" s="1"/>
  <c r="W696" i="10"/>
  <c r="AK696" i="10" s="1"/>
  <c r="V696" i="10"/>
  <c r="AJ696" i="10" s="1"/>
  <c r="W695" i="10"/>
  <c r="AK695" i="10" s="1"/>
  <c r="V695" i="10"/>
  <c r="AJ695" i="10" s="1"/>
  <c r="W694" i="10"/>
  <c r="AK694" i="10" s="1"/>
  <c r="V694" i="10"/>
  <c r="AJ694" i="10" s="1"/>
  <c r="W693" i="10"/>
  <c r="AK693" i="10" s="1"/>
  <c r="V693" i="10"/>
  <c r="AJ693" i="10" s="1"/>
  <c r="W692" i="10"/>
  <c r="AK692" i="10" s="1"/>
  <c r="V692" i="10"/>
  <c r="AJ692" i="10" s="1"/>
  <c r="W691" i="10"/>
  <c r="AK691" i="10" s="1"/>
  <c r="V691" i="10"/>
  <c r="AJ691" i="10" s="1"/>
  <c r="W690" i="10"/>
  <c r="AK690" i="10" s="1"/>
  <c r="V690" i="10"/>
  <c r="AJ690" i="10" s="1"/>
  <c r="W689" i="10"/>
  <c r="AK689" i="10" s="1"/>
  <c r="V689" i="10"/>
  <c r="AJ689" i="10" s="1"/>
  <c r="W688" i="10"/>
  <c r="AK688" i="10" s="1"/>
  <c r="V688" i="10"/>
  <c r="AJ688" i="10" s="1"/>
  <c r="W687" i="10"/>
  <c r="AK687" i="10" s="1"/>
  <c r="V687" i="10"/>
  <c r="AJ687" i="10" s="1"/>
  <c r="W686" i="10"/>
  <c r="AK686" i="10" s="1"/>
  <c r="V686" i="10"/>
  <c r="AJ686" i="10" s="1"/>
  <c r="W685" i="10"/>
  <c r="AK685" i="10" s="1"/>
  <c r="V685" i="10"/>
  <c r="AJ685" i="10" s="1"/>
  <c r="W684" i="10"/>
  <c r="AK684" i="10" s="1"/>
  <c r="V684" i="10"/>
  <c r="AJ684" i="10" s="1"/>
  <c r="W683" i="10"/>
  <c r="AK683" i="10" s="1"/>
  <c r="V683" i="10"/>
  <c r="AJ683" i="10" s="1"/>
  <c r="W682" i="10"/>
  <c r="AK682" i="10" s="1"/>
  <c r="V682" i="10"/>
  <c r="AJ682" i="10" s="1"/>
  <c r="W681" i="10"/>
  <c r="AK681" i="10" s="1"/>
  <c r="V681" i="10"/>
  <c r="AJ681" i="10" s="1"/>
  <c r="W680" i="10"/>
  <c r="AK680" i="10" s="1"/>
  <c r="V680" i="10"/>
  <c r="AJ680" i="10" s="1"/>
  <c r="W679" i="10"/>
  <c r="AK679" i="10" s="1"/>
  <c r="V679" i="10"/>
  <c r="AJ679" i="10" s="1"/>
  <c r="W678" i="10"/>
  <c r="AK678" i="10" s="1"/>
  <c r="V678" i="10"/>
  <c r="AJ678" i="10" s="1"/>
  <c r="W677" i="10"/>
  <c r="AK677" i="10" s="1"/>
  <c r="V677" i="10"/>
  <c r="AJ677" i="10" s="1"/>
  <c r="W676" i="10"/>
  <c r="AK676" i="10" s="1"/>
  <c r="V676" i="10"/>
  <c r="AJ676" i="10" s="1"/>
  <c r="W675" i="10"/>
  <c r="AK675" i="10" s="1"/>
  <c r="V675" i="10"/>
  <c r="AJ675" i="10" s="1"/>
  <c r="W674" i="10"/>
  <c r="AK674" i="10" s="1"/>
  <c r="V674" i="10"/>
  <c r="AJ674" i="10" s="1"/>
  <c r="W673" i="10"/>
  <c r="AK673" i="10" s="1"/>
  <c r="V673" i="10"/>
  <c r="AJ673" i="10" s="1"/>
  <c r="W672" i="10"/>
  <c r="AK672" i="10" s="1"/>
  <c r="V672" i="10"/>
  <c r="AJ672" i="10" s="1"/>
  <c r="W671" i="10"/>
  <c r="AK671" i="10" s="1"/>
  <c r="V671" i="10"/>
  <c r="AJ671" i="10" s="1"/>
  <c r="W670" i="10"/>
  <c r="AK670" i="10" s="1"/>
  <c r="V670" i="10"/>
  <c r="AJ670" i="10" s="1"/>
  <c r="W669" i="10"/>
  <c r="AK669" i="10" s="1"/>
  <c r="V669" i="10"/>
  <c r="AJ669" i="10" s="1"/>
  <c r="W668" i="10"/>
  <c r="AK668" i="10" s="1"/>
  <c r="V668" i="10"/>
  <c r="AJ668" i="10" s="1"/>
  <c r="W667" i="10"/>
  <c r="AK667" i="10" s="1"/>
  <c r="V667" i="10"/>
  <c r="AJ667" i="10" s="1"/>
  <c r="W666" i="10"/>
  <c r="AK666" i="10" s="1"/>
  <c r="V666" i="10"/>
  <c r="AJ666" i="10" s="1"/>
  <c r="W665" i="10"/>
  <c r="AK665" i="10" s="1"/>
  <c r="V665" i="10"/>
  <c r="AJ665" i="10" s="1"/>
  <c r="W664" i="10"/>
  <c r="AK664" i="10" s="1"/>
  <c r="V664" i="10"/>
  <c r="AJ664" i="10" s="1"/>
  <c r="W663" i="10"/>
  <c r="AK663" i="10" s="1"/>
  <c r="V663" i="10"/>
  <c r="AJ663" i="10" s="1"/>
  <c r="W662" i="10"/>
  <c r="AK662" i="10" s="1"/>
  <c r="V662" i="10"/>
  <c r="AJ662" i="10" s="1"/>
  <c r="W661" i="10"/>
  <c r="AK661" i="10" s="1"/>
  <c r="V661" i="10"/>
  <c r="AJ661" i="10" s="1"/>
  <c r="W660" i="10"/>
  <c r="AK660" i="10" s="1"/>
  <c r="V660" i="10"/>
  <c r="AJ660" i="10" s="1"/>
  <c r="W659" i="10"/>
  <c r="AK659" i="10" s="1"/>
  <c r="V659" i="10"/>
  <c r="AJ659" i="10" s="1"/>
  <c r="W658" i="10"/>
  <c r="AK658" i="10" s="1"/>
  <c r="V658" i="10"/>
  <c r="AJ658" i="10" s="1"/>
  <c r="W657" i="10"/>
  <c r="AK657" i="10" s="1"/>
  <c r="V657" i="10"/>
  <c r="AJ657" i="10" s="1"/>
  <c r="W656" i="10"/>
  <c r="AK656" i="10" s="1"/>
  <c r="V656" i="10"/>
  <c r="AJ656" i="10" s="1"/>
  <c r="W655" i="10"/>
  <c r="AK655" i="10" s="1"/>
  <c r="V655" i="10"/>
  <c r="AJ655" i="10" s="1"/>
  <c r="W654" i="10"/>
  <c r="AK654" i="10" s="1"/>
  <c r="V654" i="10"/>
  <c r="AJ654" i="10" s="1"/>
  <c r="W653" i="10"/>
  <c r="AK653" i="10" s="1"/>
  <c r="V653" i="10"/>
  <c r="AJ653" i="10" s="1"/>
  <c r="W652" i="10"/>
  <c r="AK652" i="10" s="1"/>
  <c r="V652" i="10"/>
  <c r="AJ652" i="10" s="1"/>
  <c r="W651" i="10"/>
  <c r="AK651" i="10" s="1"/>
  <c r="V651" i="10"/>
  <c r="AJ651" i="10" s="1"/>
  <c r="W650" i="10"/>
  <c r="AK650" i="10" s="1"/>
  <c r="V650" i="10"/>
  <c r="AJ650" i="10" s="1"/>
  <c r="W649" i="10"/>
  <c r="AK649" i="10" s="1"/>
  <c r="V649" i="10"/>
  <c r="AJ649" i="10" s="1"/>
  <c r="W648" i="10"/>
  <c r="AK648" i="10" s="1"/>
  <c r="V648" i="10"/>
  <c r="AJ648" i="10" s="1"/>
  <c r="W647" i="10"/>
  <c r="AK647" i="10" s="1"/>
  <c r="V647" i="10"/>
  <c r="AJ647" i="10" s="1"/>
  <c r="W646" i="10"/>
  <c r="AK646" i="10" s="1"/>
  <c r="V646" i="10"/>
  <c r="AJ646" i="10" s="1"/>
  <c r="W645" i="10"/>
  <c r="AK645" i="10" s="1"/>
  <c r="V645" i="10"/>
  <c r="AJ645" i="10" s="1"/>
  <c r="W644" i="10"/>
  <c r="AK644" i="10" s="1"/>
  <c r="V644" i="10"/>
  <c r="AJ644" i="10" s="1"/>
  <c r="W643" i="10"/>
  <c r="AK643" i="10" s="1"/>
  <c r="V643" i="10"/>
  <c r="AJ643" i="10" s="1"/>
  <c r="W642" i="10"/>
  <c r="AK642" i="10" s="1"/>
  <c r="V642" i="10"/>
  <c r="AJ642" i="10" s="1"/>
  <c r="W641" i="10"/>
  <c r="AK641" i="10" s="1"/>
  <c r="V641" i="10"/>
  <c r="AJ641" i="10" s="1"/>
  <c r="W640" i="10"/>
  <c r="AK640" i="10" s="1"/>
  <c r="V640" i="10"/>
  <c r="AJ640" i="10" s="1"/>
  <c r="W639" i="10"/>
  <c r="AK639" i="10" s="1"/>
  <c r="V639" i="10"/>
  <c r="AJ639" i="10" s="1"/>
  <c r="W638" i="10"/>
  <c r="AK638" i="10" s="1"/>
  <c r="V638" i="10"/>
  <c r="AJ638" i="10" s="1"/>
  <c r="W637" i="10"/>
  <c r="AK637" i="10" s="1"/>
  <c r="V637" i="10"/>
  <c r="AJ637" i="10" s="1"/>
  <c r="W636" i="10"/>
  <c r="AK636" i="10" s="1"/>
  <c r="V636" i="10"/>
  <c r="AJ636" i="10" s="1"/>
  <c r="W635" i="10"/>
  <c r="AK635" i="10" s="1"/>
  <c r="V635" i="10"/>
  <c r="AJ635" i="10" s="1"/>
  <c r="W634" i="10"/>
  <c r="AK634" i="10" s="1"/>
  <c r="V634" i="10"/>
  <c r="AJ634" i="10" s="1"/>
  <c r="W633" i="10"/>
  <c r="AK633" i="10" s="1"/>
  <c r="V633" i="10"/>
  <c r="AJ633" i="10" s="1"/>
  <c r="W632" i="10"/>
  <c r="AK632" i="10" s="1"/>
  <c r="V632" i="10"/>
  <c r="AJ632" i="10" s="1"/>
  <c r="W631" i="10"/>
  <c r="AK631" i="10" s="1"/>
  <c r="V631" i="10"/>
  <c r="AJ631" i="10" s="1"/>
  <c r="W630" i="10"/>
  <c r="AK630" i="10" s="1"/>
  <c r="V630" i="10"/>
  <c r="AJ630" i="10" s="1"/>
  <c r="W629" i="10"/>
  <c r="AK629" i="10" s="1"/>
  <c r="V629" i="10"/>
  <c r="AJ629" i="10" s="1"/>
  <c r="W628" i="10"/>
  <c r="AK628" i="10" s="1"/>
  <c r="V628" i="10"/>
  <c r="AJ628" i="10" s="1"/>
  <c r="W627" i="10"/>
  <c r="AK627" i="10" s="1"/>
  <c r="V627" i="10"/>
  <c r="AJ627" i="10" s="1"/>
  <c r="W626" i="10"/>
  <c r="AK626" i="10" s="1"/>
  <c r="V626" i="10"/>
  <c r="AJ626" i="10" s="1"/>
  <c r="W625" i="10"/>
  <c r="AK625" i="10" s="1"/>
  <c r="V625" i="10"/>
  <c r="AJ625" i="10" s="1"/>
  <c r="W624" i="10"/>
  <c r="AK624" i="10" s="1"/>
  <c r="V624" i="10"/>
  <c r="AJ624" i="10" s="1"/>
  <c r="W623" i="10"/>
  <c r="AK623" i="10" s="1"/>
  <c r="V623" i="10"/>
  <c r="AJ623" i="10" s="1"/>
  <c r="W622" i="10"/>
  <c r="AK622" i="10" s="1"/>
  <c r="V622" i="10"/>
  <c r="AJ622" i="10" s="1"/>
  <c r="W621" i="10"/>
  <c r="AK621" i="10" s="1"/>
  <c r="V621" i="10"/>
  <c r="AJ621" i="10" s="1"/>
  <c r="W620" i="10"/>
  <c r="AK620" i="10" s="1"/>
  <c r="V620" i="10"/>
  <c r="AJ620" i="10" s="1"/>
  <c r="W619" i="10"/>
  <c r="AK619" i="10" s="1"/>
  <c r="V619" i="10"/>
  <c r="AJ619" i="10" s="1"/>
  <c r="W618" i="10"/>
  <c r="AK618" i="10" s="1"/>
  <c r="V618" i="10"/>
  <c r="AJ618" i="10" s="1"/>
  <c r="W617" i="10"/>
  <c r="AK617" i="10" s="1"/>
  <c r="V617" i="10"/>
  <c r="AJ617" i="10" s="1"/>
  <c r="W616" i="10"/>
  <c r="AK616" i="10" s="1"/>
  <c r="V616" i="10"/>
  <c r="AJ616" i="10" s="1"/>
  <c r="W615" i="10"/>
  <c r="AK615" i="10" s="1"/>
  <c r="V615" i="10"/>
  <c r="AJ615" i="10" s="1"/>
  <c r="W614" i="10"/>
  <c r="AK614" i="10" s="1"/>
  <c r="V614" i="10"/>
  <c r="AJ614" i="10" s="1"/>
  <c r="W613" i="10"/>
  <c r="AK613" i="10" s="1"/>
  <c r="V613" i="10"/>
  <c r="AJ613" i="10" s="1"/>
  <c r="W612" i="10"/>
  <c r="AK612" i="10" s="1"/>
  <c r="V612" i="10"/>
  <c r="AJ612" i="10" s="1"/>
  <c r="W611" i="10"/>
  <c r="AK611" i="10" s="1"/>
  <c r="V611" i="10"/>
  <c r="AJ611" i="10" s="1"/>
  <c r="W610" i="10"/>
  <c r="AK610" i="10" s="1"/>
  <c r="V610" i="10"/>
  <c r="AJ610" i="10" s="1"/>
  <c r="W609" i="10"/>
  <c r="AK609" i="10" s="1"/>
  <c r="V609" i="10"/>
  <c r="AJ609" i="10" s="1"/>
  <c r="W608" i="10"/>
  <c r="AK608" i="10" s="1"/>
  <c r="V608" i="10"/>
  <c r="AJ608" i="10" s="1"/>
  <c r="W607" i="10"/>
  <c r="AK607" i="10" s="1"/>
  <c r="V607" i="10"/>
  <c r="AJ607" i="10" s="1"/>
  <c r="W606" i="10"/>
  <c r="AK606" i="10" s="1"/>
  <c r="V606" i="10"/>
  <c r="AJ606" i="10" s="1"/>
  <c r="W605" i="10"/>
  <c r="AK605" i="10" s="1"/>
  <c r="V605" i="10"/>
  <c r="AJ605" i="10" s="1"/>
  <c r="W604" i="10"/>
  <c r="AK604" i="10" s="1"/>
  <c r="V604" i="10"/>
  <c r="AJ604" i="10" s="1"/>
  <c r="W603" i="10"/>
  <c r="AK603" i="10" s="1"/>
  <c r="V603" i="10"/>
  <c r="AJ603" i="10" s="1"/>
  <c r="W602" i="10"/>
  <c r="AK602" i="10" s="1"/>
  <c r="V602" i="10"/>
  <c r="AJ602" i="10" s="1"/>
  <c r="W601" i="10"/>
  <c r="AK601" i="10" s="1"/>
  <c r="V601" i="10"/>
  <c r="AJ601" i="10" s="1"/>
  <c r="W600" i="10"/>
  <c r="AK600" i="10" s="1"/>
  <c r="V600" i="10"/>
  <c r="AJ600" i="10" s="1"/>
  <c r="W599" i="10"/>
  <c r="AK599" i="10" s="1"/>
  <c r="V599" i="10"/>
  <c r="AJ599" i="10" s="1"/>
  <c r="W598" i="10"/>
  <c r="AK598" i="10" s="1"/>
  <c r="V598" i="10"/>
  <c r="AJ598" i="10" s="1"/>
  <c r="W597" i="10"/>
  <c r="AK597" i="10" s="1"/>
  <c r="V597" i="10"/>
  <c r="AJ597" i="10" s="1"/>
  <c r="W596" i="10"/>
  <c r="AK596" i="10" s="1"/>
  <c r="V596" i="10"/>
  <c r="AJ596" i="10" s="1"/>
  <c r="W595" i="10"/>
  <c r="AK595" i="10" s="1"/>
  <c r="V595" i="10"/>
  <c r="AJ595" i="10" s="1"/>
  <c r="W594" i="10"/>
  <c r="AK594" i="10" s="1"/>
  <c r="V594" i="10"/>
  <c r="AJ594" i="10" s="1"/>
  <c r="W593" i="10"/>
  <c r="AK593" i="10" s="1"/>
  <c r="V593" i="10"/>
  <c r="AJ593" i="10" s="1"/>
  <c r="W592" i="10"/>
  <c r="AK592" i="10" s="1"/>
  <c r="V592" i="10"/>
  <c r="AJ592" i="10" s="1"/>
  <c r="W591" i="10"/>
  <c r="AK591" i="10" s="1"/>
  <c r="V591" i="10"/>
  <c r="AJ591" i="10" s="1"/>
  <c r="W590" i="10"/>
  <c r="AK590" i="10" s="1"/>
  <c r="V590" i="10"/>
  <c r="AJ590" i="10" s="1"/>
  <c r="W589" i="10"/>
  <c r="AK589" i="10" s="1"/>
  <c r="V589" i="10"/>
  <c r="AJ589" i="10" s="1"/>
  <c r="W588" i="10"/>
  <c r="AK588" i="10" s="1"/>
  <c r="V588" i="10"/>
  <c r="AJ588" i="10" s="1"/>
  <c r="W587" i="10"/>
  <c r="AK587" i="10" s="1"/>
  <c r="V587" i="10"/>
  <c r="AJ587" i="10" s="1"/>
  <c r="W586" i="10"/>
  <c r="AK586" i="10" s="1"/>
  <c r="V586" i="10"/>
  <c r="AJ586" i="10" s="1"/>
  <c r="W585" i="10"/>
  <c r="AK585" i="10" s="1"/>
  <c r="V585" i="10"/>
  <c r="AJ585" i="10" s="1"/>
  <c r="W584" i="10"/>
  <c r="AK584" i="10" s="1"/>
  <c r="V584" i="10"/>
  <c r="AJ584" i="10" s="1"/>
  <c r="W583" i="10"/>
  <c r="AK583" i="10" s="1"/>
  <c r="V583" i="10"/>
  <c r="AJ583" i="10" s="1"/>
  <c r="W582" i="10"/>
  <c r="AK582" i="10" s="1"/>
  <c r="V582" i="10"/>
  <c r="AJ582" i="10" s="1"/>
  <c r="W581" i="10"/>
  <c r="AK581" i="10" s="1"/>
  <c r="V581" i="10"/>
  <c r="AJ581" i="10" s="1"/>
  <c r="W580" i="10"/>
  <c r="AK580" i="10" s="1"/>
  <c r="V580" i="10"/>
  <c r="AJ580" i="10" s="1"/>
  <c r="W579" i="10"/>
  <c r="AK579" i="10" s="1"/>
  <c r="V579" i="10"/>
  <c r="AJ579" i="10" s="1"/>
  <c r="W578" i="10"/>
  <c r="AK578" i="10" s="1"/>
  <c r="V578" i="10"/>
  <c r="AJ578" i="10" s="1"/>
  <c r="W577" i="10"/>
  <c r="AK577" i="10" s="1"/>
  <c r="V577" i="10"/>
  <c r="AJ577" i="10" s="1"/>
  <c r="W576" i="10"/>
  <c r="AK576" i="10" s="1"/>
  <c r="V576" i="10"/>
  <c r="AJ576" i="10" s="1"/>
  <c r="W575" i="10"/>
  <c r="AK575" i="10" s="1"/>
  <c r="V575" i="10"/>
  <c r="AJ575" i="10" s="1"/>
  <c r="W574" i="10"/>
  <c r="AK574" i="10" s="1"/>
  <c r="V574" i="10"/>
  <c r="AJ574" i="10" s="1"/>
  <c r="W573" i="10"/>
  <c r="AK573" i="10" s="1"/>
  <c r="V573" i="10"/>
  <c r="AJ573" i="10" s="1"/>
  <c r="W572" i="10"/>
  <c r="AK572" i="10" s="1"/>
  <c r="V572" i="10"/>
  <c r="AJ572" i="10" s="1"/>
  <c r="W571" i="10"/>
  <c r="AK571" i="10" s="1"/>
  <c r="V571" i="10"/>
  <c r="AJ571" i="10" s="1"/>
  <c r="W570" i="10"/>
  <c r="AK570" i="10" s="1"/>
  <c r="V570" i="10"/>
  <c r="AJ570" i="10" s="1"/>
  <c r="W569" i="10"/>
  <c r="AK569" i="10" s="1"/>
  <c r="V569" i="10"/>
  <c r="AJ569" i="10" s="1"/>
  <c r="W568" i="10"/>
  <c r="AK568" i="10" s="1"/>
  <c r="V568" i="10"/>
  <c r="AJ568" i="10" s="1"/>
  <c r="W567" i="10"/>
  <c r="AK567" i="10" s="1"/>
  <c r="V567" i="10"/>
  <c r="AJ567" i="10" s="1"/>
  <c r="W566" i="10"/>
  <c r="AK566" i="10" s="1"/>
  <c r="V566" i="10"/>
  <c r="AJ566" i="10" s="1"/>
  <c r="W565" i="10"/>
  <c r="AK565" i="10" s="1"/>
  <c r="V565" i="10"/>
  <c r="AJ565" i="10" s="1"/>
  <c r="W564" i="10"/>
  <c r="AK564" i="10" s="1"/>
  <c r="V564" i="10"/>
  <c r="AJ564" i="10" s="1"/>
  <c r="W563" i="10"/>
  <c r="AK563" i="10" s="1"/>
  <c r="V563" i="10"/>
  <c r="AJ563" i="10" s="1"/>
  <c r="W562" i="10"/>
  <c r="AK562" i="10" s="1"/>
  <c r="V562" i="10"/>
  <c r="AJ562" i="10" s="1"/>
  <c r="W561" i="10"/>
  <c r="AK561" i="10" s="1"/>
  <c r="V561" i="10"/>
  <c r="AJ561" i="10" s="1"/>
  <c r="W560" i="10"/>
  <c r="AK560" i="10" s="1"/>
  <c r="V560" i="10"/>
  <c r="AJ560" i="10" s="1"/>
  <c r="W559" i="10"/>
  <c r="AK559" i="10" s="1"/>
  <c r="V559" i="10"/>
  <c r="AJ559" i="10" s="1"/>
  <c r="W558" i="10"/>
  <c r="AK558" i="10" s="1"/>
  <c r="V558" i="10"/>
  <c r="AJ558" i="10" s="1"/>
  <c r="W557" i="10"/>
  <c r="AK557" i="10" s="1"/>
  <c r="V557" i="10"/>
  <c r="AJ557" i="10" s="1"/>
  <c r="W556" i="10"/>
  <c r="AK556" i="10" s="1"/>
  <c r="V556" i="10"/>
  <c r="AJ556" i="10" s="1"/>
  <c r="W555" i="10"/>
  <c r="AK555" i="10" s="1"/>
  <c r="V555" i="10"/>
  <c r="AJ555" i="10" s="1"/>
  <c r="W554" i="10"/>
  <c r="AK554" i="10" s="1"/>
  <c r="V554" i="10"/>
  <c r="AJ554" i="10" s="1"/>
  <c r="W553" i="10"/>
  <c r="AK553" i="10" s="1"/>
  <c r="V553" i="10"/>
  <c r="AJ553" i="10" s="1"/>
  <c r="W552" i="10"/>
  <c r="AK552" i="10" s="1"/>
  <c r="V552" i="10"/>
  <c r="AJ552" i="10" s="1"/>
  <c r="W551" i="10"/>
  <c r="AK551" i="10" s="1"/>
  <c r="V551" i="10"/>
  <c r="AJ551" i="10" s="1"/>
  <c r="W550" i="10"/>
  <c r="AK550" i="10" s="1"/>
  <c r="V550" i="10"/>
  <c r="AJ550" i="10" s="1"/>
  <c r="W549" i="10"/>
  <c r="AK549" i="10" s="1"/>
  <c r="V549" i="10"/>
  <c r="AJ549" i="10" s="1"/>
  <c r="W548" i="10"/>
  <c r="AK548" i="10" s="1"/>
  <c r="V548" i="10"/>
  <c r="AJ548" i="10" s="1"/>
  <c r="W547" i="10"/>
  <c r="AK547" i="10" s="1"/>
  <c r="V547" i="10"/>
  <c r="AJ547" i="10" s="1"/>
  <c r="W546" i="10"/>
  <c r="AK546" i="10" s="1"/>
  <c r="V546" i="10"/>
  <c r="AJ546" i="10" s="1"/>
  <c r="W545" i="10"/>
  <c r="AK545" i="10" s="1"/>
  <c r="V545" i="10"/>
  <c r="AJ545" i="10" s="1"/>
  <c r="W544" i="10"/>
  <c r="AK544" i="10" s="1"/>
  <c r="V544" i="10"/>
  <c r="AJ544" i="10" s="1"/>
  <c r="W543" i="10"/>
  <c r="AK543" i="10" s="1"/>
  <c r="V543" i="10"/>
  <c r="AJ543" i="10" s="1"/>
  <c r="W542" i="10"/>
  <c r="AK542" i="10" s="1"/>
  <c r="V542" i="10"/>
  <c r="AJ542" i="10" s="1"/>
  <c r="W541" i="10"/>
  <c r="AK541" i="10" s="1"/>
  <c r="V541" i="10"/>
  <c r="AJ541" i="10" s="1"/>
  <c r="W540" i="10"/>
  <c r="AK540" i="10" s="1"/>
  <c r="V540" i="10"/>
  <c r="AJ540" i="10" s="1"/>
  <c r="W539" i="10"/>
  <c r="AK539" i="10" s="1"/>
  <c r="V539" i="10"/>
  <c r="AJ539" i="10" s="1"/>
  <c r="W538" i="10"/>
  <c r="AK538" i="10" s="1"/>
  <c r="V538" i="10"/>
  <c r="AJ538" i="10" s="1"/>
  <c r="W537" i="10"/>
  <c r="AK537" i="10" s="1"/>
  <c r="V537" i="10"/>
  <c r="AJ537" i="10" s="1"/>
  <c r="W536" i="10"/>
  <c r="AK536" i="10" s="1"/>
  <c r="V536" i="10"/>
  <c r="AJ536" i="10" s="1"/>
  <c r="W535" i="10"/>
  <c r="AK535" i="10" s="1"/>
  <c r="V535" i="10"/>
  <c r="AJ535" i="10" s="1"/>
  <c r="W534" i="10"/>
  <c r="AK534" i="10" s="1"/>
  <c r="V534" i="10"/>
  <c r="AJ534" i="10" s="1"/>
  <c r="W533" i="10"/>
  <c r="AK533" i="10" s="1"/>
  <c r="V533" i="10"/>
  <c r="AJ533" i="10" s="1"/>
  <c r="W532" i="10"/>
  <c r="AK532" i="10" s="1"/>
  <c r="V532" i="10"/>
  <c r="AJ532" i="10" s="1"/>
  <c r="W531" i="10"/>
  <c r="AK531" i="10" s="1"/>
  <c r="V531" i="10"/>
  <c r="AJ531" i="10" s="1"/>
  <c r="W530" i="10"/>
  <c r="AK530" i="10" s="1"/>
  <c r="V530" i="10"/>
  <c r="AJ530" i="10" s="1"/>
  <c r="W529" i="10"/>
  <c r="AK529" i="10" s="1"/>
  <c r="V529" i="10"/>
  <c r="AJ529" i="10" s="1"/>
  <c r="W528" i="10"/>
  <c r="AK528" i="10" s="1"/>
  <c r="V528" i="10"/>
  <c r="AJ528" i="10" s="1"/>
  <c r="W527" i="10"/>
  <c r="AK527" i="10" s="1"/>
  <c r="V527" i="10"/>
  <c r="AJ527" i="10" s="1"/>
  <c r="W526" i="10"/>
  <c r="AK526" i="10" s="1"/>
  <c r="V526" i="10"/>
  <c r="AJ526" i="10" s="1"/>
  <c r="W525" i="10"/>
  <c r="AK525" i="10" s="1"/>
  <c r="V525" i="10"/>
  <c r="AJ525" i="10" s="1"/>
  <c r="W524" i="10"/>
  <c r="AK524" i="10" s="1"/>
  <c r="V524" i="10"/>
  <c r="AJ524" i="10" s="1"/>
  <c r="W523" i="10"/>
  <c r="AK523" i="10" s="1"/>
  <c r="V523" i="10"/>
  <c r="AJ523" i="10" s="1"/>
  <c r="W522" i="10"/>
  <c r="AK522" i="10" s="1"/>
  <c r="V522" i="10"/>
  <c r="AJ522" i="10" s="1"/>
  <c r="W521" i="10"/>
  <c r="AK521" i="10" s="1"/>
  <c r="V521" i="10"/>
  <c r="AJ521" i="10" s="1"/>
  <c r="W520" i="10"/>
  <c r="AK520" i="10" s="1"/>
  <c r="V520" i="10"/>
  <c r="AJ520" i="10" s="1"/>
  <c r="W519" i="10"/>
  <c r="AK519" i="10" s="1"/>
  <c r="V519" i="10"/>
  <c r="AJ519" i="10" s="1"/>
  <c r="W518" i="10"/>
  <c r="AK518" i="10" s="1"/>
  <c r="V518" i="10"/>
  <c r="AJ518" i="10" s="1"/>
  <c r="W517" i="10"/>
  <c r="AK517" i="10" s="1"/>
  <c r="V517" i="10"/>
  <c r="AJ517" i="10" s="1"/>
  <c r="W516" i="10"/>
  <c r="AK516" i="10" s="1"/>
  <c r="V516" i="10"/>
  <c r="AJ516" i="10" s="1"/>
  <c r="W515" i="10"/>
  <c r="AK515" i="10" s="1"/>
  <c r="V515" i="10"/>
  <c r="AJ515" i="10" s="1"/>
  <c r="W514" i="10"/>
  <c r="AK514" i="10" s="1"/>
  <c r="V514" i="10"/>
  <c r="AJ514" i="10" s="1"/>
  <c r="W513" i="10"/>
  <c r="AK513" i="10" s="1"/>
  <c r="V513" i="10"/>
  <c r="AJ513" i="10" s="1"/>
  <c r="W512" i="10"/>
  <c r="AK512" i="10" s="1"/>
  <c r="V512" i="10"/>
  <c r="AJ512" i="10" s="1"/>
  <c r="W511" i="10"/>
  <c r="AK511" i="10" s="1"/>
  <c r="V511" i="10"/>
  <c r="AJ511" i="10" s="1"/>
  <c r="W510" i="10"/>
  <c r="AK510" i="10" s="1"/>
  <c r="V510" i="10"/>
  <c r="AJ510" i="10" s="1"/>
  <c r="W509" i="10"/>
  <c r="AK509" i="10" s="1"/>
  <c r="V509" i="10"/>
  <c r="AJ509" i="10" s="1"/>
  <c r="W508" i="10"/>
  <c r="AK508" i="10" s="1"/>
  <c r="V508" i="10"/>
  <c r="AJ508" i="10" s="1"/>
  <c r="W507" i="10"/>
  <c r="AK507" i="10" s="1"/>
  <c r="V507" i="10"/>
  <c r="AJ507" i="10" s="1"/>
  <c r="W506" i="10"/>
  <c r="AK506" i="10" s="1"/>
  <c r="V506" i="10"/>
  <c r="AJ506" i="10" s="1"/>
  <c r="W505" i="10"/>
  <c r="AK505" i="10" s="1"/>
  <c r="V505" i="10"/>
  <c r="AJ505" i="10" s="1"/>
  <c r="W504" i="10"/>
  <c r="AK504" i="10" s="1"/>
  <c r="V504" i="10"/>
  <c r="AJ504" i="10" s="1"/>
  <c r="W503" i="10"/>
  <c r="AK503" i="10" s="1"/>
  <c r="V503" i="10"/>
  <c r="AJ503" i="10" s="1"/>
  <c r="W502" i="10"/>
  <c r="AK502" i="10" s="1"/>
  <c r="V502" i="10"/>
  <c r="AJ502" i="10" s="1"/>
  <c r="W501" i="10"/>
  <c r="AK501" i="10" s="1"/>
  <c r="V501" i="10"/>
  <c r="AJ501" i="10" s="1"/>
  <c r="W500" i="10"/>
  <c r="AK500" i="10" s="1"/>
  <c r="V500" i="10"/>
  <c r="AJ500" i="10" s="1"/>
  <c r="W499" i="10"/>
  <c r="AK499" i="10" s="1"/>
  <c r="V499" i="10"/>
  <c r="AJ499" i="10" s="1"/>
  <c r="W498" i="10"/>
  <c r="AK498" i="10" s="1"/>
  <c r="V498" i="10"/>
  <c r="AJ498" i="10" s="1"/>
  <c r="W497" i="10"/>
  <c r="AK497" i="10" s="1"/>
  <c r="V497" i="10"/>
  <c r="AJ497" i="10" s="1"/>
  <c r="W496" i="10"/>
  <c r="AK496" i="10" s="1"/>
  <c r="V496" i="10"/>
  <c r="AJ496" i="10" s="1"/>
  <c r="W495" i="10"/>
  <c r="AK495" i="10" s="1"/>
  <c r="V495" i="10"/>
  <c r="AJ495" i="10" s="1"/>
  <c r="W494" i="10"/>
  <c r="AK494" i="10" s="1"/>
  <c r="V494" i="10"/>
  <c r="AJ494" i="10" s="1"/>
  <c r="W493" i="10"/>
  <c r="AK493" i="10" s="1"/>
  <c r="V493" i="10"/>
  <c r="AJ493" i="10" s="1"/>
  <c r="W492" i="10"/>
  <c r="AK492" i="10" s="1"/>
  <c r="V492" i="10"/>
  <c r="AJ492" i="10" s="1"/>
  <c r="W491" i="10"/>
  <c r="AK491" i="10" s="1"/>
  <c r="V491" i="10"/>
  <c r="AJ491" i="10" s="1"/>
  <c r="W490" i="10"/>
  <c r="AK490" i="10" s="1"/>
  <c r="V490" i="10"/>
  <c r="AJ490" i="10" s="1"/>
  <c r="W489" i="10"/>
  <c r="AK489" i="10" s="1"/>
  <c r="V489" i="10"/>
  <c r="AJ489" i="10" s="1"/>
  <c r="W488" i="10"/>
  <c r="AK488" i="10" s="1"/>
  <c r="V488" i="10"/>
  <c r="AJ488" i="10" s="1"/>
  <c r="W487" i="10"/>
  <c r="AK487" i="10" s="1"/>
  <c r="V487" i="10"/>
  <c r="AJ487" i="10" s="1"/>
  <c r="W486" i="10"/>
  <c r="AK486" i="10" s="1"/>
  <c r="V486" i="10"/>
  <c r="AJ486" i="10" s="1"/>
  <c r="W485" i="10"/>
  <c r="AK485" i="10" s="1"/>
  <c r="V485" i="10"/>
  <c r="AJ485" i="10" s="1"/>
  <c r="W484" i="10"/>
  <c r="AK484" i="10" s="1"/>
  <c r="V484" i="10"/>
  <c r="AJ484" i="10" s="1"/>
  <c r="W483" i="10"/>
  <c r="AK483" i="10" s="1"/>
  <c r="V483" i="10"/>
  <c r="AJ483" i="10" s="1"/>
  <c r="W482" i="10"/>
  <c r="AK482" i="10" s="1"/>
  <c r="V482" i="10"/>
  <c r="AJ482" i="10" s="1"/>
  <c r="W481" i="10"/>
  <c r="AK481" i="10" s="1"/>
  <c r="V481" i="10"/>
  <c r="AJ481" i="10" s="1"/>
  <c r="W480" i="10"/>
  <c r="AK480" i="10" s="1"/>
  <c r="V480" i="10"/>
  <c r="AJ480" i="10" s="1"/>
  <c r="W479" i="10"/>
  <c r="AK479" i="10" s="1"/>
  <c r="V479" i="10"/>
  <c r="AJ479" i="10" s="1"/>
  <c r="W478" i="10"/>
  <c r="AK478" i="10" s="1"/>
  <c r="V478" i="10"/>
  <c r="AJ478" i="10" s="1"/>
  <c r="W477" i="10"/>
  <c r="AK477" i="10" s="1"/>
  <c r="V477" i="10"/>
  <c r="AJ477" i="10" s="1"/>
  <c r="W476" i="10"/>
  <c r="AK476" i="10" s="1"/>
  <c r="V476" i="10"/>
  <c r="AJ476" i="10" s="1"/>
  <c r="W475" i="10"/>
  <c r="AK475" i="10" s="1"/>
  <c r="V475" i="10"/>
  <c r="AJ475" i="10" s="1"/>
  <c r="W474" i="10"/>
  <c r="AK474" i="10" s="1"/>
  <c r="V474" i="10"/>
  <c r="AJ474" i="10" s="1"/>
  <c r="W473" i="10"/>
  <c r="AK473" i="10" s="1"/>
  <c r="V473" i="10"/>
  <c r="AJ473" i="10" s="1"/>
  <c r="W472" i="10"/>
  <c r="AK472" i="10" s="1"/>
  <c r="V472" i="10"/>
  <c r="AJ472" i="10" s="1"/>
  <c r="W471" i="10"/>
  <c r="AK471" i="10" s="1"/>
  <c r="V471" i="10"/>
  <c r="AJ471" i="10" s="1"/>
  <c r="W470" i="10"/>
  <c r="AK470" i="10" s="1"/>
  <c r="V470" i="10"/>
  <c r="AJ470" i="10" s="1"/>
  <c r="W469" i="10"/>
  <c r="AK469" i="10" s="1"/>
  <c r="V469" i="10"/>
  <c r="AJ469" i="10" s="1"/>
  <c r="W468" i="10"/>
  <c r="AK468" i="10" s="1"/>
  <c r="V468" i="10"/>
  <c r="AJ468" i="10" s="1"/>
  <c r="W467" i="10"/>
  <c r="AK467" i="10" s="1"/>
  <c r="V467" i="10"/>
  <c r="AJ467" i="10" s="1"/>
  <c r="W466" i="10"/>
  <c r="AK466" i="10" s="1"/>
  <c r="V466" i="10"/>
  <c r="AJ466" i="10" s="1"/>
  <c r="W465" i="10"/>
  <c r="AK465" i="10" s="1"/>
  <c r="V465" i="10"/>
  <c r="AJ465" i="10" s="1"/>
  <c r="W464" i="10"/>
  <c r="AK464" i="10" s="1"/>
  <c r="V464" i="10"/>
  <c r="AJ464" i="10" s="1"/>
  <c r="W463" i="10"/>
  <c r="AK463" i="10" s="1"/>
  <c r="V463" i="10"/>
  <c r="AJ463" i="10" s="1"/>
  <c r="W462" i="10"/>
  <c r="AK462" i="10" s="1"/>
  <c r="V462" i="10"/>
  <c r="AJ462" i="10" s="1"/>
  <c r="W461" i="10"/>
  <c r="AK461" i="10" s="1"/>
  <c r="V461" i="10"/>
  <c r="AJ461" i="10" s="1"/>
  <c r="W460" i="10"/>
  <c r="AK460" i="10" s="1"/>
  <c r="V460" i="10"/>
  <c r="AJ460" i="10" s="1"/>
  <c r="W459" i="10"/>
  <c r="AK459" i="10" s="1"/>
  <c r="V459" i="10"/>
  <c r="AJ459" i="10" s="1"/>
  <c r="W458" i="10"/>
  <c r="AK458" i="10" s="1"/>
  <c r="V458" i="10"/>
  <c r="AJ458" i="10" s="1"/>
  <c r="W457" i="10"/>
  <c r="AK457" i="10" s="1"/>
  <c r="V457" i="10"/>
  <c r="AJ457" i="10" s="1"/>
  <c r="W456" i="10"/>
  <c r="AK456" i="10" s="1"/>
  <c r="V456" i="10"/>
  <c r="AJ456" i="10" s="1"/>
  <c r="W455" i="10"/>
  <c r="AK455" i="10" s="1"/>
  <c r="V455" i="10"/>
  <c r="AJ455" i="10" s="1"/>
  <c r="W454" i="10"/>
  <c r="AK454" i="10" s="1"/>
  <c r="V454" i="10"/>
  <c r="AJ454" i="10" s="1"/>
  <c r="W453" i="10"/>
  <c r="AK453" i="10" s="1"/>
  <c r="V453" i="10"/>
  <c r="AJ453" i="10" s="1"/>
  <c r="W452" i="10"/>
  <c r="AK452" i="10" s="1"/>
  <c r="V452" i="10"/>
  <c r="AJ452" i="10" s="1"/>
  <c r="W451" i="10"/>
  <c r="AK451" i="10" s="1"/>
  <c r="V451" i="10"/>
  <c r="AJ451" i="10" s="1"/>
  <c r="W450" i="10"/>
  <c r="AK450" i="10" s="1"/>
  <c r="V450" i="10"/>
  <c r="AJ450" i="10" s="1"/>
  <c r="W449" i="10"/>
  <c r="AK449" i="10" s="1"/>
  <c r="V449" i="10"/>
  <c r="AJ449" i="10" s="1"/>
  <c r="W448" i="10"/>
  <c r="AK448" i="10" s="1"/>
  <c r="V448" i="10"/>
  <c r="AJ448" i="10" s="1"/>
  <c r="W447" i="10"/>
  <c r="AK447" i="10" s="1"/>
  <c r="V447" i="10"/>
  <c r="AJ447" i="10" s="1"/>
  <c r="W446" i="10"/>
  <c r="AK446" i="10" s="1"/>
  <c r="V446" i="10"/>
  <c r="AJ446" i="10" s="1"/>
  <c r="W445" i="10"/>
  <c r="AK445" i="10" s="1"/>
  <c r="V445" i="10"/>
  <c r="AJ445" i="10" s="1"/>
  <c r="W444" i="10"/>
  <c r="AK444" i="10" s="1"/>
  <c r="V444" i="10"/>
  <c r="AJ444" i="10" s="1"/>
  <c r="W443" i="10"/>
  <c r="AK443" i="10" s="1"/>
  <c r="V443" i="10"/>
  <c r="AJ443" i="10" s="1"/>
  <c r="W442" i="10"/>
  <c r="AK442" i="10" s="1"/>
  <c r="V442" i="10"/>
  <c r="AJ442" i="10" s="1"/>
  <c r="W441" i="10"/>
  <c r="AK441" i="10" s="1"/>
  <c r="V441" i="10"/>
  <c r="AJ441" i="10" s="1"/>
  <c r="W440" i="10"/>
  <c r="AK440" i="10" s="1"/>
  <c r="V440" i="10"/>
  <c r="AJ440" i="10" s="1"/>
  <c r="W439" i="10"/>
  <c r="AK439" i="10" s="1"/>
  <c r="V439" i="10"/>
  <c r="AJ439" i="10" s="1"/>
  <c r="W438" i="10"/>
  <c r="AK438" i="10" s="1"/>
  <c r="V438" i="10"/>
  <c r="AJ438" i="10" s="1"/>
  <c r="W437" i="10"/>
  <c r="AK437" i="10" s="1"/>
  <c r="V437" i="10"/>
  <c r="AJ437" i="10" s="1"/>
  <c r="W436" i="10"/>
  <c r="AK436" i="10" s="1"/>
  <c r="V436" i="10"/>
  <c r="AJ436" i="10" s="1"/>
  <c r="W435" i="10"/>
  <c r="AK435" i="10" s="1"/>
  <c r="V435" i="10"/>
  <c r="AJ435" i="10" s="1"/>
  <c r="W434" i="10"/>
  <c r="AK434" i="10" s="1"/>
  <c r="V434" i="10"/>
  <c r="AJ434" i="10" s="1"/>
  <c r="W433" i="10"/>
  <c r="AK433" i="10" s="1"/>
  <c r="V433" i="10"/>
  <c r="AJ433" i="10" s="1"/>
  <c r="W432" i="10"/>
  <c r="AK432" i="10" s="1"/>
  <c r="V432" i="10"/>
  <c r="AJ432" i="10" s="1"/>
  <c r="W431" i="10"/>
  <c r="AK431" i="10" s="1"/>
  <c r="V431" i="10"/>
  <c r="AJ431" i="10" s="1"/>
  <c r="W430" i="10"/>
  <c r="AK430" i="10" s="1"/>
  <c r="V430" i="10"/>
  <c r="AJ430" i="10" s="1"/>
  <c r="W429" i="10"/>
  <c r="AK429" i="10" s="1"/>
  <c r="V429" i="10"/>
  <c r="AJ429" i="10" s="1"/>
  <c r="W428" i="10"/>
  <c r="AK428" i="10" s="1"/>
  <c r="V428" i="10"/>
  <c r="AJ428" i="10" s="1"/>
  <c r="W427" i="10"/>
  <c r="AK427" i="10" s="1"/>
  <c r="V427" i="10"/>
  <c r="AJ427" i="10" s="1"/>
  <c r="W426" i="10"/>
  <c r="AK426" i="10" s="1"/>
  <c r="V426" i="10"/>
  <c r="AJ426" i="10" s="1"/>
  <c r="W425" i="10"/>
  <c r="AK425" i="10" s="1"/>
  <c r="V425" i="10"/>
  <c r="AJ425" i="10" s="1"/>
  <c r="W424" i="10"/>
  <c r="AK424" i="10" s="1"/>
  <c r="V424" i="10"/>
  <c r="AJ424" i="10" s="1"/>
  <c r="W423" i="10"/>
  <c r="AK423" i="10" s="1"/>
  <c r="V423" i="10"/>
  <c r="AJ423" i="10" s="1"/>
  <c r="W422" i="10"/>
  <c r="AK422" i="10" s="1"/>
  <c r="V422" i="10"/>
  <c r="AJ422" i="10" s="1"/>
  <c r="W421" i="10"/>
  <c r="AK421" i="10" s="1"/>
  <c r="V421" i="10"/>
  <c r="AJ421" i="10" s="1"/>
  <c r="W420" i="10"/>
  <c r="AK420" i="10" s="1"/>
  <c r="V420" i="10"/>
  <c r="AJ420" i="10" s="1"/>
  <c r="W419" i="10"/>
  <c r="AK419" i="10" s="1"/>
  <c r="V419" i="10"/>
  <c r="AJ419" i="10" s="1"/>
  <c r="W418" i="10"/>
  <c r="AK418" i="10" s="1"/>
  <c r="V418" i="10"/>
  <c r="AJ418" i="10" s="1"/>
  <c r="W417" i="10"/>
  <c r="AK417" i="10" s="1"/>
  <c r="V417" i="10"/>
  <c r="AJ417" i="10" s="1"/>
  <c r="W416" i="10"/>
  <c r="AK416" i="10" s="1"/>
  <c r="V416" i="10"/>
  <c r="AJ416" i="10" s="1"/>
  <c r="W415" i="10"/>
  <c r="AK415" i="10" s="1"/>
  <c r="V415" i="10"/>
  <c r="AJ415" i="10" s="1"/>
  <c r="W414" i="10"/>
  <c r="AK414" i="10" s="1"/>
  <c r="V414" i="10"/>
  <c r="AJ414" i="10" s="1"/>
  <c r="W413" i="10"/>
  <c r="AK413" i="10" s="1"/>
  <c r="V413" i="10"/>
  <c r="AJ413" i="10" s="1"/>
  <c r="W412" i="10"/>
  <c r="AK412" i="10" s="1"/>
  <c r="V412" i="10"/>
  <c r="AJ412" i="10" s="1"/>
  <c r="W411" i="10"/>
  <c r="AK411" i="10" s="1"/>
  <c r="V411" i="10"/>
  <c r="AJ411" i="10" s="1"/>
  <c r="W410" i="10"/>
  <c r="AK410" i="10" s="1"/>
  <c r="V410" i="10"/>
  <c r="AJ410" i="10" s="1"/>
  <c r="W409" i="10"/>
  <c r="AK409" i="10" s="1"/>
  <c r="V409" i="10"/>
  <c r="AJ409" i="10" s="1"/>
  <c r="W408" i="10"/>
  <c r="AK408" i="10" s="1"/>
  <c r="V408" i="10"/>
  <c r="AJ408" i="10" s="1"/>
  <c r="W407" i="10"/>
  <c r="AK407" i="10" s="1"/>
  <c r="V407" i="10"/>
  <c r="AJ407" i="10" s="1"/>
  <c r="W406" i="10"/>
  <c r="AK406" i="10" s="1"/>
  <c r="V406" i="10"/>
  <c r="AJ406" i="10" s="1"/>
  <c r="W405" i="10"/>
  <c r="AK405" i="10" s="1"/>
  <c r="V405" i="10"/>
  <c r="AJ405" i="10" s="1"/>
  <c r="W404" i="10"/>
  <c r="AK404" i="10" s="1"/>
  <c r="V404" i="10"/>
  <c r="AJ404" i="10" s="1"/>
  <c r="W403" i="10"/>
  <c r="AK403" i="10" s="1"/>
  <c r="V403" i="10"/>
  <c r="AJ403" i="10" s="1"/>
  <c r="W402" i="10"/>
  <c r="AK402" i="10" s="1"/>
  <c r="V402" i="10"/>
  <c r="AJ402" i="10" s="1"/>
  <c r="W401" i="10"/>
  <c r="AK401" i="10" s="1"/>
  <c r="V401" i="10"/>
  <c r="AJ401" i="10" s="1"/>
  <c r="W400" i="10"/>
  <c r="AK400" i="10" s="1"/>
  <c r="V400" i="10"/>
  <c r="AJ400" i="10" s="1"/>
  <c r="W399" i="10"/>
  <c r="AK399" i="10" s="1"/>
  <c r="V399" i="10"/>
  <c r="AJ399" i="10" s="1"/>
  <c r="W398" i="10"/>
  <c r="AK398" i="10" s="1"/>
  <c r="V398" i="10"/>
  <c r="AJ398" i="10" s="1"/>
  <c r="W397" i="10"/>
  <c r="AK397" i="10" s="1"/>
  <c r="V397" i="10"/>
  <c r="AJ397" i="10" s="1"/>
  <c r="W396" i="10"/>
  <c r="AK396" i="10" s="1"/>
  <c r="V396" i="10"/>
  <c r="AJ396" i="10" s="1"/>
  <c r="W395" i="10"/>
  <c r="AK395" i="10" s="1"/>
  <c r="V395" i="10"/>
  <c r="AJ395" i="10" s="1"/>
  <c r="W394" i="10"/>
  <c r="AK394" i="10" s="1"/>
  <c r="V394" i="10"/>
  <c r="AJ394" i="10" s="1"/>
  <c r="W393" i="10"/>
  <c r="AK393" i="10" s="1"/>
  <c r="V393" i="10"/>
  <c r="AJ393" i="10" s="1"/>
  <c r="W373" i="10"/>
  <c r="V373" i="10"/>
  <c r="W352" i="10"/>
  <c r="W353" i="10" s="1"/>
  <c r="V352" i="10"/>
  <c r="W351" i="10"/>
  <c r="AK351" i="10" s="1"/>
  <c r="V351" i="10"/>
  <c r="AJ351" i="10" s="1"/>
  <c r="W330" i="10"/>
  <c r="V330" i="10"/>
  <c r="AJ330" i="10" s="1"/>
  <c r="W329" i="10"/>
  <c r="AK329" i="10" s="1"/>
  <c r="V329" i="10"/>
  <c r="AJ329" i="10" s="1"/>
  <c r="AK328" i="10"/>
  <c r="AJ328" i="10"/>
  <c r="W327" i="10"/>
  <c r="AK327" i="10" s="1"/>
  <c r="V327" i="10"/>
  <c r="AJ327" i="10" s="1"/>
  <c r="W306" i="10"/>
  <c r="V306" i="10"/>
  <c r="AJ306" i="10" s="1"/>
  <c r="W285" i="10"/>
  <c r="V285" i="10"/>
  <c r="W264" i="10"/>
  <c r="W265" i="10" s="1"/>
  <c r="V264" i="10"/>
  <c r="AJ243" i="10"/>
  <c r="W222" i="10"/>
  <c r="V222" i="10"/>
  <c r="AJ222" i="10" s="1"/>
  <c r="W202" i="10"/>
  <c r="V202" i="10"/>
  <c r="AJ202" i="10" s="1"/>
  <c r="W181" i="10"/>
  <c r="V181" i="10"/>
  <c r="W165" i="10"/>
  <c r="V165" i="10"/>
  <c r="W144" i="10"/>
  <c r="AK144" i="10" s="1"/>
  <c r="V144" i="10"/>
  <c r="V145" i="10" s="1"/>
  <c r="V146" i="10" s="1"/>
  <c r="V147" i="10" s="1"/>
  <c r="W125" i="10"/>
  <c r="W126" i="10" s="1"/>
  <c r="W127" i="10" s="1"/>
  <c r="W128" i="10" s="1"/>
  <c r="AK128" i="10" s="1"/>
  <c r="V125" i="10"/>
  <c r="V126" i="10" s="1"/>
  <c r="V127" i="10" s="1"/>
  <c r="W105" i="10"/>
  <c r="W106" i="10" s="1"/>
  <c r="W107" i="10" s="1"/>
  <c r="W108" i="10" s="1"/>
  <c r="AK108" i="10" s="1"/>
  <c r="V105" i="10"/>
  <c r="V106" i="10" s="1"/>
  <c r="AJ106" i="10" s="1"/>
  <c r="W84" i="10"/>
  <c r="AK84" i="10" s="1"/>
  <c r="V84" i="10"/>
  <c r="V85" i="10" s="1"/>
  <c r="V86" i="10" s="1"/>
  <c r="V87" i="10" s="1"/>
  <c r="W64" i="10"/>
  <c r="AK64" i="10" s="1"/>
  <c r="V64" i="10"/>
  <c r="V65" i="10" s="1"/>
  <c r="V66" i="10" s="1"/>
  <c r="V67" i="10" s="1"/>
  <c r="W44" i="10"/>
  <c r="W45" i="10" s="1"/>
  <c r="W46" i="10" s="1"/>
  <c r="W47" i="10" s="1"/>
  <c r="W48" i="10" s="1"/>
  <c r="W49" i="10" s="1"/>
  <c r="W50" i="10" s="1"/>
  <c r="W51" i="10" s="1"/>
  <c r="W52" i="10" s="1"/>
  <c r="W53" i="10" s="1"/>
  <c r="W54" i="10" s="1"/>
  <c r="W55" i="10" s="1"/>
  <c r="W56" i="10" s="1"/>
  <c r="W57" i="10" s="1"/>
  <c r="W58" i="10" s="1"/>
  <c r="W59" i="10" s="1"/>
  <c r="W60" i="10" s="1"/>
  <c r="W61" i="10" s="1"/>
  <c r="W62" i="10" s="1"/>
  <c r="W63" i="10" s="1"/>
  <c r="AK63" i="10" s="1"/>
  <c r="V44" i="10"/>
  <c r="V45" i="10" s="1"/>
  <c r="V46" i="10" s="1"/>
  <c r="V47" i="10" s="1"/>
  <c r="W24" i="10"/>
  <c r="AK24" i="10" s="1"/>
  <c r="V24" i="10"/>
  <c r="V25" i="10" s="1"/>
  <c r="V26" i="10" s="1"/>
  <c r="V27" i="10" s="1"/>
  <c r="V28" i="10" s="1"/>
  <c r="V29" i="10" s="1"/>
  <c r="V30" i="10" s="1"/>
  <c r="V31" i="10" s="1"/>
  <c r="V32" i="10" s="1"/>
  <c r="V33" i="10" s="1"/>
  <c r="V34" i="10" s="1"/>
  <c r="V35" i="10" s="1"/>
  <c r="V36" i="10" s="1"/>
  <c r="V37" i="10" s="1"/>
  <c r="V38" i="10" s="1"/>
  <c r="V39" i="10" s="1"/>
  <c r="V40" i="10" s="1"/>
  <c r="V41" i="10" s="1"/>
  <c r="V42" i="10" s="1"/>
  <c r="V43" i="10" s="1"/>
  <c r="AJ43" i="10" s="1"/>
  <c r="W4" i="10"/>
  <c r="AK4" i="10" s="1"/>
  <c r="V4" i="10"/>
  <c r="V5" i="10" s="1"/>
  <c r="V6" i="10" s="1"/>
  <c r="V7" i="10" s="1"/>
  <c r="V8" i="10" s="1"/>
  <c r="V9" i="10" s="1"/>
  <c r="V10" i="10" s="1"/>
  <c r="V11" i="10" s="1"/>
  <c r="V12" i="10" s="1"/>
  <c r="V13" i="10" s="1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AJ23" i="10" s="1"/>
  <c r="W3" i="10"/>
  <c r="V3" i="10"/>
  <c r="H3" i="10"/>
  <c r="I3" i="10"/>
  <c r="AC5" i="10" l="1"/>
  <c r="AQ5" i="10" s="1"/>
  <c r="AB1" i="32"/>
  <c r="AB3" i="32" s="1"/>
  <c r="N3" i="32"/>
  <c r="W5" i="10"/>
  <c r="W6" i="10" s="1"/>
  <c r="W7" i="10" s="1"/>
  <c r="W8" i="10" s="1"/>
  <c r="W9" i="10" s="1"/>
  <c r="W10" i="10" s="1"/>
  <c r="W11" i="10" s="1"/>
  <c r="W12" i="10" s="1"/>
  <c r="W13" i="10" s="1"/>
  <c r="W14" i="10" s="1"/>
  <c r="W15" i="10" s="1"/>
  <c r="W16" i="10" s="1"/>
  <c r="W17" i="10" s="1"/>
  <c r="W18" i="10" s="1"/>
  <c r="W19" i="10" s="1"/>
  <c r="W20" i="10" s="1"/>
  <c r="W21" i="10" s="1"/>
  <c r="W22" i="10" s="1"/>
  <c r="W23" i="10" s="1"/>
  <c r="AK23" i="10" s="1"/>
  <c r="V307" i="32"/>
  <c r="AJ307" i="32" s="1"/>
  <c r="W371" i="32"/>
  <c r="AK371" i="32" s="1"/>
  <c r="W145" i="10"/>
  <c r="W146" i="10" s="1"/>
  <c r="W147" i="10" s="1"/>
  <c r="W148" i="10" s="1"/>
  <c r="AK148" i="10" s="1"/>
  <c r="AC106" i="10"/>
  <c r="AC107" i="10" s="1"/>
  <c r="AK45" i="10"/>
  <c r="W307" i="32"/>
  <c r="AK307" i="32" s="1"/>
  <c r="AB307" i="32"/>
  <c r="AB371" i="32"/>
  <c r="W25" i="10"/>
  <c r="AB25" i="10"/>
  <c r="AP25" i="10" s="1"/>
  <c r="AK49" i="10"/>
  <c r="V107" i="10"/>
  <c r="V108" i="10" s="1"/>
  <c r="V109" i="10" s="1"/>
  <c r="V110" i="10" s="1"/>
  <c r="V111" i="10" s="1"/>
  <c r="V112" i="10" s="1"/>
  <c r="V113" i="10" s="1"/>
  <c r="V114" i="10" s="1"/>
  <c r="V115" i="10" s="1"/>
  <c r="V116" i="10" s="1"/>
  <c r="V117" i="10" s="1"/>
  <c r="V118" i="10" s="1"/>
  <c r="V119" i="10" s="1"/>
  <c r="V120" i="10" s="1"/>
  <c r="V121" i="10" s="1"/>
  <c r="V122" i="10" s="1"/>
  <c r="V123" i="10" s="1"/>
  <c r="V124" i="10" s="1"/>
  <c r="AJ124" i="10" s="1"/>
  <c r="AK53" i="10"/>
  <c r="AK57" i="10"/>
  <c r="AK61" i="10"/>
  <c r="W129" i="10"/>
  <c r="W130" i="10" s="1"/>
  <c r="W131" i="10" s="1"/>
  <c r="W132" i="10" s="1"/>
  <c r="W133" i="10" s="1"/>
  <c r="W134" i="10" s="1"/>
  <c r="W135" i="10" s="1"/>
  <c r="W136" i="10" s="1"/>
  <c r="W137" i="10" s="1"/>
  <c r="W138" i="10" s="1"/>
  <c r="W139" i="10" s="1"/>
  <c r="W140" i="10" s="1"/>
  <c r="W141" i="10" s="1"/>
  <c r="W142" i="10" s="1"/>
  <c r="W143" i="10" s="1"/>
  <c r="AK143" i="10" s="1"/>
  <c r="AC126" i="10"/>
  <c r="AK105" i="10"/>
  <c r="AK125" i="10"/>
  <c r="V87" i="32"/>
  <c r="V88" i="32" s="1"/>
  <c r="V89" i="32" s="1"/>
  <c r="V90" i="32" s="1"/>
  <c r="V91" i="32" s="1"/>
  <c r="V92" i="32" s="1"/>
  <c r="V93" i="32" s="1"/>
  <c r="V94" i="32" s="1"/>
  <c r="V95" i="32" s="1"/>
  <c r="V96" i="32" s="1"/>
  <c r="V97" i="32" s="1"/>
  <c r="V98" i="32" s="1"/>
  <c r="V99" i="32" s="1"/>
  <c r="V100" i="32" s="1"/>
  <c r="V101" i="32" s="1"/>
  <c r="V102" i="32" s="1"/>
  <c r="V103" i="32" s="1"/>
  <c r="V104" i="32" s="1"/>
  <c r="AJ104" i="32" s="1"/>
  <c r="AJ6" i="32"/>
  <c r="AJ70" i="32"/>
  <c r="AJ150" i="32"/>
  <c r="V127" i="32"/>
  <c r="V128" i="32" s="1"/>
  <c r="V129" i="32" s="1"/>
  <c r="V130" i="32" s="1"/>
  <c r="V131" i="32" s="1"/>
  <c r="V132" i="32" s="1"/>
  <c r="V133" i="32" s="1"/>
  <c r="V134" i="32" s="1"/>
  <c r="V135" i="32" s="1"/>
  <c r="V136" i="32" s="1"/>
  <c r="V137" i="32" s="1"/>
  <c r="V138" i="32" s="1"/>
  <c r="V139" i="32" s="1"/>
  <c r="V140" i="32" s="1"/>
  <c r="V141" i="32" s="1"/>
  <c r="V142" i="32" s="1"/>
  <c r="V143" i="32" s="1"/>
  <c r="AJ143" i="32" s="1"/>
  <c r="V204" i="32"/>
  <c r="V205" i="32" s="1"/>
  <c r="V206" i="32" s="1"/>
  <c r="AJ10" i="32"/>
  <c r="AJ42" i="32"/>
  <c r="AJ74" i="32"/>
  <c r="AJ106" i="32"/>
  <c r="AJ154" i="32"/>
  <c r="AJ38" i="32"/>
  <c r="V167" i="32"/>
  <c r="AJ14" i="32"/>
  <c r="AJ46" i="32"/>
  <c r="AJ78" i="32"/>
  <c r="AJ110" i="32"/>
  <c r="AJ158" i="32"/>
  <c r="AJ18" i="32"/>
  <c r="AJ50" i="32"/>
  <c r="AJ82" i="32"/>
  <c r="AJ114" i="32"/>
  <c r="AJ162" i="32"/>
  <c r="AJ22" i="32"/>
  <c r="AJ54" i="32"/>
  <c r="AJ118" i="32"/>
  <c r="AJ26" i="32"/>
  <c r="AJ58" i="32"/>
  <c r="AJ90" i="32"/>
  <c r="AJ122" i="32"/>
  <c r="AJ30" i="32"/>
  <c r="AJ62" i="32"/>
  <c r="V371" i="32"/>
  <c r="AJ34" i="32"/>
  <c r="AJ66" i="32"/>
  <c r="AJ146" i="32"/>
  <c r="V48" i="10"/>
  <c r="AJ47" i="10"/>
  <c r="AK244" i="10"/>
  <c r="V128" i="10"/>
  <c r="AJ127" i="10"/>
  <c r="V68" i="10"/>
  <c r="AJ67" i="10"/>
  <c r="V88" i="10"/>
  <c r="AJ87" i="10"/>
  <c r="V148" i="10"/>
  <c r="AJ147" i="10"/>
  <c r="W65" i="10"/>
  <c r="W223" i="10"/>
  <c r="AK222" i="10"/>
  <c r="AC6" i="10"/>
  <c r="AC65" i="10"/>
  <c r="AQ64" i="10"/>
  <c r="AC203" i="10"/>
  <c r="AQ202" i="10"/>
  <c r="AB265" i="10"/>
  <c r="AP264" i="10"/>
  <c r="AJ6" i="10"/>
  <c r="AJ10" i="10"/>
  <c r="AJ14" i="10"/>
  <c r="AJ18" i="10"/>
  <c r="AJ22" i="10"/>
  <c r="AJ26" i="10"/>
  <c r="AJ30" i="10"/>
  <c r="AJ34" i="10"/>
  <c r="AJ38" i="10"/>
  <c r="AJ42" i="10"/>
  <c r="AJ46" i="10"/>
  <c r="AJ66" i="10"/>
  <c r="AJ86" i="10"/>
  <c r="AJ126" i="10"/>
  <c r="AJ146" i="10"/>
  <c r="AQ24" i="10"/>
  <c r="W266" i="10"/>
  <c r="AK265" i="10"/>
  <c r="V182" i="10"/>
  <c r="AJ181" i="10"/>
  <c r="V223" i="10"/>
  <c r="V286" i="10"/>
  <c r="AJ285" i="10"/>
  <c r="V353" i="10"/>
  <c r="AJ352" i="10"/>
  <c r="AB85" i="10"/>
  <c r="AP84" i="10"/>
  <c r="AB166" i="10"/>
  <c r="AB223" i="10"/>
  <c r="AP222" i="10"/>
  <c r="AC266" i="10"/>
  <c r="AQ265" i="10"/>
  <c r="AK6" i="10"/>
  <c r="AK10" i="10"/>
  <c r="AK14" i="10"/>
  <c r="AK18" i="10"/>
  <c r="AK22" i="10"/>
  <c r="AK46" i="10"/>
  <c r="AK50" i="10"/>
  <c r="AK54" i="10"/>
  <c r="AK58" i="10"/>
  <c r="AK62" i="10"/>
  <c r="AK106" i="10"/>
  <c r="AK126" i="10"/>
  <c r="AQ84" i="10"/>
  <c r="W182" i="10"/>
  <c r="AK181" i="10"/>
  <c r="W286" i="10"/>
  <c r="AK285" i="10"/>
  <c r="W354" i="10"/>
  <c r="AK353" i="10"/>
  <c r="AC86" i="10"/>
  <c r="AQ85" i="10"/>
  <c r="AB126" i="10"/>
  <c r="AC166" i="10"/>
  <c r="AC223" i="10"/>
  <c r="AQ222" i="10"/>
  <c r="AB286" i="10"/>
  <c r="AP285" i="10"/>
  <c r="AB353" i="10"/>
  <c r="AP352" i="10"/>
  <c r="AJ7" i="10"/>
  <c r="AJ11" i="10"/>
  <c r="AJ15" i="10"/>
  <c r="AJ19" i="10"/>
  <c r="AJ27" i="10"/>
  <c r="AJ31" i="10"/>
  <c r="AJ35" i="10"/>
  <c r="AJ39" i="10"/>
  <c r="AK352" i="10"/>
  <c r="AK9" i="10"/>
  <c r="AK17" i="10"/>
  <c r="AK129" i="10"/>
  <c r="W109" i="10"/>
  <c r="AC26" i="10"/>
  <c r="AQ25" i="10"/>
  <c r="AC127" i="10"/>
  <c r="AQ126" i="10"/>
  <c r="AC286" i="10"/>
  <c r="AQ285" i="10"/>
  <c r="AC353" i="10"/>
  <c r="AQ352" i="10"/>
  <c r="AK7" i="10"/>
  <c r="AK11" i="10"/>
  <c r="AK15" i="10"/>
  <c r="AK19" i="10"/>
  <c r="AK47" i="10"/>
  <c r="AK51" i="10"/>
  <c r="AK55" i="10"/>
  <c r="AK59" i="10"/>
  <c r="AK107" i="10"/>
  <c r="AK127" i="10"/>
  <c r="AK131" i="10"/>
  <c r="AK135" i="10"/>
  <c r="AQ264" i="10"/>
  <c r="AB203" i="10"/>
  <c r="AP202" i="10"/>
  <c r="W203" i="10"/>
  <c r="AK202" i="10"/>
  <c r="W307" i="10"/>
  <c r="AK306" i="10"/>
  <c r="V374" i="10"/>
  <c r="AJ373" i="10"/>
  <c r="AB26" i="10"/>
  <c r="AB145" i="10"/>
  <c r="AP144" i="10"/>
  <c r="AB307" i="10"/>
  <c r="AP306" i="10"/>
  <c r="AB374" i="10"/>
  <c r="AP373" i="10"/>
  <c r="AJ4" i="10"/>
  <c r="AJ8" i="10"/>
  <c r="AJ12" i="10"/>
  <c r="AJ16" i="10"/>
  <c r="AJ20" i="10"/>
  <c r="AJ24" i="10"/>
  <c r="AJ28" i="10"/>
  <c r="AJ32" i="10"/>
  <c r="AJ36" i="10"/>
  <c r="AJ40" i="10"/>
  <c r="AJ44" i="10"/>
  <c r="AJ64" i="10"/>
  <c r="AJ84" i="10"/>
  <c r="AJ144" i="10"/>
  <c r="AK264" i="10"/>
  <c r="AB65" i="10"/>
  <c r="AP64" i="10"/>
  <c r="AK5" i="10"/>
  <c r="AK13" i="10"/>
  <c r="AK21" i="10"/>
  <c r="AK133" i="10"/>
  <c r="W85" i="10"/>
  <c r="V166" i="10"/>
  <c r="AJ165" i="10"/>
  <c r="V203" i="10"/>
  <c r="V307" i="10"/>
  <c r="W331" i="10"/>
  <c r="AK330" i="10"/>
  <c r="W374" i="10"/>
  <c r="AK373" i="10"/>
  <c r="AB45" i="10"/>
  <c r="AP44" i="10"/>
  <c r="AC145" i="10"/>
  <c r="AQ144" i="10"/>
  <c r="AB182" i="10"/>
  <c r="AQ243" i="10"/>
  <c r="AC307" i="10"/>
  <c r="AQ306" i="10"/>
  <c r="AB331" i="10"/>
  <c r="AP330" i="10"/>
  <c r="AC374" i="10"/>
  <c r="AQ373" i="10"/>
  <c r="AK8" i="10"/>
  <c r="AK12" i="10"/>
  <c r="AK16" i="10"/>
  <c r="AK20" i="10"/>
  <c r="AK44" i="10"/>
  <c r="AK48" i="10"/>
  <c r="AK52" i="10"/>
  <c r="AK56" i="10"/>
  <c r="AK60" i="10"/>
  <c r="AK132" i="10"/>
  <c r="AK136" i="10"/>
  <c r="AK140" i="10"/>
  <c r="AQ44" i="10"/>
  <c r="W166" i="10"/>
  <c r="AK165" i="10"/>
  <c r="V265" i="10"/>
  <c r="AJ264" i="10"/>
  <c r="V331" i="10"/>
  <c r="AB5" i="10"/>
  <c r="AC46" i="10"/>
  <c r="AQ45" i="10"/>
  <c r="AB106" i="10"/>
  <c r="AC182" i="10"/>
  <c r="AC331" i="10"/>
  <c r="AQ330" i="10"/>
  <c r="AJ5" i="10"/>
  <c r="AJ9" i="10"/>
  <c r="AJ13" i="10"/>
  <c r="AJ17" i="10"/>
  <c r="AJ21" i="10"/>
  <c r="AJ25" i="10"/>
  <c r="AJ29" i="10"/>
  <c r="AJ33" i="10"/>
  <c r="AJ37" i="10"/>
  <c r="AJ41" i="10"/>
  <c r="AJ45" i="10"/>
  <c r="AJ65" i="10"/>
  <c r="AJ85" i="10"/>
  <c r="AJ105" i="10"/>
  <c r="AJ125" i="10"/>
  <c r="AJ145" i="10"/>
  <c r="V184" i="32"/>
  <c r="AJ183" i="32"/>
  <c r="V372" i="32"/>
  <c r="AJ372" i="32" s="1"/>
  <c r="AJ371" i="32"/>
  <c r="AJ134" i="32"/>
  <c r="W167" i="32"/>
  <c r="W203" i="32"/>
  <c r="AK243" i="32"/>
  <c r="AB25" i="32"/>
  <c r="AC106" i="32"/>
  <c r="AQ105" i="32"/>
  <c r="AC223" i="32"/>
  <c r="AQ222" i="32"/>
  <c r="AC286" i="32"/>
  <c r="AQ285" i="32"/>
  <c r="AB353" i="32"/>
  <c r="AP352" i="32"/>
  <c r="AB374" i="32"/>
  <c r="AJ5" i="32"/>
  <c r="AJ9" i="32"/>
  <c r="AJ13" i="32"/>
  <c r="AJ17" i="32"/>
  <c r="AJ21" i="32"/>
  <c r="AJ25" i="32"/>
  <c r="AJ29" i="32"/>
  <c r="AJ33" i="32"/>
  <c r="AJ37" i="32"/>
  <c r="AJ41" i="32"/>
  <c r="AJ45" i="32"/>
  <c r="AJ49" i="32"/>
  <c r="AJ53" i="32"/>
  <c r="AJ57" i="32"/>
  <c r="AJ61" i="32"/>
  <c r="AJ65" i="32"/>
  <c r="AJ69" i="32"/>
  <c r="AJ73" i="32"/>
  <c r="AJ77" i="32"/>
  <c r="AJ81" i="32"/>
  <c r="AJ85" i="32"/>
  <c r="AJ89" i="32"/>
  <c r="AJ93" i="32"/>
  <c r="AJ97" i="32"/>
  <c r="AJ101" i="32"/>
  <c r="AJ105" i="32"/>
  <c r="AJ109" i="32"/>
  <c r="AJ113" i="32"/>
  <c r="AJ117" i="32"/>
  <c r="AJ121" i="32"/>
  <c r="AJ125" i="32"/>
  <c r="AJ129" i="32"/>
  <c r="AJ133" i="32"/>
  <c r="AJ137" i="32"/>
  <c r="AJ141" i="32"/>
  <c r="AJ145" i="32"/>
  <c r="AJ149" i="32"/>
  <c r="AJ153" i="32"/>
  <c r="AJ157" i="32"/>
  <c r="AJ161" i="32"/>
  <c r="AJ165" i="32"/>
  <c r="AJ181" i="32"/>
  <c r="W265" i="32"/>
  <c r="AK264" i="32"/>
  <c r="V265" i="32"/>
  <c r="AJ264" i="32"/>
  <c r="AB45" i="32"/>
  <c r="AP44" i="32"/>
  <c r="AB126" i="32"/>
  <c r="AP125" i="32"/>
  <c r="AB182" i="32"/>
  <c r="AP181" i="32"/>
  <c r="AB223" i="32"/>
  <c r="AC353" i="32"/>
  <c r="AQ352" i="32"/>
  <c r="AC374" i="32"/>
  <c r="AK5" i="32"/>
  <c r="AK9" i="32"/>
  <c r="AK13" i="32"/>
  <c r="AK17" i="32"/>
  <c r="AK21" i="32"/>
  <c r="AK25" i="32"/>
  <c r="AK29" i="32"/>
  <c r="AK33" i="32"/>
  <c r="AK37" i="32"/>
  <c r="AK41" i="32"/>
  <c r="AK45" i="32"/>
  <c r="AK49" i="32"/>
  <c r="AK53" i="32"/>
  <c r="AK57" i="32"/>
  <c r="AK61" i="32"/>
  <c r="AK65" i="32"/>
  <c r="AK69" i="32"/>
  <c r="AK73" i="32"/>
  <c r="AK77" i="32"/>
  <c r="AK81" i="32"/>
  <c r="AK105" i="32"/>
  <c r="AK109" i="32"/>
  <c r="AK113" i="32"/>
  <c r="AK117" i="32"/>
  <c r="AK121" i="32"/>
  <c r="AK125" i="32"/>
  <c r="AK129" i="32"/>
  <c r="AK133" i="32"/>
  <c r="AK137" i="32"/>
  <c r="AK141" i="32"/>
  <c r="AK145" i="32"/>
  <c r="AK149" i="32"/>
  <c r="AK153" i="32"/>
  <c r="AK157" i="32"/>
  <c r="AK161" i="32"/>
  <c r="AK165" i="32"/>
  <c r="AK181" i="32"/>
  <c r="AK185" i="32"/>
  <c r="AK189" i="32"/>
  <c r="AK193" i="32"/>
  <c r="AK197" i="32"/>
  <c r="AC126" i="32"/>
  <c r="AQ125" i="32"/>
  <c r="AJ130" i="32"/>
  <c r="AJ138" i="32"/>
  <c r="AJ142" i="32"/>
  <c r="AJ182" i="32"/>
  <c r="W85" i="32"/>
  <c r="V308" i="32"/>
  <c r="V353" i="32"/>
  <c r="AJ352" i="32"/>
  <c r="AB65" i="32"/>
  <c r="AP64" i="32"/>
  <c r="AQ243" i="32"/>
  <c r="AB308" i="32"/>
  <c r="AP307" i="32"/>
  <c r="AC331" i="32"/>
  <c r="AQ330" i="32"/>
  <c r="AK6" i="32"/>
  <c r="AK10" i="32"/>
  <c r="AK14" i="32"/>
  <c r="AK18" i="32"/>
  <c r="AK22" i="32"/>
  <c r="AK26" i="32"/>
  <c r="AK30" i="32"/>
  <c r="AK34" i="32"/>
  <c r="AK38" i="32"/>
  <c r="AK42" i="32"/>
  <c r="AK46" i="32"/>
  <c r="AK50" i="32"/>
  <c r="AK54" i="32"/>
  <c r="AK58" i="32"/>
  <c r="AK62" i="32"/>
  <c r="AK66" i="32"/>
  <c r="AK70" i="32"/>
  <c r="AK74" i="32"/>
  <c r="AK78" i="32"/>
  <c r="AK82" i="32"/>
  <c r="AK106" i="32"/>
  <c r="AK110" i="32"/>
  <c r="AK114" i="32"/>
  <c r="AK118" i="32"/>
  <c r="AK122" i="32"/>
  <c r="AK126" i="32"/>
  <c r="AK130" i="32"/>
  <c r="AK134" i="32"/>
  <c r="AK138" i="32"/>
  <c r="AK142" i="32"/>
  <c r="AK146" i="32"/>
  <c r="AK150" i="32"/>
  <c r="AK154" i="32"/>
  <c r="AK158" i="32"/>
  <c r="AK162" i="32"/>
  <c r="AK182" i="32"/>
  <c r="AK186" i="32"/>
  <c r="AK190" i="32"/>
  <c r="AK194" i="32"/>
  <c r="AK198" i="32"/>
  <c r="AC45" i="32"/>
  <c r="AQ44" i="32"/>
  <c r="V223" i="32"/>
  <c r="V286" i="32"/>
  <c r="AJ285" i="32"/>
  <c r="W308" i="32"/>
  <c r="W353" i="32"/>
  <c r="AK352" i="32"/>
  <c r="AC5" i="32"/>
  <c r="AQ4" i="32"/>
  <c r="AC65" i="32"/>
  <c r="AQ64" i="32"/>
  <c r="AB145" i="32"/>
  <c r="AP144" i="32"/>
  <c r="AC203" i="32"/>
  <c r="AB265" i="32"/>
  <c r="AP264" i="32"/>
  <c r="AB331" i="32"/>
  <c r="AJ7" i="32"/>
  <c r="AJ11" i="32"/>
  <c r="AJ15" i="32"/>
  <c r="AJ19" i="32"/>
  <c r="AJ27" i="32"/>
  <c r="AJ31" i="32"/>
  <c r="AJ35" i="32"/>
  <c r="AJ39" i="32"/>
  <c r="AJ47" i="32"/>
  <c r="AJ51" i="32"/>
  <c r="AJ55" i="32"/>
  <c r="AJ59" i="32"/>
  <c r="AJ67" i="32"/>
  <c r="AJ71" i="32"/>
  <c r="AJ75" i="32"/>
  <c r="AJ79" i="32"/>
  <c r="AJ87" i="32"/>
  <c r="AJ91" i="32"/>
  <c r="AJ95" i="32"/>
  <c r="AJ99" i="32"/>
  <c r="AJ103" i="32"/>
  <c r="AJ107" i="32"/>
  <c r="AJ111" i="32"/>
  <c r="AJ115" i="32"/>
  <c r="AJ119" i="32"/>
  <c r="AJ123" i="32"/>
  <c r="AJ127" i="32"/>
  <c r="AJ131" i="32"/>
  <c r="AJ135" i="32"/>
  <c r="AJ139" i="32"/>
  <c r="AJ147" i="32"/>
  <c r="AJ151" i="32"/>
  <c r="AJ155" i="32"/>
  <c r="AJ159" i="32"/>
  <c r="AJ163" i="32"/>
  <c r="AC307" i="32"/>
  <c r="AQ306" i="32"/>
  <c r="W223" i="32"/>
  <c r="W286" i="32"/>
  <c r="AK285" i="32"/>
  <c r="V374" i="32"/>
  <c r="AB5" i="32"/>
  <c r="AB85" i="32"/>
  <c r="AP84" i="32"/>
  <c r="AC145" i="32"/>
  <c r="AQ144" i="32"/>
  <c r="AB203" i="32"/>
  <c r="AC265" i="32"/>
  <c r="AQ264" i="32"/>
  <c r="AK7" i="32"/>
  <c r="AK11" i="32"/>
  <c r="AK15" i="32"/>
  <c r="AK19" i="32"/>
  <c r="AK27" i="32"/>
  <c r="AK31" i="32"/>
  <c r="AK35" i="32"/>
  <c r="AK39" i="32"/>
  <c r="AK47" i="32"/>
  <c r="AK51" i="32"/>
  <c r="AK55" i="32"/>
  <c r="AK59" i="32"/>
  <c r="AK67" i="32"/>
  <c r="AK71" i="32"/>
  <c r="AK75" i="32"/>
  <c r="AK79" i="32"/>
  <c r="AK107" i="32"/>
  <c r="AK111" i="32"/>
  <c r="AK115" i="32"/>
  <c r="AK119" i="32"/>
  <c r="AK123" i="32"/>
  <c r="AK127" i="32"/>
  <c r="AK131" i="32"/>
  <c r="AK135" i="32"/>
  <c r="AK139" i="32"/>
  <c r="AK147" i="32"/>
  <c r="AK151" i="32"/>
  <c r="AK155" i="32"/>
  <c r="AK159" i="32"/>
  <c r="AK163" i="32"/>
  <c r="AK183" i="32"/>
  <c r="AK187" i="32"/>
  <c r="AK191" i="32"/>
  <c r="AK195" i="32"/>
  <c r="AK199" i="32"/>
  <c r="AC182" i="32"/>
  <c r="AQ181" i="32"/>
  <c r="V331" i="32"/>
  <c r="W374" i="32"/>
  <c r="AC85" i="32"/>
  <c r="AQ84" i="32"/>
  <c r="AB166" i="32"/>
  <c r="AP165" i="32"/>
  <c r="AC371" i="32"/>
  <c r="AQ370" i="32"/>
  <c r="AJ4" i="32"/>
  <c r="AJ8" i="32"/>
  <c r="AJ12" i="32"/>
  <c r="AJ16" i="32"/>
  <c r="AJ20" i="32"/>
  <c r="AJ24" i="32"/>
  <c r="AJ28" i="32"/>
  <c r="AJ32" i="32"/>
  <c r="AJ36" i="32"/>
  <c r="AJ40" i="32"/>
  <c r="AJ44" i="32"/>
  <c r="AJ48" i="32"/>
  <c r="AJ52" i="32"/>
  <c r="AJ56" i="32"/>
  <c r="AJ60" i="32"/>
  <c r="AJ64" i="32"/>
  <c r="AJ68" i="32"/>
  <c r="AJ72" i="32"/>
  <c r="AJ76" i="32"/>
  <c r="AJ80" i="32"/>
  <c r="AJ84" i="32"/>
  <c r="AJ88" i="32"/>
  <c r="AJ92" i="32"/>
  <c r="AJ96" i="32"/>
  <c r="AJ100" i="32"/>
  <c r="AJ108" i="32"/>
  <c r="AJ112" i="32"/>
  <c r="AJ116" i="32"/>
  <c r="AJ120" i="32"/>
  <c r="AJ128" i="32"/>
  <c r="AJ132" i="32"/>
  <c r="AJ136" i="32"/>
  <c r="AJ140" i="32"/>
  <c r="AJ144" i="32"/>
  <c r="AJ148" i="32"/>
  <c r="AJ152" i="32"/>
  <c r="AJ156" i="32"/>
  <c r="AJ160" i="32"/>
  <c r="AP243" i="32"/>
  <c r="AJ243" i="32"/>
  <c r="W332" i="32"/>
  <c r="AK331" i="32"/>
  <c r="AC25" i="32"/>
  <c r="AQ24" i="32"/>
  <c r="AB106" i="32"/>
  <c r="AP105" i="32"/>
  <c r="AC166" i="32"/>
  <c r="AQ165" i="32"/>
  <c r="AB286" i="32"/>
  <c r="AP285" i="32"/>
  <c r="AB372" i="32"/>
  <c r="AP372" i="32" s="1"/>
  <c r="AP371" i="32"/>
  <c r="AK4" i="32"/>
  <c r="AK8" i="32"/>
  <c r="AK12" i="32"/>
  <c r="AK16" i="32"/>
  <c r="AK20" i="32"/>
  <c r="AK24" i="32"/>
  <c r="AK28" i="32"/>
  <c r="AK32" i="32"/>
  <c r="AK36" i="32"/>
  <c r="AK40" i="32"/>
  <c r="AK44" i="32"/>
  <c r="AK48" i="32"/>
  <c r="AK52" i="32"/>
  <c r="AK56" i="32"/>
  <c r="AK60" i="32"/>
  <c r="AK64" i="32"/>
  <c r="AK68" i="32"/>
  <c r="AK72" i="32"/>
  <c r="AK76" i="32"/>
  <c r="AK80" i="32"/>
  <c r="AK108" i="32"/>
  <c r="AK112" i="32"/>
  <c r="AK116" i="32"/>
  <c r="AK120" i="32"/>
  <c r="AK128" i="32"/>
  <c r="AK132" i="32"/>
  <c r="AK136" i="32"/>
  <c r="AK140" i="32"/>
  <c r="AK144" i="32"/>
  <c r="AK148" i="32"/>
  <c r="AK152" i="32"/>
  <c r="AK156" i="32"/>
  <c r="AK160" i="32"/>
  <c r="AK184" i="32"/>
  <c r="AK188" i="32"/>
  <c r="AK192" i="32"/>
  <c r="AK196" i="32"/>
  <c r="AK200" i="32"/>
  <c r="AC1" i="32"/>
  <c r="AC3" i="32" s="1"/>
  <c r="O3" i="32"/>
  <c r="AJ117" i="10" l="1"/>
  <c r="AJ116" i="10"/>
  <c r="AJ107" i="10"/>
  <c r="AJ113" i="10"/>
  <c r="AJ112" i="10"/>
  <c r="AQ106" i="10"/>
  <c r="AJ120" i="10"/>
  <c r="AJ111" i="10"/>
  <c r="AJ109" i="10"/>
  <c r="AJ108" i="10"/>
  <c r="AJ121" i="10"/>
  <c r="AJ123" i="10"/>
  <c r="AJ115" i="10"/>
  <c r="W149" i="10"/>
  <c r="W150" i="10" s="1"/>
  <c r="AJ119" i="10"/>
  <c r="AK139" i="10"/>
  <c r="AK142" i="10"/>
  <c r="AK138" i="10"/>
  <c r="AK134" i="10"/>
  <c r="AK141" i="10"/>
  <c r="AK130" i="10"/>
  <c r="W372" i="32"/>
  <c r="AK372" i="32" s="1"/>
  <c r="AJ94" i="32"/>
  <c r="AJ102" i="32"/>
  <c r="AJ98" i="32"/>
  <c r="AK147" i="10"/>
  <c r="AK146" i="10"/>
  <c r="AK145" i="10"/>
  <c r="AK137" i="10"/>
  <c r="AJ122" i="10"/>
  <c r="AJ118" i="10"/>
  <c r="AJ114" i="10"/>
  <c r="AJ110" i="10"/>
  <c r="W26" i="10"/>
  <c r="AK25" i="10"/>
  <c r="AJ167" i="32"/>
  <c r="V168" i="32"/>
  <c r="V207" i="32"/>
  <c r="AP244" i="10"/>
  <c r="V266" i="10"/>
  <c r="AJ265" i="10"/>
  <c r="AB46" i="10"/>
  <c r="AP45" i="10"/>
  <c r="AJ166" i="10"/>
  <c r="V167" i="10"/>
  <c r="AB146" i="10"/>
  <c r="AP145" i="10"/>
  <c r="W110" i="10"/>
  <c r="AK109" i="10"/>
  <c r="AB287" i="10"/>
  <c r="AP286" i="10"/>
  <c r="W355" i="10"/>
  <c r="AK354" i="10"/>
  <c r="AB167" i="10"/>
  <c r="AP166" i="10"/>
  <c r="V69" i="10"/>
  <c r="AJ68" i="10"/>
  <c r="AQ6" i="10"/>
  <c r="AC7" i="10"/>
  <c r="AC183" i="10"/>
  <c r="AQ182" i="10"/>
  <c r="AC308" i="10"/>
  <c r="AQ307" i="10"/>
  <c r="W86" i="10"/>
  <c r="AK85" i="10"/>
  <c r="W204" i="10"/>
  <c r="AK203" i="10"/>
  <c r="AC354" i="10"/>
  <c r="AQ353" i="10"/>
  <c r="V183" i="10"/>
  <c r="AJ182" i="10"/>
  <c r="W224" i="10"/>
  <c r="AK223" i="10"/>
  <c r="AB107" i="10"/>
  <c r="AP106" i="10"/>
  <c r="W167" i="10"/>
  <c r="AK166" i="10"/>
  <c r="W375" i="10"/>
  <c r="AK374" i="10"/>
  <c r="AB27" i="10"/>
  <c r="AP26" i="10"/>
  <c r="AC224" i="10"/>
  <c r="AQ223" i="10"/>
  <c r="W287" i="10"/>
  <c r="AK286" i="10"/>
  <c r="AB86" i="10"/>
  <c r="AP85" i="10"/>
  <c r="AB266" i="10"/>
  <c r="AP265" i="10"/>
  <c r="W66" i="10"/>
  <c r="AK65" i="10"/>
  <c r="V129" i="10"/>
  <c r="AJ128" i="10"/>
  <c r="AB66" i="10"/>
  <c r="AP65" i="10"/>
  <c r="AC27" i="10"/>
  <c r="AQ26" i="10"/>
  <c r="AQ244" i="10"/>
  <c r="AC287" i="10"/>
  <c r="AQ286" i="10"/>
  <c r="AC167" i="10"/>
  <c r="AQ166" i="10"/>
  <c r="AC332" i="10"/>
  <c r="AQ331" i="10"/>
  <c r="AP331" i="10"/>
  <c r="AB332" i="10"/>
  <c r="AP223" i="10"/>
  <c r="AB224" i="10"/>
  <c r="AC47" i="10"/>
  <c r="AQ46" i="10"/>
  <c r="AB183" i="10"/>
  <c r="AP182" i="10"/>
  <c r="W332" i="10"/>
  <c r="AK331" i="10"/>
  <c r="AB375" i="10"/>
  <c r="AP374" i="10"/>
  <c r="V375" i="10"/>
  <c r="AJ374" i="10"/>
  <c r="AB204" i="10"/>
  <c r="AP203" i="10"/>
  <c r="AB127" i="10"/>
  <c r="AP126" i="10"/>
  <c r="W183" i="10"/>
  <c r="AK182" i="10"/>
  <c r="V354" i="10"/>
  <c r="AJ353" i="10"/>
  <c r="W267" i="10"/>
  <c r="AK266" i="10"/>
  <c r="AC204" i="10"/>
  <c r="AQ203" i="10"/>
  <c r="V149" i="10"/>
  <c r="AJ148" i="10"/>
  <c r="AK245" i="10"/>
  <c r="AJ244" i="10"/>
  <c r="V224" i="10"/>
  <c r="AJ223" i="10"/>
  <c r="AB6" i="10"/>
  <c r="AP5" i="10"/>
  <c r="AC375" i="10"/>
  <c r="AQ374" i="10"/>
  <c r="V308" i="10"/>
  <c r="AJ307" i="10"/>
  <c r="AC128" i="10"/>
  <c r="AQ127" i="10"/>
  <c r="AC267" i="10"/>
  <c r="AQ266" i="10"/>
  <c r="V332" i="10"/>
  <c r="AJ331" i="10"/>
  <c r="AC146" i="10"/>
  <c r="AQ145" i="10"/>
  <c r="V204" i="10"/>
  <c r="AJ203" i="10"/>
  <c r="AP307" i="10"/>
  <c r="AB308" i="10"/>
  <c r="W308" i="10"/>
  <c r="AK307" i="10"/>
  <c r="AC108" i="10"/>
  <c r="AQ107" i="10"/>
  <c r="AB354" i="10"/>
  <c r="AP353" i="10"/>
  <c r="AC87" i="10"/>
  <c r="AQ86" i="10"/>
  <c r="V287" i="10"/>
  <c r="AJ286" i="10"/>
  <c r="AC66" i="10"/>
  <c r="AQ65" i="10"/>
  <c r="V89" i="10"/>
  <c r="AJ88" i="10"/>
  <c r="V49" i="10"/>
  <c r="AJ48" i="10"/>
  <c r="AB107" i="32"/>
  <c r="AP106" i="32"/>
  <c r="AP244" i="32"/>
  <c r="AC372" i="32"/>
  <c r="AQ372" i="32" s="1"/>
  <c r="AQ371" i="32"/>
  <c r="AK286" i="32"/>
  <c r="W287" i="32"/>
  <c r="AB266" i="32"/>
  <c r="AP265" i="32"/>
  <c r="AC6" i="32"/>
  <c r="AQ5" i="32"/>
  <c r="AC46" i="32"/>
  <c r="AQ45" i="32"/>
  <c r="AB66" i="32"/>
  <c r="AP65" i="32"/>
  <c r="AB224" i="32"/>
  <c r="AP223" i="32"/>
  <c r="V266" i="32"/>
  <c r="AJ265" i="32"/>
  <c r="AK244" i="32"/>
  <c r="AC183" i="32"/>
  <c r="AQ182" i="32"/>
  <c r="AC146" i="32"/>
  <c r="AQ145" i="32"/>
  <c r="W224" i="32"/>
  <c r="AK223" i="32"/>
  <c r="AC287" i="32"/>
  <c r="AQ286" i="32"/>
  <c r="W204" i="32"/>
  <c r="AC26" i="32"/>
  <c r="AQ25" i="32"/>
  <c r="AP166" i="32"/>
  <c r="AB167" i="32"/>
  <c r="AC204" i="32"/>
  <c r="W354" i="32"/>
  <c r="AK353" i="32"/>
  <c r="AC332" i="32"/>
  <c r="AQ331" i="32"/>
  <c r="V354" i="32"/>
  <c r="AJ353" i="32"/>
  <c r="AC127" i="32"/>
  <c r="AQ126" i="32"/>
  <c r="AB183" i="32"/>
  <c r="AP182" i="32"/>
  <c r="W266" i="32"/>
  <c r="AK265" i="32"/>
  <c r="W168" i="32"/>
  <c r="AK167" i="32"/>
  <c r="AB86" i="32"/>
  <c r="AP85" i="32"/>
  <c r="AC308" i="32"/>
  <c r="AQ307" i="32"/>
  <c r="W309" i="32"/>
  <c r="AK308" i="32"/>
  <c r="V309" i="32"/>
  <c r="AJ308" i="32"/>
  <c r="AC224" i="32"/>
  <c r="AQ223" i="32"/>
  <c r="AC86" i="32"/>
  <c r="AQ85" i="32"/>
  <c r="AB6" i="32"/>
  <c r="AP5" i="32"/>
  <c r="AB146" i="32"/>
  <c r="AP145" i="32"/>
  <c r="AB309" i="32"/>
  <c r="AP308" i="32"/>
  <c r="W86" i="32"/>
  <c r="AK85" i="32"/>
  <c r="AP126" i="32"/>
  <c r="AB127" i="32"/>
  <c r="W333" i="32"/>
  <c r="AK332" i="32"/>
  <c r="V287" i="32"/>
  <c r="AJ286" i="32"/>
  <c r="AC375" i="32"/>
  <c r="AB375" i="32"/>
  <c r="AC107" i="32"/>
  <c r="AQ106" i="32"/>
  <c r="AC167" i="32"/>
  <c r="AQ166" i="32"/>
  <c r="W375" i="32"/>
  <c r="AC266" i="32"/>
  <c r="AQ265" i="32"/>
  <c r="V375" i="32"/>
  <c r="AB332" i="32"/>
  <c r="AP331" i="32"/>
  <c r="AC66" i="32"/>
  <c r="AQ65" i="32"/>
  <c r="V224" i="32"/>
  <c r="AJ223" i="32"/>
  <c r="AQ244" i="32"/>
  <c r="AB46" i="32"/>
  <c r="AP45" i="32"/>
  <c r="AB26" i="32"/>
  <c r="AP25" i="32"/>
  <c r="AB287" i="32"/>
  <c r="AP286" i="32"/>
  <c r="AJ244" i="32"/>
  <c r="AJ331" i="32"/>
  <c r="V332" i="32"/>
  <c r="AB204" i="32"/>
  <c r="AC354" i="32"/>
  <c r="AQ353" i="32"/>
  <c r="AB354" i="32"/>
  <c r="AP353" i="32"/>
  <c r="V185" i="32"/>
  <c r="AJ184" i="32"/>
  <c r="AK149" i="10" l="1"/>
  <c r="W27" i="10"/>
  <c r="AK26" i="10"/>
  <c r="V208" i="32"/>
  <c r="V169" i="32"/>
  <c r="AJ168" i="32"/>
  <c r="AC376" i="10"/>
  <c r="AQ375" i="10"/>
  <c r="AB376" i="10"/>
  <c r="AP375" i="10"/>
  <c r="V130" i="10"/>
  <c r="AJ129" i="10"/>
  <c r="V184" i="10"/>
  <c r="AJ183" i="10"/>
  <c r="AB147" i="10"/>
  <c r="AP146" i="10"/>
  <c r="V168" i="10"/>
  <c r="AJ167" i="10"/>
  <c r="V90" i="10"/>
  <c r="AJ89" i="10"/>
  <c r="AB355" i="10"/>
  <c r="AP354" i="10"/>
  <c r="V205" i="10"/>
  <c r="AJ204" i="10"/>
  <c r="AC129" i="10"/>
  <c r="AQ128" i="10"/>
  <c r="V225" i="10"/>
  <c r="AJ224" i="10"/>
  <c r="AC205" i="10"/>
  <c r="AQ204" i="10"/>
  <c r="AB128" i="10"/>
  <c r="AP127" i="10"/>
  <c r="W333" i="10"/>
  <c r="AK332" i="10"/>
  <c r="AQ245" i="10"/>
  <c r="W67" i="10"/>
  <c r="AK66" i="10"/>
  <c r="AC225" i="10"/>
  <c r="AQ224" i="10"/>
  <c r="W168" i="10"/>
  <c r="AK167" i="10"/>
  <c r="AC355" i="10"/>
  <c r="AQ354" i="10"/>
  <c r="AC184" i="10"/>
  <c r="AQ183" i="10"/>
  <c r="W356" i="10"/>
  <c r="AK355" i="10"/>
  <c r="W309" i="10"/>
  <c r="AK308" i="10"/>
  <c r="V333" i="10"/>
  <c r="AJ332" i="10"/>
  <c r="AB309" i="10"/>
  <c r="AP308" i="10"/>
  <c r="V50" i="10"/>
  <c r="AJ49" i="10"/>
  <c r="AC268" i="10"/>
  <c r="AQ267" i="10"/>
  <c r="W184" i="10"/>
  <c r="AK183" i="10"/>
  <c r="AC288" i="10"/>
  <c r="AQ287" i="10"/>
  <c r="W288" i="10"/>
  <c r="AK287" i="10"/>
  <c r="AB168" i="10"/>
  <c r="AP167" i="10"/>
  <c r="AB333" i="10"/>
  <c r="AP332" i="10"/>
  <c r="AC8" i="10"/>
  <c r="AQ7" i="10"/>
  <c r="V288" i="10"/>
  <c r="AJ287" i="10"/>
  <c r="AC88" i="10"/>
  <c r="AQ87" i="10"/>
  <c r="V150" i="10"/>
  <c r="AJ149" i="10"/>
  <c r="AC309" i="10"/>
  <c r="AQ308" i="10"/>
  <c r="AC67" i="10"/>
  <c r="AQ66" i="10"/>
  <c r="AC109" i="10"/>
  <c r="AQ108" i="10"/>
  <c r="AC147" i="10"/>
  <c r="AQ146" i="10"/>
  <c r="V309" i="10"/>
  <c r="AJ308" i="10"/>
  <c r="AJ245" i="10"/>
  <c r="W268" i="10"/>
  <c r="AK267" i="10"/>
  <c r="AB205" i="10"/>
  <c r="AP204" i="10"/>
  <c r="AB184" i="10"/>
  <c r="AP183" i="10"/>
  <c r="AC333" i="10"/>
  <c r="AQ332" i="10"/>
  <c r="AC28" i="10"/>
  <c r="AQ27" i="10"/>
  <c r="AB267" i="10"/>
  <c r="AP266" i="10"/>
  <c r="W151" i="10"/>
  <c r="AK150" i="10"/>
  <c r="AB108" i="10"/>
  <c r="AP107" i="10"/>
  <c r="W205" i="10"/>
  <c r="AK204" i="10"/>
  <c r="AB288" i="10"/>
  <c r="AP287" i="10"/>
  <c r="AB47" i="10"/>
  <c r="AP46" i="10"/>
  <c r="AK246" i="10"/>
  <c r="AJ354" i="10"/>
  <c r="V355" i="10"/>
  <c r="V376" i="10"/>
  <c r="AJ375" i="10"/>
  <c r="AC48" i="10"/>
  <c r="AQ47" i="10"/>
  <c r="AC168" i="10"/>
  <c r="AQ167" i="10"/>
  <c r="AB67" i="10"/>
  <c r="AP66" i="10"/>
  <c r="AB87" i="10"/>
  <c r="AP86" i="10"/>
  <c r="AB28" i="10"/>
  <c r="AP27" i="10"/>
  <c r="W225" i="10"/>
  <c r="AK224" i="10"/>
  <c r="W87" i="10"/>
  <c r="AK86" i="10"/>
  <c r="V70" i="10"/>
  <c r="AJ69" i="10"/>
  <c r="W111" i="10"/>
  <c r="AK110" i="10"/>
  <c r="AJ266" i="10"/>
  <c r="V267" i="10"/>
  <c r="AB225" i="10"/>
  <c r="AP224" i="10"/>
  <c r="AB7" i="10"/>
  <c r="AP6" i="10"/>
  <c r="W376" i="10"/>
  <c r="AK375" i="10"/>
  <c r="AP245" i="10"/>
  <c r="W376" i="32"/>
  <c r="W87" i="32"/>
  <c r="AK86" i="32"/>
  <c r="AC87" i="32"/>
  <c r="AQ86" i="32"/>
  <c r="AC309" i="32"/>
  <c r="AQ308" i="32"/>
  <c r="AB184" i="32"/>
  <c r="AP183" i="32"/>
  <c r="W355" i="32"/>
  <c r="AK354" i="32"/>
  <c r="W205" i="32"/>
  <c r="AC184" i="32"/>
  <c r="AQ183" i="32"/>
  <c r="AB67" i="32"/>
  <c r="AP66" i="32"/>
  <c r="AB27" i="32"/>
  <c r="AP26" i="32"/>
  <c r="V333" i="32"/>
  <c r="AJ332" i="32"/>
  <c r="AB333" i="32"/>
  <c r="AP332" i="32"/>
  <c r="AC168" i="32"/>
  <c r="AQ167" i="32"/>
  <c r="AB310" i="32"/>
  <c r="AP309" i="32"/>
  <c r="AC225" i="32"/>
  <c r="AQ224" i="32"/>
  <c r="AB87" i="32"/>
  <c r="AP86" i="32"/>
  <c r="AC128" i="32"/>
  <c r="AQ127" i="32"/>
  <c r="AC205" i="32"/>
  <c r="AC288" i="32"/>
  <c r="AQ287" i="32"/>
  <c r="AK245" i="32"/>
  <c r="AC47" i="32"/>
  <c r="AQ46" i="32"/>
  <c r="AC376" i="32"/>
  <c r="AB47" i="32"/>
  <c r="AP46" i="32"/>
  <c r="V288" i="32"/>
  <c r="AJ287" i="32"/>
  <c r="AB168" i="32"/>
  <c r="AP167" i="32"/>
  <c r="AB205" i="32"/>
  <c r="AP354" i="32"/>
  <c r="AB355" i="32"/>
  <c r="V376" i="32"/>
  <c r="W334" i="32"/>
  <c r="AK333" i="32"/>
  <c r="AB147" i="32"/>
  <c r="AP146" i="32"/>
  <c r="V310" i="32"/>
  <c r="AJ309" i="32"/>
  <c r="W169" i="32"/>
  <c r="AK168" i="32"/>
  <c r="AJ354" i="32"/>
  <c r="V355" i="32"/>
  <c r="W225" i="32"/>
  <c r="AK224" i="32"/>
  <c r="AJ266" i="32"/>
  <c r="V267" i="32"/>
  <c r="AC7" i="32"/>
  <c r="AQ6" i="32"/>
  <c r="AP245" i="32"/>
  <c r="W288" i="32"/>
  <c r="AK287" i="32"/>
  <c r="AQ245" i="32"/>
  <c r="AB128" i="32"/>
  <c r="AP127" i="32"/>
  <c r="AC67" i="32"/>
  <c r="AQ66" i="32"/>
  <c r="V186" i="32"/>
  <c r="AJ185" i="32"/>
  <c r="AJ245" i="32"/>
  <c r="AC108" i="32"/>
  <c r="AQ107" i="32"/>
  <c r="AC355" i="32"/>
  <c r="AQ354" i="32"/>
  <c r="AB288" i="32"/>
  <c r="AP287" i="32"/>
  <c r="V225" i="32"/>
  <c r="AJ224" i="32"/>
  <c r="AC267" i="32"/>
  <c r="AQ266" i="32"/>
  <c r="AB376" i="32"/>
  <c r="AB7" i="32"/>
  <c r="AP6" i="32"/>
  <c r="W310" i="32"/>
  <c r="AK309" i="32"/>
  <c r="W267" i="32"/>
  <c r="AK266" i="32"/>
  <c r="AC333" i="32"/>
  <c r="AQ332" i="32"/>
  <c r="AC27" i="32"/>
  <c r="AQ26" i="32"/>
  <c r="AC147" i="32"/>
  <c r="AQ146" i="32"/>
  <c r="AB225" i="32"/>
  <c r="AP224" i="32"/>
  <c r="AP266" i="32"/>
  <c r="AB267" i="32"/>
  <c r="AB108" i="32"/>
  <c r="AP107" i="32"/>
  <c r="T43" i="24"/>
  <c r="U43" i="24" s="1"/>
  <c r="V43" i="24" s="1"/>
  <c r="W28" i="10" l="1"/>
  <c r="AK27" i="10"/>
  <c r="V170" i="32"/>
  <c r="AJ169" i="32"/>
  <c r="V209" i="32"/>
  <c r="AB226" i="10"/>
  <c r="AP225" i="10"/>
  <c r="AC334" i="10"/>
  <c r="AQ333" i="10"/>
  <c r="V51" i="10"/>
  <c r="AJ50" i="10"/>
  <c r="W377" i="10"/>
  <c r="AK376" i="10"/>
  <c r="W112" i="10"/>
  <c r="AK111" i="10"/>
  <c r="AB29" i="10"/>
  <c r="AP28" i="10"/>
  <c r="AC49" i="10"/>
  <c r="AQ48" i="10"/>
  <c r="AB48" i="10"/>
  <c r="AP47" i="10"/>
  <c r="W152" i="10"/>
  <c r="AK151" i="10"/>
  <c r="AB185" i="10"/>
  <c r="AP184" i="10"/>
  <c r="V310" i="10"/>
  <c r="AJ309" i="10"/>
  <c r="AC310" i="10"/>
  <c r="AQ309" i="10"/>
  <c r="AC9" i="10"/>
  <c r="AQ8" i="10"/>
  <c r="AC289" i="10"/>
  <c r="AQ288" i="10"/>
  <c r="AB310" i="10"/>
  <c r="AP309" i="10"/>
  <c r="AC185" i="10"/>
  <c r="AQ184" i="10"/>
  <c r="W68" i="10"/>
  <c r="AK67" i="10"/>
  <c r="AC206" i="10"/>
  <c r="AQ205" i="10"/>
  <c r="AB356" i="10"/>
  <c r="AP355" i="10"/>
  <c r="V185" i="10"/>
  <c r="AJ184" i="10"/>
  <c r="AB109" i="10"/>
  <c r="AP108" i="10"/>
  <c r="W226" i="10"/>
  <c r="AK225" i="10"/>
  <c r="W357" i="10"/>
  <c r="AK356" i="10"/>
  <c r="AB8" i="10"/>
  <c r="AP7" i="10"/>
  <c r="V71" i="10"/>
  <c r="AJ70" i="10"/>
  <c r="AP87" i="10"/>
  <c r="AB88" i="10"/>
  <c r="V377" i="10"/>
  <c r="AJ376" i="10"/>
  <c r="AB289" i="10"/>
  <c r="AP288" i="10"/>
  <c r="AB268" i="10"/>
  <c r="AP267" i="10"/>
  <c r="AB206" i="10"/>
  <c r="AP205" i="10"/>
  <c r="AC148" i="10"/>
  <c r="AQ147" i="10"/>
  <c r="V151" i="10"/>
  <c r="AJ150" i="10"/>
  <c r="AB334" i="10"/>
  <c r="AP333" i="10"/>
  <c r="W185" i="10"/>
  <c r="AK184" i="10"/>
  <c r="V334" i="10"/>
  <c r="AJ333" i="10"/>
  <c r="AC356" i="10"/>
  <c r="AQ355" i="10"/>
  <c r="AQ246" i="10"/>
  <c r="V226" i="10"/>
  <c r="AJ225" i="10"/>
  <c r="V91" i="10"/>
  <c r="AJ90" i="10"/>
  <c r="V131" i="10"/>
  <c r="AJ130" i="10"/>
  <c r="W88" i="10"/>
  <c r="AK87" i="10"/>
  <c r="AP246" i="10"/>
  <c r="AC169" i="10"/>
  <c r="AQ168" i="10"/>
  <c r="AJ246" i="10"/>
  <c r="V289" i="10"/>
  <c r="AJ288" i="10"/>
  <c r="V356" i="10"/>
  <c r="AJ355" i="10"/>
  <c r="AB68" i="10"/>
  <c r="AP67" i="10"/>
  <c r="W206" i="10"/>
  <c r="AK205" i="10"/>
  <c r="AC29" i="10"/>
  <c r="AQ28" i="10"/>
  <c r="W269" i="10"/>
  <c r="AK268" i="10"/>
  <c r="AC110" i="10"/>
  <c r="AQ109" i="10"/>
  <c r="AC89" i="10"/>
  <c r="AQ88" i="10"/>
  <c r="AB169" i="10"/>
  <c r="AP168" i="10"/>
  <c r="AC269" i="10"/>
  <c r="AQ268" i="10"/>
  <c r="W310" i="10"/>
  <c r="AK309" i="10"/>
  <c r="W169" i="10"/>
  <c r="AK168" i="10"/>
  <c r="W334" i="10"/>
  <c r="AK333" i="10"/>
  <c r="AC130" i="10"/>
  <c r="AQ129" i="10"/>
  <c r="V169" i="10"/>
  <c r="AJ168" i="10"/>
  <c r="AB377" i="10"/>
  <c r="AP376" i="10"/>
  <c r="V268" i="10"/>
  <c r="AJ267" i="10"/>
  <c r="AK247" i="10"/>
  <c r="AC68" i="10"/>
  <c r="AQ67" i="10"/>
  <c r="W289" i="10"/>
  <c r="AK288" i="10"/>
  <c r="AC226" i="10"/>
  <c r="AQ225" i="10"/>
  <c r="AB129" i="10"/>
  <c r="AP128" i="10"/>
  <c r="V206" i="10"/>
  <c r="AJ205" i="10"/>
  <c r="AP147" i="10"/>
  <c r="AB148" i="10"/>
  <c r="AC377" i="10"/>
  <c r="AQ376" i="10"/>
  <c r="AC8" i="32"/>
  <c r="AQ7" i="32"/>
  <c r="W170" i="32"/>
  <c r="AK169" i="32"/>
  <c r="V377" i="32"/>
  <c r="V289" i="32"/>
  <c r="AJ288" i="32"/>
  <c r="AK246" i="32"/>
  <c r="AB88" i="32"/>
  <c r="AP87" i="32"/>
  <c r="AB334" i="32"/>
  <c r="AP333" i="32"/>
  <c r="AC185" i="32"/>
  <c r="AQ184" i="32"/>
  <c r="AC310" i="32"/>
  <c r="AQ309" i="32"/>
  <c r="V268" i="32"/>
  <c r="AJ267" i="32"/>
  <c r="AB356" i="32"/>
  <c r="AP355" i="32"/>
  <c r="AB226" i="32"/>
  <c r="AP225" i="32"/>
  <c r="AQ246" i="32"/>
  <c r="AB48" i="32"/>
  <c r="AP47" i="32"/>
  <c r="AC289" i="32"/>
  <c r="AQ288" i="32"/>
  <c r="AC226" i="32"/>
  <c r="AQ225" i="32"/>
  <c r="V334" i="32"/>
  <c r="AJ333" i="32"/>
  <c r="W206" i="32"/>
  <c r="AC88" i="32"/>
  <c r="AQ87" i="32"/>
  <c r="AB129" i="32"/>
  <c r="AP128" i="32"/>
  <c r="AJ246" i="32"/>
  <c r="AC109" i="32"/>
  <c r="AQ108" i="32"/>
  <c r="V226" i="32"/>
  <c r="AJ225" i="32"/>
  <c r="AB109" i="32"/>
  <c r="AP108" i="32"/>
  <c r="AC28" i="32"/>
  <c r="AQ27" i="32"/>
  <c r="AB8" i="32"/>
  <c r="AP7" i="32"/>
  <c r="AB289" i="32"/>
  <c r="AP288" i="32"/>
  <c r="V187" i="32"/>
  <c r="AJ186" i="32"/>
  <c r="W289" i="32"/>
  <c r="AK288" i="32"/>
  <c r="W226" i="32"/>
  <c r="AK225" i="32"/>
  <c r="AB148" i="32"/>
  <c r="AP147" i="32"/>
  <c r="AB206" i="32"/>
  <c r="AC377" i="32"/>
  <c r="AC206" i="32"/>
  <c r="AB311" i="32"/>
  <c r="AP310" i="32"/>
  <c r="AB28" i="32"/>
  <c r="AP27" i="32"/>
  <c r="W356" i="32"/>
  <c r="AK355" i="32"/>
  <c r="W88" i="32"/>
  <c r="AK87" i="32"/>
  <c r="W268" i="32"/>
  <c r="AK267" i="32"/>
  <c r="AC148" i="32"/>
  <c r="AQ147" i="32"/>
  <c r="AB268" i="32"/>
  <c r="AP267" i="32"/>
  <c r="AC268" i="32"/>
  <c r="AQ267" i="32"/>
  <c r="W311" i="32"/>
  <c r="AK310" i="32"/>
  <c r="AJ310" i="32"/>
  <c r="V311" i="32"/>
  <c r="V356" i="32"/>
  <c r="AJ355" i="32"/>
  <c r="AC334" i="32"/>
  <c r="AQ333" i="32"/>
  <c r="AB377" i="32"/>
  <c r="AC356" i="32"/>
  <c r="AQ355" i="32"/>
  <c r="AC68" i="32"/>
  <c r="AQ67" i="32"/>
  <c r="AP246" i="32"/>
  <c r="W335" i="32"/>
  <c r="AK334" i="32"/>
  <c r="AB169" i="32"/>
  <c r="AP168" i="32"/>
  <c r="AC48" i="32"/>
  <c r="AQ47" i="32"/>
  <c r="AC129" i="32"/>
  <c r="AQ128" i="32"/>
  <c r="AC169" i="32"/>
  <c r="AQ168" i="32"/>
  <c r="AB68" i="32"/>
  <c r="AP67" i="32"/>
  <c r="AB185" i="32"/>
  <c r="AP184" i="32"/>
  <c r="W377" i="32"/>
  <c r="AI1" i="10"/>
  <c r="AL3" i="10"/>
  <c r="X3" i="10"/>
  <c r="Z3" i="10"/>
  <c r="AL23" i="10"/>
  <c r="Y4" i="10"/>
  <c r="Y5" i="10" s="1"/>
  <c r="Y6" i="10" s="1"/>
  <c r="Y7" i="10" s="1"/>
  <c r="Y8" i="10" s="1"/>
  <c r="Y9" i="10" s="1"/>
  <c r="Y10" i="10" s="1"/>
  <c r="Y11" i="10" s="1"/>
  <c r="Y12" i="10" s="1"/>
  <c r="Y13" i="10" s="1"/>
  <c r="Y14" i="10" s="1"/>
  <c r="Y15" i="10" s="1"/>
  <c r="Y16" i="10" s="1"/>
  <c r="Y17" i="10" s="1"/>
  <c r="Y18" i="10" s="1"/>
  <c r="Y19" i="10" s="1"/>
  <c r="Y20" i="10" s="1"/>
  <c r="Y21" i="10" s="1"/>
  <c r="Y22" i="10" s="1"/>
  <c r="Y23" i="10" s="1"/>
  <c r="AM23" i="10" s="1"/>
  <c r="Z4" i="10"/>
  <c r="Z5" i="10" s="1"/>
  <c r="Z6" i="10" s="1"/>
  <c r="Z7" i="10" s="1"/>
  <c r="Z8" i="10" s="1"/>
  <c r="Z9" i="10" s="1"/>
  <c r="Z10" i="10" s="1"/>
  <c r="Z11" i="10" s="1"/>
  <c r="Z12" i="10" s="1"/>
  <c r="Z13" i="10" s="1"/>
  <c r="Z14" i="10" s="1"/>
  <c r="Z15" i="10" s="1"/>
  <c r="Z16" i="10" s="1"/>
  <c r="Z17" i="10" s="1"/>
  <c r="Z18" i="10" s="1"/>
  <c r="Z19" i="10" s="1"/>
  <c r="Z20" i="10" s="1"/>
  <c r="Z21" i="10" s="1"/>
  <c r="Z22" i="10" s="1"/>
  <c r="Z23" i="10" s="1"/>
  <c r="AN23" i="10" s="1"/>
  <c r="AL24" i="10"/>
  <c r="Y24" i="10"/>
  <c r="AM24" i="10" s="1"/>
  <c r="Z24" i="10"/>
  <c r="AN24" i="10" s="1"/>
  <c r="Y44" i="10"/>
  <c r="Z44" i="10"/>
  <c r="AL64" i="10"/>
  <c r="Y64" i="10"/>
  <c r="AM64" i="10" s="1"/>
  <c r="Z64" i="10"/>
  <c r="Y84" i="10"/>
  <c r="Z84" i="10"/>
  <c r="Y105" i="10"/>
  <c r="Z105" i="10"/>
  <c r="Y125" i="10"/>
  <c r="AM125" i="10" s="1"/>
  <c r="Z125" i="10"/>
  <c r="AN125" i="10" s="1"/>
  <c r="AL144" i="10"/>
  <c r="Y144" i="10"/>
  <c r="Z144" i="10"/>
  <c r="AN144" i="10" s="1"/>
  <c r="AL165" i="10"/>
  <c r="Y165" i="10"/>
  <c r="AM165" i="10" s="1"/>
  <c r="Z165" i="10"/>
  <c r="Y181" i="10"/>
  <c r="Z181" i="10"/>
  <c r="AN181" i="10" s="1"/>
  <c r="Y202" i="10"/>
  <c r="Z202" i="10"/>
  <c r="AN202" i="10" s="1"/>
  <c r="Y222" i="10"/>
  <c r="Z222" i="10"/>
  <c r="AM243" i="10"/>
  <c r="AN243" i="10"/>
  <c r="Y264" i="10"/>
  <c r="Z264" i="10"/>
  <c r="AN264" i="10" s="1"/>
  <c r="Y285" i="10"/>
  <c r="Z285" i="10"/>
  <c r="Y306" i="10"/>
  <c r="Z306" i="10"/>
  <c r="AL327" i="10"/>
  <c r="Y327" i="10"/>
  <c r="AM327" i="10" s="1"/>
  <c r="Z327" i="10"/>
  <c r="AN327" i="10" s="1"/>
  <c r="AM328" i="10"/>
  <c r="AN328" i="10"/>
  <c r="AL329" i="10"/>
  <c r="Y329" i="10"/>
  <c r="AM329" i="10" s="1"/>
  <c r="Z329" i="10"/>
  <c r="AN329" i="10" s="1"/>
  <c r="Y330" i="10"/>
  <c r="Z330" i="10"/>
  <c r="AL351" i="10"/>
  <c r="Y351" i="10"/>
  <c r="AM351" i="10" s="1"/>
  <c r="Z351" i="10"/>
  <c r="AN351" i="10" s="1"/>
  <c r="Y352" i="10"/>
  <c r="Y353" i="10" s="1"/>
  <c r="Z352" i="10"/>
  <c r="AN352" i="10" s="1"/>
  <c r="Y373" i="10"/>
  <c r="Y374" i="10" s="1"/>
  <c r="Z373" i="10"/>
  <c r="Z374" i="10" s="1"/>
  <c r="AL393" i="10"/>
  <c r="Y393" i="10"/>
  <c r="AM393" i="10" s="1"/>
  <c r="Z393" i="10"/>
  <c r="AN393" i="10" s="1"/>
  <c r="AL394" i="10"/>
  <c r="Y394" i="10"/>
  <c r="AM394" i="10" s="1"/>
  <c r="Z394" i="10"/>
  <c r="AN394" i="10" s="1"/>
  <c r="AL395" i="10"/>
  <c r="Y395" i="10"/>
  <c r="AM395" i="10" s="1"/>
  <c r="Z395" i="10"/>
  <c r="AN395" i="10" s="1"/>
  <c r="AL396" i="10"/>
  <c r="Y396" i="10"/>
  <c r="AM396" i="10" s="1"/>
  <c r="Z396" i="10"/>
  <c r="AN396" i="10" s="1"/>
  <c r="AL397" i="10"/>
  <c r="Y397" i="10"/>
  <c r="AM397" i="10" s="1"/>
  <c r="Z397" i="10"/>
  <c r="AN397" i="10" s="1"/>
  <c r="AL398" i="10"/>
  <c r="Y398" i="10"/>
  <c r="AM398" i="10" s="1"/>
  <c r="Z398" i="10"/>
  <c r="AN398" i="10" s="1"/>
  <c r="AL399" i="10"/>
  <c r="Y399" i="10"/>
  <c r="AM399" i="10" s="1"/>
  <c r="Z399" i="10"/>
  <c r="AN399" i="10" s="1"/>
  <c r="AL400" i="10"/>
  <c r="Y400" i="10"/>
  <c r="AM400" i="10" s="1"/>
  <c r="Z400" i="10"/>
  <c r="AN400" i="10" s="1"/>
  <c r="AL401" i="10"/>
  <c r="Y401" i="10"/>
  <c r="AM401" i="10" s="1"/>
  <c r="Z401" i="10"/>
  <c r="AN401" i="10" s="1"/>
  <c r="AL402" i="10"/>
  <c r="Y402" i="10"/>
  <c r="AM402" i="10" s="1"/>
  <c r="Z402" i="10"/>
  <c r="AN402" i="10" s="1"/>
  <c r="AL403" i="10"/>
  <c r="Y403" i="10"/>
  <c r="AM403" i="10" s="1"/>
  <c r="Z403" i="10"/>
  <c r="AN403" i="10" s="1"/>
  <c r="AL404" i="10"/>
  <c r="Y404" i="10"/>
  <c r="AM404" i="10" s="1"/>
  <c r="Z404" i="10"/>
  <c r="AN404" i="10" s="1"/>
  <c r="AL405" i="10"/>
  <c r="Y405" i="10"/>
  <c r="AM405" i="10" s="1"/>
  <c r="Z405" i="10"/>
  <c r="AN405" i="10" s="1"/>
  <c r="AL406" i="10"/>
  <c r="Y406" i="10"/>
  <c r="AM406" i="10" s="1"/>
  <c r="Z406" i="10"/>
  <c r="AN406" i="10" s="1"/>
  <c r="AL407" i="10"/>
  <c r="Y407" i="10"/>
  <c r="AM407" i="10" s="1"/>
  <c r="Z407" i="10"/>
  <c r="AN407" i="10" s="1"/>
  <c r="AL408" i="10"/>
  <c r="Y408" i="10"/>
  <c r="AM408" i="10" s="1"/>
  <c r="Z408" i="10"/>
  <c r="AN408" i="10" s="1"/>
  <c r="AL409" i="10"/>
  <c r="Y409" i="10"/>
  <c r="AM409" i="10" s="1"/>
  <c r="Z409" i="10"/>
  <c r="AN409" i="10" s="1"/>
  <c r="AL410" i="10"/>
  <c r="Y410" i="10"/>
  <c r="AM410" i="10" s="1"/>
  <c r="Z410" i="10"/>
  <c r="AN410" i="10" s="1"/>
  <c r="AL411" i="10"/>
  <c r="Y411" i="10"/>
  <c r="AM411" i="10" s="1"/>
  <c r="Z411" i="10"/>
  <c r="AN411" i="10" s="1"/>
  <c r="AL412" i="10"/>
  <c r="Y412" i="10"/>
  <c r="AM412" i="10" s="1"/>
  <c r="Z412" i="10"/>
  <c r="AN412" i="10" s="1"/>
  <c r="AL413" i="10"/>
  <c r="Y413" i="10"/>
  <c r="AM413" i="10" s="1"/>
  <c r="Z413" i="10"/>
  <c r="AN413" i="10" s="1"/>
  <c r="AL414" i="10"/>
  <c r="Y414" i="10"/>
  <c r="AM414" i="10" s="1"/>
  <c r="Z414" i="10"/>
  <c r="AN414" i="10" s="1"/>
  <c r="AL415" i="10"/>
  <c r="Y415" i="10"/>
  <c r="AM415" i="10" s="1"/>
  <c r="Z415" i="10"/>
  <c r="AN415" i="10" s="1"/>
  <c r="AL416" i="10"/>
  <c r="Y416" i="10"/>
  <c r="AM416" i="10" s="1"/>
  <c r="Z416" i="10"/>
  <c r="AN416" i="10" s="1"/>
  <c r="AL417" i="10"/>
  <c r="Y417" i="10"/>
  <c r="AM417" i="10" s="1"/>
  <c r="Z417" i="10"/>
  <c r="AN417" i="10" s="1"/>
  <c r="AL418" i="10"/>
  <c r="Y418" i="10"/>
  <c r="AM418" i="10" s="1"/>
  <c r="Z418" i="10"/>
  <c r="AN418" i="10" s="1"/>
  <c r="AL419" i="10"/>
  <c r="Y419" i="10"/>
  <c r="AM419" i="10" s="1"/>
  <c r="Z419" i="10"/>
  <c r="AN419" i="10" s="1"/>
  <c r="AL420" i="10"/>
  <c r="Y420" i="10"/>
  <c r="AM420" i="10" s="1"/>
  <c r="Z420" i="10"/>
  <c r="AN420" i="10" s="1"/>
  <c r="AL421" i="10"/>
  <c r="Y421" i="10"/>
  <c r="AM421" i="10" s="1"/>
  <c r="Z421" i="10"/>
  <c r="AN421" i="10" s="1"/>
  <c r="AL422" i="10"/>
  <c r="Y422" i="10"/>
  <c r="AM422" i="10" s="1"/>
  <c r="Z422" i="10"/>
  <c r="AN422" i="10" s="1"/>
  <c r="AL423" i="10"/>
  <c r="Y423" i="10"/>
  <c r="AM423" i="10" s="1"/>
  <c r="Z423" i="10"/>
  <c r="AN423" i="10" s="1"/>
  <c r="AL424" i="10"/>
  <c r="Y424" i="10"/>
  <c r="AM424" i="10" s="1"/>
  <c r="Z424" i="10"/>
  <c r="AN424" i="10" s="1"/>
  <c r="AL425" i="10"/>
  <c r="Y425" i="10"/>
  <c r="AM425" i="10" s="1"/>
  <c r="Z425" i="10"/>
  <c r="AN425" i="10" s="1"/>
  <c r="AL426" i="10"/>
  <c r="Y426" i="10"/>
  <c r="AM426" i="10" s="1"/>
  <c r="Z426" i="10"/>
  <c r="AN426" i="10" s="1"/>
  <c r="AL427" i="10"/>
  <c r="Y427" i="10"/>
  <c r="AM427" i="10" s="1"/>
  <c r="Z427" i="10"/>
  <c r="AN427" i="10" s="1"/>
  <c r="AL428" i="10"/>
  <c r="Y428" i="10"/>
  <c r="AM428" i="10" s="1"/>
  <c r="Z428" i="10"/>
  <c r="AN428" i="10" s="1"/>
  <c r="AL429" i="10"/>
  <c r="Y429" i="10"/>
  <c r="AM429" i="10" s="1"/>
  <c r="Z429" i="10"/>
  <c r="AN429" i="10" s="1"/>
  <c r="AL430" i="10"/>
  <c r="Y430" i="10"/>
  <c r="AM430" i="10" s="1"/>
  <c r="Z430" i="10"/>
  <c r="AN430" i="10" s="1"/>
  <c r="AL431" i="10"/>
  <c r="Y431" i="10"/>
  <c r="AM431" i="10" s="1"/>
  <c r="Z431" i="10"/>
  <c r="AN431" i="10" s="1"/>
  <c r="AL432" i="10"/>
  <c r="Y432" i="10"/>
  <c r="AM432" i="10" s="1"/>
  <c r="Z432" i="10"/>
  <c r="AN432" i="10" s="1"/>
  <c r="AL433" i="10"/>
  <c r="Y433" i="10"/>
  <c r="AM433" i="10" s="1"/>
  <c r="Z433" i="10"/>
  <c r="AN433" i="10" s="1"/>
  <c r="AL434" i="10"/>
  <c r="Y434" i="10"/>
  <c r="AM434" i="10" s="1"/>
  <c r="Z434" i="10"/>
  <c r="AN434" i="10" s="1"/>
  <c r="AL435" i="10"/>
  <c r="Y435" i="10"/>
  <c r="AM435" i="10" s="1"/>
  <c r="Z435" i="10"/>
  <c r="AN435" i="10" s="1"/>
  <c r="AL436" i="10"/>
  <c r="Y436" i="10"/>
  <c r="AM436" i="10" s="1"/>
  <c r="Z436" i="10"/>
  <c r="AN436" i="10" s="1"/>
  <c r="AL437" i="10"/>
  <c r="Y437" i="10"/>
  <c r="AM437" i="10" s="1"/>
  <c r="Z437" i="10"/>
  <c r="AN437" i="10" s="1"/>
  <c r="AL438" i="10"/>
  <c r="Y438" i="10"/>
  <c r="AM438" i="10" s="1"/>
  <c r="Z438" i="10"/>
  <c r="AN438" i="10" s="1"/>
  <c r="AL439" i="10"/>
  <c r="Y439" i="10"/>
  <c r="AM439" i="10" s="1"/>
  <c r="Z439" i="10"/>
  <c r="AN439" i="10" s="1"/>
  <c r="AL440" i="10"/>
  <c r="Y440" i="10"/>
  <c r="AM440" i="10" s="1"/>
  <c r="Z440" i="10"/>
  <c r="AN440" i="10" s="1"/>
  <c r="AL441" i="10"/>
  <c r="Y441" i="10"/>
  <c r="AM441" i="10" s="1"/>
  <c r="Z441" i="10"/>
  <c r="AN441" i="10" s="1"/>
  <c r="AL442" i="10"/>
  <c r="Y442" i="10"/>
  <c r="AM442" i="10" s="1"/>
  <c r="Z442" i="10"/>
  <c r="AN442" i="10" s="1"/>
  <c r="AL443" i="10"/>
  <c r="Y443" i="10"/>
  <c r="AM443" i="10" s="1"/>
  <c r="Z443" i="10"/>
  <c r="AN443" i="10" s="1"/>
  <c r="AL444" i="10"/>
  <c r="Y444" i="10"/>
  <c r="AM444" i="10" s="1"/>
  <c r="Z444" i="10"/>
  <c r="AN444" i="10" s="1"/>
  <c r="AL445" i="10"/>
  <c r="Y445" i="10"/>
  <c r="AM445" i="10" s="1"/>
  <c r="Z445" i="10"/>
  <c r="AN445" i="10" s="1"/>
  <c r="AL446" i="10"/>
  <c r="Y446" i="10"/>
  <c r="AM446" i="10" s="1"/>
  <c r="Z446" i="10"/>
  <c r="AN446" i="10" s="1"/>
  <c r="AL447" i="10"/>
  <c r="Y447" i="10"/>
  <c r="AM447" i="10" s="1"/>
  <c r="Z447" i="10"/>
  <c r="AN447" i="10" s="1"/>
  <c r="AL448" i="10"/>
  <c r="Y448" i="10"/>
  <c r="AM448" i="10" s="1"/>
  <c r="Z448" i="10"/>
  <c r="AN448" i="10" s="1"/>
  <c r="AL449" i="10"/>
  <c r="Y449" i="10"/>
  <c r="AM449" i="10" s="1"/>
  <c r="Z449" i="10"/>
  <c r="AN449" i="10" s="1"/>
  <c r="AL450" i="10"/>
  <c r="Y450" i="10"/>
  <c r="AM450" i="10" s="1"/>
  <c r="Z450" i="10"/>
  <c r="AN450" i="10" s="1"/>
  <c r="AL451" i="10"/>
  <c r="Y451" i="10"/>
  <c r="AM451" i="10" s="1"/>
  <c r="Z451" i="10"/>
  <c r="AN451" i="10" s="1"/>
  <c r="AL452" i="10"/>
  <c r="Y452" i="10"/>
  <c r="AM452" i="10" s="1"/>
  <c r="Z452" i="10"/>
  <c r="AN452" i="10" s="1"/>
  <c r="AL453" i="10"/>
  <c r="Y453" i="10"/>
  <c r="AM453" i="10" s="1"/>
  <c r="Z453" i="10"/>
  <c r="AN453" i="10" s="1"/>
  <c r="AL454" i="10"/>
  <c r="Y454" i="10"/>
  <c r="AM454" i="10" s="1"/>
  <c r="Z454" i="10"/>
  <c r="AN454" i="10" s="1"/>
  <c r="AL455" i="10"/>
  <c r="Y455" i="10"/>
  <c r="AM455" i="10" s="1"/>
  <c r="Z455" i="10"/>
  <c r="AN455" i="10" s="1"/>
  <c r="AL456" i="10"/>
  <c r="Y456" i="10"/>
  <c r="AM456" i="10" s="1"/>
  <c r="Z456" i="10"/>
  <c r="AN456" i="10" s="1"/>
  <c r="AL457" i="10"/>
  <c r="Y457" i="10"/>
  <c r="AM457" i="10" s="1"/>
  <c r="Z457" i="10"/>
  <c r="AN457" i="10" s="1"/>
  <c r="AL458" i="10"/>
  <c r="Y458" i="10"/>
  <c r="AM458" i="10" s="1"/>
  <c r="Z458" i="10"/>
  <c r="AN458" i="10" s="1"/>
  <c r="AL459" i="10"/>
  <c r="Y459" i="10"/>
  <c r="AM459" i="10" s="1"/>
  <c r="Z459" i="10"/>
  <c r="AN459" i="10" s="1"/>
  <c r="AL460" i="10"/>
  <c r="Y460" i="10"/>
  <c r="AM460" i="10" s="1"/>
  <c r="Z460" i="10"/>
  <c r="AN460" i="10" s="1"/>
  <c r="AL461" i="10"/>
  <c r="Y461" i="10"/>
  <c r="AM461" i="10" s="1"/>
  <c r="Z461" i="10"/>
  <c r="AN461" i="10" s="1"/>
  <c r="AL462" i="10"/>
  <c r="Y462" i="10"/>
  <c r="AM462" i="10" s="1"/>
  <c r="Z462" i="10"/>
  <c r="AN462" i="10" s="1"/>
  <c r="AL463" i="10"/>
  <c r="Y463" i="10"/>
  <c r="AM463" i="10" s="1"/>
  <c r="Z463" i="10"/>
  <c r="AN463" i="10" s="1"/>
  <c r="AL464" i="10"/>
  <c r="Y464" i="10"/>
  <c r="AM464" i="10" s="1"/>
  <c r="Z464" i="10"/>
  <c r="AN464" i="10" s="1"/>
  <c r="AL465" i="10"/>
  <c r="Y465" i="10"/>
  <c r="AM465" i="10" s="1"/>
  <c r="Z465" i="10"/>
  <c r="AN465" i="10" s="1"/>
  <c r="AL466" i="10"/>
  <c r="Y466" i="10"/>
  <c r="AM466" i="10" s="1"/>
  <c r="Z466" i="10"/>
  <c r="AN466" i="10" s="1"/>
  <c r="AL467" i="10"/>
  <c r="Y467" i="10"/>
  <c r="AM467" i="10" s="1"/>
  <c r="Z467" i="10"/>
  <c r="AN467" i="10" s="1"/>
  <c r="AL468" i="10"/>
  <c r="Y468" i="10"/>
  <c r="AM468" i="10" s="1"/>
  <c r="Z468" i="10"/>
  <c r="AN468" i="10" s="1"/>
  <c r="AL469" i="10"/>
  <c r="Y469" i="10"/>
  <c r="AM469" i="10" s="1"/>
  <c r="Z469" i="10"/>
  <c r="AN469" i="10" s="1"/>
  <c r="AL470" i="10"/>
  <c r="Y470" i="10"/>
  <c r="AM470" i="10" s="1"/>
  <c r="Z470" i="10"/>
  <c r="AN470" i="10" s="1"/>
  <c r="AL471" i="10"/>
  <c r="Y471" i="10"/>
  <c r="AM471" i="10" s="1"/>
  <c r="Z471" i="10"/>
  <c r="AN471" i="10" s="1"/>
  <c r="AL472" i="10"/>
  <c r="Y472" i="10"/>
  <c r="AM472" i="10" s="1"/>
  <c r="Z472" i="10"/>
  <c r="AN472" i="10" s="1"/>
  <c r="AL473" i="10"/>
  <c r="Y473" i="10"/>
  <c r="AM473" i="10" s="1"/>
  <c r="Z473" i="10"/>
  <c r="AN473" i="10" s="1"/>
  <c r="AL474" i="10"/>
  <c r="Y474" i="10"/>
  <c r="AM474" i="10" s="1"/>
  <c r="Z474" i="10"/>
  <c r="AN474" i="10" s="1"/>
  <c r="AL475" i="10"/>
  <c r="Y475" i="10"/>
  <c r="AM475" i="10" s="1"/>
  <c r="Z475" i="10"/>
  <c r="AN475" i="10" s="1"/>
  <c r="AL476" i="10"/>
  <c r="Y476" i="10"/>
  <c r="AM476" i="10" s="1"/>
  <c r="Z476" i="10"/>
  <c r="AN476" i="10" s="1"/>
  <c r="AL477" i="10"/>
  <c r="Y477" i="10"/>
  <c r="AM477" i="10" s="1"/>
  <c r="Z477" i="10"/>
  <c r="AN477" i="10" s="1"/>
  <c r="AL478" i="10"/>
  <c r="Y478" i="10"/>
  <c r="AM478" i="10" s="1"/>
  <c r="Z478" i="10"/>
  <c r="AN478" i="10" s="1"/>
  <c r="AL479" i="10"/>
  <c r="Y479" i="10"/>
  <c r="AM479" i="10" s="1"/>
  <c r="Z479" i="10"/>
  <c r="AN479" i="10" s="1"/>
  <c r="AL480" i="10"/>
  <c r="Y480" i="10"/>
  <c r="AM480" i="10" s="1"/>
  <c r="Z480" i="10"/>
  <c r="AN480" i="10" s="1"/>
  <c r="AL481" i="10"/>
  <c r="Y481" i="10"/>
  <c r="AM481" i="10" s="1"/>
  <c r="Z481" i="10"/>
  <c r="AN481" i="10" s="1"/>
  <c r="AL482" i="10"/>
  <c r="Y482" i="10"/>
  <c r="AM482" i="10" s="1"/>
  <c r="Z482" i="10"/>
  <c r="AN482" i="10" s="1"/>
  <c r="AL483" i="10"/>
  <c r="Y483" i="10"/>
  <c r="AM483" i="10" s="1"/>
  <c r="Z483" i="10"/>
  <c r="AN483" i="10" s="1"/>
  <c r="AL484" i="10"/>
  <c r="Y484" i="10"/>
  <c r="AM484" i="10" s="1"/>
  <c r="Z484" i="10"/>
  <c r="AN484" i="10" s="1"/>
  <c r="AL485" i="10"/>
  <c r="Y485" i="10"/>
  <c r="AM485" i="10" s="1"/>
  <c r="Z485" i="10"/>
  <c r="AN485" i="10" s="1"/>
  <c r="AL486" i="10"/>
  <c r="Y486" i="10"/>
  <c r="AM486" i="10" s="1"/>
  <c r="Z486" i="10"/>
  <c r="AN486" i="10" s="1"/>
  <c r="AL487" i="10"/>
  <c r="Y487" i="10"/>
  <c r="AM487" i="10" s="1"/>
  <c r="Z487" i="10"/>
  <c r="AN487" i="10" s="1"/>
  <c r="AL488" i="10"/>
  <c r="Y488" i="10"/>
  <c r="AM488" i="10" s="1"/>
  <c r="Z488" i="10"/>
  <c r="AN488" i="10" s="1"/>
  <c r="AL489" i="10"/>
  <c r="Y489" i="10"/>
  <c r="AM489" i="10" s="1"/>
  <c r="Z489" i="10"/>
  <c r="AN489" i="10" s="1"/>
  <c r="AL490" i="10"/>
  <c r="Y490" i="10"/>
  <c r="AM490" i="10" s="1"/>
  <c r="Z490" i="10"/>
  <c r="AN490" i="10" s="1"/>
  <c r="AL491" i="10"/>
  <c r="Y491" i="10"/>
  <c r="AM491" i="10" s="1"/>
  <c r="Z491" i="10"/>
  <c r="AN491" i="10" s="1"/>
  <c r="AL492" i="10"/>
  <c r="Y492" i="10"/>
  <c r="AM492" i="10" s="1"/>
  <c r="Z492" i="10"/>
  <c r="AN492" i="10" s="1"/>
  <c r="AL493" i="10"/>
  <c r="Y493" i="10"/>
  <c r="AM493" i="10" s="1"/>
  <c r="Z493" i="10"/>
  <c r="AN493" i="10" s="1"/>
  <c r="AL494" i="10"/>
  <c r="Y494" i="10"/>
  <c r="AM494" i="10" s="1"/>
  <c r="Z494" i="10"/>
  <c r="AN494" i="10" s="1"/>
  <c r="AL495" i="10"/>
  <c r="Y495" i="10"/>
  <c r="AM495" i="10" s="1"/>
  <c r="Z495" i="10"/>
  <c r="AN495" i="10" s="1"/>
  <c r="AL496" i="10"/>
  <c r="Y496" i="10"/>
  <c r="AM496" i="10" s="1"/>
  <c r="Z496" i="10"/>
  <c r="AN496" i="10" s="1"/>
  <c r="AL497" i="10"/>
  <c r="Y497" i="10"/>
  <c r="AM497" i="10" s="1"/>
  <c r="Z497" i="10"/>
  <c r="AN497" i="10" s="1"/>
  <c r="AL498" i="10"/>
  <c r="Y498" i="10"/>
  <c r="AM498" i="10" s="1"/>
  <c r="Z498" i="10"/>
  <c r="AN498" i="10" s="1"/>
  <c r="AL499" i="10"/>
  <c r="Y499" i="10"/>
  <c r="AM499" i="10" s="1"/>
  <c r="Z499" i="10"/>
  <c r="AN499" i="10" s="1"/>
  <c r="AL500" i="10"/>
  <c r="Y500" i="10"/>
  <c r="AM500" i="10" s="1"/>
  <c r="Z500" i="10"/>
  <c r="AN500" i="10" s="1"/>
  <c r="AL501" i="10"/>
  <c r="Y501" i="10"/>
  <c r="AM501" i="10" s="1"/>
  <c r="Z501" i="10"/>
  <c r="AN501" i="10" s="1"/>
  <c r="AL502" i="10"/>
  <c r="Y502" i="10"/>
  <c r="AM502" i="10" s="1"/>
  <c r="Z502" i="10"/>
  <c r="AN502" i="10" s="1"/>
  <c r="AL503" i="10"/>
  <c r="Y503" i="10"/>
  <c r="AM503" i="10" s="1"/>
  <c r="Z503" i="10"/>
  <c r="AN503" i="10" s="1"/>
  <c r="AL504" i="10"/>
  <c r="Y504" i="10"/>
  <c r="AM504" i="10" s="1"/>
  <c r="Z504" i="10"/>
  <c r="AN504" i="10" s="1"/>
  <c r="AL505" i="10"/>
  <c r="Y505" i="10"/>
  <c r="AM505" i="10" s="1"/>
  <c r="Z505" i="10"/>
  <c r="AN505" i="10" s="1"/>
  <c r="AL506" i="10"/>
  <c r="Y506" i="10"/>
  <c r="AM506" i="10" s="1"/>
  <c r="Z506" i="10"/>
  <c r="AN506" i="10" s="1"/>
  <c r="AL507" i="10"/>
  <c r="Y507" i="10"/>
  <c r="AM507" i="10" s="1"/>
  <c r="Z507" i="10"/>
  <c r="AN507" i="10" s="1"/>
  <c r="AL508" i="10"/>
  <c r="Y508" i="10"/>
  <c r="AM508" i="10" s="1"/>
  <c r="Z508" i="10"/>
  <c r="AN508" i="10" s="1"/>
  <c r="AL509" i="10"/>
  <c r="Y509" i="10"/>
  <c r="AM509" i="10" s="1"/>
  <c r="Z509" i="10"/>
  <c r="AN509" i="10" s="1"/>
  <c r="AL510" i="10"/>
  <c r="Y510" i="10"/>
  <c r="AM510" i="10" s="1"/>
  <c r="Z510" i="10"/>
  <c r="AN510" i="10" s="1"/>
  <c r="AL511" i="10"/>
  <c r="Y511" i="10"/>
  <c r="AM511" i="10" s="1"/>
  <c r="Z511" i="10"/>
  <c r="AN511" i="10" s="1"/>
  <c r="AL512" i="10"/>
  <c r="Y512" i="10"/>
  <c r="AM512" i="10" s="1"/>
  <c r="Z512" i="10"/>
  <c r="AN512" i="10" s="1"/>
  <c r="AL513" i="10"/>
  <c r="Y513" i="10"/>
  <c r="AM513" i="10" s="1"/>
  <c r="Z513" i="10"/>
  <c r="AN513" i="10" s="1"/>
  <c r="AL514" i="10"/>
  <c r="Y514" i="10"/>
  <c r="AM514" i="10" s="1"/>
  <c r="Z514" i="10"/>
  <c r="AN514" i="10" s="1"/>
  <c r="AL515" i="10"/>
  <c r="Y515" i="10"/>
  <c r="AM515" i="10" s="1"/>
  <c r="Z515" i="10"/>
  <c r="AN515" i="10" s="1"/>
  <c r="AL516" i="10"/>
  <c r="Y516" i="10"/>
  <c r="AM516" i="10" s="1"/>
  <c r="Z516" i="10"/>
  <c r="AN516" i="10" s="1"/>
  <c r="AL517" i="10"/>
  <c r="Y517" i="10"/>
  <c r="AM517" i="10" s="1"/>
  <c r="Z517" i="10"/>
  <c r="AN517" i="10" s="1"/>
  <c r="AL518" i="10"/>
  <c r="Y518" i="10"/>
  <c r="AM518" i="10" s="1"/>
  <c r="Z518" i="10"/>
  <c r="AN518" i="10" s="1"/>
  <c r="AL519" i="10"/>
  <c r="Y519" i="10"/>
  <c r="AM519" i="10" s="1"/>
  <c r="Z519" i="10"/>
  <c r="AN519" i="10" s="1"/>
  <c r="AL520" i="10"/>
  <c r="Y520" i="10"/>
  <c r="AM520" i="10" s="1"/>
  <c r="Z520" i="10"/>
  <c r="AN520" i="10" s="1"/>
  <c r="AL521" i="10"/>
  <c r="Y521" i="10"/>
  <c r="AM521" i="10" s="1"/>
  <c r="Z521" i="10"/>
  <c r="AN521" i="10" s="1"/>
  <c r="AL522" i="10"/>
  <c r="Y522" i="10"/>
  <c r="AM522" i="10" s="1"/>
  <c r="Z522" i="10"/>
  <c r="AN522" i="10" s="1"/>
  <c r="AL523" i="10"/>
  <c r="Y523" i="10"/>
  <c r="AM523" i="10" s="1"/>
  <c r="Z523" i="10"/>
  <c r="AN523" i="10" s="1"/>
  <c r="AL524" i="10"/>
  <c r="Y524" i="10"/>
  <c r="AM524" i="10" s="1"/>
  <c r="Z524" i="10"/>
  <c r="AN524" i="10" s="1"/>
  <c r="AL525" i="10"/>
  <c r="Y525" i="10"/>
  <c r="AM525" i="10" s="1"/>
  <c r="Z525" i="10"/>
  <c r="AN525" i="10" s="1"/>
  <c r="AL526" i="10"/>
  <c r="Y526" i="10"/>
  <c r="AM526" i="10" s="1"/>
  <c r="Z526" i="10"/>
  <c r="AN526" i="10" s="1"/>
  <c r="AL527" i="10"/>
  <c r="Y527" i="10"/>
  <c r="AM527" i="10" s="1"/>
  <c r="Z527" i="10"/>
  <c r="AN527" i="10" s="1"/>
  <c r="AL528" i="10"/>
  <c r="Y528" i="10"/>
  <c r="AM528" i="10" s="1"/>
  <c r="Z528" i="10"/>
  <c r="AN528" i="10" s="1"/>
  <c r="AL529" i="10"/>
  <c r="Y529" i="10"/>
  <c r="AM529" i="10" s="1"/>
  <c r="Z529" i="10"/>
  <c r="AN529" i="10" s="1"/>
  <c r="AL530" i="10"/>
  <c r="Y530" i="10"/>
  <c r="AM530" i="10" s="1"/>
  <c r="Z530" i="10"/>
  <c r="AN530" i="10" s="1"/>
  <c r="AL531" i="10"/>
  <c r="Y531" i="10"/>
  <c r="AM531" i="10" s="1"/>
  <c r="Z531" i="10"/>
  <c r="AN531" i="10" s="1"/>
  <c r="AL532" i="10"/>
  <c r="Y532" i="10"/>
  <c r="AM532" i="10" s="1"/>
  <c r="Z532" i="10"/>
  <c r="AN532" i="10" s="1"/>
  <c r="AL533" i="10"/>
  <c r="Y533" i="10"/>
  <c r="AM533" i="10" s="1"/>
  <c r="Z533" i="10"/>
  <c r="AN533" i="10" s="1"/>
  <c r="AL534" i="10"/>
  <c r="Y534" i="10"/>
  <c r="AM534" i="10" s="1"/>
  <c r="Z534" i="10"/>
  <c r="AN534" i="10" s="1"/>
  <c r="AL535" i="10"/>
  <c r="Y535" i="10"/>
  <c r="AM535" i="10" s="1"/>
  <c r="Z535" i="10"/>
  <c r="AN535" i="10" s="1"/>
  <c r="AL536" i="10"/>
  <c r="Y536" i="10"/>
  <c r="AM536" i="10" s="1"/>
  <c r="Z536" i="10"/>
  <c r="AN536" i="10" s="1"/>
  <c r="AL537" i="10"/>
  <c r="Y537" i="10"/>
  <c r="AM537" i="10" s="1"/>
  <c r="Z537" i="10"/>
  <c r="AN537" i="10" s="1"/>
  <c r="AL538" i="10"/>
  <c r="Y538" i="10"/>
  <c r="AM538" i="10" s="1"/>
  <c r="Z538" i="10"/>
  <c r="AN538" i="10" s="1"/>
  <c r="AL539" i="10"/>
  <c r="Y539" i="10"/>
  <c r="AM539" i="10" s="1"/>
  <c r="Z539" i="10"/>
  <c r="AN539" i="10" s="1"/>
  <c r="AL540" i="10"/>
  <c r="Y540" i="10"/>
  <c r="AM540" i="10" s="1"/>
  <c r="Z540" i="10"/>
  <c r="AN540" i="10" s="1"/>
  <c r="AL541" i="10"/>
  <c r="Y541" i="10"/>
  <c r="AM541" i="10" s="1"/>
  <c r="Z541" i="10"/>
  <c r="AN541" i="10" s="1"/>
  <c r="AL542" i="10"/>
  <c r="Y542" i="10"/>
  <c r="AM542" i="10" s="1"/>
  <c r="Z542" i="10"/>
  <c r="AN542" i="10" s="1"/>
  <c r="AL543" i="10"/>
  <c r="Y543" i="10"/>
  <c r="AM543" i="10" s="1"/>
  <c r="Z543" i="10"/>
  <c r="AN543" i="10" s="1"/>
  <c r="AL544" i="10"/>
  <c r="Y544" i="10"/>
  <c r="AM544" i="10" s="1"/>
  <c r="Z544" i="10"/>
  <c r="AN544" i="10" s="1"/>
  <c r="AL545" i="10"/>
  <c r="Y545" i="10"/>
  <c r="AM545" i="10" s="1"/>
  <c r="Z545" i="10"/>
  <c r="AN545" i="10" s="1"/>
  <c r="AL546" i="10"/>
  <c r="Y546" i="10"/>
  <c r="AM546" i="10" s="1"/>
  <c r="Z546" i="10"/>
  <c r="AN546" i="10" s="1"/>
  <c r="AL547" i="10"/>
  <c r="Y547" i="10"/>
  <c r="AM547" i="10" s="1"/>
  <c r="Z547" i="10"/>
  <c r="AN547" i="10" s="1"/>
  <c r="AL548" i="10"/>
  <c r="Y548" i="10"/>
  <c r="AM548" i="10" s="1"/>
  <c r="Z548" i="10"/>
  <c r="AN548" i="10" s="1"/>
  <c r="AL549" i="10"/>
  <c r="Y549" i="10"/>
  <c r="AM549" i="10" s="1"/>
  <c r="Z549" i="10"/>
  <c r="AN549" i="10" s="1"/>
  <c r="AL550" i="10"/>
  <c r="Y550" i="10"/>
  <c r="AM550" i="10" s="1"/>
  <c r="Z550" i="10"/>
  <c r="AN550" i="10" s="1"/>
  <c r="AL551" i="10"/>
  <c r="Y551" i="10"/>
  <c r="AM551" i="10" s="1"/>
  <c r="Z551" i="10"/>
  <c r="AN551" i="10" s="1"/>
  <c r="AL552" i="10"/>
  <c r="Y552" i="10"/>
  <c r="AM552" i="10" s="1"/>
  <c r="Z552" i="10"/>
  <c r="AN552" i="10" s="1"/>
  <c r="AL553" i="10"/>
  <c r="Y553" i="10"/>
  <c r="AM553" i="10" s="1"/>
  <c r="Z553" i="10"/>
  <c r="AN553" i="10" s="1"/>
  <c r="AL554" i="10"/>
  <c r="Y554" i="10"/>
  <c r="AM554" i="10" s="1"/>
  <c r="Z554" i="10"/>
  <c r="AN554" i="10" s="1"/>
  <c r="AL555" i="10"/>
  <c r="Y555" i="10"/>
  <c r="AM555" i="10" s="1"/>
  <c r="Z555" i="10"/>
  <c r="AN555" i="10" s="1"/>
  <c r="AL556" i="10"/>
  <c r="Y556" i="10"/>
  <c r="AM556" i="10" s="1"/>
  <c r="Z556" i="10"/>
  <c r="AN556" i="10" s="1"/>
  <c r="AL557" i="10"/>
  <c r="Y557" i="10"/>
  <c r="AM557" i="10" s="1"/>
  <c r="Z557" i="10"/>
  <c r="AN557" i="10" s="1"/>
  <c r="AL558" i="10"/>
  <c r="Y558" i="10"/>
  <c r="AM558" i="10" s="1"/>
  <c r="Z558" i="10"/>
  <c r="AN558" i="10" s="1"/>
  <c r="AL559" i="10"/>
  <c r="Y559" i="10"/>
  <c r="AM559" i="10" s="1"/>
  <c r="Z559" i="10"/>
  <c r="AN559" i="10" s="1"/>
  <c r="AL560" i="10"/>
  <c r="Y560" i="10"/>
  <c r="AM560" i="10" s="1"/>
  <c r="Z560" i="10"/>
  <c r="AN560" i="10" s="1"/>
  <c r="AL561" i="10"/>
  <c r="Y561" i="10"/>
  <c r="AM561" i="10" s="1"/>
  <c r="Z561" i="10"/>
  <c r="AN561" i="10" s="1"/>
  <c r="AL562" i="10"/>
  <c r="Y562" i="10"/>
  <c r="AM562" i="10" s="1"/>
  <c r="Z562" i="10"/>
  <c r="AN562" i="10" s="1"/>
  <c r="AL563" i="10"/>
  <c r="Y563" i="10"/>
  <c r="AM563" i="10" s="1"/>
  <c r="Z563" i="10"/>
  <c r="AN563" i="10" s="1"/>
  <c r="AL564" i="10"/>
  <c r="Y564" i="10"/>
  <c r="AM564" i="10" s="1"/>
  <c r="Z564" i="10"/>
  <c r="AN564" i="10" s="1"/>
  <c r="AL565" i="10"/>
  <c r="Y565" i="10"/>
  <c r="AM565" i="10" s="1"/>
  <c r="Z565" i="10"/>
  <c r="AN565" i="10" s="1"/>
  <c r="AL566" i="10"/>
  <c r="Y566" i="10"/>
  <c r="AM566" i="10" s="1"/>
  <c r="Z566" i="10"/>
  <c r="AN566" i="10" s="1"/>
  <c r="AL567" i="10"/>
  <c r="Y567" i="10"/>
  <c r="AM567" i="10" s="1"/>
  <c r="Z567" i="10"/>
  <c r="AN567" i="10" s="1"/>
  <c r="AL568" i="10"/>
  <c r="Y568" i="10"/>
  <c r="AM568" i="10" s="1"/>
  <c r="Z568" i="10"/>
  <c r="AN568" i="10" s="1"/>
  <c r="AL569" i="10"/>
  <c r="Y569" i="10"/>
  <c r="AM569" i="10" s="1"/>
  <c r="Z569" i="10"/>
  <c r="AN569" i="10" s="1"/>
  <c r="AL570" i="10"/>
  <c r="Y570" i="10"/>
  <c r="AM570" i="10" s="1"/>
  <c r="Z570" i="10"/>
  <c r="AN570" i="10" s="1"/>
  <c r="AL571" i="10"/>
  <c r="Y571" i="10"/>
  <c r="AM571" i="10" s="1"/>
  <c r="Z571" i="10"/>
  <c r="AN571" i="10" s="1"/>
  <c r="AL572" i="10"/>
  <c r="Y572" i="10"/>
  <c r="AM572" i="10" s="1"/>
  <c r="Z572" i="10"/>
  <c r="AN572" i="10" s="1"/>
  <c r="AL573" i="10"/>
  <c r="Y573" i="10"/>
  <c r="AM573" i="10" s="1"/>
  <c r="Z573" i="10"/>
  <c r="AN573" i="10" s="1"/>
  <c r="AL574" i="10"/>
  <c r="Y574" i="10"/>
  <c r="AM574" i="10" s="1"/>
  <c r="Z574" i="10"/>
  <c r="AN574" i="10" s="1"/>
  <c r="AL575" i="10"/>
  <c r="Y575" i="10"/>
  <c r="AM575" i="10" s="1"/>
  <c r="Z575" i="10"/>
  <c r="AN575" i="10" s="1"/>
  <c r="AL576" i="10"/>
  <c r="Y576" i="10"/>
  <c r="AM576" i="10" s="1"/>
  <c r="Z576" i="10"/>
  <c r="AN576" i="10" s="1"/>
  <c r="AL577" i="10"/>
  <c r="Y577" i="10"/>
  <c r="AM577" i="10" s="1"/>
  <c r="Z577" i="10"/>
  <c r="AN577" i="10" s="1"/>
  <c r="AL578" i="10"/>
  <c r="Y578" i="10"/>
  <c r="AM578" i="10" s="1"/>
  <c r="Z578" i="10"/>
  <c r="AN578" i="10" s="1"/>
  <c r="AL579" i="10"/>
  <c r="Y579" i="10"/>
  <c r="AM579" i="10" s="1"/>
  <c r="Z579" i="10"/>
  <c r="AN579" i="10" s="1"/>
  <c r="AL580" i="10"/>
  <c r="Y580" i="10"/>
  <c r="AM580" i="10" s="1"/>
  <c r="Z580" i="10"/>
  <c r="AN580" i="10" s="1"/>
  <c r="AL581" i="10"/>
  <c r="Y581" i="10"/>
  <c r="AM581" i="10" s="1"/>
  <c r="Z581" i="10"/>
  <c r="AN581" i="10" s="1"/>
  <c r="AL582" i="10"/>
  <c r="Y582" i="10"/>
  <c r="AM582" i="10" s="1"/>
  <c r="Z582" i="10"/>
  <c r="AN582" i="10" s="1"/>
  <c r="AL583" i="10"/>
  <c r="Y583" i="10"/>
  <c r="AM583" i="10" s="1"/>
  <c r="Z583" i="10"/>
  <c r="AN583" i="10" s="1"/>
  <c r="AL584" i="10"/>
  <c r="Y584" i="10"/>
  <c r="AM584" i="10" s="1"/>
  <c r="Z584" i="10"/>
  <c r="AN584" i="10" s="1"/>
  <c r="AL585" i="10"/>
  <c r="Y585" i="10"/>
  <c r="AM585" i="10" s="1"/>
  <c r="Z585" i="10"/>
  <c r="AN585" i="10" s="1"/>
  <c r="AL586" i="10"/>
  <c r="Y586" i="10"/>
  <c r="AM586" i="10" s="1"/>
  <c r="Z586" i="10"/>
  <c r="AN586" i="10" s="1"/>
  <c r="AL587" i="10"/>
  <c r="Y587" i="10"/>
  <c r="AM587" i="10" s="1"/>
  <c r="Z587" i="10"/>
  <c r="AN587" i="10" s="1"/>
  <c r="AL588" i="10"/>
  <c r="Y588" i="10"/>
  <c r="AM588" i="10" s="1"/>
  <c r="Z588" i="10"/>
  <c r="AN588" i="10" s="1"/>
  <c r="AL589" i="10"/>
  <c r="Y589" i="10"/>
  <c r="AM589" i="10" s="1"/>
  <c r="Z589" i="10"/>
  <c r="AN589" i="10" s="1"/>
  <c r="AL590" i="10"/>
  <c r="Y590" i="10"/>
  <c r="AM590" i="10" s="1"/>
  <c r="Z590" i="10"/>
  <c r="AN590" i="10" s="1"/>
  <c r="AL591" i="10"/>
  <c r="Y591" i="10"/>
  <c r="AM591" i="10" s="1"/>
  <c r="Z591" i="10"/>
  <c r="AN591" i="10" s="1"/>
  <c r="AL592" i="10"/>
  <c r="Y592" i="10"/>
  <c r="AM592" i="10" s="1"/>
  <c r="Z592" i="10"/>
  <c r="AN592" i="10" s="1"/>
  <c r="AL593" i="10"/>
  <c r="Y593" i="10"/>
  <c r="AM593" i="10" s="1"/>
  <c r="Z593" i="10"/>
  <c r="AN593" i="10" s="1"/>
  <c r="AL594" i="10"/>
  <c r="Y594" i="10"/>
  <c r="AM594" i="10" s="1"/>
  <c r="Z594" i="10"/>
  <c r="AN594" i="10" s="1"/>
  <c r="AL595" i="10"/>
  <c r="Y595" i="10"/>
  <c r="AM595" i="10" s="1"/>
  <c r="Z595" i="10"/>
  <c r="AN595" i="10" s="1"/>
  <c r="AL596" i="10"/>
  <c r="Y596" i="10"/>
  <c r="AM596" i="10" s="1"/>
  <c r="Z596" i="10"/>
  <c r="AN596" i="10" s="1"/>
  <c r="AL597" i="10"/>
  <c r="Y597" i="10"/>
  <c r="AM597" i="10" s="1"/>
  <c r="Z597" i="10"/>
  <c r="AN597" i="10" s="1"/>
  <c r="AL598" i="10"/>
  <c r="Y598" i="10"/>
  <c r="AM598" i="10" s="1"/>
  <c r="Z598" i="10"/>
  <c r="AN598" i="10" s="1"/>
  <c r="AL599" i="10"/>
  <c r="Y599" i="10"/>
  <c r="AM599" i="10" s="1"/>
  <c r="Z599" i="10"/>
  <c r="AN599" i="10" s="1"/>
  <c r="AL600" i="10"/>
  <c r="Y600" i="10"/>
  <c r="AM600" i="10" s="1"/>
  <c r="Z600" i="10"/>
  <c r="AN600" i="10" s="1"/>
  <c r="AL601" i="10"/>
  <c r="Y601" i="10"/>
  <c r="AM601" i="10" s="1"/>
  <c r="Z601" i="10"/>
  <c r="AN601" i="10" s="1"/>
  <c r="AL602" i="10"/>
  <c r="Y602" i="10"/>
  <c r="AM602" i="10" s="1"/>
  <c r="Z602" i="10"/>
  <c r="AN602" i="10" s="1"/>
  <c r="AL603" i="10"/>
  <c r="Y603" i="10"/>
  <c r="AM603" i="10" s="1"/>
  <c r="Z603" i="10"/>
  <c r="AN603" i="10" s="1"/>
  <c r="AL604" i="10"/>
  <c r="Y604" i="10"/>
  <c r="AM604" i="10" s="1"/>
  <c r="Z604" i="10"/>
  <c r="AN604" i="10" s="1"/>
  <c r="AL605" i="10"/>
  <c r="Y605" i="10"/>
  <c r="AM605" i="10" s="1"/>
  <c r="Z605" i="10"/>
  <c r="AN605" i="10" s="1"/>
  <c r="AL606" i="10"/>
  <c r="Y606" i="10"/>
  <c r="AM606" i="10" s="1"/>
  <c r="Z606" i="10"/>
  <c r="AN606" i="10" s="1"/>
  <c r="AL607" i="10"/>
  <c r="Y607" i="10"/>
  <c r="AM607" i="10" s="1"/>
  <c r="Z607" i="10"/>
  <c r="AN607" i="10" s="1"/>
  <c r="AL608" i="10"/>
  <c r="Y608" i="10"/>
  <c r="AM608" i="10" s="1"/>
  <c r="Z608" i="10"/>
  <c r="AN608" i="10" s="1"/>
  <c r="AL609" i="10"/>
  <c r="Y609" i="10"/>
  <c r="AM609" i="10" s="1"/>
  <c r="Z609" i="10"/>
  <c r="AN609" i="10" s="1"/>
  <c r="AL610" i="10"/>
  <c r="Y610" i="10"/>
  <c r="AM610" i="10" s="1"/>
  <c r="Z610" i="10"/>
  <c r="AN610" i="10" s="1"/>
  <c r="AL611" i="10"/>
  <c r="Y611" i="10"/>
  <c r="AM611" i="10" s="1"/>
  <c r="Z611" i="10"/>
  <c r="AN611" i="10" s="1"/>
  <c r="AL612" i="10"/>
  <c r="Y612" i="10"/>
  <c r="AM612" i="10" s="1"/>
  <c r="Z612" i="10"/>
  <c r="AN612" i="10" s="1"/>
  <c r="AL613" i="10"/>
  <c r="Y613" i="10"/>
  <c r="AM613" i="10" s="1"/>
  <c r="Z613" i="10"/>
  <c r="AN613" i="10" s="1"/>
  <c r="AL614" i="10"/>
  <c r="Y614" i="10"/>
  <c r="AM614" i="10" s="1"/>
  <c r="Z614" i="10"/>
  <c r="AN614" i="10" s="1"/>
  <c r="AL615" i="10"/>
  <c r="Y615" i="10"/>
  <c r="AM615" i="10" s="1"/>
  <c r="Z615" i="10"/>
  <c r="AN615" i="10" s="1"/>
  <c r="AL616" i="10"/>
  <c r="Y616" i="10"/>
  <c r="AM616" i="10" s="1"/>
  <c r="Z616" i="10"/>
  <c r="AN616" i="10" s="1"/>
  <c r="AL617" i="10"/>
  <c r="Y617" i="10"/>
  <c r="AM617" i="10" s="1"/>
  <c r="Z617" i="10"/>
  <c r="AN617" i="10" s="1"/>
  <c r="AL618" i="10"/>
  <c r="Y618" i="10"/>
  <c r="AM618" i="10" s="1"/>
  <c r="Z618" i="10"/>
  <c r="AN618" i="10" s="1"/>
  <c r="AL619" i="10"/>
  <c r="Y619" i="10"/>
  <c r="AM619" i="10" s="1"/>
  <c r="Z619" i="10"/>
  <c r="AN619" i="10" s="1"/>
  <c r="AL620" i="10"/>
  <c r="Y620" i="10"/>
  <c r="AM620" i="10" s="1"/>
  <c r="Z620" i="10"/>
  <c r="AN620" i="10" s="1"/>
  <c r="AL621" i="10"/>
  <c r="Y621" i="10"/>
  <c r="AM621" i="10" s="1"/>
  <c r="Z621" i="10"/>
  <c r="AN621" i="10" s="1"/>
  <c r="AL622" i="10"/>
  <c r="Y622" i="10"/>
  <c r="AM622" i="10" s="1"/>
  <c r="Z622" i="10"/>
  <c r="AN622" i="10" s="1"/>
  <c r="AL623" i="10"/>
  <c r="Y623" i="10"/>
  <c r="AM623" i="10" s="1"/>
  <c r="Z623" i="10"/>
  <c r="AN623" i="10" s="1"/>
  <c r="AL624" i="10"/>
  <c r="Y624" i="10"/>
  <c r="AM624" i="10" s="1"/>
  <c r="Z624" i="10"/>
  <c r="AN624" i="10" s="1"/>
  <c r="AL625" i="10"/>
  <c r="Y625" i="10"/>
  <c r="AM625" i="10" s="1"/>
  <c r="Z625" i="10"/>
  <c r="AN625" i="10" s="1"/>
  <c r="AL626" i="10"/>
  <c r="Y626" i="10"/>
  <c r="AM626" i="10" s="1"/>
  <c r="Z626" i="10"/>
  <c r="AN626" i="10" s="1"/>
  <c r="AL627" i="10"/>
  <c r="Y627" i="10"/>
  <c r="AM627" i="10" s="1"/>
  <c r="Z627" i="10"/>
  <c r="AN627" i="10" s="1"/>
  <c r="AL628" i="10"/>
  <c r="Y628" i="10"/>
  <c r="AM628" i="10" s="1"/>
  <c r="Z628" i="10"/>
  <c r="AN628" i="10" s="1"/>
  <c r="AL629" i="10"/>
  <c r="Y629" i="10"/>
  <c r="AM629" i="10" s="1"/>
  <c r="Z629" i="10"/>
  <c r="AN629" i="10" s="1"/>
  <c r="AL630" i="10"/>
  <c r="Y630" i="10"/>
  <c r="AM630" i="10" s="1"/>
  <c r="Z630" i="10"/>
  <c r="AN630" i="10" s="1"/>
  <c r="AL631" i="10"/>
  <c r="Y631" i="10"/>
  <c r="AM631" i="10" s="1"/>
  <c r="Z631" i="10"/>
  <c r="AN631" i="10" s="1"/>
  <c r="AL632" i="10"/>
  <c r="Y632" i="10"/>
  <c r="AM632" i="10" s="1"/>
  <c r="Z632" i="10"/>
  <c r="AN632" i="10" s="1"/>
  <c r="AL633" i="10"/>
  <c r="Y633" i="10"/>
  <c r="AM633" i="10" s="1"/>
  <c r="Z633" i="10"/>
  <c r="AN633" i="10" s="1"/>
  <c r="AL634" i="10"/>
  <c r="Y634" i="10"/>
  <c r="AM634" i="10" s="1"/>
  <c r="Z634" i="10"/>
  <c r="AN634" i="10" s="1"/>
  <c r="AL635" i="10"/>
  <c r="Y635" i="10"/>
  <c r="AM635" i="10" s="1"/>
  <c r="Z635" i="10"/>
  <c r="AN635" i="10" s="1"/>
  <c r="AL636" i="10"/>
  <c r="Y636" i="10"/>
  <c r="AM636" i="10" s="1"/>
  <c r="Z636" i="10"/>
  <c r="AN636" i="10" s="1"/>
  <c r="AL637" i="10"/>
  <c r="Y637" i="10"/>
  <c r="AM637" i="10" s="1"/>
  <c r="Z637" i="10"/>
  <c r="AN637" i="10" s="1"/>
  <c r="AL638" i="10"/>
  <c r="Y638" i="10"/>
  <c r="AM638" i="10" s="1"/>
  <c r="Z638" i="10"/>
  <c r="AN638" i="10" s="1"/>
  <c r="AL639" i="10"/>
  <c r="Y639" i="10"/>
  <c r="AM639" i="10" s="1"/>
  <c r="Z639" i="10"/>
  <c r="AN639" i="10" s="1"/>
  <c r="AL640" i="10"/>
  <c r="Y640" i="10"/>
  <c r="AM640" i="10" s="1"/>
  <c r="Z640" i="10"/>
  <c r="AN640" i="10" s="1"/>
  <c r="AL641" i="10"/>
  <c r="Y641" i="10"/>
  <c r="AM641" i="10" s="1"/>
  <c r="Z641" i="10"/>
  <c r="AN641" i="10" s="1"/>
  <c r="AL642" i="10"/>
  <c r="Y642" i="10"/>
  <c r="AM642" i="10" s="1"/>
  <c r="Z642" i="10"/>
  <c r="AN642" i="10" s="1"/>
  <c r="AL643" i="10"/>
  <c r="Y643" i="10"/>
  <c r="AM643" i="10" s="1"/>
  <c r="Z643" i="10"/>
  <c r="AN643" i="10" s="1"/>
  <c r="AL644" i="10"/>
  <c r="Y644" i="10"/>
  <c r="AM644" i="10" s="1"/>
  <c r="Z644" i="10"/>
  <c r="AN644" i="10" s="1"/>
  <c r="AL645" i="10"/>
  <c r="Y645" i="10"/>
  <c r="AM645" i="10" s="1"/>
  <c r="Z645" i="10"/>
  <c r="AN645" i="10" s="1"/>
  <c r="AL646" i="10"/>
  <c r="Y646" i="10"/>
  <c r="AM646" i="10" s="1"/>
  <c r="Z646" i="10"/>
  <c r="AN646" i="10" s="1"/>
  <c r="AL647" i="10"/>
  <c r="Y647" i="10"/>
  <c r="AM647" i="10" s="1"/>
  <c r="Z647" i="10"/>
  <c r="AN647" i="10" s="1"/>
  <c r="AL648" i="10"/>
  <c r="Y648" i="10"/>
  <c r="AM648" i="10" s="1"/>
  <c r="Z648" i="10"/>
  <c r="AN648" i="10" s="1"/>
  <c r="AL649" i="10"/>
  <c r="Y649" i="10"/>
  <c r="AM649" i="10" s="1"/>
  <c r="Z649" i="10"/>
  <c r="AN649" i="10" s="1"/>
  <c r="AL650" i="10"/>
  <c r="Y650" i="10"/>
  <c r="AM650" i="10" s="1"/>
  <c r="Z650" i="10"/>
  <c r="AN650" i="10" s="1"/>
  <c r="AL651" i="10"/>
  <c r="Y651" i="10"/>
  <c r="AM651" i="10" s="1"/>
  <c r="Z651" i="10"/>
  <c r="AN651" i="10" s="1"/>
  <c r="AL652" i="10"/>
  <c r="Y652" i="10"/>
  <c r="AM652" i="10" s="1"/>
  <c r="Z652" i="10"/>
  <c r="AN652" i="10" s="1"/>
  <c r="AL653" i="10"/>
  <c r="Y653" i="10"/>
  <c r="AM653" i="10" s="1"/>
  <c r="Z653" i="10"/>
  <c r="AN653" i="10" s="1"/>
  <c r="AL654" i="10"/>
  <c r="Y654" i="10"/>
  <c r="AM654" i="10" s="1"/>
  <c r="Z654" i="10"/>
  <c r="AN654" i="10" s="1"/>
  <c r="AL655" i="10"/>
  <c r="Y655" i="10"/>
  <c r="AM655" i="10" s="1"/>
  <c r="Z655" i="10"/>
  <c r="AN655" i="10" s="1"/>
  <c r="AL656" i="10"/>
  <c r="Y656" i="10"/>
  <c r="AM656" i="10" s="1"/>
  <c r="Z656" i="10"/>
  <c r="AN656" i="10" s="1"/>
  <c r="AL657" i="10"/>
  <c r="Y657" i="10"/>
  <c r="AM657" i="10" s="1"/>
  <c r="Z657" i="10"/>
  <c r="AN657" i="10" s="1"/>
  <c r="AL658" i="10"/>
  <c r="Y658" i="10"/>
  <c r="AM658" i="10" s="1"/>
  <c r="Z658" i="10"/>
  <c r="AN658" i="10" s="1"/>
  <c r="AL659" i="10"/>
  <c r="Y659" i="10"/>
  <c r="AM659" i="10" s="1"/>
  <c r="Z659" i="10"/>
  <c r="AN659" i="10" s="1"/>
  <c r="AL660" i="10"/>
  <c r="Y660" i="10"/>
  <c r="AM660" i="10" s="1"/>
  <c r="Z660" i="10"/>
  <c r="AN660" i="10" s="1"/>
  <c r="AL661" i="10"/>
  <c r="Y661" i="10"/>
  <c r="AM661" i="10" s="1"/>
  <c r="Z661" i="10"/>
  <c r="AN661" i="10" s="1"/>
  <c r="AL662" i="10"/>
  <c r="Y662" i="10"/>
  <c r="AM662" i="10" s="1"/>
  <c r="Z662" i="10"/>
  <c r="AN662" i="10" s="1"/>
  <c r="AL663" i="10"/>
  <c r="Y663" i="10"/>
  <c r="AM663" i="10" s="1"/>
  <c r="Z663" i="10"/>
  <c r="AN663" i="10" s="1"/>
  <c r="AL664" i="10"/>
  <c r="Y664" i="10"/>
  <c r="AM664" i="10" s="1"/>
  <c r="Z664" i="10"/>
  <c r="AN664" i="10" s="1"/>
  <c r="AL665" i="10"/>
  <c r="Y665" i="10"/>
  <c r="AM665" i="10" s="1"/>
  <c r="Z665" i="10"/>
  <c r="AN665" i="10" s="1"/>
  <c r="AL666" i="10"/>
  <c r="Y666" i="10"/>
  <c r="AM666" i="10" s="1"/>
  <c r="Z666" i="10"/>
  <c r="AN666" i="10" s="1"/>
  <c r="AL667" i="10"/>
  <c r="Y667" i="10"/>
  <c r="AM667" i="10" s="1"/>
  <c r="Z667" i="10"/>
  <c r="AN667" i="10" s="1"/>
  <c r="AL668" i="10"/>
  <c r="Y668" i="10"/>
  <c r="AM668" i="10" s="1"/>
  <c r="Z668" i="10"/>
  <c r="AN668" i="10" s="1"/>
  <c r="AL669" i="10"/>
  <c r="Y669" i="10"/>
  <c r="AM669" i="10" s="1"/>
  <c r="Z669" i="10"/>
  <c r="AN669" i="10" s="1"/>
  <c r="AL670" i="10"/>
  <c r="Y670" i="10"/>
  <c r="AM670" i="10" s="1"/>
  <c r="Z670" i="10"/>
  <c r="AN670" i="10" s="1"/>
  <c r="AL671" i="10"/>
  <c r="Y671" i="10"/>
  <c r="AM671" i="10" s="1"/>
  <c r="Z671" i="10"/>
  <c r="AN671" i="10" s="1"/>
  <c r="AL672" i="10"/>
  <c r="Y672" i="10"/>
  <c r="AM672" i="10" s="1"/>
  <c r="Z672" i="10"/>
  <c r="AN672" i="10" s="1"/>
  <c r="AL673" i="10"/>
  <c r="Y673" i="10"/>
  <c r="AM673" i="10" s="1"/>
  <c r="Z673" i="10"/>
  <c r="AN673" i="10" s="1"/>
  <c r="AL674" i="10"/>
  <c r="Y674" i="10"/>
  <c r="AM674" i="10" s="1"/>
  <c r="Z674" i="10"/>
  <c r="AN674" i="10" s="1"/>
  <c r="AL675" i="10"/>
  <c r="Y675" i="10"/>
  <c r="AM675" i="10" s="1"/>
  <c r="Z675" i="10"/>
  <c r="AN675" i="10" s="1"/>
  <c r="AL676" i="10"/>
  <c r="Y676" i="10"/>
  <c r="AM676" i="10" s="1"/>
  <c r="Z676" i="10"/>
  <c r="AN676" i="10" s="1"/>
  <c r="AL677" i="10"/>
  <c r="Y677" i="10"/>
  <c r="AM677" i="10" s="1"/>
  <c r="Z677" i="10"/>
  <c r="AN677" i="10" s="1"/>
  <c r="AL678" i="10"/>
  <c r="Y678" i="10"/>
  <c r="AM678" i="10" s="1"/>
  <c r="Z678" i="10"/>
  <c r="AN678" i="10" s="1"/>
  <c r="AL679" i="10"/>
  <c r="Y679" i="10"/>
  <c r="AM679" i="10" s="1"/>
  <c r="Z679" i="10"/>
  <c r="AN679" i="10" s="1"/>
  <c r="AL680" i="10"/>
  <c r="Y680" i="10"/>
  <c r="AM680" i="10" s="1"/>
  <c r="Z680" i="10"/>
  <c r="AN680" i="10" s="1"/>
  <c r="AL681" i="10"/>
  <c r="Y681" i="10"/>
  <c r="AM681" i="10" s="1"/>
  <c r="Z681" i="10"/>
  <c r="AN681" i="10" s="1"/>
  <c r="AL682" i="10"/>
  <c r="Y682" i="10"/>
  <c r="AM682" i="10" s="1"/>
  <c r="Z682" i="10"/>
  <c r="AN682" i="10" s="1"/>
  <c r="AL683" i="10"/>
  <c r="Y683" i="10"/>
  <c r="AM683" i="10" s="1"/>
  <c r="Z683" i="10"/>
  <c r="AN683" i="10" s="1"/>
  <c r="AL684" i="10"/>
  <c r="Y684" i="10"/>
  <c r="AM684" i="10" s="1"/>
  <c r="Z684" i="10"/>
  <c r="AN684" i="10" s="1"/>
  <c r="AL685" i="10"/>
  <c r="Y685" i="10"/>
  <c r="AM685" i="10" s="1"/>
  <c r="Z685" i="10"/>
  <c r="AN685" i="10" s="1"/>
  <c r="AL686" i="10"/>
  <c r="Y686" i="10"/>
  <c r="AM686" i="10" s="1"/>
  <c r="Z686" i="10"/>
  <c r="AN686" i="10" s="1"/>
  <c r="AL687" i="10"/>
  <c r="Y687" i="10"/>
  <c r="AM687" i="10" s="1"/>
  <c r="Z687" i="10"/>
  <c r="AN687" i="10" s="1"/>
  <c r="AL688" i="10"/>
  <c r="Y688" i="10"/>
  <c r="AM688" i="10" s="1"/>
  <c r="Z688" i="10"/>
  <c r="AN688" i="10" s="1"/>
  <c r="AL689" i="10"/>
  <c r="Y689" i="10"/>
  <c r="AM689" i="10" s="1"/>
  <c r="Z689" i="10"/>
  <c r="AN689" i="10" s="1"/>
  <c r="AL690" i="10"/>
  <c r="Y690" i="10"/>
  <c r="AM690" i="10" s="1"/>
  <c r="Z690" i="10"/>
  <c r="AN690" i="10" s="1"/>
  <c r="AL691" i="10"/>
  <c r="Y691" i="10"/>
  <c r="AM691" i="10" s="1"/>
  <c r="Z691" i="10"/>
  <c r="AN691" i="10" s="1"/>
  <c r="AL692" i="10"/>
  <c r="Y692" i="10"/>
  <c r="AM692" i="10" s="1"/>
  <c r="Z692" i="10"/>
  <c r="AN692" i="10" s="1"/>
  <c r="AL693" i="10"/>
  <c r="Y693" i="10"/>
  <c r="AM693" i="10" s="1"/>
  <c r="Z693" i="10"/>
  <c r="AN693" i="10" s="1"/>
  <c r="AL694" i="10"/>
  <c r="Y694" i="10"/>
  <c r="AM694" i="10" s="1"/>
  <c r="Z694" i="10"/>
  <c r="AN694" i="10" s="1"/>
  <c r="AL695" i="10"/>
  <c r="Y695" i="10"/>
  <c r="AM695" i="10" s="1"/>
  <c r="Z695" i="10"/>
  <c r="AN695" i="10" s="1"/>
  <c r="AL696" i="10"/>
  <c r="Y696" i="10"/>
  <c r="AM696" i="10" s="1"/>
  <c r="Z696" i="10"/>
  <c r="AN696" i="10" s="1"/>
  <c r="AL697" i="10"/>
  <c r="Y697" i="10"/>
  <c r="AM697" i="10" s="1"/>
  <c r="Z697" i="10"/>
  <c r="AN697" i="10" s="1"/>
  <c r="AL698" i="10"/>
  <c r="Y698" i="10"/>
  <c r="AM698" i="10" s="1"/>
  <c r="Z698" i="10"/>
  <c r="AN698" i="10" s="1"/>
  <c r="AL699" i="10"/>
  <c r="Y699" i="10"/>
  <c r="AM699" i="10" s="1"/>
  <c r="Z699" i="10"/>
  <c r="AN699" i="10" s="1"/>
  <c r="AL700" i="10"/>
  <c r="Y700" i="10"/>
  <c r="AM700" i="10" s="1"/>
  <c r="Z700" i="10"/>
  <c r="AN700" i="10" s="1"/>
  <c r="AL701" i="10"/>
  <c r="Y701" i="10"/>
  <c r="AM701" i="10" s="1"/>
  <c r="Z701" i="10"/>
  <c r="AN701" i="10" s="1"/>
  <c r="AL702" i="10"/>
  <c r="Y702" i="10"/>
  <c r="AM702" i="10" s="1"/>
  <c r="Z702" i="10"/>
  <c r="AN702" i="10" s="1"/>
  <c r="AL703" i="10"/>
  <c r="Y703" i="10"/>
  <c r="AM703" i="10" s="1"/>
  <c r="Z703" i="10"/>
  <c r="AN703" i="10" s="1"/>
  <c r="AL704" i="10"/>
  <c r="Y704" i="10"/>
  <c r="AM704" i="10" s="1"/>
  <c r="Z704" i="10"/>
  <c r="AN704" i="10" s="1"/>
  <c r="AL705" i="10"/>
  <c r="Y705" i="10"/>
  <c r="AM705" i="10" s="1"/>
  <c r="Z705" i="10"/>
  <c r="AN705" i="10" s="1"/>
  <c r="AL706" i="10"/>
  <c r="Y706" i="10"/>
  <c r="AM706" i="10" s="1"/>
  <c r="Z706" i="10"/>
  <c r="AN706" i="10" s="1"/>
  <c r="AL707" i="10"/>
  <c r="Y707" i="10"/>
  <c r="AM707" i="10" s="1"/>
  <c r="Z707" i="10"/>
  <c r="AN707" i="10" s="1"/>
  <c r="AL708" i="10"/>
  <c r="Y708" i="10"/>
  <c r="AM708" i="10" s="1"/>
  <c r="Z708" i="10"/>
  <c r="AN708" i="10" s="1"/>
  <c r="AL709" i="10"/>
  <c r="Y709" i="10"/>
  <c r="AM709" i="10" s="1"/>
  <c r="Z709" i="10"/>
  <c r="AN709" i="10" s="1"/>
  <c r="AL710" i="10"/>
  <c r="Y710" i="10"/>
  <c r="AM710" i="10" s="1"/>
  <c r="Z710" i="10"/>
  <c r="AN710" i="10" s="1"/>
  <c r="AL711" i="10"/>
  <c r="Y711" i="10"/>
  <c r="AM711" i="10" s="1"/>
  <c r="Z711" i="10"/>
  <c r="AN711" i="10" s="1"/>
  <c r="AL712" i="10"/>
  <c r="Y712" i="10"/>
  <c r="AM712" i="10" s="1"/>
  <c r="Z712" i="10"/>
  <c r="AN712" i="10" s="1"/>
  <c r="AL713" i="10"/>
  <c r="Y713" i="10"/>
  <c r="AM713" i="10" s="1"/>
  <c r="Z713" i="10"/>
  <c r="AN713" i="10" s="1"/>
  <c r="AL714" i="10"/>
  <c r="Y714" i="10"/>
  <c r="AM714" i="10" s="1"/>
  <c r="Z714" i="10"/>
  <c r="AN714" i="10" s="1"/>
  <c r="AL715" i="10"/>
  <c r="Y715" i="10"/>
  <c r="AM715" i="10" s="1"/>
  <c r="Z715" i="10"/>
  <c r="AN715" i="10" s="1"/>
  <c r="AL716" i="10"/>
  <c r="Y716" i="10"/>
  <c r="AM716" i="10" s="1"/>
  <c r="Z716" i="10"/>
  <c r="AN716" i="10" s="1"/>
  <c r="AL717" i="10"/>
  <c r="Y717" i="10"/>
  <c r="AM717" i="10" s="1"/>
  <c r="Z717" i="10"/>
  <c r="AN717" i="10" s="1"/>
  <c r="AL718" i="10"/>
  <c r="Y718" i="10"/>
  <c r="AM718" i="10" s="1"/>
  <c r="Z718" i="10"/>
  <c r="AN718" i="10" s="1"/>
  <c r="AL719" i="10"/>
  <c r="Y719" i="10"/>
  <c r="AM719" i="10" s="1"/>
  <c r="Z719" i="10"/>
  <c r="AN719" i="10" s="1"/>
  <c r="AL720" i="10"/>
  <c r="Y720" i="10"/>
  <c r="AM720" i="10" s="1"/>
  <c r="Z720" i="10"/>
  <c r="AN720" i="10" s="1"/>
  <c r="AL721" i="10"/>
  <c r="Y721" i="10"/>
  <c r="AM721" i="10" s="1"/>
  <c r="Z721" i="10"/>
  <c r="AN721" i="10" s="1"/>
  <c r="AL722" i="10"/>
  <c r="Y722" i="10"/>
  <c r="AM722" i="10" s="1"/>
  <c r="Z722" i="10"/>
  <c r="AN722" i="10" s="1"/>
  <c r="AL723" i="10"/>
  <c r="Y723" i="10"/>
  <c r="AM723" i="10" s="1"/>
  <c r="Z723" i="10"/>
  <c r="AN723" i="10" s="1"/>
  <c r="AL724" i="10"/>
  <c r="Y724" i="10"/>
  <c r="AM724" i="10" s="1"/>
  <c r="Z724" i="10"/>
  <c r="AN724" i="10" s="1"/>
  <c r="AL725" i="10"/>
  <c r="Y725" i="10"/>
  <c r="AM725" i="10" s="1"/>
  <c r="Z725" i="10"/>
  <c r="AN725" i="10" s="1"/>
  <c r="AL726" i="10"/>
  <c r="Y726" i="10"/>
  <c r="AM726" i="10" s="1"/>
  <c r="Z726" i="10"/>
  <c r="AN726" i="10" s="1"/>
  <c r="AL727" i="10"/>
  <c r="Y727" i="10"/>
  <c r="AM727" i="10" s="1"/>
  <c r="Z727" i="10"/>
  <c r="AN727" i="10" s="1"/>
  <c r="AL728" i="10"/>
  <c r="Y728" i="10"/>
  <c r="AM728" i="10" s="1"/>
  <c r="Z728" i="10"/>
  <c r="AN728" i="10" s="1"/>
  <c r="AL729" i="10"/>
  <c r="Y729" i="10"/>
  <c r="AM729" i="10" s="1"/>
  <c r="Z729" i="10"/>
  <c r="AN729" i="10" s="1"/>
  <c r="AL730" i="10"/>
  <c r="Y730" i="10"/>
  <c r="AM730" i="10" s="1"/>
  <c r="Z730" i="10"/>
  <c r="AN730" i="10" s="1"/>
  <c r="AL731" i="10"/>
  <c r="Y731" i="10"/>
  <c r="AM731" i="10" s="1"/>
  <c r="Z731" i="10"/>
  <c r="AN731" i="10" s="1"/>
  <c r="AL732" i="10"/>
  <c r="Y732" i="10"/>
  <c r="AM732" i="10" s="1"/>
  <c r="Z732" i="10"/>
  <c r="AN732" i="10" s="1"/>
  <c r="AL733" i="10"/>
  <c r="Y733" i="10"/>
  <c r="AM733" i="10" s="1"/>
  <c r="Z733" i="10"/>
  <c r="AN733" i="10" s="1"/>
  <c r="AL734" i="10"/>
  <c r="Y734" i="10"/>
  <c r="AM734" i="10" s="1"/>
  <c r="Z734" i="10"/>
  <c r="AN734" i="10" s="1"/>
  <c r="AL735" i="10"/>
  <c r="Y735" i="10"/>
  <c r="AM735" i="10" s="1"/>
  <c r="Z735" i="10"/>
  <c r="AN735" i="10" s="1"/>
  <c r="AL736" i="10"/>
  <c r="Y736" i="10"/>
  <c r="AM736" i="10" s="1"/>
  <c r="Z736" i="10"/>
  <c r="AN736" i="10" s="1"/>
  <c r="AL737" i="10"/>
  <c r="Y737" i="10"/>
  <c r="AM737" i="10" s="1"/>
  <c r="Z737" i="10"/>
  <c r="AN737" i="10" s="1"/>
  <c r="AL738" i="10"/>
  <c r="Y738" i="10"/>
  <c r="AM738" i="10" s="1"/>
  <c r="Z738" i="10"/>
  <c r="AN738" i="10" s="1"/>
  <c r="AL739" i="10"/>
  <c r="Y739" i="10"/>
  <c r="AM739" i="10" s="1"/>
  <c r="Z739" i="10"/>
  <c r="AN739" i="10" s="1"/>
  <c r="AL740" i="10"/>
  <c r="Y740" i="10"/>
  <c r="AM740" i="10" s="1"/>
  <c r="Z740" i="10"/>
  <c r="AN740" i="10" s="1"/>
  <c r="AL741" i="10"/>
  <c r="Y741" i="10"/>
  <c r="AM741" i="10" s="1"/>
  <c r="Z741" i="10"/>
  <c r="AN741" i="10" s="1"/>
  <c r="AL742" i="10"/>
  <c r="Y742" i="10"/>
  <c r="AM742" i="10" s="1"/>
  <c r="Z742" i="10"/>
  <c r="AN742" i="10" s="1"/>
  <c r="AL743" i="10"/>
  <c r="Y743" i="10"/>
  <c r="AM743" i="10" s="1"/>
  <c r="Z743" i="10"/>
  <c r="AN743" i="10" s="1"/>
  <c r="AL744" i="10"/>
  <c r="Y744" i="10"/>
  <c r="AM744" i="10" s="1"/>
  <c r="Z744" i="10"/>
  <c r="AN744" i="10" s="1"/>
  <c r="AL745" i="10"/>
  <c r="Y745" i="10"/>
  <c r="AM745" i="10" s="1"/>
  <c r="Z745" i="10"/>
  <c r="AN745" i="10" s="1"/>
  <c r="AL746" i="10"/>
  <c r="Y746" i="10"/>
  <c r="AM746" i="10" s="1"/>
  <c r="Z746" i="10"/>
  <c r="AN746" i="10" s="1"/>
  <c r="AL747" i="10"/>
  <c r="Y747" i="10"/>
  <c r="AM747" i="10" s="1"/>
  <c r="Z747" i="10"/>
  <c r="AN747" i="10" s="1"/>
  <c r="AL748" i="10"/>
  <c r="Y748" i="10"/>
  <c r="AM748" i="10" s="1"/>
  <c r="Z748" i="10"/>
  <c r="AN748" i="10" s="1"/>
  <c r="AL749" i="10"/>
  <c r="Y749" i="10"/>
  <c r="AM749" i="10" s="1"/>
  <c r="Z749" i="10"/>
  <c r="AN749" i="10" s="1"/>
  <c r="AL750" i="10"/>
  <c r="Y750" i="10"/>
  <c r="AM750" i="10" s="1"/>
  <c r="Z750" i="10"/>
  <c r="AN750" i="10" s="1"/>
  <c r="AL751" i="10"/>
  <c r="Y751" i="10"/>
  <c r="AM751" i="10" s="1"/>
  <c r="Z751" i="10"/>
  <c r="AN751" i="10" s="1"/>
  <c r="AL752" i="10"/>
  <c r="Y752" i="10"/>
  <c r="AM752" i="10" s="1"/>
  <c r="Z752" i="10"/>
  <c r="AN752" i="10" s="1"/>
  <c r="AL753" i="10"/>
  <c r="Y753" i="10"/>
  <c r="AM753" i="10" s="1"/>
  <c r="Z753" i="10"/>
  <c r="AN753" i="10" s="1"/>
  <c r="AL754" i="10"/>
  <c r="Y754" i="10"/>
  <c r="AM754" i="10" s="1"/>
  <c r="Z754" i="10"/>
  <c r="AN754" i="10" s="1"/>
  <c r="AL755" i="10"/>
  <c r="Y755" i="10"/>
  <c r="AM755" i="10" s="1"/>
  <c r="Z755" i="10"/>
  <c r="AN755" i="10" s="1"/>
  <c r="AL756" i="10"/>
  <c r="Y756" i="10"/>
  <c r="AM756" i="10" s="1"/>
  <c r="Z756" i="10"/>
  <c r="AN756" i="10" s="1"/>
  <c r="AL757" i="10"/>
  <c r="Y757" i="10"/>
  <c r="AM757" i="10" s="1"/>
  <c r="Z757" i="10"/>
  <c r="AN757" i="10" s="1"/>
  <c r="AL758" i="10"/>
  <c r="Y758" i="10"/>
  <c r="AM758" i="10" s="1"/>
  <c r="Z758" i="10"/>
  <c r="AN758" i="10" s="1"/>
  <c r="AL759" i="10"/>
  <c r="Y759" i="10"/>
  <c r="AM759" i="10" s="1"/>
  <c r="Z759" i="10"/>
  <c r="AN759" i="10" s="1"/>
  <c r="AL760" i="10"/>
  <c r="Y760" i="10"/>
  <c r="AM760" i="10" s="1"/>
  <c r="Z760" i="10"/>
  <c r="AN760" i="10" s="1"/>
  <c r="AL761" i="10"/>
  <c r="Y761" i="10"/>
  <c r="AM761" i="10" s="1"/>
  <c r="Z761" i="10"/>
  <c r="AN761" i="10" s="1"/>
  <c r="AL762" i="10"/>
  <c r="Y762" i="10"/>
  <c r="AM762" i="10" s="1"/>
  <c r="Z762" i="10"/>
  <c r="AN762" i="10" s="1"/>
  <c r="AL763" i="10"/>
  <c r="Y763" i="10"/>
  <c r="AM763" i="10" s="1"/>
  <c r="Z763" i="10"/>
  <c r="AN763" i="10" s="1"/>
  <c r="AL764" i="10"/>
  <c r="Y764" i="10"/>
  <c r="AM764" i="10" s="1"/>
  <c r="Z764" i="10"/>
  <c r="AN764" i="10" s="1"/>
  <c r="AL765" i="10"/>
  <c r="Y765" i="10"/>
  <c r="AM765" i="10" s="1"/>
  <c r="Z765" i="10"/>
  <c r="AN765" i="10" s="1"/>
  <c r="AL766" i="10"/>
  <c r="Y766" i="10"/>
  <c r="AM766" i="10" s="1"/>
  <c r="Z766" i="10"/>
  <c r="AN766" i="10" s="1"/>
  <c r="AL767" i="10"/>
  <c r="Y767" i="10"/>
  <c r="AM767" i="10" s="1"/>
  <c r="Z767" i="10"/>
  <c r="AN767" i="10" s="1"/>
  <c r="AL768" i="10"/>
  <c r="Y768" i="10"/>
  <c r="AM768" i="10" s="1"/>
  <c r="Z768" i="10"/>
  <c r="AN768" i="10" s="1"/>
  <c r="AL769" i="10"/>
  <c r="Y769" i="10"/>
  <c r="AM769" i="10" s="1"/>
  <c r="Z769" i="10"/>
  <c r="AN769" i="10" s="1"/>
  <c r="AL770" i="10"/>
  <c r="Y770" i="10"/>
  <c r="AM770" i="10" s="1"/>
  <c r="Z770" i="10"/>
  <c r="AN770" i="10" s="1"/>
  <c r="X4" i="32"/>
  <c r="Y4" i="32"/>
  <c r="Z4" i="32"/>
  <c r="X24" i="32"/>
  <c r="AL24" i="32" s="1"/>
  <c r="Y24" i="32"/>
  <c r="AM24" i="32" s="1"/>
  <c r="Z24" i="32"/>
  <c r="AN24" i="32" s="1"/>
  <c r="X44" i="32"/>
  <c r="Y44" i="32"/>
  <c r="Z44" i="32"/>
  <c r="X64" i="32"/>
  <c r="AL64" i="32" s="1"/>
  <c r="Y64" i="32"/>
  <c r="AM64" i="32" s="1"/>
  <c r="Z64" i="32"/>
  <c r="AN64" i="32" s="1"/>
  <c r="X84" i="32"/>
  <c r="Y84" i="32"/>
  <c r="Z84" i="32"/>
  <c r="X105" i="32"/>
  <c r="Y105" i="32"/>
  <c r="Z105" i="32"/>
  <c r="X125" i="32"/>
  <c r="Y125" i="32"/>
  <c r="AM125" i="32" s="1"/>
  <c r="Z125" i="32"/>
  <c r="AN125" i="32" s="1"/>
  <c r="X144" i="32"/>
  <c r="AL144" i="32" s="1"/>
  <c r="Y144" i="32"/>
  <c r="AM144" i="32" s="1"/>
  <c r="Z144" i="32"/>
  <c r="AN144" i="32" s="1"/>
  <c r="X165" i="32"/>
  <c r="Y165" i="32"/>
  <c r="AM165" i="32" s="1"/>
  <c r="Z165" i="32"/>
  <c r="AN165" i="32" s="1"/>
  <c r="X181" i="32"/>
  <c r="Y181" i="32"/>
  <c r="AM181" i="32" s="1"/>
  <c r="Z181" i="32"/>
  <c r="AN181" i="32" s="1"/>
  <c r="X202" i="32"/>
  <c r="Y202" i="32"/>
  <c r="Z202" i="32"/>
  <c r="X222" i="32"/>
  <c r="AL222" i="32" s="1"/>
  <c r="Y222" i="32"/>
  <c r="Z222" i="32"/>
  <c r="AN243" i="32"/>
  <c r="X264" i="32"/>
  <c r="Y264" i="32"/>
  <c r="Z264" i="32"/>
  <c r="X285" i="32"/>
  <c r="Y285" i="32"/>
  <c r="Z285" i="32"/>
  <c r="X306" i="32"/>
  <c r="Y306" i="32"/>
  <c r="Z306" i="32"/>
  <c r="X327" i="32"/>
  <c r="AL327" i="32" s="1"/>
  <c r="Y327" i="32"/>
  <c r="AM327" i="32" s="1"/>
  <c r="Z327" i="32"/>
  <c r="AN327" i="32" s="1"/>
  <c r="X328" i="32"/>
  <c r="AL328" i="32" s="1"/>
  <c r="Y328" i="32"/>
  <c r="AM328" i="32" s="1"/>
  <c r="Z328" i="32"/>
  <c r="AN328" i="32" s="1"/>
  <c r="X329" i="32"/>
  <c r="AL329" i="32" s="1"/>
  <c r="Y329" i="32"/>
  <c r="AM329" i="32" s="1"/>
  <c r="Z329" i="32"/>
  <c r="AN329" i="32" s="1"/>
  <c r="X330" i="32"/>
  <c r="Y330" i="32"/>
  <c r="Z330" i="32"/>
  <c r="X351" i="32"/>
  <c r="AL351" i="32" s="1"/>
  <c r="Y351" i="32"/>
  <c r="AM351" i="32" s="1"/>
  <c r="Z351" i="32"/>
  <c r="AN351" i="32" s="1"/>
  <c r="X352" i="32"/>
  <c r="Y352" i="32"/>
  <c r="Z352" i="32"/>
  <c r="X369" i="32"/>
  <c r="AL369" i="32" s="1"/>
  <c r="Y369" i="32"/>
  <c r="AM369" i="32" s="1"/>
  <c r="Z369" i="32"/>
  <c r="AN369" i="32" s="1"/>
  <c r="X370" i="32"/>
  <c r="Y370" i="32"/>
  <c r="Z370" i="32"/>
  <c r="X373" i="32"/>
  <c r="Y373" i="32"/>
  <c r="Z373" i="32"/>
  <c r="X393" i="32"/>
  <c r="AL393" i="32" s="1"/>
  <c r="Y393" i="32"/>
  <c r="AM393" i="32" s="1"/>
  <c r="Z393" i="32"/>
  <c r="AN393" i="32" s="1"/>
  <c r="X394" i="32"/>
  <c r="AL394" i="32" s="1"/>
  <c r="Y394" i="32"/>
  <c r="AM394" i="32" s="1"/>
  <c r="Z394" i="32"/>
  <c r="AN394" i="32" s="1"/>
  <c r="X395" i="32"/>
  <c r="AL395" i="32" s="1"/>
  <c r="Y395" i="32"/>
  <c r="AM395" i="32" s="1"/>
  <c r="Z395" i="32"/>
  <c r="AN395" i="32" s="1"/>
  <c r="X396" i="32"/>
  <c r="AL396" i="32" s="1"/>
  <c r="Y396" i="32"/>
  <c r="AM396" i="32" s="1"/>
  <c r="Z396" i="32"/>
  <c r="AN396" i="32" s="1"/>
  <c r="X397" i="32"/>
  <c r="AL397" i="32" s="1"/>
  <c r="Y397" i="32"/>
  <c r="AM397" i="32" s="1"/>
  <c r="Z397" i="32"/>
  <c r="AN397" i="32" s="1"/>
  <c r="X398" i="32"/>
  <c r="AL398" i="32" s="1"/>
  <c r="Y398" i="32"/>
  <c r="AM398" i="32" s="1"/>
  <c r="Z398" i="32"/>
  <c r="AN398" i="32" s="1"/>
  <c r="X399" i="32"/>
  <c r="AL399" i="32" s="1"/>
  <c r="Y399" i="32"/>
  <c r="AM399" i="32" s="1"/>
  <c r="Z399" i="32"/>
  <c r="AN399" i="32" s="1"/>
  <c r="X400" i="32"/>
  <c r="AL400" i="32" s="1"/>
  <c r="Y400" i="32"/>
  <c r="AM400" i="32" s="1"/>
  <c r="Z400" i="32"/>
  <c r="AN400" i="32" s="1"/>
  <c r="X401" i="32"/>
  <c r="AL401" i="32" s="1"/>
  <c r="Y401" i="32"/>
  <c r="AM401" i="32" s="1"/>
  <c r="Z401" i="32"/>
  <c r="AN401" i="32" s="1"/>
  <c r="X402" i="32"/>
  <c r="AL402" i="32" s="1"/>
  <c r="Y402" i="32"/>
  <c r="AM402" i="32" s="1"/>
  <c r="Z402" i="32"/>
  <c r="AN402" i="32" s="1"/>
  <c r="X403" i="32"/>
  <c r="AL403" i="32" s="1"/>
  <c r="Y403" i="32"/>
  <c r="AM403" i="32" s="1"/>
  <c r="Z403" i="32"/>
  <c r="AN403" i="32" s="1"/>
  <c r="X404" i="32"/>
  <c r="AL404" i="32" s="1"/>
  <c r="Y404" i="32"/>
  <c r="AM404" i="32" s="1"/>
  <c r="Z404" i="32"/>
  <c r="AN404" i="32" s="1"/>
  <c r="X405" i="32"/>
  <c r="AL405" i="32" s="1"/>
  <c r="Y405" i="32"/>
  <c r="AM405" i="32" s="1"/>
  <c r="Z405" i="32"/>
  <c r="AN405" i="32" s="1"/>
  <c r="X406" i="32"/>
  <c r="AL406" i="32" s="1"/>
  <c r="Y406" i="32"/>
  <c r="AM406" i="32" s="1"/>
  <c r="Z406" i="32"/>
  <c r="AN406" i="32" s="1"/>
  <c r="X407" i="32"/>
  <c r="AL407" i="32" s="1"/>
  <c r="Y407" i="32"/>
  <c r="AM407" i="32" s="1"/>
  <c r="Z407" i="32"/>
  <c r="AN407" i="32" s="1"/>
  <c r="X408" i="32"/>
  <c r="AL408" i="32" s="1"/>
  <c r="Y408" i="32"/>
  <c r="AM408" i="32" s="1"/>
  <c r="Z408" i="32"/>
  <c r="AN408" i="32" s="1"/>
  <c r="X409" i="32"/>
  <c r="AL409" i="32" s="1"/>
  <c r="Y409" i="32"/>
  <c r="AM409" i="32" s="1"/>
  <c r="Z409" i="32"/>
  <c r="AN409" i="32" s="1"/>
  <c r="X410" i="32"/>
  <c r="AL410" i="32" s="1"/>
  <c r="Y410" i="32"/>
  <c r="AM410" i="32" s="1"/>
  <c r="Z410" i="32"/>
  <c r="AN410" i="32" s="1"/>
  <c r="X411" i="32"/>
  <c r="AL411" i="32" s="1"/>
  <c r="Y411" i="32"/>
  <c r="AM411" i="32" s="1"/>
  <c r="Z411" i="32"/>
  <c r="AN411" i="32" s="1"/>
  <c r="X412" i="32"/>
  <c r="AL412" i="32" s="1"/>
  <c r="Y412" i="32"/>
  <c r="AM412" i="32" s="1"/>
  <c r="Z412" i="32"/>
  <c r="AN412" i="32" s="1"/>
  <c r="X413" i="32"/>
  <c r="AL413" i="32" s="1"/>
  <c r="Y413" i="32"/>
  <c r="AM413" i="32" s="1"/>
  <c r="Z413" i="32"/>
  <c r="AN413" i="32" s="1"/>
  <c r="X414" i="32"/>
  <c r="AL414" i="32" s="1"/>
  <c r="Y414" i="32"/>
  <c r="AM414" i="32" s="1"/>
  <c r="Z414" i="32"/>
  <c r="AN414" i="32" s="1"/>
  <c r="X415" i="32"/>
  <c r="AL415" i="32" s="1"/>
  <c r="Y415" i="32"/>
  <c r="AM415" i="32" s="1"/>
  <c r="Z415" i="32"/>
  <c r="AN415" i="32" s="1"/>
  <c r="X416" i="32"/>
  <c r="AL416" i="32" s="1"/>
  <c r="Y416" i="32"/>
  <c r="AM416" i="32" s="1"/>
  <c r="Z416" i="32"/>
  <c r="AN416" i="32" s="1"/>
  <c r="X417" i="32"/>
  <c r="AL417" i="32" s="1"/>
  <c r="Y417" i="32"/>
  <c r="AM417" i="32" s="1"/>
  <c r="Z417" i="32"/>
  <c r="AN417" i="32" s="1"/>
  <c r="X418" i="32"/>
  <c r="AL418" i="32" s="1"/>
  <c r="Y418" i="32"/>
  <c r="AM418" i="32" s="1"/>
  <c r="Z418" i="32"/>
  <c r="AN418" i="32" s="1"/>
  <c r="X419" i="32"/>
  <c r="AL419" i="32" s="1"/>
  <c r="Y419" i="32"/>
  <c r="AM419" i="32" s="1"/>
  <c r="Z419" i="32"/>
  <c r="AN419" i="32" s="1"/>
  <c r="X420" i="32"/>
  <c r="AL420" i="32" s="1"/>
  <c r="Y420" i="32"/>
  <c r="AM420" i="32" s="1"/>
  <c r="Z420" i="32"/>
  <c r="AN420" i="32" s="1"/>
  <c r="X421" i="32"/>
  <c r="AL421" i="32" s="1"/>
  <c r="Y421" i="32"/>
  <c r="AM421" i="32" s="1"/>
  <c r="Z421" i="32"/>
  <c r="AN421" i="32" s="1"/>
  <c r="X422" i="32"/>
  <c r="AL422" i="32" s="1"/>
  <c r="Y422" i="32"/>
  <c r="AM422" i="32" s="1"/>
  <c r="Z422" i="32"/>
  <c r="AN422" i="32" s="1"/>
  <c r="X423" i="32"/>
  <c r="AL423" i="32" s="1"/>
  <c r="Y423" i="32"/>
  <c r="AM423" i="32" s="1"/>
  <c r="Z423" i="32"/>
  <c r="AN423" i="32" s="1"/>
  <c r="X424" i="32"/>
  <c r="AL424" i="32" s="1"/>
  <c r="Y424" i="32"/>
  <c r="AM424" i="32" s="1"/>
  <c r="Z424" i="32"/>
  <c r="AN424" i="32" s="1"/>
  <c r="X425" i="32"/>
  <c r="AL425" i="32" s="1"/>
  <c r="Y425" i="32"/>
  <c r="AM425" i="32" s="1"/>
  <c r="Z425" i="32"/>
  <c r="AN425" i="32" s="1"/>
  <c r="X426" i="32"/>
  <c r="AL426" i="32" s="1"/>
  <c r="Y426" i="32"/>
  <c r="AM426" i="32" s="1"/>
  <c r="Z426" i="32"/>
  <c r="AN426" i="32" s="1"/>
  <c r="X427" i="32"/>
  <c r="AL427" i="32" s="1"/>
  <c r="Y427" i="32"/>
  <c r="AM427" i="32" s="1"/>
  <c r="Z427" i="32"/>
  <c r="AN427" i="32" s="1"/>
  <c r="X428" i="32"/>
  <c r="AL428" i="32" s="1"/>
  <c r="Y428" i="32"/>
  <c r="AM428" i="32" s="1"/>
  <c r="Z428" i="32"/>
  <c r="AN428" i="32" s="1"/>
  <c r="X429" i="32"/>
  <c r="AL429" i="32" s="1"/>
  <c r="Y429" i="32"/>
  <c r="AM429" i="32" s="1"/>
  <c r="Z429" i="32"/>
  <c r="AN429" i="32" s="1"/>
  <c r="X430" i="32"/>
  <c r="AL430" i="32" s="1"/>
  <c r="Y430" i="32"/>
  <c r="AM430" i="32" s="1"/>
  <c r="Z430" i="32"/>
  <c r="AN430" i="32" s="1"/>
  <c r="X431" i="32"/>
  <c r="AL431" i="32" s="1"/>
  <c r="Y431" i="32"/>
  <c r="AM431" i="32" s="1"/>
  <c r="Z431" i="32"/>
  <c r="AN431" i="32" s="1"/>
  <c r="X432" i="32"/>
  <c r="AL432" i="32" s="1"/>
  <c r="Y432" i="32"/>
  <c r="AM432" i="32" s="1"/>
  <c r="Z432" i="32"/>
  <c r="AN432" i="32" s="1"/>
  <c r="X433" i="32"/>
  <c r="AL433" i="32" s="1"/>
  <c r="Y433" i="32"/>
  <c r="AM433" i="32" s="1"/>
  <c r="Z433" i="32"/>
  <c r="AN433" i="32" s="1"/>
  <c r="X434" i="32"/>
  <c r="AL434" i="32" s="1"/>
  <c r="Y434" i="32"/>
  <c r="AM434" i="32" s="1"/>
  <c r="Z434" i="32"/>
  <c r="AN434" i="32" s="1"/>
  <c r="X435" i="32"/>
  <c r="AL435" i="32" s="1"/>
  <c r="Y435" i="32"/>
  <c r="AM435" i="32" s="1"/>
  <c r="Z435" i="32"/>
  <c r="AN435" i="32" s="1"/>
  <c r="X436" i="32"/>
  <c r="AL436" i="32" s="1"/>
  <c r="Y436" i="32"/>
  <c r="AM436" i="32" s="1"/>
  <c r="Z436" i="32"/>
  <c r="AN436" i="32" s="1"/>
  <c r="X437" i="32"/>
  <c r="AL437" i="32" s="1"/>
  <c r="Y437" i="32"/>
  <c r="AM437" i="32" s="1"/>
  <c r="Z437" i="32"/>
  <c r="AN437" i="32" s="1"/>
  <c r="X438" i="32"/>
  <c r="AL438" i="32" s="1"/>
  <c r="Y438" i="32"/>
  <c r="AM438" i="32" s="1"/>
  <c r="Z438" i="32"/>
  <c r="AN438" i="32" s="1"/>
  <c r="X439" i="32"/>
  <c r="AL439" i="32" s="1"/>
  <c r="Y439" i="32"/>
  <c r="AM439" i="32" s="1"/>
  <c r="Z439" i="32"/>
  <c r="AN439" i="32" s="1"/>
  <c r="X440" i="32"/>
  <c r="AL440" i="32" s="1"/>
  <c r="Y440" i="32"/>
  <c r="AM440" i="32" s="1"/>
  <c r="Z440" i="32"/>
  <c r="AN440" i="32" s="1"/>
  <c r="X441" i="32"/>
  <c r="AL441" i="32" s="1"/>
  <c r="Y441" i="32"/>
  <c r="AM441" i="32" s="1"/>
  <c r="Z441" i="32"/>
  <c r="AN441" i="32" s="1"/>
  <c r="X442" i="32"/>
  <c r="AL442" i="32" s="1"/>
  <c r="Y442" i="32"/>
  <c r="AM442" i="32" s="1"/>
  <c r="Z442" i="32"/>
  <c r="AN442" i="32" s="1"/>
  <c r="X443" i="32"/>
  <c r="AL443" i="32" s="1"/>
  <c r="Y443" i="32"/>
  <c r="AM443" i="32" s="1"/>
  <c r="Z443" i="32"/>
  <c r="AN443" i="32" s="1"/>
  <c r="X444" i="32"/>
  <c r="AL444" i="32" s="1"/>
  <c r="Y444" i="32"/>
  <c r="AM444" i="32" s="1"/>
  <c r="Z444" i="32"/>
  <c r="AN444" i="32" s="1"/>
  <c r="X445" i="32"/>
  <c r="AL445" i="32" s="1"/>
  <c r="Y445" i="32"/>
  <c r="AM445" i="32" s="1"/>
  <c r="Z445" i="32"/>
  <c r="AN445" i="32" s="1"/>
  <c r="X446" i="32"/>
  <c r="AL446" i="32" s="1"/>
  <c r="Y446" i="32"/>
  <c r="AM446" i="32" s="1"/>
  <c r="Z446" i="32"/>
  <c r="AN446" i="32" s="1"/>
  <c r="X447" i="32"/>
  <c r="AL447" i="32" s="1"/>
  <c r="Y447" i="32"/>
  <c r="AM447" i="32" s="1"/>
  <c r="Z447" i="32"/>
  <c r="AN447" i="32" s="1"/>
  <c r="X448" i="32"/>
  <c r="AL448" i="32" s="1"/>
  <c r="Y448" i="32"/>
  <c r="AM448" i="32" s="1"/>
  <c r="Z448" i="32"/>
  <c r="AN448" i="32" s="1"/>
  <c r="X449" i="32"/>
  <c r="AL449" i="32" s="1"/>
  <c r="Y449" i="32"/>
  <c r="AM449" i="32" s="1"/>
  <c r="Z449" i="32"/>
  <c r="AN449" i="32" s="1"/>
  <c r="X450" i="32"/>
  <c r="AL450" i="32" s="1"/>
  <c r="Y450" i="32"/>
  <c r="AM450" i="32" s="1"/>
  <c r="Z450" i="32"/>
  <c r="AN450" i="32" s="1"/>
  <c r="X451" i="32"/>
  <c r="AL451" i="32" s="1"/>
  <c r="Y451" i="32"/>
  <c r="AM451" i="32" s="1"/>
  <c r="Z451" i="32"/>
  <c r="AN451" i="32" s="1"/>
  <c r="X452" i="32"/>
  <c r="AL452" i="32" s="1"/>
  <c r="Y452" i="32"/>
  <c r="AM452" i="32" s="1"/>
  <c r="Z452" i="32"/>
  <c r="AN452" i="32" s="1"/>
  <c r="X453" i="32"/>
  <c r="AL453" i="32" s="1"/>
  <c r="Y453" i="32"/>
  <c r="AM453" i="32" s="1"/>
  <c r="Z453" i="32"/>
  <c r="AN453" i="32" s="1"/>
  <c r="X454" i="32"/>
  <c r="AL454" i="32" s="1"/>
  <c r="Y454" i="32"/>
  <c r="AM454" i="32" s="1"/>
  <c r="Z454" i="32"/>
  <c r="AN454" i="32" s="1"/>
  <c r="X455" i="32"/>
  <c r="AL455" i="32" s="1"/>
  <c r="Y455" i="32"/>
  <c r="AM455" i="32" s="1"/>
  <c r="Z455" i="32"/>
  <c r="AN455" i="32" s="1"/>
  <c r="X456" i="32"/>
  <c r="AL456" i="32" s="1"/>
  <c r="Y456" i="32"/>
  <c r="AM456" i="32" s="1"/>
  <c r="Z456" i="32"/>
  <c r="AN456" i="32" s="1"/>
  <c r="X457" i="32"/>
  <c r="AL457" i="32" s="1"/>
  <c r="Y457" i="32"/>
  <c r="AM457" i="32" s="1"/>
  <c r="Z457" i="32"/>
  <c r="AN457" i="32" s="1"/>
  <c r="X458" i="32"/>
  <c r="AL458" i="32" s="1"/>
  <c r="Y458" i="32"/>
  <c r="AM458" i="32" s="1"/>
  <c r="Z458" i="32"/>
  <c r="AN458" i="32" s="1"/>
  <c r="X459" i="32"/>
  <c r="AL459" i="32" s="1"/>
  <c r="Y459" i="32"/>
  <c r="AM459" i="32" s="1"/>
  <c r="Z459" i="32"/>
  <c r="AN459" i="32" s="1"/>
  <c r="X460" i="32"/>
  <c r="AL460" i="32" s="1"/>
  <c r="Y460" i="32"/>
  <c r="AM460" i="32" s="1"/>
  <c r="Z460" i="32"/>
  <c r="AN460" i="32" s="1"/>
  <c r="X461" i="32"/>
  <c r="AL461" i="32" s="1"/>
  <c r="Y461" i="32"/>
  <c r="AM461" i="32" s="1"/>
  <c r="Z461" i="32"/>
  <c r="AN461" i="32" s="1"/>
  <c r="X462" i="32"/>
  <c r="AL462" i="32" s="1"/>
  <c r="Y462" i="32"/>
  <c r="AM462" i="32" s="1"/>
  <c r="Z462" i="32"/>
  <c r="AN462" i="32" s="1"/>
  <c r="X463" i="32"/>
  <c r="AL463" i="32" s="1"/>
  <c r="Y463" i="32"/>
  <c r="AM463" i="32" s="1"/>
  <c r="Z463" i="32"/>
  <c r="AN463" i="32" s="1"/>
  <c r="X464" i="32"/>
  <c r="AL464" i="32" s="1"/>
  <c r="Y464" i="32"/>
  <c r="AM464" i="32" s="1"/>
  <c r="Z464" i="32"/>
  <c r="AN464" i="32" s="1"/>
  <c r="X465" i="32"/>
  <c r="AL465" i="32" s="1"/>
  <c r="Y465" i="32"/>
  <c r="AM465" i="32" s="1"/>
  <c r="Z465" i="32"/>
  <c r="AN465" i="32" s="1"/>
  <c r="X466" i="32"/>
  <c r="AL466" i="32" s="1"/>
  <c r="Y466" i="32"/>
  <c r="AM466" i="32" s="1"/>
  <c r="Z466" i="32"/>
  <c r="AN466" i="32" s="1"/>
  <c r="X467" i="32"/>
  <c r="AL467" i="32" s="1"/>
  <c r="Y467" i="32"/>
  <c r="AM467" i="32" s="1"/>
  <c r="Z467" i="32"/>
  <c r="AN467" i="32" s="1"/>
  <c r="X468" i="32"/>
  <c r="AL468" i="32" s="1"/>
  <c r="Y468" i="32"/>
  <c r="AM468" i="32" s="1"/>
  <c r="Z468" i="32"/>
  <c r="AN468" i="32" s="1"/>
  <c r="X469" i="32"/>
  <c r="AL469" i="32" s="1"/>
  <c r="Y469" i="32"/>
  <c r="AM469" i="32" s="1"/>
  <c r="Z469" i="32"/>
  <c r="AN469" i="32" s="1"/>
  <c r="X470" i="32"/>
  <c r="AL470" i="32" s="1"/>
  <c r="Y470" i="32"/>
  <c r="AM470" i="32" s="1"/>
  <c r="Z470" i="32"/>
  <c r="AN470" i="32" s="1"/>
  <c r="X471" i="32"/>
  <c r="AL471" i="32" s="1"/>
  <c r="Y471" i="32"/>
  <c r="AM471" i="32" s="1"/>
  <c r="Z471" i="32"/>
  <c r="AN471" i="32" s="1"/>
  <c r="X472" i="32"/>
  <c r="AL472" i="32" s="1"/>
  <c r="Y472" i="32"/>
  <c r="AM472" i="32" s="1"/>
  <c r="Z472" i="32"/>
  <c r="AN472" i="32" s="1"/>
  <c r="X473" i="32"/>
  <c r="AL473" i="32" s="1"/>
  <c r="Y473" i="32"/>
  <c r="AM473" i="32" s="1"/>
  <c r="Z473" i="32"/>
  <c r="AN473" i="32" s="1"/>
  <c r="X474" i="32"/>
  <c r="AL474" i="32" s="1"/>
  <c r="Y474" i="32"/>
  <c r="AM474" i="32" s="1"/>
  <c r="Z474" i="32"/>
  <c r="AN474" i="32" s="1"/>
  <c r="X475" i="32"/>
  <c r="AL475" i="32" s="1"/>
  <c r="Y475" i="32"/>
  <c r="AM475" i="32" s="1"/>
  <c r="Z475" i="32"/>
  <c r="AN475" i="32" s="1"/>
  <c r="X476" i="32"/>
  <c r="AL476" i="32" s="1"/>
  <c r="Y476" i="32"/>
  <c r="AM476" i="32" s="1"/>
  <c r="Z476" i="32"/>
  <c r="AN476" i="32" s="1"/>
  <c r="X477" i="32"/>
  <c r="AL477" i="32" s="1"/>
  <c r="Y477" i="32"/>
  <c r="AM477" i="32" s="1"/>
  <c r="Z477" i="32"/>
  <c r="AN477" i="32" s="1"/>
  <c r="X478" i="32"/>
  <c r="AL478" i="32" s="1"/>
  <c r="Y478" i="32"/>
  <c r="AM478" i="32" s="1"/>
  <c r="Z478" i="32"/>
  <c r="AN478" i="32" s="1"/>
  <c r="X479" i="32"/>
  <c r="AL479" i="32" s="1"/>
  <c r="Y479" i="32"/>
  <c r="AM479" i="32" s="1"/>
  <c r="Z479" i="32"/>
  <c r="AN479" i="32" s="1"/>
  <c r="X480" i="32"/>
  <c r="AL480" i="32" s="1"/>
  <c r="Y480" i="32"/>
  <c r="AM480" i="32" s="1"/>
  <c r="Z480" i="32"/>
  <c r="AN480" i="32" s="1"/>
  <c r="X481" i="32"/>
  <c r="AL481" i="32" s="1"/>
  <c r="Y481" i="32"/>
  <c r="AM481" i="32" s="1"/>
  <c r="Z481" i="32"/>
  <c r="AN481" i="32" s="1"/>
  <c r="X482" i="32"/>
  <c r="AL482" i="32" s="1"/>
  <c r="Y482" i="32"/>
  <c r="AM482" i="32" s="1"/>
  <c r="Z482" i="32"/>
  <c r="AN482" i="32" s="1"/>
  <c r="X483" i="32"/>
  <c r="AL483" i="32" s="1"/>
  <c r="Y483" i="32"/>
  <c r="AM483" i="32" s="1"/>
  <c r="Z483" i="32"/>
  <c r="AN483" i="32" s="1"/>
  <c r="X484" i="32"/>
  <c r="AL484" i="32" s="1"/>
  <c r="Y484" i="32"/>
  <c r="AM484" i="32" s="1"/>
  <c r="Z484" i="32"/>
  <c r="AN484" i="32" s="1"/>
  <c r="X485" i="32"/>
  <c r="AL485" i="32" s="1"/>
  <c r="Y485" i="32"/>
  <c r="AM485" i="32" s="1"/>
  <c r="Z485" i="32"/>
  <c r="AN485" i="32" s="1"/>
  <c r="X486" i="32"/>
  <c r="AL486" i="32" s="1"/>
  <c r="Y486" i="32"/>
  <c r="AM486" i="32" s="1"/>
  <c r="Z486" i="32"/>
  <c r="AN486" i="32" s="1"/>
  <c r="X487" i="32"/>
  <c r="AL487" i="32" s="1"/>
  <c r="Y487" i="32"/>
  <c r="AM487" i="32" s="1"/>
  <c r="Z487" i="32"/>
  <c r="AN487" i="32" s="1"/>
  <c r="X488" i="32"/>
  <c r="AL488" i="32" s="1"/>
  <c r="Y488" i="32"/>
  <c r="AM488" i="32" s="1"/>
  <c r="Z488" i="32"/>
  <c r="AN488" i="32" s="1"/>
  <c r="X489" i="32"/>
  <c r="AL489" i="32" s="1"/>
  <c r="Y489" i="32"/>
  <c r="AM489" i="32" s="1"/>
  <c r="Z489" i="32"/>
  <c r="AN489" i="32" s="1"/>
  <c r="X490" i="32"/>
  <c r="AL490" i="32" s="1"/>
  <c r="Y490" i="32"/>
  <c r="AM490" i="32" s="1"/>
  <c r="Z490" i="32"/>
  <c r="AN490" i="32" s="1"/>
  <c r="X491" i="32"/>
  <c r="AL491" i="32" s="1"/>
  <c r="Y491" i="32"/>
  <c r="AM491" i="32" s="1"/>
  <c r="Z491" i="32"/>
  <c r="AN491" i="32" s="1"/>
  <c r="X492" i="32"/>
  <c r="AL492" i="32" s="1"/>
  <c r="Y492" i="32"/>
  <c r="AM492" i="32" s="1"/>
  <c r="Z492" i="32"/>
  <c r="AN492" i="32" s="1"/>
  <c r="X493" i="32"/>
  <c r="AL493" i="32" s="1"/>
  <c r="Y493" i="32"/>
  <c r="AM493" i="32" s="1"/>
  <c r="Z493" i="32"/>
  <c r="AN493" i="32" s="1"/>
  <c r="X494" i="32"/>
  <c r="AL494" i="32" s="1"/>
  <c r="Y494" i="32"/>
  <c r="AM494" i="32" s="1"/>
  <c r="Z494" i="32"/>
  <c r="AN494" i="32" s="1"/>
  <c r="X495" i="32"/>
  <c r="AL495" i="32" s="1"/>
  <c r="Y495" i="32"/>
  <c r="AM495" i="32" s="1"/>
  <c r="Z495" i="32"/>
  <c r="AN495" i="32" s="1"/>
  <c r="X496" i="32"/>
  <c r="AL496" i="32" s="1"/>
  <c r="Y496" i="32"/>
  <c r="AM496" i="32" s="1"/>
  <c r="Z496" i="32"/>
  <c r="AN496" i="32" s="1"/>
  <c r="X497" i="32"/>
  <c r="AL497" i="32" s="1"/>
  <c r="Y497" i="32"/>
  <c r="AM497" i="32" s="1"/>
  <c r="Z497" i="32"/>
  <c r="AN497" i="32" s="1"/>
  <c r="X498" i="32"/>
  <c r="AL498" i="32" s="1"/>
  <c r="Y498" i="32"/>
  <c r="AM498" i="32" s="1"/>
  <c r="Z498" i="32"/>
  <c r="AN498" i="32" s="1"/>
  <c r="X499" i="32"/>
  <c r="AL499" i="32" s="1"/>
  <c r="Y499" i="32"/>
  <c r="AM499" i="32" s="1"/>
  <c r="Z499" i="32"/>
  <c r="AN499" i="32" s="1"/>
  <c r="X500" i="32"/>
  <c r="AL500" i="32" s="1"/>
  <c r="Y500" i="32"/>
  <c r="AM500" i="32" s="1"/>
  <c r="Z500" i="32"/>
  <c r="AN500" i="32" s="1"/>
  <c r="X501" i="32"/>
  <c r="AL501" i="32" s="1"/>
  <c r="Y501" i="32"/>
  <c r="AM501" i="32" s="1"/>
  <c r="Z501" i="32"/>
  <c r="AN501" i="32" s="1"/>
  <c r="X502" i="32"/>
  <c r="AL502" i="32" s="1"/>
  <c r="Y502" i="32"/>
  <c r="AM502" i="32" s="1"/>
  <c r="Z502" i="32"/>
  <c r="AN502" i="32" s="1"/>
  <c r="X503" i="32"/>
  <c r="AL503" i="32" s="1"/>
  <c r="Y503" i="32"/>
  <c r="AM503" i="32" s="1"/>
  <c r="Z503" i="32"/>
  <c r="AN503" i="32" s="1"/>
  <c r="X504" i="32"/>
  <c r="AL504" i="32" s="1"/>
  <c r="Y504" i="32"/>
  <c r="AM504" i="32" s="1"/>
  <c r="Z504" i="32"/>
  <c r="AN504" i="32" s="1"/>
  <c r="X505" i="32"/>
  <c r="AL505" i="32" s="1"/>
  <c r="Y505" i="32"/>
  <c r="AM505" i="32" s="1"/>
  <c r="Z505" i="32"/>
  <c r="AN505" i="32" s="1"/>
  <c r="X506" i="32"/>
  <c r="AL506" i="32" s="1"/>
  <c r="Y506" i="32"/>
  <c r="AM506" i="32" s="1"/>
  <c r="Z506" i="32"/>
  <c r="AN506" i="32" s="1"/>
  <c r="X507" i="32"/>
  <c r="AL507" i="32" s="1"/>
  <c r="Y507" i="32"/>
  <c r="AM507" i="32" s="1"/>
  <c r="Z507" i="32"/>
  <c r="AN507" i="32" s="1"/>
  <c r="X508" i="32"/>
  <c r="AL508" i="32" s="1"/>
  <c r="Y508" i="32"/>
  <c r="AM508" i="32" s="1"/>
  <c r="Z508" i="32"/>
  <c r="AN508" i="32" s="1"/>
  <c r="X509" i="32"/>
  <c r="AL509" i="32" s="1"/>
  <c r="Y509" i="32"/>
  <c r="AM509" i="32" s="1"/>
  <c r="Z509" i="32"/>
  <c r="AN509" i="32" s="1"/>
  <c r="X510" i="32"/>
  <c r="AL510" i="32" s="1"/>
  <c r="Y510" i="32"/>
  <c r="AM510" i="32" s="1"/>
  <c r="Z510" i="32"/>
  <c r="AN510" i="32" s="1"/>
  <c r="X511" i="32"/>
  <c r="AL511" i="32" s="1"/>
  <c r="Y511" i="32"/>
  <c r="AM511" i="32" s="1"/>
  <c r="Z511" i="32"/>
  <c r="AN511" i="32" s="1"/>
  <c r="X512" i="32"/>
  <c r="AL512" i="32" s="1"/>
  <c r="Y512" i="32"/>
  <c r="AM512" i="32" s="1"/>
  <c r="Z512" i="32"/>
  <c r="AN512" i="32" s="1"/>
  <c r="X513" i="32"/>
  <c r="AL513" i="32" s="1"/>
  <c r="Y513" i="32"/>
  <c r="AM513" i="32" s="1"/>
  <c r="Z513" i="32"/>
  <c r="AN513" i="32" s="1"/>
  <c r="X514" i="32"/>
  <c r="AL514" i="32" s="1"/>
  <c r="Y514" i="32"/>
  <c r="AM514" i="32" s="1"/>
  <c r="Z514" i="32"/>
  <c r="AN514" i="32" s="1"/>
  <c r="X515" i="32"/>
  <c r="AL515" i="32" s="1"/>
  <c r="Y515" i="32"/>
  <c r="AM515" i="32" s="1"/>
  <c r="Z515" i="32"/>
  <c r="AN515" i="32" s="1"/>
  <c r="X516" i="32"/>
  <c r="AL516" i="32" s="1"/>
  <c r="Y516" i="32"/>
  <c r="AM516" i="32" s="1"/>
  <c r="Z516" i="32"/>
  <c r="AN516" i="32" s="1"/>
  <c r="X517" i="32"/>
  <c r="AL517" i="32" s="1"/>
  <c r="Y517" i="32"/>
  <c r="AM517" i="32" s="1"/>
  <c r="Z517" i="32"/>
  <c r="AN517" i="32" s="1"/>
  <c r="X518" i="32"/>
  <c r="AL518" i="32" s="1"/>
  <c r="Y518" i="32"/>
  <c r="AM518" i="32" s="1"/>
  <c r="Z518" i="32"/>
  <c r="AN518" i="32" s="1"/>
  <c r="X519" i="32"/>
  <c r="AL519" i="32" s="1"/>
  <c r="Y519" i="32"/>
  <c r="AM519" i="32" s="1"/>
  <c r="Z519" i="32"/>
  <c r="AN519" i="32" s="1"/>
  <c r="X520" i="32"/>
  <c r="AL520" i="32" s="1"/>
  <c r="Y520" i="32"/>
  <c r="AM520" i="32" s="1"/>
  <c r="Z520" i="32"/>
  <c r="AN520" i="32" s="1"/>
  <c r="X521" i="32"/>
  <c r="AL521" i="32" s="1"/>
  <c r="Y521" i="32"/>
  <c r="AM521" i="32" s="1"/>
  <c r="Z521" i="32"/>
  <c r="AN521" i="32" s="1"/>
  <c r="X522" i="32"/>
  <c r="AL522" i="32" s="1"/>
  <c r="Y522" i="32"/>
  <c r="AM522" i="32" s="1"/>
  <c r="Z522" i="32"/>
  <c r="AN522" i="32" s="1"/>
  <c r="X523" i="32"/>
  <c r="AL523" i="32" s="1"/>
  <c r="Y523" i="32"/>
  <c r="AM523" i="32" s="1"/>
  <c r="Z523" i="32"/>
  <c r="AN523" i="32" s="1"/>
  <c r="X524" i="32"/>
  <c r="AL524" i="32" s="1"/>
  <c r="Y524" i="32"/>
  <c r="AM524" i="32" s="1"/>
  <c r="Z524" i="32"/>
  <c r="AN524" i="32" s="1"/>
  <c r="X525" i="32"/>
  <c r="AL525" i="32" s="1"/>
  <c r="Y525" i="32"/>
  <c r="AM525" i="32" s="1"/>
  <c r="Z525" i="32"/>
  <c r="AN525" i="32" s="1"/>
  <c r="X526" i="32"/>
  <c r="AL526" i="32" s="1"/>
  <c r="Y526" i="32"/>
  <c r="AM526" i="32" s="1"/>
  <c r="Z526" i="32"/>
  <c r="AN526" i="32" s="1"/>
  <c r="X527" i="32"/>
  <c r="AL527" i="32" s="1"/>
  <c r="Y527" i="32"/>
  <c r="AM527" i="32" s="1"/>
  <c r="Z527" i="32"/>
  <c r="AN527" i="32" s="1"/>
  <c r="X528" i="32"/>
  <c r="AL528" i="32" s="1"/>
  <c r="Y528" i="32"/>
  <c r="AM528" i="32" s="1"/>
  <c r="Z528" i="32"/>
  <c r="AN528" i="32" s="1"/>
  <c r="X529" i="32"/>
  <c r="AL529" i="32" s="1"/>
  <c r="Y529" i="32"/>
  <c r="AM529" i="32" s="1"/>
  <c r="Z529" i="32"/>
  <c r="AN529" i="32" s="1"/>
  <c r="X530" i="32"/>
  <c r="AL530" i="32" s="1"/>
  <c r="Y530" i="32"/>
  <c r="AM530" i="32" s="1"/>
  <c r="Z530" i="32"/>
  <c r="AN530" i="32" s="1"/>
  <c r="X531" i="32"/>
  <c r="AL531" i="32" s="1"/>
  <c r="Y531" i="32"/>
  <c r="AM531" i="32" s="1"/>
  <c r="Z531" i="32"/>
  <c r="AN531" i="32" s="1"/>
  <c r="X532" i="32"/>
  <c r="AL532" i="32" s="1"/>
  <c r="Y532" i="32"/>
  <c r="AM532" i="32" s="1"/>
  <c r="Z532" i="32"/>
  <c r="AN532" i="32" s="1"/>
  <c r="X533" i="32"/>
  <c r="AL533" i="32" s="1"/>
  <c r="Y533" i="32"/>
  <c r="AM533" i="32" s="1"/>
  <c r="Z533" i="32"/>
  <c r="AN533" i="32" s="1"/>
  <c r="X534" i="32"/>
  <c r="AL534" i="32" s="1"/>
  <c r="Y534" i="32"/>
  <c r="AM534" i="32" s="1"/>
  <c r="Z534" i="32"/>
  <c r="AN534" i="32" s="1"/>
  <c r="X535" i="32"/>
  <c r="AL535" i="32" s="1"/>
  <c r="Y535" i="32"/>
  <c r="AM535" i="32" s="1"/>
  <c r="Z535" i="32"/>
  <c r="AN535" i="32" s="1"/>
  <c r="X536" i="32"/>
  <c r="AL536" i="32" s="1"/>
  <c r="Y536" i="32"/>
  <c r="AM536" i="32" s="1"/>
  <c r="Z536" i="32"/>
  <c r="AN536" i="32" s="1"/>
  <c r="X537" i="32"/>
  <c r="AL537" i="32" s="1"/>
  <c r="Y537" i="32"/>
  <c r="AM537" i="32" s="1"/>
  <c r="Z537" i="32"/>
  <c r="AN537" i="32" s="1"/>
  <c r="X538" i="32"/>
  <c r="AL538" i="32" s="1"/>
  <c r="Y538" i="32"/>
  <c r="AM538" i="32" s="1"/>
  <c r="Z538" i="32"/>
  <c r="AN538" i="32" s="1"/>
  <c r="X539" i="32"/>
  <c r="AL539" i="32" s="1"/>
  <c r="Y539" i="32"/>
  <c r="AM539" i="32" s="1"/>
  <c r="Z539" i="32"/>
  <c r="AN539" i="32" s="1"/>
  <c r="X540" i="32"/>
  <c r="AL540" i="32" s="1"/>
  <c r="Y540" i="32"/>
  <c r="AM540" i="32" s="1"/>
  <c r="Z540" i="32"/>
  <c r="AN540" i="32" s="1"/>
  <c r="X541" i="32"/>
  <c r="AL541" i="32" s="1"/>
  <c r="Y541" i="32"/>
  <c r="AM541" i="32" s="1"/>
  <c r="Z541" i="32"/>
  <c r="AN541" i="32" s="1"/>
  <c r="X542" i="32"/>
  <c r="AL542" i="32" s="1"/>
  <c r="Y542" i="32"/>
  <c r="AM542" i="32" s="1"/>
  <c r="Z542" i="32"/>
  <c r="AN542" i="32" s="1"/>
  <c r="X543" i="32"/>
  <c r="AL543" i="32" s="1"/>
  <c r="Y543" i="32"/>
  <c r="AM543" i="32" s="1"/>
  <c r="Z543" i="32"/>
  <c r="AN543" i="32" s="1"/>
  <c r="X544" i="32"/>
  <c r="AL544" i="32" s="1"/>
  <c r="Y544" i="32"/>
  <c r="AM544" i="32" s="1"/>
  <c r="Z544" i="32"/>
  <c r="AN544" i="32" s="1"/>
  <c r="X545" i="32"/>
  <c r="AL545" i="32" s="1"/>
  <c r="Y545" i="32"/>
  <c r="AM545" i="32" s="1"/>
  <c r="Z545" i="32"/>
  <c r="AN545" i="32" s="1"/>
  <c r="X546" i="32"/>
  <c r="AL546" i="32" s="1"/>
  <c r="Y546" i="32"/>
  <c r="AM546" i="32" s="1"/>
  <c r="Z546" i="32"/>
  <c r="AN546" i="32" s="1"/>
  <c r="X547" i="32"/>
  <c r="AL547" i="32" s="1"/>
  <c r="Y547" i="32"/>
  <c r="AM547" i="32" s="1"/>
  <c r="Z547" i="32"/>
  <c r="AN547" i="32" s="1"/>
  <c r="X548" i="32"/>
  <c r="AL548" i="32" s="1"/>
  <c r="Y548" i="32"/>
  <c r="AM548" i="32" s="1"/>
  <c r="Z548" i="32"/>
  <c r="AN548" i="32" s="1"/>
  <c r="X549" i="32"/>
  <c r="AL549" i="32" s="1"/>
  <c r="Y549" i="32"/>
  <c r="AM549" i="32" s="1"/>
  <c r="Z549" i="32"/>
  <c r="AN549" i="32" s="1"/>
  <c r="X550" i="32"/>
  <c r="AL550" i="32" s="1"/>
  <c r="Y550" i="32"/>
  <c r="AM550" i="32" s="1"/>
  <c r="Z550" i="32"/>
  <c r="AN550" i="32" s="1"/>
  <c r="X551" i="32"/>
  <c r="AL551" i="32" s="1"/>
  <c r="Y551" i="32"/>
  <c r="AM551" i="32" s="1"/>
  <c r="Z551" i="32"/>
  <c r="AN551" i="32" s="1"/>
  <c r="X552" i="32"/>
  <c r="AL552" i="32" s="1"/>
  <c r="Y552" i="32"/>
  <c r="AM552" i="32" s="1"/>
  <c r="Z552" i="32"/>
  <c r="AN552" i="32" s="1"/>
  <c r="X553" i="32"/>
  <c r="AL553" i="32" s="1"/>
  <c r="Y553" i="32"/>
  <c r="AM553" i="32" s="1"/>
  <c r="Z553" i="32"/>
  <c r="AN553" i="32" s="1"/>
  <c r="X554" i="32"/>
  <c r="AL554" i="32" s="1"/>
  <c r="Y554" i="32"/>
  <c r="AM554" i="32" s="1"/>
  <c r="Z554" i="32"/>
  <c r="AN554" i="32" s="1"/>
  <c r="X555" i="32"/>
  <c r="AL555" i="32" s="1"/>
  <c r="Y555" i="32"/>
  <c r="AM555" i="32" s="1"/>
  <c r="Z555" i="32"/>
  <c r="AN555" i="32" s="1"/>
  <c r="X556" i="32"/>
  <c r="AL556" i="32" s="1"/>
  <c r="Y556" i="32"/>
  <c r="AM556" i="32" s="1"/>
  <c r="Z556" i="32"/>
  <c r="AN556" i="32" s="1"/>
  <c r="X557" i="32"/>
  <c r="AL557" i="32" s="1"/>
  <c r="Y557" i="32"/>
  <c r="AM557" i="32" s="1"/>
  <c r="Z557" i="32"/>
  <c r="AN557" i="32" s="1"/>
  <c r="X558" i="32"/>
  <c r="AL558" i="32" s="1"/>
  <c r="Y558" i="32"/>
  <c r="AM558" i="32" s="1"/>
  <c r="Z558" i="32"/>
  <c r="AN558" i="32" s="1"/>
  <c r="X559" i="32"/>
  <c r="AL559" i="32" s="1"/>
  <c r="Y559" i="32"/>
  <c r="AM559" i="32" s="1"/>
  <c r="Z559" i="32"/>
  <c r="AN559" i="32" s="1"/>
  <c r="X560" i="32"/>
  <c r="AL560" i="32" s="1"/>
  <c r="Y560" i="32"/>
  <c r="AM560" i="32" s="1"/>
  <c r="Z560" i="32"/>
  <c r="AN560" i="32" s="1"/>
  <c r="X561" i="32"/>
  <c r="AL561" i="32" s="1"/>
  <c r="Y561" i="32"/>
  <c r="AM561" i="32" s="1"/>
  <c r="Z561" i="32"/>
  <c r="AN561" i="32" s="1"/>
  <c r="X562" i="32"/>
  <c r="AL562" i="32" s="1"/>
  <c r="Y562" i="32"/>
  <c r="AM562" i="32" s="1"/>
  <c r="Z562" i="32"/>
  <c r="AN562" i="32" s="1"/>
  <c r="X563" i="32"/>
  <c r="AL563" i="32" s="1"/>
  <c r="Y563" i="32"/>
  <c r="AM563" i="32" s="1"/>
  <c r="Z563" i="32"/>
  <c r="AN563" i="32" s="1"/>
  <c r="X564" i="32"/>
  <c r="AL564" i="32" s="1"/>
  <c r="Y564" i="32"/>
  <c r="AM564" i="32" s="1"/>
  <c r="Z564" i="32"/>
  <c r="AN564" i="32" s="1"/>
  <c r="X565" i="32"/>
  <c r="AL565" i="32" s="1"/>
  <c r="Y565" i="32"/>
  <c r="AM565" i="32" s="1"/>
  <c r="Z565" i="32"/>
  <c r="AN565" i="32" s="1"/>
  <c r="X566" i="32"/>
  <c r="AL566" i="32" s="1"/>
  <c r="Y566" i="32"/>
  <c r="AM566" i="32" s="1"/>
  <c r="Z566" i="32"/>
  <c r="AN566" i="32" s="1"/>
  <c r="X567" i="32"/>
  <c r="AL567" i="32" s="1"/>
  <c r="Y567" i="32"/>
  <c r="AM567" i="32" s="1"/>
  <c r="Z567" i="32"/>
  <c r="AN567" i="32" s="1"/>
  <c r="X568" i="32"/>
  <c r="AL568" i="32" s="1"/>
  <c r="Y568" i="32"/>
  <c r="AM568" i="32" s="1"/>
  <c r="Z568" i="32"/>
  <c r="AN568" i="32" s="1"/>
  <c r="X569" i="32"/>
  <c r="AL569" i="32" s="1"/>
  <c r="Y569" i="32"/>
  <c r="AM569" i="32" s="1"/>
  <c r="Z569" i="32"/>
  <c r="AN569" i="32" s="1"/>
  <c r="X570" i="32"/>
  <c r="AL570" i="32" s="1"/>
  <c r="Y570" i="32"/>
  <c r="AM570" i="32" s="1"/>
  <c r="Z570" i="32"/>
  <c r="AN570" i="32" s="1"/>
  <c r="X571" i="32"/>
  <c r="AL571" i="32" s="1"/>
  <c r="Y571" i="32"/>
  <c r="AM571" i="32" s="1"/>
  <c r="Z571" i="32"/>
  <c r="AN571" i="32" s="1"/>
  <c r="X572" i="32"/>
  <c r="AL572" i="32" s="1"/>
  <c r="Y572" i="32"/>
  <c r="AM572" i="32" s="1"/>
  <c r="Z572" i="32"/>
  <c r="AN572" i="32" s="1"/>
  <c r="X573" i="32"/>
  <c r="AL573" i="32" s="1"/>
  <c r="Y573" i="32"/>
  <c r="AM573" i="32" s="1"/>
  <c r="Z573" i="32"/>
  <c r="AN573" i="32" s="1"/>
  <c r="X574" i="32"/>
  <c r="AL574" i="32" s="1"/>
  <c r="Y574" i="32"/>
  <c r="AM574" i="32" s="1"/>
  <c r="Z574" i="32"/>
  <c r="AN574" i="32" s="1"/>
  <c r="X575" i="32"/>
  <c r="AL575" i="32" s="1"/>
  <c r="Y575" i="32"/>
  <c r="AM575" i="32" s="1"/>
  <c r="Z575" i="32"/>
  <c r="AN575" i="32" s="1"/>
  <c r="X576" i="32"/>
  <c r="AL576" i="32" s="1"/>
  <c r="Y576" i="32"/>
  <c r="AM576" i="32" s="1"/>
  <c r="Z576" i="32"/>
  <c r="AN576" i="32" s="1"/>
  <c r="X577" i="32"/>
  <c r="AL577" i="32" s="1"/>
  <c r="Y577" i="32"/>
  <c r="AM577" i="32" s="1"/>
  <c r="Z577" i="32"/>
  <c r="AN577" i="32" s="1"/>
  <c r="X578" i="32"/>
  <c r="AL578" i="32" s="1"/>
  <c r="Y578" i="32"/>
  <c r="AM578" i="32" s="1"/>
  <c r="Z578" i="32"/>
  <c r="AN578" i="32" s="1"/>
  <c r="X579" i="32"/>
  <c r="AL579" i="32" s="1"/>
  <c r="Y579" i="32"/>
  <c r="AM579" i="32" s="1"/>
  <c r="Z579" i="32"/>
  <c r="AN579" i="32" s="1"/>
  <c r="X580" i="32"/>
  <c r="AL580" i="32" s="1"/>
  <c r="Y580" i="32"/>
  <c r="AM580" i="32" s="1"/>
  <c r="Z580" i="32"/>
  <c r="AN580" i="32" s="1"/>
  <c r="X581" i="32"/>
  <c r="AL581" i="32" s="1"/>
  <c r="Y581" i="32"/>
  <c r="AM581" i="32" s="1"/>
  <c r="Z581" i="32"/>
  <c r="AN581" i="32" s="1"/>
  <c r="X582" i="32"/>
  <c r="AL582" i="32" s="1"/>
  <c r="Y582" i="32"/>
  <c r="AM582" i="32" s="1"/>
  <c r="Z582" i="32"/>
  <c r="AN582" i="32" s="1"/>
  <c r="X583" i="32"/>
  <c r="AL583" i="32" s="1"/>
  <c r="Y583" i="32"/>
  <c r="AM583" i="32" s="1"/>
  <c r="Z583" i="32"/>
  <c r="AN583" i="32" s="1"/>
  <c r="X584" i="32"/>
  <c r="AL584" i="32" s="1"/>
  <c r="Y584" i="32"/>
  <c r="AM584" i="32" s="1"/>
  <c r="Z584" i="32"/>
  <c r="AN584" i="32" s="1"/>
  <c r="X585" i="32"/>
  <c r="AL585" i="32" s="1"/>
  <c r="Y585" i="32"/>
  <c r="AM585" i="32" s="1"/>
  <c r="Z585" i="32"/>
  <c r="AN585" i="32" s="1"/>
  <c r="X586" i="32"/>
  <c r="AL586" i="32" s="1"/>
  <c r="Y586" i="32"/>
  <c r="AM586" i="32" s="1"/>
  <c r="Z586" i="32"/>
  <c r="AN586" i="32" s="1"/>
  <c r="X587" i="32"/>
  <c r="AL587" i="32" s="1"/>
  <c r="Y587" i="32"/>
  <c r="AM587" i="32" s="1"/>
  <c r="Z587" i="32"/>
  <c r="AN587" i="32" s="1"/>
  <c r="X588" i="32"/>
  <c r="AL588" i="32" s="1"/>
  <c r="Y588" i="32"/>
  <c r="AM588" i="32" s="1"/>
  <c r="Z588" i="32"/>
  <c r="AN588" i="32" s="1"/>
  <c r="X589" i="32"/>
  <c r="AL589" i="32" s="1"/>
  <c r="Y589" i="32"/>
  <c r="AM589" i="32" s="1"/>
  <c r="Z589" i="32"/>
  <c r="AN589" i="32" s="1"/>
  <c r="X590" i="32"/>
  <c r="AL590" i="32" s="1"/>
  <c r="Y590" i="32"/>
  <c r="AM590" i="32" s="1"/>
  <c r="Z590" i="32"/>
  <c r="AN590" i="32" s="1"/>
  <c r="X591" i="32"/>
  <c r="AL591" i="32" s="1"/>
  <c r="Y591" i="32"/>
  <c r="AM591" i="32" s="1"/>
  <c r="Z591" i="32"/>
  <c r="AN591" i="32" s="1"/>
  <c r="X592" i="32"/>
  <c r="AL592" i="32" s="1"/>
  <c r="Y592" i="32"/>
  <c r="AM592" i="32" s="1"/>
  <c r="Z592" i="32"/>
  <c r="AN592" i="32" s="1"/>
  <c r="X593" i="32"/>
  <c r="AL593" i="32" s="1"/>
  <c r="Y593" i="32"/>
  <c r="AM593" i="32" s="1"/>
  <c r="Z593" i="32"/>
  <c r="AN593" i="32" s="1"/>
  <c r="X594" i="32"/>
  <c r="AL594" i="32" s="1"/>
  <c r="Y594" i="32"/>
  <c r="AM594" i="32" s="1"/>
  <c r="Z594" i="32"/>
  <c r="AN594" i="32" s="1"/>
  <c r="X595" i="32"/>
  <c r="AL595" i="32" s="1"/>
  <c r="Y595" i="32"/>
  <c r="AM595" i="32" s="1"/>
  <c r="Z595" i="32"/>
  <c r="AN595" i="32" s="1"/>
  <c r="X596" i="32"/>
  <c r="AL596" i="32" s="1"/>
  <c r="Y596" i="32"/>
  <c r="AM596" i="32" s="1"/>
  <c r="Z596" i="32"/>
  <c r="AN596" i="32" s="1"/>
  <c r="X597" i="32"/>
  <c r="AL597" i="32" s="1"/>
  <c r="Y597" i="32"/>
  <c r="AM597" i="32" s="1"/>
  <c r="Z597" i="32"/>
  <c r="AN597" i="32" s="1"/>
  <c r="X598" i="32"/>
  <c r="AL598" i="32" s="1"/>
  <c r="Y598" i="32"/>
  <c r="AM598" i="32" s="1"/>
  <c r="Z598" i="32"/>
  <c r="AN598" i="32" s="1"/>
  <c r="X599" i="32"/>
  <c r="AL599" i="32" s="1"/>
  <c r="Y599" i="32"/>
  <c r="AM599" i="32" s="1"/>
  <c r="Z599" i="32"/>
  <c r="AN599" i="32" s="1"/>
  <c r="X600" i="32"/>
  <c r="AL600" i="32" s="1"/>
  <c r="Y600" i="32"/>
  <c r="AM600" i="32" s="1"/>
  <c r="Z600" i="32"/>
  <c r="AN600" i="32" s="1"/>
  <c r="X601" i="32"/>
  <c r="AL601" i="32" s="1"/>
  <c r="Y601" i="32"/>
  <c r="AM601" i="32" s="1"/>
  <c r="Z601" i="32"/>
  <c r="AN601" i="32" s="1"/>
  <c r="X602" i="32"/>
  <c r="AL602" i="32" s="1"/>
  <c r="Y602" i="32"/>
  <c r="AM602" i="32" s="1"/>
  <c r="Z602" i="32"/>
  <c r="AN602" i="32" s="1"/>
  <c r="X603" i="32"/>
  <c r="AL603" i="32" s="1"/>
  <c r="Y603" i="32"/>
  <c r="AM603" i="32" s="1"/>
  <c r="Z603" i="32"/>
  <c r="AN603" i="32" s="1"/>
  <c r="X604" i="32"/>
  <c r="AL604" i="32" s="1"/>
  <c r="Y604" i="32"/>
  <c r="AM604" i="32" s="1"/>
  <c r="Z604" i="32"/>
  <c r="AN604" i="32" s="1"/>
  <c r="X605" i="32"/>
  <c r="AL605" i="32" s="1"/>
  <c r="Y605" i="32"/>
  <c r="AM605" i="32" s="1"/>
  <c r="Z605" i="32"/>
  <c r="AN605" i="32" s="1"/>
  <c r="X606" i="32"/>
  <c r="AL606" i="32" s="1"/>
  <c r="Y606" i="32"/>
  <c r="AM606" i="32" s="1"/>
  <c r="Z606" i="32"/>
  <c r="AN606" i="32" s="1"/>
  <c r="X607" i="32"/>
  <c r="AL607" i="32" s="1"/>
  <c r="Y607" i="32"/>
  <c r="AM607" i="32" s="1"/>
  <c r="Z607" i="32"/>
  <c r="AN607" i="32" s="1"/>
  <c r="X608" i="32"/>
  <c r="AL608" i="32" s="1"/>
  <c r="Y608" i="32"/>
  <c r="AM608" i="32" s="1"/>
  <c r="Z608" i="32"/>
  <c r="AN608" i="32" s="1"/>
  <c r="X609" i="32"/>
  <c r="AL609" i="32" s="1"/>
  <c r="Y609" i="32"/>
  <c r="AM609" i="32" s="1"/>
  <c r="Z609" i="32"/>
  <c r="AN609" i="32" s="1"/>
  <c r="X610" i="32"/>
  <c r="AL610" i="32" s="1"/>
  <c r="Y610" i="32"/>
  <c r="AM610" i="32" s="1"/>
  <c r="Z610" i="32"/>
  <c r="AN610" i="32" s="1"/>
  <c r="X611" i="32"/>
  <c r="AL611" i="32" s="1"/>
  <c r="Y611" i="32"/>
  <c r="AM611" i="32" s="1"/>
  <c r="Z611" i="32"/>
  <c r="AN611" i="32" s="1"/>
  <c r="X612" i="32"/>
  <c r="AL612" i="32" s="1"/>
  <c r="Y612" i="32"/>
  <c r="AM612" i="32" s="1"/>
  <c r="Z612" i="32"/>
  <c r="AN612" i="32" s="1"/>
  <c r="X613" i="32"/>
  <c r="AL613" i="32" s="1"/>
  <c r="Y613" i="32"/>
  <c r="AM613" i="32" s="1"/>
  <c r="Z613" i="32"/>
  <c r="AN613" i="32" s="1"/>
  <c r="X614" i="32"/>
  <c r="AL614" i="32" s="1"/>
  <c r="Y614" i="32"/>
  <c r="AM614" i="32" s="1"/>
  <c r="Z614" i="32"/>
  <c r="AN614" i="32" s="1"/>
  <c r="X615" i="32"/>
  <c r="AL615" i="32" s="1"/>
  <c r="Y615" i="32"/>
  <c r="AM615" i="32" s="1"/>
  <c r="Z615" i="32"/>
  <c r="AN615" i="32" s="1"/>
  <c r="X616" i="32"/>
  <c r="AL616" i="32" s="1"/>
  <c r="Y616" i="32"/>
  <c r="AM616" i="32" s="1"/>
  <c r="Z616" i="32"/>
  <c r="AN616" i="32" s="1"/>
  <c r="X617" i="32"/>
  <c r="AL617" i="32" s="1"/>
  <c r="Y617" i="32"/>
  <c r="AM617" i="32" s="1"/>
  <c r="Z617" i="32"/>
  <c r="AN617" i="32" s="1"/>
  <c r="X618" i="32"/>
  <c r="AL618" i="32" s="1"/>
  <c r="Y618" i="32"/>
  <c r="AM618" i="32" s="1"/>
  <c r="Z618" i="32"/>
  <c r="AN618" i="32" s="1"/>
  <c r="X619" i="32"/>
  <c r="AL619" i="32" s="1"/>
  <c r="Y619" i="32"/>
  <c r="AM619" i="32" s="1"/>
  <c r="Z619" i="32"/>
  <c r="AN619" i="32" s="1"/>
  <c r="X620" i="32"/>
  <c r="AL620" i="32" s="1"/>
  <c r="Y620" i="32"/>
  <c r="AM620" i="32" s="1"/>
  <c r="Z620" i="32"/>
  <c r="AN620" i="32" s="1"/>
  <c r="X621" i="32"/>
  <c r="AL621" i="32" s="1"/>
  <c r="Y621" i="32"/>
  <c r="AM621" i="32" s="1"/>
  <c r="Z621" i="32"/>
  <c r="AN621" i="32" s="1"/>
  <c r="X622" i="32"/>
  <c r="AL622" i="32" s="1"/>
  <c r="Y622" i="32"/>
  <c r="AM622" i="32" s="1"/>
  <c r="Z622" i="32"/>
  <c r="AN622" i="32" s="1"/>
  <c r="X623" i="32"/>
  <c r="AL623" i="32" s="1"/>
  <c r="Y623" i="32"/>
  <c r="AM623" i="32" s="1"/>
  <c r="Z623" i="32"/>
  <c r="AN623" i="32" s="1"/>
  <c r="X624" i="32"/>
  <c r="AL624" i="32" s="1"/>
  <c r="Y624" i="32"/>
  <c r="AM624" i="32" s="1"/>
  <c r="Z624" i="32"/>
  <c r="AN624" i="32" s="1"/>
  <c r="X625" i="32"/>
  <c r="AL625" i="32" s="1"/>
  <c r="Y625" i="32"/>
  <c r="AM625" i="32" s="1"/>
  <c r="Z625" i="32"/>
  <c r="AN625" i="32" s="1"/>
  <c r="X626" i="32"/>
  <c r="AL626" i="32" s="1"/>
  <c r="Y626" i="32"/>
  <c r="AM626" i="32" s="1"/>
  <c r="Z626" i="32"/>
  <c r="AN626" i="32" s="1"/>
  <c r="X627" i="32"/>
  <c r="AL627" i="32" s="1"/>
  <c r="Y627" i="32"/>
  <c r="AM627" i="32" s="1"/>
  <c r="Z627" i="32"/>
  <c r="AN627" i="32" s="1"/>
  <c r="X628" i="32"/>
  <c r="AL628" i="32" s="1"/>
  <c r="Y628" i="32"/>
  <c r="AM628" i="32" s="1"/>
  <c r="Z628" i="32"/>
  <c r="AN628" i="32" s="1"/>
  <c r="X629" i="32"/>
  <c r="AL629" i="32" s="1"/>
  <c r="Y629" i="32"/>
  <c r="AM629" i="32" s="1"/>
  <c r="Z629" i="32"/>
  <c r="AN629" i="32" s="1"/>
  <c r="X630" i="32"/>
  <c r="AL630" i="32" s="1"/>
  <c r="Y630" i="32"/>
  <c r="AM630" i="32" s="1"/>
  <c r="Z630" i="32"/>
  <c r="AN630" i="32" s="1"/>
  <c r="X631" i="32"/>
  <c r="AL631" i="32" s="1"/>
  <c r="Y631" i="32"/>
  <c r="AM631" i="32" s="1"/>
  <c r="Z631" i="32"/>
  <c r="AN631" i="32" s="1"/>
  <c r="X632" i="32"/>
  <c r="AL632" i="32" s="1"/>
  <c r="Y632" i="32"/>
  <c r="AM632" i="32" s="1"/>
  <c r="Z632" i="32"/>
  <c r="AN632" i="32" s="1"/>
  <c r="X633" i="32"/>
  <c r="AL633" i="32" s="1"/>
  <c r="Y633" i="32"/>
  <c r="AM633" i="32" s="1"/>
  <c r="Z633" i="32"/>
  <c r="AN633" i="32" s="1"/>
  <c r="X634" i="32"/>
  <c r="AL634" i="32" s="1"/>
  <c r="Y634" i="32"/>
  <c r="AM634" i="32" s="1"/>
  <c r="Z634" i="32"/>
  <c r="AN634" i="32" s="1"/>
  <c r="X635" i="32"/>
  <c r="AL635" i="32" s="1"/>
  <c r="Y635" i="32"/>
  <c r="AM635" i="32" s="1"/>
  <c r="Z635" i="32"/>
  <c r="AN635" i="32" s="1"/>
  <c r="X636" i="32"/>
  <c r="AL636" i="32" s="1"/>
  <c r="Y636" i="32"/>
  <c r="AM636" i="32" s="1"/>
  <c r="Z636" i="32"/>
  <c r="AN636" i="32" s="1"/>
  <c r="X637" i="32"/>
  <c r="AL637" i="32" s="1"/>
  <c r="Y637" i="32"/>
  <c r="AM637" i="32" s="1"/>
  <c r="Z637" i="32"/>
  <c r="AN637" i="32" s="1"/>
  <c r="X638" i="32"/>
  <c r="AL638" i="32" s="1"/>
  <c r="Y638" i="32"/>
  <c r="AM638" i="32" s="1"/>
  <c r="Z638" i="32"/>
  <c r="AN638" i="32" s="1"/>
  <c r="X639" i="32"/>
  <c r="AL639" i="32" s="1"/>
  <c r="Y639" i="32"/>
  <c r="AM639" i="32" s="1"/>
  <c r="Z639" i="32"/>
  <c r="AN639" i="32" s="1"/>
  <c r="X640" i="32"/>
  <c r="AL640" i="32" s="1"/>
  <c r="Y640" i="32"/>
  <c r="AM640" i="32" s="1"/>
  <c r="Z640" i="32"/>
  <c r="AN640" i="32" s="1"/>
  <c r="X641" i="32"/>
  <c r="AL641" i="32" s="1"/>
  <c r="Y641" i="32"/>
  <c r="AM641" i="32" s="1"/>
  <c r="Z641" i="32"/>
  <c r="AN641" i="32" s="1"/>
  <c r="X642" i="32"/>
  <c r="AL642" i="32" s="1"/>
  <c r="Y642" i="32"/>
  <c r="AM642" i="32" s="1"/>
  <c r="Z642" i="32"/>
  <c r="AN642" i="32" s="1"/>
  <c r="X643" i="32"/>
  <c r="AL643" i="32" s="1"/>
  <c r="Y643" i="32"/>
  <c r="AM643" i="32" s="1"/>
  <c r="Z643" i="32"/>
  <c r="AN643" i="32" s="1"/>
  <c r="X644" i="32"/>
  <c r="AL644" i="32" s="1"/>
  <c r="Y644" i="32"/>
  <c r="AM644" i="32" s="1"/>
  <c r="Z644" i="32"/>
  <c r="AN644" i="32" s="1"/>
  <c r="X645" i="32"/>
  <c r="AL645" i="32" s="1"/>
  <c r="Y645" i="32"/>
  <c r="AM645" i="32" s="1"/>
  <c r="Z645" i="32"/>
  <c r="AN645" i="32" s="1"/>
  <c r="X646" i="32"/>
  <c r="AL646" i="32" s="1"/>
  <c r="Y646" i="32"/>
  <c r="AM646" i="32" s="1"/>
  <c r="Z646" i="32"/>
  <c r="AN646" i="32" s="1"/>
  <c r="X647" i="32"/>
  <c r="AL647" i="32" s="1"/>
  <c r="Y647" i="32"/>
  <c r="AM647" i="32" s="1"/>
  <c r="Z647" i="32"/>
  <c r="AN647" i="32" s="1"/>
  <c r="X648" i="32"/>
  <c r="AL648" i="32" s="1"/>
  <c r="Y648" i="32"/>
  <c r="AM648" i="32" s="1"/>
  <c r="Z648" i="32"/>
  <c r="AN648" i="32" s="1"/>
  <c r="X649" i="32"/>
  <c r="AL649" i="32" s="1"/>
  <c r="Y649" i="32"/>
  <c r="AM649" i="32" s="1"/>
  <c r="Z649" i="32"/>
  <c r="AN649" i="32" s="1"/>
  <c r="X650" i="32"/>
  <c r="AL650" i="32" s="1"/>
  <c r="Y650" i="32"/>
  <c r="AM650" i="32" s="1"/>
  <c r="Z650" i="32"/>
  <c r="AN650" i="32" s="1"/>
  <c r="X651" i="32"/>
  <c r="AL651" i="32" s="1"/>
  <c r="Y651" i="32"/>
  <c r="AM651" i="32" s="1"/>
  <c r="Z651" i="32"/>
  <c r="AN651" i="32" s="1"/>
  <c r="X652" i="32"/>
  <c r="AL652" i="32" s="1"/>
  <c r="Y652" i="32"/>
  <c r="AM652" i="32" s="1"/>
  <c r="Z652" i="32"/>
  <c r="AN652" i="32" s="1"/>
  <c r="X653" i="32"/>
  <c r="AL653" i="32" s="1"/>
  <c r="Y653" i="32"/>
  <c r="AM653" i="32" s="1"/>
  <c r="Z653" i="32"/>
  <c r="AN653" i="32" s="1"/>
  <c r="X654" i="32"/>
  <c r="AL654" i="32" s="1"/>
  <c r="Y654" i="32"/>
  <c r="AM654" i="32" s="1"/>
  <c r="Z654" i="32"/>
  <c r="AN654" i="32" s="1"/>
  <c r="X655" i="32"/>
  <c r="AL655" i="32" s="1"/>
  <c r="Y655" i="32"/>
  <c r="AM655" i="32" s="1"/>
  <c r="Z655" i="32"/>
  <c r="AN655" i="32" s="1"/>
  <c r="X656" i="32"/>
  <c r="AL656" i="32" s="1"/>
  <c r="Y656" i="32"/>
  <c r="AM656" i="32" s="1"/>
  <c r="Z656" i="32"/>
  <c r="AN656" i="32" s="1"/>
  <c r="X657" i="32"/>
  <c r="AL657" i="32" s="1"/>
  <c r="Y657" i="32"/>
  <c r="AM657" i="32" s="1"/>
  <c r="Z657" i="32"/>
  <c r="AN657" i="32" s="1"/>
  <c r="X658" i="32"/>
  <c r="AL658" i="32" s="1"/>
  <c r="Y658" i="32"/>
  <c r="AM658" i="32" s="1"/>
  <c r="Z658" i="32"/>
  <c r="AN658" i="32" s="1"/>
  <c r="X659" i="32"/>
  <c r="AL659" i="32" s="1"/>
  <c r="Y659" i="32"/>
  <c r="AM659" i="32" s="1"/>
  <c r="Z659" i="32"/>
  <c r="AN659" i="32" s="1"/>
  <c r="X660" i="32"/>
  <c r="AL660" i="32" s="1"/>
  <c r="Y660" i="32"/>
  <c r="AM660" i="32" s="1"/>
  <c r="Z660" i="32"/>
  <c r="AN660" i="32" s="1"/>
  <c r="X661" i="32"/>
  <c r="AL661" i="32" s="1"/>
  <c r="Y661" i="32"/>
  <c r="AM661" i="32" s="1"/>
  <c r="Z661" i="32"/>
  <c r="AN661" i="32" s="1"/>
  <c r="X662" i="32"/>
  <c r="AL662" i="32" s="1"/>
  <c r="Y662" i="32"/>
  <c r="AM662" i="32" s="1"/>
  <c r="Z662" i="32"/>
  <c r="AN662" i="32" s="1"/>
  <c r="X663" i="32"/>
  <c r="AL663" i="32" s="1"/>
  <c r="Y663" i="32"/>
  <c r="AM663" i="32" s="1"/>
  <c r="Z663" i="32"/>
  <c r="AN663" i="32" s="1"/>
  <c r="X664" i="32"/>
  <c r="AL664" i="32" s="1"/>
  <c r="Y664" i="32"/>
  <c r="AM664" i="32" s="1"/>
  <c r="Z664" i="32"/>
  <c r="AN664" i="32" s="1"/>
  <c r="X665" i="32"/>
  <c r="AL665" i="32" s="1"/>
  <c r="Y665" i="32"/>
  <c r="AM665" i="32" s="1"/>
  <c r="Z665" i="32"/>
  <c r="AN665" i="32" s="1"/>
  <c r="X666" i="32"/>
  <c r="AL666" i="32" s="1"/>
  <c r="Y666" i="32"/>
  <c r="AM666" i="32" s="1"/>
  <c r="Z666" i="32"/>
  <c r="AN666" i="32" s="1"/>
  <c r="X667" i="32"/>
  <c r="AL667" i="32" s="1"/>
  <c r="Y667" i="32"/>
  <c r="AM667" i="32" s="1"/>
  <c r="Z667" i="32"/>
  <c r="AN667" i="32" s="1"/>
  <c r="X668" i="32"/>
  <c r="AL668" i="32" s="1"/>
  <c r="Y668" i="32"/>
  <c r="AM668" i="32" s="1"/>
  <c r="Z668" i="32"/>
  <c r="AN668" i="32" s="1"/>
  <c r="X669" i="32"/>
  <c r="AL669" i="32" s="1"/>
  <c r="Y669" i="32"/>
  <c r="AM669" i="32" s="1"/>
  <c r="Z669" i="32"/>
  <c r="AN669" i="32" s="1"/>
  <c r="X670" i="32"/>
  <c r="AL670" i="32" s="1"/>
  <c r="Y670" i="32"/>
  <c r="AM670" i="32" s="1"/>
  <c r="Z670" i="32"/>
  <c r="AN670" i="32" s="1"/>
  <c r="X671" i="32"/>
  <c r="AL671" i="32" s="1"/>
  <c r="Y671" i="32"/>
  <c r="AM671" i="32" s="1"/>
  <c r="Z671" i="32"/>
  <c r="AN671" i="32" s="1"/>
  <c r="X672" i="32"/>
  <c r="AL672" i="32" s="1"/>
  <c r="Y672" i="32"/>
  <c r="AM672" i="32" s="1"/>
  <c r="Z672" i="32"/>
  <c r="AN672" i="32" s="1"/>
  <c r="X673" i="32"/>
  <c r="AL673" i="32" s="1"/>
  <c r="Y673" i="32"/>
  <c r="AM673" i="32" s="1"/>
  <c r="Z673" i="32"/>
  <c r="AN673" i="32" s="1"/>
  <c r="X674" i="32"/>
  <c r="AL674" i="32" s="1"/>
  <c r="Y674" i="32"/>
  <c r="AM674" i="32" s="1"/>
  <c r="Z674" i="32"/>
  <c r="AN674" i="32" s="1"/>
  <c r="X675" i="32"/>
  <c r="AL675" i="32" s="1"/>
  <c r="Y675" i="32"/>
  <c r="AM675" i="32" s="1"/>
  <c r="Z675" i="32"/>
  <c r="AN675" i="32" s="1"/>
  <c r="X676" i="32"/>
  <c r="AL676" i="32" s="1"/>
  <c r="Y676" i="32"/>
  <c r="AM676" i="32" s="1"/>
  <c r="Z676" i="32"/>
  <c r="AN676" i="32" s="1"/>
  <c r="X677" i="32"/>
  <c r="AL677" i="32" s="1"/>
  <c r="Y677" i="32"/>
  <c r="AM677" i="32" s="1"/>
  <c r="Z677" i="32"/>
  <c r="AN677" i="32" s="1"/>
  <c r="X678" i="32"/>
  <c r="AL678" i="32" s="1"/>
  <c r="Y678" i="32"/>
  <c r="AM678" i="32" s="1"/>
  <c r="Z678" i="32"/>
  <c r="AN678" i="32" s="1"/>
  <c r="X679" i="32"/>
  <c r="AL679" i="32" s="1"/>
  <c r="Y679" i="32"/>
  <c r="AM679" i="32" s="1"/>
  <c r="Z679" i="32"/>
  <c r="AN679" i="32" s="1"/>
  <c r="X680" i="32"/>
  <c r="AL680" i="32" s="1"/>
  <c r="Y680" i="32"/>
  <c r="AM680" i="32" s="1"/>
  <c r="Z680" i="32"/>
  <c r="AN680" i="32" s="1"/>
  <c r="X681" i="32"/>
  <c r="AL681" i="32" s="1"/>
  <c r="Y681" i="32"/>
  <c r="AM681" i="32" s="1"/>
  <c r="Z681" i="32"/>
  <c r="AN681" i="32" s="1"/>
  <c r="X682" i="32"/>
  <c r="AL682" i="32" s="1"/>
  <c r="Y682" i="32"/>
  <c r="AM682" i="32" s="1"/>
  <c r="Z682" i="32"/>
  <c r="AN682" i="32" s="1"/>
  <c r="X683" i="32"/>
  <c r="AL683" i="32" s="1"/>
  <c r="Y683" i="32"/>
  <c r="AM683" i="32" s="1"/>
  <c r="Z683" i="32"/>
  <c r="AN683" i="32" s="1"/>
  <c r="X684" i="32"/>
  <c r="AL684" i="32" s="1"/>
  <c r="Y684" i="32"/>
  <c r="AM684" i="32" s="1"/>
  <c r="Z684" i="32"/>
  <c r="AN684" i="32" s="1"/>
  <c r="X685" i="32"/>
  <c r="AL685" i="32" s="1"/>
  <c r="Y685" i="32"/>
  <c r="AM685" i="32" s="1"/>
  <c r="Z685" i="32"/>
  <c r="AN685" i="32" s="1"/>
  <c r="X686" i="32"/>
  <c r="AL686" i="32" s="1"/>
  <c r="Y686" i="32"/>
  <c r="AM686" i="32" s="1"/>
  <c r="Z686" i="32"/>
  <c r="AN686" i="32" s="1"/>
  <c r="X687" i="32"/>
  <c r="AL687" i="32" s="1"/>
  <c r="Y687" i="32"/>
  <c r="AM687" i="32" s="1"/>
  <c r="Z687" i="32"/>
  <c r="AN687" i="32" s="1"/>
  <c r="X688" i="32"/>
  <c r="AL688" i="32" s="1"/>
  <c r="Y688" i="32"/>
  <c r="AM688" i="32" s="1"/>
  <c r="Z688" i="32"/>
  <c r="AN688" i="32" s="1"/>
  <c r="X689" i="32"/>
  <c r="AL689" i="32" s="1"/>
  <c r="Y689" i="32"/>
  <c r="AM689" i="32" s="1"/>
  <c r="Z689" i="32"/>
  <c r="AN689" i="32" s="1"/>
  <c r="X690" i="32"/>
  <c r="AL690" i="32" s="1"/>
  <c r="Y690" i="32"/>
  <c r="AM690" i="32" s="1"/>
  <c r="Z690" i="32"/>
  <c r="AN690" i="32" s="1"/>
  <c r="X691" i="32"/>
  <c r="AL691" i="32" s="1"/>
  <c r="Y691" i="32"/>
  <c r="AM691" i="32" s="1"/>
  <c r="Z691" i="32"/>
  <c r="AN691" i="32" s="1"/>
  <c r="X692" i="32"/>
  <c r="AL692" i="32" s="1"/>
  <c r="Y692" i="32"/>
  <c r="AM692" i="32" s="1"/>
  <c r="Z692" i="32"/>
  <c r="AN692" i="32" s="1"/>
  <c r="X693" i="32"/>
  <c r="AL693" i="32" s="1"/>
  <c r="Y693" i="32"/>
  <c r="AM693" i="32" s="1"/>
  <c r="Z693" i="32"/>
  <c r="AN693" i="32" s="1"/>
  <c r="X694" i="32"/>
  <c r="AL694" i="32" s="1"/>
  <c r="Y694" i="32"/>
  <c r="AM694" i="32" s="1"/>
  <c r="Z694" i="32"/>
  <c r="AN694" i="32" s="1"/>
  <c r="X695" i="32"/>
  <c r="AL695" i="32" s="1"/>
  <c r="Y695" i="32"/>
  <c r="AM695" i="32" s="1"/>
  <c r="Z695" i="32"/>
  <c r="AN695" i="32" s="1"/>
  <c r="X696" i="32"/>
  <c r="AL696" i="32" s="1"/>
  <c r="Y696" i="32"/>
  <c r="AM696" i="32" s="1"/>
  <c r="Z696" i="32"/>
  <c r="AN696" i="32" s="1"/>
  <c r="X697" i="32"/>
  <c r="AL697" i="32" s="1"/>
  <c r="Y697" i="32"/>
  <c r="AM697" i="32" s="1"/>
  <c r="Z697" i="32"/>
  <c r="AN697" i="32" s="1"/>
  <c r="X698" i="32"/>
  <c r="AL698" i="32" s="1"/>
  <c r="Y698" i="32"/>
  <c r="AM698" i="32" s="1"/>
  <c r="Z698" i="32"/>
  <c r="AN698" i="32" s="1"/>
  <c r="X699" i="32"/>
  <c r="AL699" i="32" s="1"/>
  <c r="Y699" i="32"/>
  <c r="AM699" i="32" s="1"/>
  <c r="Z699" i="32"/>
  <c r="AN699" i="32" s="1"/>
  <c r="X700" i="32"/>
  <c r="AL700" i="32" s="1"/>
  <c r="Y700" i="32"/>
  <c r="AM700" i="32" s="1"/>
  <c r="Z700" i="32"/>
  <c r="AN700" i="32" s="1"/>
  <c r="X701" i="32"/>
  <c r="AL701" i="32" s="1"/>
  <c r="Y701" i="32"/>
  <c r="AM701" i="32" s="1"/>
  <c r="Z701" i="32"/>
  <c r="AN701" i="32" s="1"/>
  <c r="X702" i="32"/>
  <c r="AL702" i="32" s="1"/>
  <c r="Y702" i="32"/>
  <c r="AM702" i="32" s="1"/>
  <c r="Z702" i="32"/>
  <c r="AN702" i="32" s="1"/>
  <c r="X703" i="32"/>
  <c r="AL703" i="32" s="1"/>
  <c r="Y703" i="32"/>
  <c r="AM703" i="32" s="1"/>
  <c r="Z703" i="32"/>
  <c r="AN703" i="32" s="1"/>
  <c r="X704" i="32"/>
  <c r="AL704" i="32" s="1"/>
  <c r="Y704" i="32"/>
  <c r="AM704" i="32" s="1"/>
  <c r="Z704" i="32"/>
  <c r="AN704" i="32" s="1"/>
  <c r="X705" i="32"/>
  <c r="AL705" i="32" s="1"/>
  <c r="Y705" i="32"/>
  <c r="AM705" i="32" s="1"/>
  <c r="Z705" i="32"/>
  <c r="AN705" i="32" s="1"/>
  <c r="X706" i="32"/>
  <c r="AL706" i="32" s="1"/>
  <c r="Y706" i="32"/>
  <c r="AM706" i="32" s="1"/>
  <c r="Z706" i="32"/>
  <c r="AN706" i="32" s="1"/>
  <c r="X707" i="32"/>
  <c r="AL707" i="32" s="1"/>
  <c r="Y707" i="32"/>
  <c r="AM707" i="32" s="1"/>
  <c r="Z707" i="32"/>
  <c r="AN707" i="32" s="1"/>
  <c r="X708" i="32"/>
  <c r="AL708" i="32" s="1"/>
  <c r="Y708" i="32"/>
  <c r="AM708" i="32" s="1"/>
  <c r="Z708" i="32"/>
  <c r="AN708" i="32" s="1"/>
  <c r="X709" i="32"/>
  <c r="AL709" i="32" s="1"/>
  <c r="Y709" i="32"/>
  <c r="AM709" i="32" s="1"/>
  <c r="Z709" i="32"/>
  <c r="AN709" i="32" s="1"/>
  <c r="X710" i="32"/>
  <c r="AL710" i="32" s="1"/>
  <c r="Y710" i="32"/>
  <c r="AM710" i="32" s="1"/>
  <c r="Z710" i="32"/>
  <c r="AN710" i="32" s="1"/>
  <c r="X711" i="32"/>
  <c r="AL711" i="32" s="1"/>
  <c r="Y711" i="32"/>
  <c r="AM711" i="32" s="1"/>
  <c r="Z711" i="32"/>
  <c r="AN711" i="32" s="1"/>
  <c r="X712" i="32"/>
  <c r="AL712" i="32" s="1"/>
  <c r="Y712" i="32"/>
  <c r="AM712" i="32" s="1"/>
  <c r="Z712" i="32"/>
  <c r="AN712" i="32" s="1"/>
  <c r="X713" i="32"/>
  <c r="AL713" i="32" s="1"/>
  <c r="Y713" i="32"/>
  <c r="AM713" i="32" s="1"/>
  <c r="Z713" i="32"/>
  <c r="AN713" i="32" s="1"/>
  <c r="X714" i="32"/>
  <c r="AL714" i="32" s="1"/>
  <c r="Y714" i="32"/>
  <c r="AM714" i="32" s="1"/>
  <c r="Z714" i="32"/>
  <c r="AN714" i="32" s="1"/>
  <c r="X715" i="32"/>
  <c r="AL715" i="32" s="1"/>
  <c r="Y715" i="32"/>
  <c r="AM715" i="32" s="1"/>
  <c r="Z715" i="32"/>
  <c r="AN715" i="32" s="1"/>
  <c r="X716" i="32"/>
  <c r="AL716" i="32" s="1"/>
  <c r="Y716" i="32"/>
  <c r="AM716" i="32" s="1"/>
  <c r="Z716" i="32"/>
  <c r="AN716" i="32" s="1"/>
  <c r="X717" i="32"/>
  <c r="AL717" i="32" s="1"/>
  <c r="Y717" i="32"/>
  <c r="AM717" i="32" s="1"/>
  <c r="Z717" i="32"/>
  <c r="AN717" i="32" s="1"/>
  <c r="X718" i="32"/>
  <c r="AL718" i="32" s="1"/>
  <c r="Y718" i="32"/>
  <c r="AM718" i="32" s="1"/>
  <c r="Z718" i="32"/>
  <c r="AN718" i="32" s="1"/>
  <c r="X719" i="32"/>
  <c r="AL719" i="32" s="1"/>
  <c r="Y719" i="32"/>
  <c r="AM719" i="32" s="1"/>
  <c r="Z719" i="32"/>
  <c r="AN719" i="32" s="1"/>
  <c r="X720" i="32"/>
  <c r="AL720" i="32" s="1"/>
  <c r="Y720" i="32"/>
  <c r="AM720" i="32" s="1"/>
  <c r="Z720" i="32"/>
  <c r="AN720" i="32" s="1"/>
  <c r="X721" i="32"/>
  <c r="AL721" i="32" s="1"/>
  <c r="Y721" i="32"/>
  <c r="AM721" i="32" s="1"/>
  <c r="Z721" i="32"/>
  <c r="AN721" i="32" s="1"/>
  <c r="X722" i="32"/>
  <c r="AL722" i="32" s="1"/>
  <c r="Y722" i="32"/>
  <c r="AM722" i="32" s="1"/>
  <c r="Z722" i="32"/>
  <c r="AN722" i="32" s="1"/>
  <c r="X723" i="32"/>
  <c r="AL723" i="32" s="1"/>
  <c r="Y723" i="32"/>
  <c r="AM723" i="32" s="1"/>
  <c r="Z723" i="32"/>
  <c r="AN723" i="32" s="1"/>
  <c r="X724" i="32"/>
  <c r="AL724" i="32" s="1"/>
  <c r="Y724" i="32"/>
  <c r="AM724" i="32" s="1"/>
  <c r="Z724" i="32"/>
  <c r="AN724" i="32" s="1"/>
  <c r="X725" i="32"/>
  <c r="AL725" i="32" s="1"/>
  <c r="Y725" i="32"/>
  <c r="AM725" i="32" s="1"/>
  <c r="Z725" i="32"/>
  <c r="AN725" i="32" s="1"/>
  <c r="X726" i="32"/>
  <c r="AL726" i="32" s="1"/>
  <c r="Y726" i="32"/>
  <c r="AM726" i="32" s="1"/>
  <c r="Z726" i="32"/>
  <c r="AN726" i="32" s="1"/>
  <c r="X727" i="32"/>
  <c r="AL727" i="32" s="1"/>
  <c r="Y727" i="32"/>
  <c r="AM727" i="32" s="1"/>
  <c r="Z727" i="32"/>
  <c r="AN727" i="32" s="1"/>
  <c r="X728" i="32"/>
  <c r="AL728" i="32" s="1"/>
  <c r="Y728" i="32"/>
  <c r="AM728" i="32" s="1"/>
  <c r="Z728" i="32"/>
  <c r="AN728" i="32" s="1"/>
  <c r="X729" i="32"/>
  <c r="AL729" i="32" s="1"/>
  <c r="Y729" i="32"/>
  <c r="AM729" i="32" s="1"/>
  <c r="Z729" i="32"/>
  <c r="AN729" i="32" s="1"/>
  <c r="X730" i="32"/>
  <c r="AL730" i="32" s="1"/>
  <c r="Y730" i="32"/>
  <c r="AM730" i="32" s="1"/>
  <c r="Z730" i="32"/>
  <c r="AN730" i="32" s="1"/>
  <c r="X731" i="32"/>
  <c r="AL731" i="32" s="1"/>
  <c r="Y731" i="32"/>
  <c r="AM731" i="32" s="1"/>
  <c r="Z731" i="32"/>
  <c r="AN731" i="32" s="1"/>
  <c r="X732" i="32"/>
  <c r="AL732" i="32" s="1"/>
  <c r="Y732" i="32"/>
  <c r="AM732" i="32" s="1"/>
  <c r="Z732" i="32"/>
  <c r="AN732" i="32" s="1"/>
  <c r="X733" i="32"/>
  <c r="AL733" i="32" s="1"/>
  <c r="Y733" i="32"/>
  <c r="AM733" i="32" s="1"/>
  <c r="Z733" i="32"/>
  <c r="AN733" i="32" s="1"/>
  <c r="X734" i="32"/>
  <c r="AL734" i="32" s="1"/>
  <c r="Y734" i="32"/>
  <c r="AM734" i="32" s="1"/>
  <c r="Z734" i="32"/>
  <c r="AN734" i="32" s="1"/>
  <c r="X735" i="32"/>
  <c r="AL735" i="32" s="1"/>
  <c r="Y735" i="32"/>
  <c r="AM735" i="32" s="1"/>
  <c r="Z735" i="32"/>
  <c r="AN735" i="32" s="1"/>
  <c r="X736" i="32"/>
  <c r="AL736" i="32" s="1"/>
  <c r="Y736" i="32"/>
  <c r="AM736" i="32" s="1"/>
  <c r="Z736" i="32"/>
  <c r="AN736" i="32" s="1"/>
  <c r="X737" i="32"/>
  <c r="AL737" i="32" s="1"/>
  <c r="Y737" i="32"/>
  <c r="AM737" i="32" s="1"/>
  <c r="Z737" i="32"/>
  <c r="AN737" i="32" s="1"/>
  <c r="X738" i="32"/>
  <c r="AL738" i="32" s="1"/>
  <c r="Y738" i="32"/>
  <c r="AM738" i="32" s="1"/>
  <c r="Z738" i="32"/>
  <c r="AN738" i="32" s="1"/>
  <c r="X739" i="32"/>
  <c r="AL739" i="32" s="1"/>
  <c r="Y739" i="32"/>
  <c r="AM739" i="32" s="1"/>
  <c r="Z739" i="32"/>
  <c r="AN739" i="32" s="1"/>
  <c r="X740" i="32"/>
  <c r="AL740" i="32" s="1"/>
  <c r="Y740" i="32"/>
  <c r="AM740" i="32" s="1"/>
  <c r="Z740" i="32"/>
  <c r="AN740" i="32" s="1"/>
  <c r="X741" i="32"/>
  <c r="AL741" i="32" s="1"/>
  <c r="Y741" i="32"/>
  <c r="AM741" i="32" s="1"/>
  <c r="Z741" i="32"/>
  <c r="AN741" i="32" s="1"/>
  <c r="X742" i="32"/>
  <c r="AL742" i="32" s="1"/>
  <c r="Y742" i="32"/>
  <c r="AM742" i="32" s="1"/>
  <c r="Z742" i="32"/>
  <c r="AN742" i="32" s="1"/>
  <c r="X743" i="32"/>
  <c r="AL743" i="32" s="1"/>
  <c r="Y743" i="32"/>
  <c r="AM743" i="32" s="1"/>
  <c r="Z743" i="32"/>
  <c r="AN743" i="32" s="1"/>
  <c r="X744" i="32"/>
  <c r="AL744" i="32" s="1"/>
  <c r="Y744" i="32"/>
  <c r="AM744" i="32" s="1"/>
  <c r="Z744" i="32"/>
  <c r="AN744" i="32" s="1"/>
  <c r="X745" i="32"/>
  <c r="AL745" i="32" s="1"/>
  <c r="Y745" i="32"/>
  <c r="AM745" i="32" s="1"/>
  <c r="Z745" i="32"/>
  <c r="AN745" i="32" s="1"/>
  <c r="X746" i="32"/>
  <c r="AL746" i="32" s="1"/>
  <c r="Y746" i="32"/>
  <c r="AM746" i="32" s="1"/>
  <c r="Z746" i="32"/>
  <c r="AN746" i="32" s="1"/>
  <c r="X747" i="32"/>
  <c r="AL747" i="32" s="1"/>
  <c r="Y747" i="32"/>
  <c r="AM747" i="32" s="1"/>
  <c r="Z747" i="32"/>
  <c r="AN747" i="32" s="1"/>
  <c r="X748" i="32"/>
  <c r="AL748" i="32" s="1"/>
  <c r="Y748" i="32"/>
  <c r="AM748" i="32" s="1"/>
  <c r="Z748" i="32"/>
  <c r="AN748" i="32" s="1"/>
  <c r="X749" i="32"/>
  <c r="AL749" i="32" s="1"/>
  <c r="Y749" i="32"/>
  <c r="AM749" i="32" s="1"/>
  <c r="Z749" i="32"/>
  <c r="AN749" i="32" s="1"/>
  <c r="X750" i="32"/>
  <c r="AL750" i="32" s="1"/>
  <c r="Y750" i="32"/>
  <c r="AM750" i="32" s="1"/>
  <c r="Z750" i="32"/>
  <c r="AN750" i="32" s="1"/>
  <c r="X751" i="32"/>
  <c r="AL751" i="32" s="1"/>
  <c r="Y751" i="32"/>
  <c r="AM751" i="32" s="1"/>
  <c r="Z751" i="32"/>
  <c r="AN751" i="32" s="1"/>
  <c r="X752" i="32"/>
  <c r="AL752" i="32" s="1"/>
  <c r="Y752" i="32"/>
  <c r="AM752" i="32" s="1"/>
  <c r="Z752" i="32"/>
  <c r="AN752" i="32" s="1"/>
  <c r="X753" i="32"/>
  <c r="AL753" i="32" s="1"/>
  <c r="Y753" i="32"/>
  <c r="AM753" i="32" s="1"/>
  <c r="Z753" i="32"/>
  <c r="AN753" i="32" s="1"/>
  <c r="X754" i="32"/>
  <c r="AL754" i="32" s="1"/>
  <c r="Y754" i="32"/>
  <c r="AM754" i="32" s="1"/>
  <c r="Z754" i="32"/>
  <c r="AN754" i="32" s="1"/>
  <c r="X755" i="32"/>
  <c r="AL755" i="32" s="1"/>
  <c r="Y755" i="32"/>
  <c r="AM755" i="32" s="1"/>
  <c r="Z755" i="32"/>
  <c r="AN755" i="32" s="1"/>
  <c r="X756" i="32"/>
  <c r="AL756" i="32" s="1"/>
  <c r="Y756" i="32"/>
  <c r="AM756" i="32" s="1"/>
  <c r="Z756" i="32"/>
  <c r="AN756" i="32" s="1"/>
  <c r="X757" i="32"/>
  <c r="AL757" i="32" s="1"/>
  <c r="Y757" i="32"/>
  <c r="AM757" i="32" s="1"/>
  <c r="Z757" i="32"/>
  <c r="AN757" i="32" s="1"/>
  <c r="X758" i="32"/>
  <c r="AL758" i="32" s="1"/>
  <c r="Y758" i="32"/>
  <c r="AM758" i="32" s="1"/>
  <c r="Z758" i="32"/>
  <c r="AN758" i="32" s="1"/>
  <c r="X759" i="32"/>
  <c r="AL759" i="32" s="1"/>
  <c r="Y759" i="32"/>
  <c r="AM759" i="32" s="1"/>
  <c r="Z759" i="32"/>
  <c r="AN759" i="32" s="1"/>
  <c r="X760" i="32"/>
  <c r="AL760" i="32" s="1"/>
  <c r="Y760" i="32"/>
  <c r="AM760" i="32" s="1"/>
  <c r="Z760" i="32"/>
  <c r="AN760" i="32" s="1"/>
  <c r="X761" i="32"/>
  <c r="AL761" i="32" s="1"/>
  <c r="Y761" i="32"/>
  <c r="AM761" i="32" s="1"/>
  <c r="Z761" i="32"/>
  <c r="AN761" i="32" s="1"/>
  <c r="X762" i="32"/>
  <c r="AL762" i="32" s="1"/>
  <c r="Y762" i="32"/>
  <c r="AM762" i="32" s="1"/>
  <c r="Z762" i="32"/>
  <c r="AN762" i="32" s="1"/>
  <c r="X763" i="32"/>
  <c r="AL763" i="32" s="1"/>
  <c r="Y763" i="32"/>
  <c r="AM763" i="32" s="1"/>
  <c r="Z763" i="32"/>
  <c r="AN763" i="32" s="1"/>
  <c r="X764" i="32"/>
  <c r="AL764" i="32" s="1"/>
  <c r="Y764" i="32"/>
  <c r="AM764" i="32" s="1"/>
  <c r="Z764" i="32"/>
  <c r="AN764" i="32" s="1"/>
  <c r="X765" i="32"/>
  <c r="AL765" i="32" s="1"/>
  <c r="Y765" i="32"/>
  <c r="AM765" i="32" s="1"/>
  <c r="Z765" i="32"/>
  <c r="AN765" i="32" s="1"/>
  <c r="X766" i="32"/>
  <c r="AL766" i="32" s="1"/>
  <c r="Y766" i="32"/>
  <c r="AM766" i="32" s="1"/>
  <c r="Z766" i="32"/>
  <c r="AN766" i="32" s="1"/>
  <c r="X767" i="32"/>
  <c r="AL767" i="32" s="1"/>
  <c r="Y767" i="32"/>
  <c r="AM767" i="32" s="1"/>
  <c r="Z767" i="32"/>
  <c r="AN767" i="32" s="1"/>
  <c r="X768" i="32"/>
  <c r="AL768" i="32" s="1"/>
  <c r="Y768" i="32"/>
  <c r="AM768" i="32" s="1"/>
  <c r="Z768" i="32"/>
  <c r="AN768" i="32" s="1"/>
  <c r="X769" i="32"/>
  <c r="AL769" i="32" s="1"/>
  <c r="Y769" i="32"/>
  <c r="AM769" i="32" s="1"/>
  <c r="Z769" i="32"/>
  <c r="AN769" i="32" s="1"/>
  <c r="X770" i="32"/>
  <c r="AL770" i="32" s="1"/>
  <c r="Y770" i="32"/>
  <c r="AM770" i="32" s="1"/>
  <c r="Z770" i="32"/>
  <c r="AN770" i="32" s="1"/>
  <c r="J3" i="32"/>
  <c r="L3" i="32"/>
  <c r="AM3" i="10"/>
  <c r="AN3" i="10"/>
  <c r="Y3" i="10"/>
  <c r="E3" i="10"/>
  <c r="F3" i="10"/>
  <c r="G3" i="10"/>
  <c r="J3" i="10"/>
  <c r="K3" i="10"/>
  <c r="L3" i="10"/>
  <c r="W29" i="10" l="1"/>
  <c r="AK28" i="10"/>
  <c r="V210" i="32"/>
  <c r="V171" i="32"/>
  <c r="AJ170" i="32"/>
  <c r="AB149" i="10"/>
  <c r="AP148" i="10"/>
  <c r="W290" i="10"/>
  <c r="AK289" i="10"/>
  <c r="AB378" i="10"/>
  <c r="AP377" i="10"/>
  <c r="W170" i="10"/>
  <c r="AK169" i="10"/>
  <c r="AC90" i="10"/>
  <c r="AQ89" i="10"/>
  <c r="W207" i="10"/>
  <c r="AK206" i="10"/>
  <c r="AJ247" i="10"/>
  <c r="V132" i="10"/>
  <c r="AJ131" i="10"/>
  <c r="AC357" i="10"/>
  <c r="AQ356" i="10"/>
  <c r="V152" i="10"/>
  <c r="AJ151" i="10"/>
  <c r="AB290" i="10"/>
  <c r="AP289" i="10"/>
  <c r="AB9" i="10"/>
  <c r="AP8" i="10"/>
  <c r="V186" i="10"/>
  <c r="AJ185" i="10"/>
  <c r="AC186" i="10"/>
  <c r="AQ185" i="10"/>
  <c r="AC311" i="10"/>
  <c r="AQ310" i="10"/>
  <c r="AB49" i="10"/>
  <c r="AP48" i="10"/>
  <c r="W378" i="10"/>
  <c r="AK377" i="10"/>
  <c r="V207" i="10"/>
  <c r="AJ206" i="10"/>
  <c r="AC69" i="10"/>
  <c r="AQ68" i="10"/>
  <c r="V170" i="10"/>
  <c r="AJ169" i="10"/>
  <c r="W311" i="10"/>
  <c r="AK310" i="10"/>
  <c r="AC111" i="10"/>
  <c r="AQ110" i="10"/>
  <c r="AB69" i="10"/>
  <c r="AP68" i="10"/>
  <c r="AC170" i="10"/>
  <c r="AQ169" i="10"/>
  <c r="V92" i="10"/>
  <c r="AJ91" i="10"/>
  <c r="V335" i="10"/>
  <c r="AJ334" i="10"/>
  <c r="AC149" i="10"/>
  <c r="AQ148" i="10"/>
  <c r="V378" i="10"/>
  <c r="AJ377" i="10"/>
  <c r="W358" i="10"/>
  <c r="AK357" i="10"/>
  <c r="AB357" i="10"/>
  <c r="AP356" i="10"/>
  <c r="AB311" i="10"/>
  <c r="AP310" i="10"/>
  <c r="V311" i="10"/>
  <c r="AJ310" i="10"/>
  <c r="AC50" i="10"/>
  <c r="AQ49" i="10"/>
  <c r="V52" i="10"/>
  <c r="AJ51" i="10"/>
  <c r="AB89" i="10"/>
  <c r="AP88" i="10"/>
  <c r="AB130" i="10"/>
  <c r="AP129" i="10"/>
  <c r="AK248" i="10"/>
  <c r="AC131" i="10"/>
  <c r="AQ130" i="10"/>
  <c r="AC270" i="10"/>
  <c r="AQ269" i="10"/>
  <c r="W270" i="10"/>
  <c r="AK269" i="10"/>
  <c r="V357" i="10"/>
  <c r="AJ356" i="10"/>
  <c r="AP247" i="10"/>
  <c r="V227" i="10"/>
  <c r="AJ226" i="10"/>
  <c r="W186" i="10"/>
  <c r="AK185" i="10"/>
  <c r="AB207" i="10"/>
  <c r="AP206" i="10"/>
  <c r="W227" i="10"/>
  <c r="AK226" i="10"/>
  <c r="AC207" i="10"/>
  <c r="AQ206" i="10"/>
  <c r="AC290" i="10"/>
  <c r="AQ289" i="10"/>
  <c r="AB186" i="10"/>
  <c r="AP185" i="10"/>
  <c r="AB30" i="10"/>
  <c r="AP29" i="10"/>
  <c r="AC335" i="10"/>
  <c r="AQ334" i="10"/>
  <c r="AC378" i="10"/>
  <c r="AQ377" i="10"/>
  <c r="AC227" i="10"/>
  <c r="AQ226" i="10"/>
  <c r="V269" i="10"/>
  <c r="AJ268" i="10"/>
  <c r="W335" i="10"/>
  <c r="AK334" i="10"/>
  <c r="AB170" i="10"/>
  <c r="AP169" i="10"/>
  <c r="AC30" i="10"/>
  <c r="AQ29" i="10"/>
  <c r="V290" i="10"/>
  <c r="AJ289" i="10"/>
  <c r="AK88" i="10"/>
  <c r="W89" i="10"/>
  <c r="AQ247" i="10"/>
  <c r="AB335" i="10"/>
  <c r="AP334" i="10"/>
  <c r="AB269" i="10"/>
  <c r="AP268" i="10"/>
  <c r="V72" i="10"/>
  <c r="AJ71" i="10"/>
  <c r="AB110" i="10"/>
  <c r="AP109" i="10"/>
  <c r="W69" i="10"/>
  <c r="AK68" i="10"/>
  <c r="AC10" i="10"/>
  <c r="AQ9" i="10"/>
  <c r="W153" i="10"/>
  <c r="AK152" i="10"/>
  <c r="W113" i="10"/>
  <c r="AK112" i="10"/>
  <c r="AB227" i="10"/>
  <c r="AP226" i="10"/>
  <c r="AB69" i="32"/>
  <c r="AP68" i="32"/>
  <c r="AB170" i="32"/>
  <c r="AP169" i="32"/>
  <c r="AC357" i="32"/>
  <c r="AQ356" i="32"/>
  <c r="AC149" i="32"/>
  <c r="AQ148" i="32"/>
  <c r="AB29" i="32"/>
  <c r="AP28" i="32"/>
  <c r="AB207" i="32"/>
  <c r="V188" i="32"/>
  <c r="AJ187" i="32"/>
  <c r="AB110" i="32"/>
  <c r="AP109" i="32"/>
  <c r="AB130" i="32"/>
  <c r="AP129" i="32"/>
  <c r="AC227" i="32"/>
  <c r="AQ226" i="32"/>
  <c r="AB227" i="32"/>
  <c r="AP226" i="32"/>
  <c r="AC186" i="32"/>
  <c r="AQ185" i="32"/>
  <c r="V290" i="32"/>
  <c r="AJ289" i="32"/>
  <c r="AC170" i="32"/>
  <c r="AQ169" i="32"/>
  <c r="W336" i="32"/>
  <c r="AK335" i="32"/>
  <c r="AB378" i="32"/>
  <c r="W312" i="32"/>
  <c r="AK311" i="32"/>
  <c r="W269" i="32"/>
  <c r="AK268" i="32"/>
  <c r="AB312" i="32"/>
  <c r="AP311" i="32"/>
  <c r="AB149" i="32"/>
  <c r="AP148" i="32"/>
  <c r="AB290" i="32"/>
  <c r="AP289" i="32"/>
  <c r="V227" i="32"/>
  <c r="AJ226" i="32"/>
  <c r="AC89" i="32"/>
  <c r="AQ88" i="32"/>
  <c r="AC290" i="32"/>
  <c r="AQ289" i="32"/>
  <c r="AB357" i="32"/>
  <c r="AP356" i="32"/>
  <c r="AP334" i="32"/>
  <c r="AB335" i="32"/>
  <c r="V378" i="32"/>
  <c r="W378" i="32"/>
  <c r="AC130" i="32"/>
  <c r="AQ129" i="32"/>
  <c r="AP247" i="32"/>
  <c r="AC335" i="32"/>
  <c r="AQ334" i="32"/>
  <c r="AC269" i="32"/>
  <c r="AQ268" i="32"/>
  <c r="W89" i="32"/>
  <c r="AK88" i="32"/>
  <c r="AC207" i="32"/>
  <c r="W227" i="32"/>
  <c r="AK226" i="32"/>
  <c r="AB9" i="32"/>
  <c r="AP8" i="32"/>
  <c r="AC110" i="32"/>
  <c r="AQ109" i="32"/>
  <c r="W207" i="32"/>
  <c r="AB49" i="32"/>
  <c r="AP48" i="32"/>
  <c r="V269" i="32"/>
  <c r="AJ268" i="32"/>
  <c r="AB89" i="32"/>
  <c r="AP88" i="32"/>
  <c r="W171" i="32"/>
  <c r="AK170" i="32"/>
  <c r="V312" i="32"/>
  <c r="AJ311" i="32"/>
  <c r="AB186" i="32"/>
  <c r="AP185" i="32"/>
  <c r="AC49" i="32"/>
  <c r="AQ48" i="32"/>
  <c r="AC69" i="32"/>
  <c r="AQ68" i="32"/>
  <c r="V357" i="32"/>
  <c r="AJ356" i="32"/>
  <c r="AB269" i="32"/>
  <c r="AP268" i="32"/>
  <c r="W357" i="32"/>
  <c r="AK356" i="32"/>
  <c r="AC378" i="32"/>
  <c r="W290" i="32"/>
  <c r="AK289" i="32"/>
  <c r="AC29" i="32"/>
  <c r="AQ28" i="32"/>
  <c r="AJ247" i="32"/>
  <c r="V335" i="32"/>
  <c r="AJ334" i="32"/>
  <c r="AQ247" i="32"/>
  <c r="AC311" i="32"/>
  <c r="AQ310" i="32"/>
  <c r="AK247" i="32"/>
  <c r="AC9" i="32"/>
  <c r="AQ8" i="32"/>
  <c r="Z145" i="32"/>
  <c r="Z146" i="32" s="1"/>
  <c r="AN3" i="32"/>
  <c r="Z1" i="32"/>
  <c r="Z3" i="32" s="1"/>
  <c r="AL3" i="32"/>
  <c r="X1" i="32"/>
  <c r="X3" i="32" s="1"/>
  <c r="K3" i="32"/>
  <c r="Y1" i="32"/>
  <c r="Y3" i="32" s="1"/>
  <c r="Z65" i="32"/>
  <c r="AN65" i="32" s="1"/>
  <c r="Z203" i="32"/>
  <c r="Y65" i="10"/>
  <c r="AM65" i="10" s="1"/>
  <c r="Z203" i="10"/>
  <c r="AN203" i="10" s="1"/>
  <c r="AM18" i="10"/>
  <c r="Z166" i="32"/>
  <c r="Z167" i="32" s="1"/>
  <c r="Z25" i="32"/>
  <c r="Z26" i="32" s="1"/>
  <c r="AL5" i="10"/>
  <c r="AL21" i="10"/>
  <c r="AL145" i="10"/>
  <c r="Z25" i="10"/>
  <c r="Z26" i="10" s="1"/>
  <c r="Z27" i="10" s="1"/>
  <c r="Z28" i="10" s="1"/>
  <c r="Z29" i="10" s="1"/>
  <c r="Z30" i="10" s="1"/>
  <c r="Z31" i="10" s="1"/>
  <c r="Z32" i="10" s="1"/>
  <c r="Z33" i="10" s="1"/>
  <c r="Z34" i="10" s="1"/>
  <c r="Z35" i="10" s="1"/>
  <c r="Z36" i="10" s="1"/>
  <c r="Z37" i="10" s="1"/>
  <c r="AN37" i="10" s="1"/>
  <c r="Z265" i="10"/>
  <c r="Z266" i="10" s="1"/>
  <c r="AN15" i="10"/>
  <c r="AL13" i="10"/>
  <c r="AM10" i="10"/>
  <c r="AL166" i="10"/>
  <c r="AM373" i="10"/>
  <c r="AN7" i="10"/>
  <c r="AM3" i="32"/>
  <c r="Y166" i="32"/>
  <c r="Y167" i="32" s="1"/>
  <c r="Y65" i="32"/>
  <c r="AM65" i="32" s="1"/>
  <c r="Y182" i="32"/>
  <c r="Y183" i="32" s="1"/>
  <c r="X65" i="32"/>
  <c r="X66" i="32" s="1"/>
  <c r="Z286" i="32"/>
  <c r="AN285" i="32"/>
  <c r="AM243" i="32"/>
  <c r="Y203" i="32"/>
  <c r="X106" i="32"/>
  <c r="AL105" i="32"/>
  <c r="X45" i="32"/>
  <c r="AL44" i="32"/>
  <c r="Z331" i="32"/>
  <c r="AN330" i="32"/>
  <c r="Y286" i="32"/>
  <c r="AM285" i="32"/>
  <c r="AL243" i="32"/>
  <c r="X203" i="32"/>
  <c r="Y145" i="32"/>
  <c r="Z126" i="32"/>
  <c r="Z5" i="32"/>
  <c r="AN4" i="32"/>
  <c r="Z374" i="32"/>
  <c r="Y331" i="32"/>
  <c r="AM330" i="32"/>
  <c r="X286" i="32"/>
  <c r="AL285" i="32"/>
  <c r="X223" i="32"/>
  <c r="X145" i="32"/>
  <c r="Y126" i="32"/>
  <c r="Z85" i="32"/>
  <c r="AN84" i="32"/>
  <c r="Y5" i="32"/>
  <c r="AM4" i="32"/>
  <c r="Y374" i="32"/>
  <c r="Z353" i="32"/>
  <c r="AN352" i="32"/>
  <c r="X331" i="32"/>
  <c r="AL330" i="32"/>
  <c r="Z265" i="32"/>
  <c r="AN264" i="32"/>
  <c r="Z223" i="32"/>
  <c r="AN222" i="32"/>
  <c r="Z182" i="32"/>
  <c r="Y85" i="32"/>
  <c r="AM84" i="32"/>
  <c r="X5" i="32"/>
  <c r="AL4" i="32"/>
  <c r="X374" i="32"/>
  <c r="Y353" i="32"/>
  <c r="Y354" i="32" s="1"/>
  <c r="Y355" i="32" s="1"/>
  <c r="Y356" i="32" s="1"/>
  <c r="Y357" i="32" s="1"/>
  <c r="Y358" i="32" s="1"/>
  <c r="Y359" i="32" s="1"/>
  <c r="Y360" i="32" s="1"/>
  <c r="Y361" i="32" s="1"/>
  <c r="Y362" i="32" s="1"/>
  <c r="Y363" i="32" s="1"/>
  <c r="Y364" i="32" s="1"/>
  <c r="Y365" i="32" s="1"/>
  <c r="Y366" i="32" s="1"/>
  <c r="Y367" i="32" s="1"/>
  <c r="Y368" i="32" s="1"/>
  <c r="AM368" i="32" s="1"/>
  <c r="AM352" i="32"/>
  <c r="Y265" i="32"/>
  <c r="AM264" i="32"/>
  <c r="Y223" i="32"/>
  <c r="AM222" i="32"/>
  <c r="X85" i="32"/>
  <c r="AL84" i="32"/>
  <c r="Y25" i="32"/>
  <c r="Z371" i="32"/>
  <c r="AN370" i="32"/>
  <c r="X353" i="32"/>
  <c r="AL352" i="32"/>
  <c r="Z307" i="32"/>
  <c r="AN306" i="32"/>
  <c r="X265" i="32"/>
  <c r="AL264" i="32"/>
  <c r="X126" i="32"/>
  <c r="AL125" i="32"/>
  <c r="X25" i="32"/>
  <c r="Y371" i="32"/>
  <c r="AM370" i="32"/>
  <c r="Y307" i="32"/>
  <c r="AM306" i="32"/>
  <c r="Z106" i="32"/>
  <c r="AN105" i="32"/>
  <c r="Z45" i="32"/>
  <c r="AN44" i="32"/>
  <c r="X371" i="32"/>
  <c r="AL370" i="32"/>
  <c r="X307" i="32"/>
  <c r="AL306" i="32"/>
  <c r="X182" i="32"/>
  <c r="AL181" i="32"/>
  <c r="X166" i="32"/>
  <c r="AL165" i="32"/>
  <c r="Y106" i="32"/>
  <c r="AM105" i="32"/>
  <c r="Y45" i="32"/>
  <c r="AM44" i="32"/>
  <c r="AN20" i="10"/>
  <c r="AL18" i="10"/>
  <c r="AM15" i="10"/>
  <c r="AN12" i="10"/>
  <c r="AL10" i="10"/>
  <c r="AM7" i="10"/>
  <c r="AN4" i="10"/>
  <c r="AM20" i="10"/>
  <c r="AN17" i="10"/>
  <c r="AL15" i="10"/>
  <c r="AM12" i="10"/>
  <c r="AN9" i="10"/>
  <c r="AL7" i="10"/>
  <c r="AM4" i="10"/>
  <c r="AN22" i="10"/>
  <c r="AL20" i="10"/>
  <c r="AM17" i="10"/>
  <c r="AN14" i="10"/>
  <c r="AL12" i="10"/>
  <c r="AM9" i="10"/>
  <c r="AN6" i="10"/>
  <c r="AL4" i="10"/>
  <c r="Z353" i="10"/>
  <c r="Z354" i="10" s="1"/>
  <c r="Y25" i="10"/>
  <c r="AM22" i="10"/>
  <c r="AN19" i="10"/>
  <c r="AL17" i="10"/>
  <c r="AM14" i="10"/>
  <c r="AN11" i="10"/>
  <c r="AL9" i="10"/>
  <c r="AM6" i="10"/>
  <c r="AL22" i="10"/>
  <c r="AM19" i="10"/>
  <c r="AN16" i="10"/>
  <c r="AL14" i="10"/>
  <c r="AM11" i="10"/>
  <c r="AN8" i="10"/>
  <c r="AL6" i="10"/>
  <c r="AN21" i="10"/>
  <c r="AL19" i="10"/>
  <c r="AM16" i="10"/>
  <c r="AN13" i="10"/>
  <c r="AL11" i="10"/>
  <c r="AM8" i="10"/>
  <c r="AN5" i="10"/>
  <c r="AM21" i="10"/>
  <c r="AN18" i="10"/>
  <c r="AL16" i="10"/>
  <c r="AM13" i="10"/>
  <c r="AN10" i="10"/>
  <c r="AL8" i="10"/>
  <c r="AM5" i="10"/>
  <c r="Y331" i="10"/>
  <c r="AM330" i="10"/>
  <c r="AL285" i="10"/>
  <c r="AL243" i="10"/>
  <c r="AL84" i="10"/>
  <c r="AL330" i="10"/>
  <c r="Z223" i="10"/>
  <c r="AN222" i="10"/>
  <c r="Z182" i="10"/>
  <c r="AL125" i="10"/>
  <c r="AL222" i="10"/>
  <c r="AM181" i="10"/>
  <c r="Y182" i="10"/>
  <c r="AN64" i="10"/>
  <c r="Z65" i="10"/>
  <c r="AM144" i="10"/>
  <c r="Y145" i="10"/>
  <c r="Y166" i="10"/>
  <c r="Z286" i="10"/>
  <c r="AN285" i="10"/>
  <c r="Y126" i="10"/>
  <c r="AL373" i="10"/>
  <c r="AN165" i="10"/>
  <c r="Z166" i="10"/>
  <c r="Y85" i="10"/>
  <c r="AM84" i="10"/>
  <c r="Z331" i="10"/>
  <c r="AN330" i="10"/>
  <c r="Y286" i="10"/>
  <c r="AM285" i="10"/>
  <c r="Y223" i="10"/>
  <c r="AM222" i="10"/>
  <c r="Z85" i="10"/>
  <c r="AN84" i="10"/>
  <c r="Y354" i="10"/>
  <c r="AM353" i="10"/>
  <c r="AL181" i="10"/>
  <c r="AL353" i="10"/>
  <c r="Z307" i="10"/>
  <c r="AN306" i="10"/>
  <c r="Y265" i="10"/>
  <c r="AM264" i="10"/>
  <c r="Z106" i="10"/>
  <c r="AN105" i="10"/>
  <c r="Z45" i="10"/>
  <c r="AN44" i="10"/>
  <c r="Z375" i="10"/>
  <c r="AN374" i="10"/>
  <c r="Y307" i="10"/>
  <c r="AM306" i="10"/>
  <c r="AL264" i="10"/>
  <c r="Y203" i="10"/>
  <c r="AM202" i="10"/>
  <c r="Z145" i="10"/>
  <c r="Y106" i="10"/>
  <c r="AM105" i="10"/>
  <c r="Y45" i="10"/>
  <c r="AM44" i="10"/>
  <c r="AM352" i="10"/>
  <c r="Y375" i="10"/>
  <c r="AM374" i="10"/>
  <c r="AL306" i="10"/>
  <c r="AL202" i="10"/>
  <c r="Z126" i="10"/>
  <c r="AL105" i="10"/>
  <c r="AL44" i="10"/>
  <c r="AN373" i="10"/>
  <c r="AL352" i="10"/>
  <c r="F22" i="14"/>
  <c r="AN373" i="32" s="1"/>
  <c r="F23" i="14"/>
  <c r="AL202" i="32" s="1"/>
  <c r="F24" i="14"/>
  <c r="F25" i="14"/>
  <c r="F26" i="14"/>
  <c r="AQ377" i="32" s="1"/>
  <c r="F27" i="14"/>
  <c r="AJ206" i="32" s="1"/>
  <c r="F28" i="14"/>
  <c r="AJ207" i="32" s="1"/>
  <c r="F29" i="14"/>
  <c r="AJ208" i="32" s="1"/>
  <c r="F30" i="14"/>
  <c r="AJ209" i="32" s="1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21" i="14"/>
  <c r="AN27" i="10" l="1"/>
  <c r="Z38" i="10"/>
  <c r="AN145" i="32"/>
  <c r="AP206" i="32"/>
  <c r="AK206" i="32"/>
  <c r="AQ206" i="32"/>
  <c r="AL373" i="32"/>
  <c r="AN203" i="32"/>
  <c r="AJ205" i="32"/>
  <c r="AP205" i="32"/>
  <c r="AQ205" i="32"/>
  <c r="AK205" i="32"/>
  <c r="AK377" i="32"/>
  <c r="AP377" i="32"/>
  <c r="AJ204" i="32"/>
  <c r="AK204" i="32"/>
  <c r="AQ204" i="32"/>
  <c r="AP204" i="32"/>
  <c r="AJ376" i="32"/>
  <c r="AQ376" i="32"/>
  <c r="AK376" i="32"/>
  <c r="AP376" i="32"/>
  <c r="AJ203" i="32"/>
  <c r="AK203" i="32"/>
  <c r="AQ203" i="32"/>
  <c r="AP203" i="32"/>
  <c r="AP375" i="32"/>
  <c r="AJ375" i="32"/>
  <c r="AK375" i="32"/>
  <c r="AQ375" i="32"/>
  <c r="AJ377" i="32"/>
  <c r="AJ202" i="32"/>
  <c r="AK202" i="32"/>
  <c r="AP202" i="32"/>
  <c r="AQ202" i="32"/>
  <c r="AJ374" i="32"/>
  <c r="AK374" i="32"/>
  <c r="AP374" i="32"/>
  <c r="AQ374" i="32"/>
  <c r="AP373" i="32"/>
  <c r="AJ373" i="32"/>
  <c r="AK373" i="32"/>
  <c r="AQ373" i="32"/>
  <c r="AM373" i="32"/>
  <c r="AM202" i="32"/>
  <c r="AN202" i="32"/>
  <c r="Y66" i="10"/>
  <c r="AM66" i="10" s="1"/>
  <c r="W30" i="10"/>
  <c r="AK29" i="10"/>
  <c r="V172" i="32"/>
  <c r="AJ171" i="32"/>
  <c r="V211" i="32"/>
  <c r="AJ210" i="32"/>
  <c r="AB187" i="10"/>
  <c r="AP186" i="10"/>
  <c r="W114" i="10"/>
  <c r="AK113" i="10"/>
  <c r="AB111" i="10"/>
  <c r="AP110" i="10"/>
  <c r="AQ248" i="10"/>
  <c r="AB171" i="10"/>
  <c r="AP170" i="10"/>
  <c r="AC379" i="10"/>
  <c r="AQ378" i="10"/>
  <c r="AC291" i="10"/>
  <c r="AQ290" i="10"/>
  <c r="W187" i="10"/>
  <c r="AK186" i="10"/>
  <c r="W271" i="10"/>
  <c r="AK270" i="10"/>
  <c r="AB131" i="10"/>
  <c r="AP130" i="10"/>
  <c r="V312" i="10"/>
  <c r="AJ311" i="10"/>
  <c r="V379" i="10"/>
  <c r="AJ378" i="10"/>
  <c r="AC171" i="10"/>
  <c r="AQ170" i="10"/>
  <c r="V171" i="10"/>
  <c r="AJ170" i="10"/>
  <c r="AB50" i="10"/>
  <c r="AP49" i="10"/>
  <c r="AB10" i="10"/>
  <c r="AP9" i="10"/>
  <c r="V133" i="10"/>
  <c r="AJ132" i="10"/>
  <c r="W171" i="10"/>
  <c r="AK170" i="10"/>
  <c r="V73" i="10"/>
  <c r="AJ72" i="10"/>
  <c r="W336" i="10"/>
  <c r="AK335" i="10"/>
  <c r="AC208" i="10"/>
  <c r="AQ207" i="10"/>
  <c r="V228" i="10"/>
  <c r="AJ227" i="10"/>
  <c r="AC271" i="10"/>
  <c r="AQ270" i="10"/>
  <c r="AB90" i="10"/>
  <c r="AP89" i="10"/>
  <c r="AB312" i="10"/>
  <c r="AP311" i="10"/>
  <c r="AC150" i="10"/>
  <c r="AQ149" i="10"/>
  <c r="AB70" i="10"/>
  <c r="AP69" i="10"/>
  <c r="AC70" i="10"/>
  <c r="AQ69" i="10"/>
  <c r="AC312" i="10"/>
  <c r="AQ311" i="10"/>
  <c r="AB291" i="10"/>
  <c r="AP290" i="10"/>
  <c r="AJ248" i="10"/>
  <c r="AB379" i="10"/>
  <c r="AP378" i="10"/>
  <c r="W90" i="10"/>
  <c r="AK89" i="10"/>
  <c r="AN26" i="10"/>
  <c r="W154" i="10"/>
  <c r="AK153" i="10"/>
  <c r="AC336" i="10"/>
  <c r="AQ335" i="10"/>
  <c r="AP248" i="10"/>
  <c r="AC11" i="10"/>
  <c r="AQ10" i="10"/>
  <c r="AB270" i="10"/>
  <c r="AP269" i="10"/>
  <c r="V291" i="10"/>
  <c r="AJ290" i="10"/>
  <c r="V270" i="10"/>
  <c r="AJ269" i="10"/>
  <c r="AB31" i="10"/>
  <c r="AP30" i="10"/>
  <c r="W228" i="10"/>
  <c r="AK227" i="10"/>
  <c r="AC132" i="10"/>
  <c r="AQ131" i="10"/>
  <c r="V53" i="10"/>
  <c r="AJ52" i="10"/>
  <c r="AB358" i="10"/>
  <c r="AP357" i="10"/>
  <c r="V336" i="10"/>
  <c r="AJ335" i="10"/>
  <c r="AC112" i="10"/>
  <c r="AQ111" i="10"/>
  <c r="V208" i="10"/>
  <c r="AJ207" i="10"/>
  <c r="AC187" i="10"/>
  <c r="AQ186" i="10"/>
  <c r="V153" i="10"/>
  <c r="AJ152" i="10"/>
  <c r="W208" i="10"/>
  <c r="AK207" i="10"/>
  <c r="W291" i="10"/>
  <c r="AK290" i="10"/>
  <c r="AB228" i="10"/>
  <c r="AP227" i="10"/>
  <c r="W70" i="10"/>
  <c r="AK69" i="10"/>
  <c r="AB336" i="10"/>
  <c r="AP335" i="10"/>
  <c r="AC31" i="10"/>
  <c r="AQ30" i="10"/>
  <c r="AC228" i="10"/>
  <c r="AQ227" i="10"/>
  <c r="AB208" i="10"/>
  <c r="AP207" i="10"/>
  <c r="V358" i="10"/>
  <c r="AJ357" i="10"/>
  <c r="AK249" i="10"/>
  <c r="AC51" i="10"/>
  <c r="AQ50" i="10"/>
  <c r="W359" i="10"/>
  <c r="AK358" i="10"/>
  <c r="V93" i="10"/>
  <c r="AJ92" i="10"/>
  <c r="W312" i="10"/>
  <c r="AK311" i="10"/>
  <c r="W379" i="10"/>
  <c r="AK378" i="10"/>
  <c r="V187" i="10"/>
  <c r="AJ186" i="10"/>
  <c r="AC358" i="10"/>
  <c r="AQ357" i="10"/>
  <c r="AC91" i="10"/>
  <c r="AQ90" i="10"/>
  <c r="AB150" i="10"/>
  <c r="AP149" i="10"/>
  <c r="AC312" i="32"/>
  <c r="AQ311" i="32"/>
  <c r="AC30" i="32"/>
  <c r="AQ29" i="32"/>
  <c r="AB270" i="32"/>
  <c r="AP269" i="32"/>
  <c r="AB187" i="32"/>
  <c r="AP186" i="32"/>
  <c r="V270" i="32"/>
  <c r="AJ269" i="32"/>
  <c r="AB10" i="32"/>
  <c r="AP9" i="32"/>
  <c r="AC270" i="32"/>
  <c r="AQ269" i="32"/>
  <c r="W379" i="32"/>
  <c r="AK378" i="32"/>
  <c r="AC291" i="32"/>
  <c r="AQ290" i="32"/>
  <c r="AB150" i="32"/>
  <c r="AP149" i="32"/>
  <c r="AB379" i="32"/>
  <c r="AP378" i="32"/>
  <c r="AC187" i="32"/>
  <c r="AQ186" i="32"/>
  <c r="AB111" i="32"/>
  <c r="AP110" i="32"/>
  <c r="AC150" i="32"/>
  <c r="AQ149" i="32"/>
  <c r="AQ248" i="32"/>
  <c r="W291" i="32"/>
  <c r="AK290" i="32"/>
  <c r="V358" i="32"/>
  <c r="AJ357" i="32"/>
  <c r="V313" i="32"/>
  <c r="AJ312" i="32"/>
  <c r="AB50" i="32"/>
  <c r="AP49" i="32"/>
  <c r="W228" i="32"/>
  <c r="AK227" i="32"/>
  <c r="AC336" i="32"/>
  <c r="AQ335" i="32"/>
  <c r="V379" i="32"/>
  <c r="AJ378" i="32"/>
  <c r="AC90" i="32"/>
  <c r="AQ89" i="32"/>
  <c r="AB313" i="32"/>
  <c r="AP312" i="32"/>
  <c r="W337" i="32"/>
  <c r="AK336" i="32"/>
  <c r="AB228" i="32"/>
  <c r="AP227" i="32"/>
  <c r="V189" i="32"/>
  <c r="AJ188" i="32"/>
  <c r="AC358" i="32"/>
  <c r="AQ357" i="32"/>
  <c r="AB336" i="32"/>
  <c r="AP335" i="32"/>
  <c r="AB208" i="32"/>
  <c r="AP207" i="32"/>
  <c r="AC10" i="32"/>
  <c r="AQ9" i="32"/>
  <c r="V336" i="32"/>
  <c r="AJ335" i="32"/>
  <c r="AC379" i="32"/>
  <c r="AQ378" i="32"/>
  <c r="AC70" i="32"/>
  <c r="AQ69" i="32"/>
  <c r="W172" i="32"/>
  <c r="AK171" i="32"/>
  <c r="W208" i="32"/>
  <c r="AK207" i="32"/>
  <c r="AC208" i="32"/>
  <c r="AQ207" i="32"/>
  <c r="AP248" i="32"/>
  <c r="V228" i="32"/>
  <c r="AJ227" i="32"/>
  <c r="W270" i="32"/>
  <c r="AK269" i="32"/>
  <c r="AC171" i="32"/>
  <c r="AQ170" i="32"/>
  <c r="AC228" i="32"/>
  <c r="AQ227" i="32"/>
  <c r="AB171" i="32"/>
  <c r="AP170" i="32"/>
  <c r="AK248" i="32"/>
  <c r="AJ248" i="32"/>
  <c r="W358" i="32"/>
  <c r="AK357" i="32"/>
  <c r="AC50" i="32"/>
  <c r="AQ49" i="32"/>
  <c r="AB90" i="32"/>
  <c r="AP89" i="32"/>
  <c r="AC111" i="32"/>
  <c r="AQ110" i="32"/>
  <c r="W90" i="32"/>
  <c r="AK89" i="32"/>
  <c r="AC131" i="32"/>
  <c r="AQ130" i="32"/>
  <c r="AB358" i="32"/>
  <c r="AP357" i="32"/>
  <c r="AB291" i="32"/>
  <c r="AP290" i="32"/>
  <c r="W313" i="32"/>
  <c r="AK312" i="32"/>
  <c r="V291" i="32"/>
  <c r="AJ290" i="32"/>
  <c r="AB131" i="32"/>
  <c r="AP130" i="32"/>
  <c r="AB30" i="32"/>
  <c r="AP29" i="32"/>
  <c r="AB70" i="32"/>
  <c r="AP69" i="32"/>
  <c r="AN25" i="32"/>
  <c r="Z66" i="32"/>
  <c r="Z67" i="32" s="1"/>
  <c r="Z204" i="32"/>
  <c r="Z205" i="32" s="1"/>
  <c r="Z206" i="32" s="1"/>
  <c r="AN244" i="32"/>
  <c r="AM182" i="32"/>
  <c r="AM166" i="32"/>
  <c r="AL65" i="32"/>
  <c r="AN166" i="32"/>
  <c r="Y66" i="32"/>
  <c r="Y67" i="32" s="1"/>
  <c r="AN36" i="10"/>
  <c r="Z204" i="10"/>
  <c r="AN35" i="10"/>
  <c r="AM244" i="10"/>
  <c r="AM361" i="32"/>
  <c r="AM360" i="32"/>
  <c r="AM356" i="32"/>
  <c r="AM355" i="32"/>
  <c r="AM363" i="32"/>
  <c r="AM359" i="32"/>
  <c r="AM358" i="32"/>
  <c r="AM364" i="32"/>
  <c r="AM367" i="32"/>
  <c r="AM366" i="32"/>
  <c r="AM354" i="32"/>
  <c r="AM365" i="32"/>
  <c r="AM362" i="32"/>
  <c r="AM357" i="32"/>
  <c r="AM353" i="32"/>
  <c r="AL65" i="10"/>
  <c r="AN30" i="10"/>
  <c r="AN25" i="10"/>
  <c r="AN33" i="10"/>
  <c r="AN28" i="10"/>
  <c r="AN34" i="10"/>
  <c r="AN29" i="10"/>
  <c r="AN32" i="10"/>
  <c r="AL146" i="10"/>
  <c r="AN265" i="10"/>
  <c r="AN31" i="10"/>
  <c r="X26" i="32"/>
  <c r="AL25" i="32"/>
  <c r="X354" i="32"/>
  <c r="AL353" i="32"/>
  <c r="X332" i="32"/>
  <c r="AL331" i="32"/>
  <c r="X67" i="32"/>
  <c r="AL66" i="32"/>
  <c r="Z127" i="32"/>
  <c r="AN126" i="32"/>
  <c r="Y46" i="32"/>
  <c r="AM45" i="32"/>
  <c r="X308" i="32"/>
  <c r="AL307" i="32"/>
  <c r="Y184" i="32"/>
  <c r="AM183" i="32"/>
  <c r="X375" i="32"/>
  <c r="AL374" i="32"/>
  <c r="Z168" i="32"/>
  <c r="AN167" i="32"/>
  <c r="Y332" i="32"/>
  <c r="AM331" i="32"/>
  <c r="Y146" i="32"/>
  <c r="AM145" i="32"/>
  <c r="Z332" i="32"/>
  <c r="AN331" i="32"/>
  <c r="Z147" i="32"/>
  <c r="AN146" i="32"/>
  <c r="X127" i="32"/>
  <c r="AL126" i="32"/>
  <c r="Z372" i="32"/>
  <c r="AN372" i="32" s="1"/>
  <c r="AN371" i="32"/>
  <c r="Z183" i="32"/>
  <c r="AN182" i="32"/>
  <c r="Z354" i="32"/>
  <c r="AN353" i="32"/>
  <c r="Z86" i="32"/>
  <c r="AN85" i="32"/>
  <c r="Y107" i="32"/>
  <c r="AM106" i="32"/>
  <c r="X372" i="32"/>
  <c r="AL372" i="32" s="1"/>
  <c r="AL371" i="32"/>
  <c r="AN245" i="32"/>
  <c r="Y26" i="32"/>
  <c r="AM25" i="32"/>
  <c r="Y224" i="32"/>
  <c r="AM223" i="32"/>
  <c r="X6" i="32"/>
  <c r="AL5" i="32"/>
  <c r="Y127" i="32"/>
  <c r="AM126" i="32"/>
  <c r="Z375" i="32"/>
  <c r="AN374" i="32"/>
  <c r="X204" i="32"/>
  <c r="AL203" i="32"/>
  <c r="X46" i="32"/>
  <c r="AL45" i="32"/>
  <c r="Y204" i="32"/>
  <c r="AM203" i="32"/>
  <c r="X266" i="32"/>
  <c r="AL265" i="32"/>
  <c r="Z224" i="32"/>
  <c r="AN223" i="32"/>
  <c r="Y375" i="32"/>
  <c r="AM374" i="32"/>
  <c r="X146" i="32"/>
  <c r="AL145" i="32"/>
  <c r="X167" i="32"/>
  <c r="AL166" i="32"/>
  <c r="Z46" i="32"/>
  <c r="AN45" i="32"/>
  <c r="Y308" i="32"/>
  <c r="AM307" i="32"/>
  <c r="X86" i="32"/>
  <c r="AL85" i="32"/>
  <c r="Y266" i="32"/>
  <c r="AM265" i="32"/>
  <c r="Z27" i="32"/>
  <c r="AN26" i="32"/>
  <c r="X224" i="32"/>
  <c r="AL223" i="32"/>
  <c r="Z6" i="32"/>
  <c r="AN5" i="32"/>
  <c r="AL244" i="32"/>
  <c r="AN66" i="32"/>
  <c r="AM244" i="32"/>
  <c r="Z308" i="32"/>
  <c r="AN307" i="32"/>
  <c r="Z266" i="32"/>
  <c r="AN265" i="32"/>
  <c r="Y6" i="32"/>
  <c r="AM5" i="32"/>
  <c r="X183" i="32"/>
  <c r="AL182" i="32"/>
  <c r="Z107" i="32"/>
  <c r="AN106" i="32"/>
  <c r="Y372" i="32"/>
  <c r="AM372" i="32" s="1"/>
  <c r="AM371" i="32"/>
  <c r="Y168" i="32"/>
  <c r="AM167" i="32"/>
  <c r="Y86" i="32"/>
  <c r="AM85" i="32"/>
  <c r="X287" i="32"/>
  <c r="AL286" i="32"/>
  <c r="Y287" i="32"/>
  <c r="AM286" i="32"/>
  <c r="X107" i="32"/>
  <c r="AL106" i="32"/>
  <c r="Z287" i="32"/>
  <c r="AN286" i="32"/>
  <c r="AL25" i="10"/>
  <c r="AN353" i="10"/>
  <c r="Y26" i="10"/>
  <c r="AM25" i="10"/>
  <c r="AL182" i="10"/>
  <c r="Y86" i="10"/>
  <c r="AM85" i="10"/>
  <c r="Z167" i="10"/>
  <c r="AN166" i="10"/>
  <c r="Z66" i="10"/>
  <c r="AN65" i="10"/>
  <c r="Z224" i="10"/>
  <c r="AN223" i="10"/>
  <c r="AL244" i="10"/>
  <c r="Y167" i="10"/>
  <c r="AM166" i="10"/>
  <c r="Y308" i="10"/>
  <c r="AM307" i="10"/>
  <c r="Y224" i="10"/>
  <c r="AM223" i="10"/>
  <c r="AM245" i="10"/>
  <c r="AL265" i="10"/>
  <c r="Z86" i="10"/>
  <c r="AN85" i="10"/>
  <c r="Y146" i="10"/>
  <c r="AM145" i="10"/>
  <c r="Y183" i="10"/>
  <c r="AM182" i="10"/>
  <c r="Z267" i="10"/>
  <c r="AN266" i="10"/>
  <c r="AL286" i="10"/>
  <c r="AN106" i="10"/>
  <c r="Z107" i="10"/>
  <c r="Z39" i="10"/>
  <c r="AN38" i="10"/>
  <c r="AN244" i="10"/>
  <c r="Y355" i="10"/>
  <c r="AM354" i="10"/>
  <c r="Y67" i="10"/>
  <c r="Y266" i="10"/>
  <c r="AM265" i="10"/>
  <c r="AL45" i="10"/>
  <c r="AL106" i="10"/>
  <c r="Y376" i="10"/>
  <c r="AM375" i="10"/>
  <c r="Y127" i="10"/>
  <c r="AM126" i="10"/>
  <c r="AL223" i="10"/>
  <c r="AL331" i="10"/>
  <c r="Y332" i="10"/>
  <c r="AM331" i="10"/>
  <c r="Y46" i="10"/>
  <c r="AM45" i="10"/>
  <c r="Z146" i="10"/>
  <c r="AN145" i="10"/>
  <c r="Z376" i="10"/>
  <c r="AN375" i="10"/>
  <c r="AL374" i="10"/>
  <c r="Z127" i="10"/>
  <c r="AN126" i="10"/>
  <c r="Y204" i="10"/>
  <c r="AM203" i="10"/>
  <c r="Z46" i="10"/>
  <c r="AN45" i="10"/>
  <c r="AL354" i="10"/>
  <c r="AL66" i="10"/>
  <c r="Z332" i="10"/>
  <c r="AN331" i="10"/>
  <c r="AL126" i="10"/>
  <c r="AL203" i="10"/>
  <c r="Y107" i="10"/>
  <c r="AM106" i="10"/>
  <c r="AL307" i="10"/>
  <c r="Z308" i="10"/>
  <c r="AN307" i="10"/>
  <c r="Y287" i="10"/>
  <c r="AM286" i="10"/>
  <c r="Z287" i="10"/>
  <c r="AN286" i="10"/>
  <c r="Z183" i="10"/>
  <c r="AN182" i="10"/>
  <c r="AL85" i="10"/>
  <c r="Z355" i="10"/>
  <c r="AN354" i="10"/>
  <c r="AD222" i="32"/>
  <c r="AD223" i="32" s="1"/>
  <c r="AD224" i="32" s="1"/>
  <c r="AD225" i="32" s="1"/>
  <c r="AD226" i="32" s="1"/>
  <c r="AD227" i="32" s="1"/>
  <c r="AD228" i="32" s="1"/>
  <c r="AD229" i="32" s="1"/>
  <c r="AD230" i="32" s="1"/>
  <c r="AD231" i="32" s="1"/>
  <c r="AD232" i="32" s="1"/>
  <c r="AD233" i="32" s="1"/>
  <c r="AD234" i="32" s="1"/>
  <c r="AD235" i="32" s="1"/>
  <c r="AD236" i="32" s="1"/>
  <c r="AD237" i="32" s="1"/>
  <c r="AD238" i="32" s="1"/>
  <c r="AD239" i="32" s="1"/>
  <c r="AD240" i="32" s="1"/>
  <c r="AD241" i="32" s="1"/>
  <c r="AD242" i="32" s="1"/>
  <c r="AA222" i="32"/>
  <c r="AA223" i="32" s="1"/>
  <c r="AA224" i="32" s="1"/>
  <c r="AA225" i="32" s="1"/>
  <c r="AA226" i="32" s="1"/>
  <c r="AA227" i="32" s="1"/>
  <c r="AA228" i="32" s="1"/>
  <c r="AA229" i="32" s="1"/>
  <c r="AA230" i="32" s="1"/>
  <c r="AA231" i="32" s="1"/>
  <c r="AA232" i="32" s="1"/>
  <c r="AA233" i="32" s="1"/>
  <c r="AA234" i="32" s="1"/>
  <c r="AA235" i="32" s="1"/>
  <c r="AA236" i="32" s="1"/>
  <c r="AA237" i="32" s="1"/>
  <c r="AA238" i="32" s="1"/>
  <c r="AA239" i="32" s="1"/>
  <c r="AA240" i="32" s="1"/>
  <c r="AA241" i="32" s="1"/>
  <c r="AA242" i="32" s="1"/>
  <c r="U222" i="32"/>
  <c r="U223" i="32" s="1"/>
  <c r="U224" i="32" s="1"/>
  <c r="U225" i="32" s="1"/>
  <c r="U226" i="32" s="1"/>
  <c r="U227" i="32" s="1"/>
  <c r="U228" i="32" s="1"/>
  <c r="U229" i="32" s="1"/>
  <c r="U230" i="32" s="1"/>
  <c r="U231" i="32" s="1"/>
  <c r="U232" i="32" s="1"/>
  <c r="U233" i="32" s="1"/>
  <c r="U234" i="32" s="1"/>
  <c r="U235" i="32" s="1"/>
  <c r="U236" i="32" s="1"/>
  <c r="U237" i="32" s="1"/>
  <c r="U238" i="32" s="1"/>
  <c r="U239" i="32" s="1"/>
  <c r="U240" i="32" s="1"/>
  <c r="U241" i="32" s="1"/>
  <c r="U242" i="32" s="1"/>
  <c r="T222" i="32"/>
  <c r="T223" i="32" s="1"/>
  <c r="T224" i="32" s="1"/>
  <c r="T225" i="32" s="1"/>
  <c r="T226" i="32" s="1"/>
  <c r="T227" i="32" s="1"/>
  <c r="T228" i="32" s="1"/>
  <c r="T229" i="32" s="1"/>
  <c r="T230" i="32" s="1"/>
  <c r="T231" i="32" s="1"/>
  <c r="T232" i="32" s="1"/>
  <c r="T233" i="32" s="1"/>
  <c r="T234" i="32" s="1"/>
  <c r="T235" i="32" s="1"/>
  <c r="T236" i="32" s="1"/>
  <c r="T237" i="32" s="1"/>
  <c r="T238" i="32" s="1"/>
  <c r="T239" i="32" s="1"/>
  <c r="T240" i="32" s="1"/>
  <c r="T241" i="32" s="1"/>
  <c r="T242" i="32" s="1"/>
  <c r="S222" i="32"/>
  <c r="S223" i="32" s="1"/>
  <c r="S224" i="32" s="1"/>
  <c r="S225" i="32" s="1"/>
  <c r="S226" i="32" s="1"/>
  <c r="S227" i="32" s="1"/>
  <c r="S228" i="32" s="1"/>
  <c r="S229" i="32" s="1"/>
  <c r="S230" i="32" s="1"/>
  <c r="S231" i="32" s="1"/>
  <c r="S232" i="32" s="1"/>
  <c r="S233" i="32" s="1"/>
  <c r="S234" i="32" s="1"/>
  <c r="S235" i="32" s="1"/>
  <c r="S236" i="32" s="1"/>
  <c r="S237" i="32" s="1"/>
  <c r="S238" i="32" s="1"/>
  <c r="S239" i="32" s="1"/>
  <c r="S240" i="32" s="1"/>
  <c r="S241" i="32" s="1"/>
  <c r="S242" i="32" s="1"/>
  <c r="R222" i="32"/>
  <c r="R223" i="32" s="1"/>
  <c r="R224" i="32" s="1"/>
  <c r="R225" i="32" s="1"/>
  <c r="R226" i="32" s="1"/>
  <c r="R227" i="32" s="1"/>
  <c r="R228" i="32" s="1"/>
  <c r="R229" i="32" s="1"/>
  <c r="R230" i="32" s="1"/>
  <c r="R231" i="32" s="1"/>
  <c r="R232" i="32" s="1"/>
  <c r="R233" i="32" s="1"/>
  <c r="R234" i="32" s="1"/>
  <c r="R235" i="32" s="1"/>
  <c r="R236" i="32" s="1"/>
  <c r="R237" i="32" s="1"/>
  <c r="R238" i="32" s="1"/>
  <c r="R239" i="32" s="1"/>
  <c r="R240" i="32" s="1"/>
  <c r="R241" i="32" s="1"/>
  <c r="R242" i="32" s="1"/>
  <c r="W31" i="10" l="1"/>
  <c r="AK30" i="10"/>
  <c r="V212" i="32"/>
  <c r="AJ211" i="32"/>
  <c r="V173" i="32"/>
  <c r="AJ172" i="32"/>
  <c r="AC52" i="10"/>
  <c r="AQ51" i="10"/>
  <c r="AC92" i="10"/>
  <c r="AQ91" i="10"/>
  <c r="W313" i="10"/>
  <c r="AK312" i="10"/>
  <c r="AK250" i="10"/>
  <c r="AC32" i="10"/>
  <c r="AQ31" i="10"/>
  <c r="W292" i="10"/>
  <c r="AK291" i="10"/>
  <c r="V209" i="10"/>
  <c r="AJ208" i="10"/>
  <c r="V54" i="10"/>
  <c r="AJ53" i="10"/>
  <c r="V271" i="10"/>
  <c r="AJ270" i="10"/>
  <c r="AP249" i="10"/>
  <c r="AB380" i="10"/>
  <c r="AP379" i="10"/>
  <c r="AC71" i="10"/>
  <c r="AQ70" i="10"/>
  <c r="AB91" i="10"/>
  <c r="AP90" i="10"/>
  <c r="W337" i="10"/>
  <c r="AK336" i="10"/>
  <c r="AB11" i="10"/>
  <c r="AP10" i="10"/>
  <c r="V380" i="10"/>
  <c r="AJ379" i="10"/>
  <c r="W188" i="10"/>
  <c r="AK187" i="10"/>
  <c r="AQ249" i="10"/>
  <c r="AC359" i="10"/>
  <c r="AQ358" i="10"/>
  <c r="V359" i="10"/>
  <c r="AJ358" i="10"/>
  <c r="AB337" i="10"/>
  <c r="AP336" i="10"/>
  <c r="W209" i="10"/>
  <c r="AK208" i="10"/>
  <c r="AC113" i="10"/>
  <c r="AQ112" i="10"/>
  <c r="AC133" i="10"/>
  <c r="AQ132" i="10"/>
  <c r="V292" i="10"/>
  <c r="AJ291" i="10"/>
  <c r="AC337" i="10"/>
  <c r="AQ336" i="10"/>
  <c r="V94" i="10"/>
  <c r="AJ93" i="10"/>
  <c r="AJ249" i="10"/>
  <c r="AB71" i="10"/>
  <c r="AP70" i="10"/>
  <c r="AC272" i="10"/>
  <c r="AQ271" i="10"/>
  <c r="V74" i="10"/>
  <c r="AJ73" i="10"/>
  <c r="AB51" i="10"/>
  <c r="AP50" i="10"/>
  <c r="V313" i="10"/>
  <c r="AJ312" i="10"/>
  <c r="AC292" i="10"/>
  <c r="AQ291" i="10"/>
  <c r="AB112" i="10"/>
  <c r="AP111" i="10"/>
  <c r="V188" i="10"/>
  <c r="AJ187" i="10"/>
  <c r="W360" i="10"/>
  <c r="AK359" i="10"/>
  <c r="AB209" i="10"/>
  <c r="AP208" i="10"/>
  <c r="W71" i="10"/>
  <c r="AK70" i="10"/>
  <c r="V154" i="10"/>
  <c r="AJ153" i="10"/>
  <c r="V337" i="10"/>
  <c r="AJ336" i="10"/>
  <c r="W229" i="10"/>
  <c r="AK228" i="10"/>
  <c r="AB271" i="10"/>
  <c r="AP270" i="10"/>
  <c r="W155" i="10"/>
  <c r="AK154" i="10"/>
  <c r="AB292" i="10"/>
  <c r="AP291" i="10"/>
  <c r="AC151" i="10"/>
  <c r="AQ150" i="10"/>
  <c r="V229" i="10"/>
  <c r="AJ228" i="10"/>
  <c r="W172" i="10"/>
  <c r="AK171" i="10"/>
  <c r="V172" i="10"/>
  <c r="AJ171" i="10"/>
  <c r="AB132" i="10"/>
  <c r="AP131" i="10"/>
  <c r="AC380" i="10"/>
  <c r="AQ379" i="10"/>
  <c r="W115" i="10"/>
  <c r="AK114" i="10"/>
  <c r="AB151" i="10"/>
  <c r="AP150" i="10"/>
  <c r="W380" i="10"/>
  <c r="AK379" i="10"/>
  <c r="AC229" i="10"/>
  <c r="AQ228" i="10"/>
  <c r="AC188" i="10"/>
  <c r="AQ187" i="10"/>
  <c r="AB359" i="10"/>
  <c r="AP358" i="10"/>
  <c r="AB32" i="10"/>
  <c r="AP31" i="10"/>
  <c r="AC12" i="10"/>
  <c r="AQ11" i="10"/>
  <c r="AB229" i="10"/>
  <c r="AP228" i="10"/>
  <c r="W91" i="10"/>
  <c r="AK90" i="10"/>
  <c r="AC313" i="10"/>
  <c r="AQ312" i="10"/>
  <c r="AB313" i="10"/>
  <c r="AP312" i="10"/>
  <c r="AC209" i="10"/>
  <c r="AQ208" i="10"/>
  <c r="V134" i="10"/>
  <c r="AJ133" i="10"/>
  <c r="AC172" i="10"/>
  <c r="AQ171" i="10"/>
  <c r="W272" i="10"/>
  <c r="AK271" i="10"/>
  <c r="AB172" i="10"/>
  <c r="AP171" i="10"/>
  <c r="AB188" i="10"/>
  <c r="AP187" i="10"/>
  <c r="AB132" i="32"/>
  <c r="AP131" i="32"/>
  <c r="AB359" i="32"/>
  <c r="AP358" i="32"/>
  <c r="AB91" i="32"/>
  <c r="AP90" i="32"/>
  <c r="AK249" i="32"/>
  <c r="W271" i="32"/>
  <c r="AK270" i="32"/>
  <c r="W209" i="32"/>
  <c r="AK208" i="32"/>
  <c r="V337" i="32"/>
  <c r="AJ336" i="32"/>
  <c r="AC359" i="32"/>
  <c r="AQ358" i="32"/>
  <c r="AB314" i="32"/>
  <c r="AP313" i="32"/>
  <c r="W229" i="32"/>
  <c r="AK228" i="32"/>
  <c r="W292" i="32"/>
  <c r="AK291" i="32"/>
  <c r="AC188" i="32"/>
  <c r="AQ187" i="32"/>
  <c r="W380" i="32"/>
  <c r="AK379" i="32"/>
  <c r="AB188" i="32"/>
  <c r="AP187" i="32"/>
  <c r="V292" i="32"/>
  <c r="AJ291" i="32"/>
  <c r="AC132" i="32"/>
  <c r="AQ131" i="32"/>
  <c r="AC51" i="32"/>
  <c r="AQ50" i="32"/>
  <c r="AB172" i="32"/>
  <c r="AP171" i="32"/>
  <c r="V229" i="32"/>
  <c r="AJ228" i="32"/>
  <c r="W173" i="32"/>
  <c r="AK172" i="32"/>
  <c r="AC11" i="32"/>
  <c r="AQ10" i="32"/>
  <c r="V190" i="32"/>
  <c r="AJ189" i="32"/>
  <c r="AC91" i="32"/>
  <c r="AQ90" i="32"/>
  <c r="AB51" i="32"/>
  <c r="AP50" i="32"/>
  <c r="AQ249" i="32"/>
  <c r="AB380" i="32"/>
  <c r="AP379" i="32"/>
  <c r="AC271" i="32"/>
  <c r="AQ270" i="32"/>
  <c r="AB271" i="32"/>
  <c r="AP270" i="32"/>
  <c r="AN205" i="32"/>
  <c r="AB71" i="32"/>
  <c r="AP70" i="32"/>
  <c r="W314" i="32"/>
  <c r="AK313" i="32"/>
  <c r="W91" i="32"/>
  <c r="AK90" i="32"/>
  <c r="W359" i="32"/>
  <c r="AK358" i="32"/>
  <c r="AC229" i="32"/>
  <c r="AQ228" i="32"/>
  <c r="AP249" i="32"/>
  <c r="AC71" i="32"/>
  <c r="AQ70" i="32"/>
  <c r="AB209" i="32"/>
  <c r="AP208" i="32"/>
  <c r="AB229" i="32"/>
  <c r="AP228" i="32"/>
  <c r="V380" i="32"/>
  <c r="AJ379" i="32"/>
  <c r="V314" i="32"/>
  <c r="AJ313" i="32"/>
  <c r="AC151" i="32"/>
  <c r="AQ150" i="32"/>
  <c r="AB151" i="32"/>
  <c r="AP150" i="32"/>
  <c r="AB11" i="32"/>
  <c r="AP10" i="32"/>
  <c r="AC31" i="32"/>
  <c r="AQ30" i="32"/>
  <c r="AB31" i="32"/>
  <c r="AP30" i="32"/>
  <c r="AB292" i="32"/>
  <c r="AP291" i="32"/>
  <c r="AC112" i="32"/>
  <c r="AQ111" i="32"/>
  <c r="AJ249" i="32"/>
  <c r="AC172" i="32"/>
  <c r="AQ171" i="32"/>
  <c r="AC209" i="32"/>
  <c r="AQ208" i="32"/>
  <c r="AC380" i="32"/>
  <c r="AQ379" i="32"/>
  <c r="AB337" i="32"/>
  <c r="AP336" i="32"/>
  <c r="W338" i="32"/>
  <c r="AK337" i="32"/>
  <c r="AC337" i="32"/>
  <c r="AQ336" i="32"/>
  <c r="V359" i="32"/>
  <c r="AJ358" i="32"/>
  <c r="AB112" i="32"/>
  <c r="AP111" i="32"/>
  <c r="AC292" i="32"/>
  <c r="AQ291" i="32"/>
  <c r="V271" i="32"/>
  <c r="AJ270" i="32"/>
  <c r="AC313" i="32"/>
  <c r="AQ312" i="32"/>
  <c r="AN204" i="32"/>
  <c r="AM66" i="32"/>
  <c r="AN204" i="10"/>
  <c r="Z205" i="10"/>
  <c r="AL167" i="10"/>
  <c r="Z267" i="32"/>
  <c r="AN266" i="32"/>
  <c r="AL245" i="32"/>
  <c r="Y267" i="32"/>
  <c r="AM266" i="32"/>
  <c r="X168" i="32"/>
  <c r="AL167" i="32"/>
  <c r="X267" i="32"/>
  <c r="AL266" i="32"/>
  <c r="Z376" i="32"/>
  <c r="AN375" i="32"/>
  <c r="Y27" i="32"/>
  <c r="AM26" i="32"/>
  <c r="Z87" i="32"/>
  <c r="AN86" i="32"/>
  <c r="X128" i="32"/>
  <c r="AL127" i="32"/>
  <c r="Y333" i="32"/>
  <c r="AM332" i="32"/>
  <c r="Z207" i="32"/>
  <c r="AN206" i="32"/>
  <c r="X68" i="32"/>
  <c r="AL67" i="32"/>
  <c r="Z288" i="32"/>
  <c r="AN287" i="32"/>
  <c r="X288" i="32"/>
  <c r="AL287" i="32"/>
  <c r="Z108" i="32"/>
  <c r="AN107" i="32"/>
  <c r="Z309" i="32"/>
  <c r="AN308" i="32"/>
  <c r="Z7" i="32"/>
  <c r="AN6" i="32"/>
  <c r="X87" i="32"/>
  <c r="AL86" i="32"/>
  <c r="X147" i="32"/>
  <c r="AL146" i="32"/>
  <c r="Y205" i="32"/>
  <c r="AM204" i="32"/>
  <c r="Y128" i="32"/>
  <c r="AM127" i="32"/>
  <c r="AN246" i="32"/>
  <c r="Z355" i="32"/>
  <c r="AN354" i="32"/>
  <c r="Z148" i="32"/>
  <c r="AN147" i="32"/>
  <c r="Z169" i="32"/>
  <c r="AN168" i="32"/>
  <c r="X309" i="32"/>
  <c r="AL308" i="32"/>
  <c r="X333" i="32"/>
  <c r="AL332" i="32"/>
  <c r="X108" i="32"/>
  <c r="AL107" i="32"/>
  <c r="Y87" i="32"/>
  <c r="AM86" i="32"/>
  <c r="X184" i="32"/>
  <c r="AL183" i="32"/>
  <c r="AM245" i="32"/>
  <c r="X225" i="32"/>
  <c r="AL224" i="32"/>
  <c r="Y309" i="32"/>
  <c r="AM308" i="32"/>
  <c r="Y376" i="32"/>
  <c r="AM375" i="32"/>
  <c r="X47" i="32"/>
  <c r="AL46" i="32"/>
  <c r="X7" i="32"/>
  <c r="AL6" i="32"/>
  <c r="Z184" i="32"/>
  <c r="AN183" i="32"/>
  <c r="Z333" i="32"/>
  <c r="AN332" i="32"/>
  <c r="X376" i="32"/>
  <c r="AL375" i="32"/>
  <c r="Y47" i="32"/>
  <c r="AM46" i="32"/>
  <c r="X355" i="32"/>
  <c r="AL354" i="32"/>
  <c r="Y68" i="32"/>
  <c r="AM67" i="32"/>
  <c r="Z68" i="32"/>
  <c r="AN67" i="32"/>
  <c r="Y288" i="32"/>
  <c r="AM287" i="32"/>
  <c r="Y169" i="32"/>
  <c r="AM168" i="32"/>
  <c r="Y7" i="32"/>
  <c r="AM6" i="32"/>
  <c r="Z28" i="32"/>
  <c r="AN27" i="32"/>
  <c r="Z47" i="32"/>
  <c r="AN46" i="32"/>
  <c r="Z225" i="32"/>
  <c r="AN224" i="32"/>
  <c r="X205" i="32"/>
  <c r="AL204" i="32"/>
  <c r="Y225" i="32"/>
  <c r="AM224" i="32"/>
  <c r="Y108" i="32"/>
  <c r="AM107" i="32"/>
  <c r="Y147" i="32"/>
  <c r="AM146" i="32"/>
  <c r="Y185" i="32"/>
  <c r="AM184" i="32"/>
  <c r="Z128" i="32"/>
  <c r="AN127" i="32"/>
  <c r="X27" i="32"/>
  <c r="AL26" i="32"/>
  <c r="AL26" i="10"/>
  <c r="Y27" i="10"/>
  <c r="AM26" i="10"/>
  <c r="Z47" i="10"/>
  <c r="AN46" i="10"/>
  <c r="Z377" i="10"/>
  <c r="AN376" i="10"/>
  <c r="AL332" i="10"/>
  <c r="AL107" i="10"/>
  <c r="AN245" i="10"/>
  <c r="Z268" i="10"/>
  <c r="AN267" i="10"/>
  <c r="AL266" i="10"/>
  <c r="Y309" i="10"/>
  <c r="AM308" i="10"/>
  <c r="AN66" i="10"/>
  <c r="Z67" i="10"/>
  <c r="Z184" i="10"/>
  <c r="AN183" i="10"/>
  <c r="Z288" i="10"/>
  <c r="AN287" i="10"/>
  <c r="Y68" i="10"/>
  <c r="AM67" i="10"/>
  <c r="Y184" i="10"/>
  <c r="AM183" i="10"/>
  <c r="Y168" i="10"/>
  <c r="AM167" i="10"/>
  <c r="Z168" i="10"/>
  <c r="AN167" i="10"/>
  <c r="AL308" i="10"/>
  <c r="Y205" i="10"/>
  <c r="AM204" i="10"/>
  <c r="AN146" i="10"/>
  <c r="Z147" i="10"/>
  <c r="Z108" i="10"/>
  <c r="AN107" i="10"/>
  <c r="AL224" i="10"/>
  <c r="Y108" i="10"/>
  <c r="AM107" i="10"/>
  <c r="AL168" i="10"/>
  <c r="Z356" i="10"/>
  <c r="AN355" i="10"/>
  <c r="Y288" i="10"/>
  <c r="AM287" i="10"/>
  <c r="AL204" i="10"/>
  <c r="AL67" i="10"/>
  <c r="Z128" i="10"/>
  <c r="AN127" i="10"/>
  <c r="Y47" i="10"/>
  <c r="AM46" i="10"/>
  <c r="Y128" i="10"/>
  <c r="AM127" i="10"/>
  <c r="AL46" i="10"/>
  <c r="Y147" i="10"/>
  <c r="AM146" i="10"/>
  <c r="AM246" i="10"/>
  <c r="AL245" i="10"/>
  <c r="Y87" i="10"/>
  <c r="AM86" i="10"/>
  <c r="Z333" i="10"/>
  <c r="AN332" i="10"/>
  <c r="AL375" i="10"/>
  <c r="Z40" i="10"/>
  <c r="AN39" i="10"/>
  <c r="AL86" i="10"/>
  <c r="Z309" i="10"/>
  <c r="AN308" i="10"/>
  <c r="AL127" i="10"/>
  <c r="AL355" i="10"/>
  <c r="Y333" i="10"/>
  <c r="AM332" i="10"/>
  <c r="Y377" i="10"/>
  <c r="AM376" i="10"/>
  <c r="Y267" i="10"/>
  <c r="AM266" i="10"/>
  <c r="Y356" i="10"/>
  <c r="AM355" i="10"/>
  <c r="AL287" i="10"/>
  <c r="Z87" i="10"/>
  <c r="AN86" i="10"/>
  <c r="Y225" i="10"/>
  <c r="AM224" i="10"/>
  <c r="AN224" i="10"/>
  <c r="Z225" i="10"/>
  <c r="AL183" i="10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B17" i="24"/>
  <c r="B16" i="24"/>
  <c r="W32" i="10" l="1"/>
  <c r="AK31" i="10"/>
  <c r="V213" i="32"/>
  <c r="AJ212" i="32"/>
  <c r="V174" i="32"/>
  <c r="AJ173" i="32"/>
  <c r="AB173" i="10"/>
  <c r="AP172" i="10"/>
  <c r="AC210" i="10"/>
  <c r="AQ209" i="10"/>
  <c r="AB230" i="10"/>
  <c r="AP229" i="10"/>
  <c r="AC189" i="10"/>
  <c r="AQ188" i="10"/>
  <c r="W116" i="10"/>
  <c r="AK115" i="10"/>
  <c r="W173" i="10"/>
  <c r="AK172" i="10"/>
  <c r="W156" i="10"/>
  <c r="AK155" i="10"/>
  <c r="V155" i="10"/>
  <c r="AJ154" i="10"/>
  <c r="V189" i="10"/>
  <c r="AJ188" i="10"/>
  <c r="AB52" i="10"/>
  <c r="AP51" i="10"/>
  <c r="AJ250" i="10"/>
  <c r="AC134" i="10"/>
  <c r="AQ133" i="10"/>
  <c r="V360" i="10"/>
  <c r="AJ359" i="10"/>
  <c r="V381" i="10"/>
  <c r="AJ380" i="10"/>
  <c r="AC72" i="10"/>
  <c r="AQ71" i="10"/>
  <c r="V55" i="10"/>
  <c r="AJ54" i="10"/>
  <c r="AK251" i="10"/>
  <c r="W273" i="10"/>
  <c r="AK272" i="10"/>
  <c r="AB314" i="10"/>
  <c r="AP313" i="10"/>
  <c r="AC13" i="10"/>
  <c r="AQ12" i="10"/>
  <c r="AC230" i="10"/>
  <c r="AQ229" i="10"/>
  <c r="AC381" i="10"/>
  <c r="AQ380" i="10"/>
  <c r="V230" i="10"/>
  <c r="AJ229" i="10"/>
  <c r="AB272" i="10"/>
  <c r="AP271" i="10"/>
  <c r="W72" i="10"/>
  <c r="AK71" i="10"/>
  <c r="AB113" i="10"/>
  <c r="AP112" i="10"/>
  <c r="V75" i="10"/>
  <c r="AJ74" i="10"/>
  <c r="V95" i="10"/>
  <c r="AJ94" i="10"/>
  <c r="AC114" i="10"/>
  <c r="AQ113" i="10"/>
  <c r="AC360" i="10"/>
  <c r="AQ359" i="10"/>
  <c r="AB12" i="10"/>
  <c r="AP11" i="10"/>
  <c r="AB381" i="10"/>
  <c r="AP380" i="10"/>
  <c r="V210" i="10"/>
  <c r="AJ209" i="10"/>
  <c r="W314" i="10"/>
  <c r="AK313" i="10"/>
  <c r="AC173" i="10"/>
  <c r="AQ172" i="10"/>
  <c r="AC314" i="10"/>
  <c r="AQ313" i="10"/>
  <c r="AB33" i="10"/>
  <c r="AP32" i="10"/>
  <c r="W381" i="10"/>
  <c r="AK380" i="10"/>
  <c r="AB133" i="10"/>
  <c r="AP132" i="10"/>
  <c r="AC152" i="10"/>
  <c r="AQ151" i="10"/>
  <c r="W230" i="10"/>
  <c r="AK229" i="10"/>
  <c r="AB210" i="10"/>
  <c r="AP209" i="10"/>
  <c r="AC293" i="10"/>
  <c r="AQ292" i="10"/>
  <c r="AC273" i="10"/>
  <c r="AQ272" i="10"/>
  <c r="AC338" i="10"/>
  <c r="AQ337" i="10"/>
  <c r="W210" i="10"/>
  <c r="AK209" i="10"/>
  <c r="AQ250" i="10"/>
  <c r="W338" i="10"/>
  <c r="AK337" i="10"/>
  <c r="AP250" i="10"/>
  <c r="W293" i="10"/>
  <c r="AK292" i="10"/>
  <c r="AC93" i="10"/>
  <c r="AQ92" i="10"/>
  <c r="AB189" i="10"/>
  <c r="AP188" i="10"/>
  <c r="V135" i="10"/>
  <c r="AJ134" i="10"/>
  <c r="W92" i="10"/>
  <c r="AK91" i="10"/>
  <c r="AB360" i="10"/>
  <c r="AP359" i="10"/>
  <c r="AB152" i="10"/>
  <c r="AP151" i="10"/>
  <c r="V173" i="10"/>
  <c r="AJ172" i="10"/>
  <c r="AB293" i="10"/>
  <c r="AP292" i="10"/>
  <c r="V338" i="10"/>
  <c r="AJ337" i="10"/>
  <c r="W361" i="10"/>
  <c r="AK360" i="10"/>
  <c r="V314" i="10"/>
  <c r="AJ313" i="10"/>
  <c r="AB72" i="10"/>
  <c r="AP71" i="10"/>
  <c r="V293" i="10"/>
  <c r="AJ292" i="10"/>
  <c r="AB338" i="10"/>
  <c r="AP337" i="10"/>
  <c r="W189" i="10"/>
  <c r="AK188" i="10"/>
  <c r="AB92" i="10"/>
  <c r="AP91" i="10"/>
  <c r="V272" i="10"/>
  <c r="AJ271" i="10"/>
  <c r="AC33" i="10"/>
  <c r="AQ32" i="10"/>
  <c r="AC53" i="10"/>
  <c r="AQ52" i="10"/>
  <c r="AC293" i="32"/>
  <c r="AQ292" i="32"/>
  <c r="W339" i="32"/>
  <c r="AK338" i="32"/>
  <c r="AC173" i="32"/>
  <c r="AQ172" i="32"/>
  <c r="AB32" i="32"/>
  <c r="AP31" i="32"/>
  <c r="AC152" i="32"/>
  <c r="AQ151" i="32"/>
  <c r="AB210" i="32"/>
  <c r="AP209" i="32"/>
  <c r="W360" i="32"/>
  <c r="AK359" i="32"/>
  <c r="AB272" i="32"/>
  <c r="AP271" i="32"/>
  <c r="AB52" i="32"/>
  <c r="AP51" i="32"/>
  <c r="W174" i="32"/>
  <c r="AK173" i="32"/>
  <c r="AC133" i="32"/>
  <c r="AQ132" i="32"/>
  <c r="AC189" i="32"/>
  <c r="AQ188" i="32"/>
  <c r="AC360" i="32"/>
  <c r="AQ359" i="32"/>
  <c r="AK250" i="32"/>
  <c r="AB113" i="32"/>
  <c r="AP112" i="32"/>
  <c r="AB338" i="32"/>
  <c r="AP337" i="32"/>
  <c r="AJ250" i="32"/>
  <c r="AC32" i="32"/>
  <c r="AQ31" i="32"/>
  <c r="V315" i="32"/>
  <c r="AJ314" i="32"/>
  <c r="AC72" i="32"/>
  <c r="AQ71" i="32"/>
  <c r="W92" i="32"/>
  <c r="AK91" i="32"/>
  <c r="AC272" i="32"/>
  <c r="AQ271" i="32"/>
  <c r="AC92" i="32"/>
  <c r="AQ91" i="32"/>
  <c r="V230" i="32"/>
  <c r="AJ229" i="32"/>
  <c r="V293" i="32"/>
  <c r="AJ292" i="32"/>
  <c r="W293" i="32"/>
  <c r="AK292" i="32"/>
  <c r="V338" i="32"/>
  <c r="AJ337" i="32"/>
  <c r="AB92" i="32"/>
  <c r="AP91" i="32"/>
  <c r="AC314" i="32"/>
  <c r="AQ313" i="32"/>
  <c r="V360" i="32"/>
  <c r="AJ359" i="32"/>
  <c r="AC381" i="32"/>
  <c r="AQ380" i="32"/>
  <c r="AC113" i="32"/>
  <c r="AQ112" i="32"/>
  <c r="AB12" i="32"/>
  <c r="AP11" i="32"/>
  <c r="V381" i="32"/>
  <c r="AJ380" i="32"/>
  <c r="AP250" i="32"/>
  <c r="W315" i="32"/>
  <c r="AK314" i="32"/>
  <c r="AB381" i="32"/>
  <c r="AP380" i="32"/>
  <c r="V191" i="32"/>
  <c r="AJ190" i="32"/>
  <c r="AB173" i="32"/>
  <c r="AP172" i="32"/>
  <c r="AB189" i="32"/>
  <c r="AP188" i="32"/>
  <c r="W230" i="32"/>
  <c r="AK229" i="32"/>
  <c r="W210" i="32"/>
  <c r="AK209" i="32"/>
  <c r="AB360" i="32"/>
  <c r="AP359" i="32"/>
  <c r="V272" i="32"/>
  <c r="AJ271" i="32"/>
  <c r="AC338" i="32"/>
  <c r="AQ337" i="32"/>
  <c r="AC210" i="32"/>
  <c r="AQ209" i="32"/>
  <c r="AB293" i="32"/>
  <c r="AP292" i="32"/>
  <c r="AB152" i="32"/>
  <c r="AP151" i="32"/>
  <c r="AB230" i="32"/>
  <c r="AP229" i="32"/>
  <c r="AC230" i="32"/>
  <c r="AQ229" i="32"/>
  <c r="AB72" i="32"/>
  <c r="AP71" i="32"/>
  <c r="AQ250" i="32"/>
  <c r="AC12" i="32"/>
  <c r="AQ11" i="32"/>
  <c r="AC52" i="32"/>
  <c r="AQ51" i="32"/>
  <c r="W381" i="32"/>
  <c r="AK380" i="32"/>
  <c r="AB315" i="32"/>
  <c r="AP314" i="32"/>
  <c r="W272" i="32"/>
  <c r="AK271" i="32"/>
  <c r="AB133" i="32"/>
  <c r="AP132" i="32"/>
  <c r="Z206" i="10"/>
  <c r="AN205" i="10"/>
  <c r="AL147" i="10"/>
  <c r="X28" i="32"/>
  <c r="AL27" i="32"/>
  <c r="Y109" i="32"/>
  <c r="AM108" i="32"/>
  <c r="Z48" i="32"/>
  <c r="AN47" i="32"/>
  <c r="Y289" i="32"/>
  <c r="AM288" i="32"/>
  <c r="Y48" i="32"/>
  <c r="AM47" i="32"/>
  <c r="X8" i="32"/>
  <c r="AL7" i="32"/>
  <c r="X226" i="32"/>
  <c r="AL225" i="32"/>
  <c r="X109" i="32"/>
  <c r="AL108" i="32"/>
  <c r="Z149" i="32"/>
  <c r="AN148" i="32"/>
  <c r="Y206" i="32"/>
  <c r="AM205" i="32"/>
  <c r="Z310" i="32"/>
  <c r="AN309" i="32"/>
  <c r="X69" i="32"/>
  <c r="AL68" i="32"/>
  <c r="Z88" i="32"/>
  <c r="AN87" i="32"/>
  <c r="AL168" i="32"/>
  <c r="X169" i="32"/>
  <c r="Z129" i="32"/>
  <c r="AN128" i="32"/>
  <c r="Y226" i="32"/>
  <c r="AM225" i="32"/>
  <c r="Z29" i="32"/>
  <c r="AN28" i="32"/>
  <c r="Z69" i="32"/>
  <c r="AN68" i="32"/>
  <c r="X377" i="32"/>
  <c r="AL376" i="32"/>
  <c r="X48" i="32"/>
  <c r="AL47" i="32"/>
  <c r="AM246" i="32"/>
  <c r="X334" i="32"/>
  <c r="AL333" i="32"/>
  <c r="Z356" i="32"/>
  <c r="AN355" i="32"/>
  <c r="X148" i="32"/>
  <c r="AL147" i="32"/>
  <c r="Z109" i="32"/>
  <c r="AN108" i="32"/>
  <c r="Z208" i="32"/>
  <c r="AN207" i="32"/>
  <c r="Y28" i="32"/>
  <c r="AM27" i="32"/>
  <c r="Y268" i="32"/>
  <c r="AM267" i="32"/>
  <c r="Y186" i="32"/>
  <c r="AM185" i="32"/>
  <c r="X206" i="32"/>
  <c r="AL205" i="32"/>
  <c r="Y8" i="32"/>
  <c r="AM7" i="32"/>
  <c r="Y69" i="32"/>
  <c r="AM68" i="32"/>
  <c r="Z334" i="32"/>
  <c r="AN333" i="32"/>
  <c r="Y377" i="32"/>
  <c r="AM376" i="32"/>
  <c r="AL184" i="32"/>
  <c r="X185" i="32"/>
  <c r="X310" i="32"/>
  <c r="AL309" i="32"/>
  <c r="AN247" i="32"/>
  <c r="X88" i="32"/>
  <c r="AL87" i="32"/>
  <c r="X289" i="32"/>
  <c r="AL288" i="32"/>
  <c r="Y334" i="32"/>
  <c r="AM333" i="32"/>
  <c r="Z377" i="32"/>
  <c r="AN376" i="32"/>
  <c r="AL246" i="32"/>
  <c r="Y148" i="32"/>
  <c r="AM147" i="32"/>
  <c r="Z226" i="32"/>
  <c r="AN225" i="32"/>
  <c r="Y170" i="32"/>
  <c r="AM169" i="32"/>
  <c r="X356" i="32"/>
  <c r="AL355" i="32"/>
  <c r="Z185" i="32"/>
  <c r="AN184" i="32"/>
  <c r="Y310" i="32"/>
  <c r="AM309" i="32"/>
  <c r="Y88" i="32"/>
  <c r="AM87" i="32"/>
  <c r="Z170" i="32"/>
  <c r="AN169" i="32"/>
  <c r="Y129" i="32"/>
  <c r="AM128" i="32"/>
  <c r="Z8" i="32"/>
  <c r="AN7" i="32"/>
  <c r="Z289" i="32"/>
  <c r="AN288" i="32"/>
  <c r="AL128" i="32"/>
  <c r="X129" i="32"/>
  <c r="X268" i="32"/>
  <c r="AL267" i="32"/>
  <c r="Z268" i="32"/>
  <c r="AN267" i="32"/>
  <c r="AL27" i="10"/>
  <c r="Y28" i="10"/>
  <c r="AM27" i="10"/>
  <c r="Y226" i="10"/>
  <c r="AM225" i="10"/>
  <c r="Y268" i="10"/>
  <c r="AM267" i="10"/>
  <c r="AL128" i="10"/>
  <c r="AL376" i="10"/>
  <c r="AM247" i="10"/>
  <c r="Y129" i="10"/>
  <c r="AM128" i="10"/>
  <c r="AL205" i="10"/>
  <c r="Y109" i="10"/>
  <c r="AM108" i="10"/>
  <c r="Y206" i="10"/>
  <c r="AM205" i="10"/>
  <c r="AL267" i="10"/>
  <c r="AL108" i="10"/>
  <c r="AL225" i="10"/>
  <c r="Z88" i="10"/>
  <c r="AN87" i="10"/>
  <c r="Z334" i="10"/>
  <c r="AN333" i="10"/>
  <c r="Y289" i="10"/>
  <c r="AM288" i="10"/>
  <c r="Y185" i="10"/>
  <c r="AM184" i="10"/>
  <c r="Z185" i="10"/>
  <c r="AN184" i="10"/>
  <c r="Z269" i="10"/>
  <c r="AN268" i="10"/>
  <c r="AL333" i="10"/>
  <c r="Y378" i="10"/>
  <c r="AM377" i="10"/>
  <c r="AL309" i="10"/>
  <c r="Z68" i="10"/>
  <c r="AN67" i="10"/>
  <c r="Z310" i="10"/>
  <c r="AN309" i="10"/>
  <c r="AL184" i="10"/>
  <c r="AL288" i="10"/>
  <c r="Y334" i="10"/>
  <c r="AM333" i="10"/>
  <c r="AL87" i="10"/>
  <c r="Y88" i="10"/>
  <c r="AM87" i="10"/>
  <c r="Z129" i="10"/>
  <c r="AN128" i="10"/>
  <c r="Z357" i="10"/>
  <c r="AN356" i="10"/>
  <c r="Z109" i="10"/>
  <c r="AN108" i="10"/>
  <c r="Z169" i="10"/>
  <c r="AN168" i="10"/>
  <c r="Y69" i="10"/>
  <c r="AM68" i="10"/>
  <c r="AN246" i="10"/>
  <c r="Z378" i="10"/>
  <c r="AN377" i="10"/>
  <c r="Y148" i="10"/>
  <c r="AM147" i="10"/>
  <c r="Z226" i="10"/>
  <c r="AN225" i="10"/>
  <c r="Z148" i="10"/>
  <c r="AN147" i="10"/>
  <c r="Y48" i="10"/>
  <c r="AM47" i="10"/>
  <c r="Y357" i="10"/>
  <c r="AM356" i="10"/>
  <c r="AL356" i="10"/>
  <c r="Z41" i="10"/>
  <c r="AN40" i="10"/>
  <c r="AL246" i="10"/>
  <c r="AL47" i="10"/>
  <c r="AL68" i="10"/>
  <c r="AL169" i="10"/>
  <c r="Y169" i="10"/>
  <c r="AM168" i="10"/>
  <c r="Z289" i="10"/>
  <c r="AN288" i="10"/>
  <c r="Y310" i="10"/>
  <c r="AM309" i="10"/>
  <c r="AL148" i="10"/>
  <c r="Z48" i="10"/>
  <c r="AN47" i="10"/>
  <c r="M3" i="10"/>
  <c r="P3" i="10"/>
  <c r="D3" i="10"/>
  <c r="AW4" i="10" l="1"/>
  <c r="AZ5" i="10"/>
  <c r="AW6" i="10"/>
  <c r="AY8" i="10"/>
  <c r="BA10" i="10"/>
  <c r="AX11" i="10"/>
  <c r="AZ13" i="10"/>
  <c r="AW14" i="10"/>
  <c r="AY16" i="10"/>
  <c r="BA18" i="10"/>
  <c r="AX19" i="10"/>
  <c r="AZ21" i="10"/>
  <c r="AW22" i="10"/>
  <c r="AZ23" i="10"/>
  <c r="AX25" i="10"/>
  <c r="AZ26" i="10"/>
  <c r="AY7" i="10"/>
  <c r="BA9" i="10"/>
  <c r="BA17" i="10"/>
  <c r="AZ20" i="10"/>
  <c r="AZ24" i="10"/>
  <c r="AX4" i="10"/>
  <c r="BA5" i="10"/>
  <c r="AX6" i="10"/>
  <c r="AZ8" i="10"/>
  <c r="AW9" i="10"/>
  <c r="AY11" i="10"/>
  <c r="BA13" i="10"/>
  <c r="AX14" i="10"/>
  <c r="AZ16" i="10"/>
  <c r="AW17" i="10"/>
  <c r="AY19" i="10"/>
  <c r="BA21" i="10"/>
  <c r="AX22" i="10"/>
  <c r="BA23" i="10"/>
  <c r="AY25" i="10"/>
  <c r="BA26" i="10"/>
  <c r="AZ12" i="10"/>
  <c r="AZ18" i="10"/>
  <c r="AY21" i="10"/>
  <c r="AY4" i="10"/>
  <c r="AY6" i="10"/>
  <c r="BA8" i="10"/>
  <c r="AX9" i="10"/>
  <c r="AZ11" i="10"/>
  <c r="AW12" i="10"/>
  <c r="AY14" i="10"/>
  <c r="BA16" i="10"/>
  <c r="AX17" i="10"/>
  <c r="AZ19" i="10"/>
  <c r="AW20" i="10"/>
  <c r="AY22" i="10"/>
  <c r="AW24" i="10"/>
  <c r="AZ25" i="10"/>
  <c r="AX10" i="10"/>
  <c r="AW13" i="10"/>
  <c r="AY15" i="10"/>
  <c r="AX18" i="10"/>
  <c r="AW23" i="10"/>
  <c r="AZ4" i="10"/>
  <c r="AZ6" i="10"/>
  <c r="AW7" i="10"/>
  <c r="AY9" i="10"/>
  <c r="BA11" i="10"/>
  <c r="AX12" i="10"/>
  <c r="AZ14" i="10"/>
  <c r="AW15" i="10"/>
  <c r="AY17" i="10"/>
  <c r="BA19" i="10"/>
  <c r="AX20" i="10"/>
  <c r="AZ22" i="10"/>
  <c r="AX24" i="10"/>
  <c r="BA25" i="10"/>
  <c r="AW19" i="10"/>
  <c r="BA4" i="10"/>
  <c r="BA6" i="10"/>
  <c r="AX7" i="10"/>
  <c r="AZ9" i="10"/>
  <c r="AW10" i="10"/>
  <c r="AY12" i="10"/>
  <c r="BA14" i="10"/>
  <c r="AX15" i="10"/>
  <c r="AZ17" i="10"/>
  <c r="AW18" i="10"/>
  <c r="AY20" i="10"/>
  <c r="BA22" i="10"/>
  <c r="AY24" i="10"/>
  <c r="AW5" i="10"/>
  <c r="AW21" i="10"/>
  <c r="AW26" i="10"/>
  <c r="BA15" i="10"/>
  <c r="AX5" i="10"/>
  <c r="AZ7" i="10"/>
  <c r="AW8" i="10"/>
  <c r="AY10" i="10"/>
  <c r="BA12" i="10"/>
  <c r="AX13" i="10"/>
  <c r="AZ15" i="10"/>
  <c r="AW16" i="10"/>
  <c r="AY18" i="10"/>
  <c r="BA20" i="10"/>
  <c r="AX21" i="10"/>
  <c r="AX23" i="10"/>
  <c r="BA24" i="10"/>
  <c r="AX26" i="10"/>
  <c r="AY5" i="10"/>
  <c r="BA7" i="10"/>
  <c r="AX8" i="10"/>
  <c r="AZ10" i="10"/>
  <c r="AW11" i="10"/>
  <c r="AY13" i="10"/>
  <c r="AX16" i="10"/>
  <c r="AY23" i="10"/>
  <c r="AW25" i="10"/>
  <c r="AY26" i="10"/>
  <c r="W33" i="10"/>
  <c r="AK32" i="10"/>
  <c r="V175" i="32"/>
  <c r="AJ174" i="32"/>
  <c r="V214" i="32"/>
  <c r="AJ213" i="32"/>
  <c r="W190" i="10"/>
  <c r="AK189" i="10"/>
  <c r="V136" i="10"/>
  <c r="AJ135" i="10"/>
  <c r="W73" i="10"/>
  <c r="AK72" i="10"/>
  <c r="AC34" i="10"/>
  <c r="AQ33" i="10"/>
  <c r="AB339" i="10"/>
  <c r="AP338" i="10"/>
  <c r="W362" i="10"/>
  <c r="AK361" i="10"/>
  <c r="AB153" i="10"/>
  <c r="AP152" i="10"/>
  <c r="AB190" i="10"/>
  <c r="AP189" i="10"/>
  <c r="W339" i="10"/>
  <c r="AK338" i="10"/>
  <c r="AC274" i="10"/>
  <c r="AQ273" i="10"/>
  <c r="AC153" i="10"/>
  <c r="AQ152" i="10"/>
  <c r="AC315" i="10"/>
  <c r="AQ314" i="10"/>
  <c r="AB382" i="10"/>
  <c r="AP381" i="10"/>
  <c r="V96" i="10"/>
  <c r="AJ95" i="10"/>
  <c r="AB273" i="10"/>
  <c r="AP272" i="10"/>
  <c r="AC14" i="10"/>
  <c r="AQ13" i="10"/>
  <c r="V56" i="10"/>
  <c r="AJ55" i="10"/>
  <c r="AC135" i="10"/>
  <c r="AQ134" i="10"/>
  <c r="V156" i="10"/>
  <c r="AJ155" i="10"/>
  <c r="AC190" i="10"/>
  <c r="AQ189" i="10"/>
  <c r="V273" i="10"/>
  <c r="AJ272" i="10"/>
  <c r="V294" i="10"/>
  <c r="AJ293" i="10"/>
  <c r="V339" i="10"/>
  <c r="AJ338" i="10"/>
  <c r="AB361" i="10"/>
  <c r="AP360" i="10"/>
  <c r="AC94" i="10"/>
  <c r="AQ93" i="10"/>
  <c r="AQ251" i="10"/>
  <c r="AC294" i="10"/>
  <c r="AQ293" i="10"/>
  <c r="AB134" i="10"/>
  <c r="AP133" i="10"/>
  <c r="AC174" i="10"/>
  <c r="AQ173" i="10"/>
  <c r="AB13" i="10"/>
  <c r="AP12" i="10"/>
  <c r="V76" i="10"/>
  <c r="AJ75" i="10"/>
  <c r="V231" i="10"/>
  <c r="AJ230" i="10"/>
  <c r="AB315" i="10"/>
  <c r="AP314" i="10"/>
  <c r="AC73" i="10"/>
  <c r="AQ72" i="10"/>
  <c r="AJ251" i="10"/>
  <c r="W157" i="10"/>
  <c r="AK156" i="10"/>
  <c r="AB231" i="10"/>
  <c r="AP230" i="10"/>
  <c r="AB93" i="10"/>
  <c r="AP92" i="10"/>
  <c r="AB73" i="10"/>
  <c r="AP72" i="10"/>
  <c r="AB294" i="10"/>
  <c r="AP293" i="10"/>
  <c r="W93" i="10"/>
  <c r="AK92" i="10"/>
  <c r="W294" i="10"/>
  <c r="AK293" i="10"/>
  <c r="W211" i="10"/>
  <c r="AK210" i="10"/>
  <c r="AB211" i="10"/>
  <c r="AP210" i="10"/>
  <c r="W382" i="10"/>
  <c r="AK381" i="10"/>
  <c r="W315" i="10"/>
  <c r="AK314" i="10"/>
  <c r="AC361" i="10"/>
  <c r="AQ360" i="10"/>
  <c r="AB114" i="10"/>
  <c r="AP113" i="10"/>
  <c r="AC382" i="10"/>
  <c r="AQ381" i="10"/>
  <c r="W274" i="10"/>
  <c r="AK273" i="10"/>
  <c r="V382" i="10"/>
  <c r="AJ381" i="10"/>
  <c r="AB53" i="10"/>
  <c r="AP52" i="10"/>
  <c r="W174" i="10"/>
  <c r="AK173" i="10"/>
  <c r="AC211" i="10"/>
  <c r="AQ210" i="10"/>
  <c r="AC54" i="10"/>
  <c r="AQ53" i="10"/>
  <c r="V315" i="10"/>
  <c r="AJ314" i="10"/>
  <c r="V174" i="10"/>
  <c r="AJ173" i="10"/>
  <c r="AP251" i="10"/>
  <c r="AC339" i="10"/>
  <c r="AQ338" i="10"/>
  <c r="W231" i="10"/>
  <c r="AK230" i="10"/>
  <c r="AB34" i="10"/>
  <c r="AP33" i="10"/>
  <c r="V211" i="10"/>
  <c r="AJ210" i="10"/>
  <c r="AC115" i="10"/>
  <c r="AQ114" i="10"/>
  <c r="AC231" i="10"/>
  <c r="AQ230" i="10"/>
  <c r="AK252" i="10"/>
  <c r="V361" i="10"/>
  <c r="AJ360" i="10"/>
  <c r="V190" i="10"/>
  <c r="AJ189" i="10"/>
  <c r="W117" i="10"/>
  <c r="AK116" i="10"/>
  <c r="AB174" i="10"/>
  <c r="AP173" i="10"/>
  <c r="AB316" i="32"/>
  <c r="AP315" i="32"/>
  <c r="AQ251" i="32"/>
  <c r="AB153" i="32"/>
  <c r="AP152" i="32"/>
  <c r="V273" i="32"/>
  <c r="AJ272" i="32"/>
  <c r="AB190" i="32"/>
  <c r="AP189" i="32"/>
  <c r="W316" i="32"/>
  <c r="AK315" i="32"/>
  <c r="AC114" i="32"/>
  <c r="AQ113" i="32"/>
  <c r="AB93" i="32"/>
  <c r="AP92" i="32"/>
  <c r="V231" i="32"/>
  <c r="AJ230" i="32"/>
  <c r="AC73" i="32"/>
  <c r="AQ72" i="32"/>
  <c r="AB339" i="32"/>
  <c r="AP338" i="32"/>
  <c r="AC190" i="32"/>
  <c r="AQ189" i="32"/>
  <c r="AB273" i="32"/>
  <c r="AP272" i="32"/>
  <c r="AB33" i="32"/>
  <c r="AP32" i="32"/>
  <c r="W382" i="32"/>
  <c r="AK381" i="32"/>
  <c r="AB73" i="32"/>
  <c r="AP72" i="32"/>
  <c r="AB294" i="32"/>
  <c r="AP293" i="32"/>
  <c r="AB361" i="32"/>
  <c r="AP360" i="32"/>
  <c r="AB174" i="32"/>
  <c r="AP173" i="32"/>
  <c r="AP251" i="32"/>
  <c r="AC382" i="32"/>
  <c r="AQ381" i="32"/>
  <c r="V339" i="32"/>
  <c r="AJ338" i="32"/>
  <c r="AC93" i="32"/>
  <c r="AQ92" i="32"/>
  <c r="V316" i="32"/>
  <c r="AJ315" i="32"/>
  <c r="AB114" i="32"/>
  <c r="AP113" i="32"/>
  <c r="AC134" i="32"/>
  <c r="AQ133" i="32"/>
  <c r="W361" i="32"/>
  <c r="AK360" i="32"/>
  <c r="AC174" i="32"/>
  <c r="AQ173" i="32"/>
  <c r="AB134" i="32"/>
  <c r="AP133" i="32"/>
  <c r="AC53" i="32"/>
  <c r="AQ52" i="32"/>
  <c r="AC231" i="32"/>
  <c r="AQ230" i="32"/>
  <c r="AC211" i="32"/>
  <c r="AQ210" i="32"/>
  <c r="W211" i="32"/>
  <c r="AK210" i="32"/>
  <c r="V192" i="32"/>
  <c r="AJ191" i="32"/>
  <c r="V382" i="32"/>
  <c r="AJ381" i="32"/>
  <c r="V361" i="32"/>
  <c r="AJ360" i="32"/>
  <c r="W294" i="32"/>
  <c r="AK293" i="32"/>
  <c r="AC273" i="32"/>
  <c r="AQ272" i="32"/>
  <c r="AC33" i="32"/>
  <c r="AQ32" i="32"/>
  <c r="AK251" i="32"/>
  <c r="W175" i="32"/>
  <c r="AK174" i="32"/>
  <c r="AB211" i="32"/>
  <c r="AP210" i="32"/>
  <c r="W340" i="32"/>
  <c r="AK339" i="32"/>
  <c r="W273" i="32"/>
  <c r="AK272" i="32"/>
  <c r="AC13" i="32"/>
  <c r="AQ12" i="32"/>
  <c r="AB231" i="32"/>
  <c r="AP230" i="32"/>
  <c r="AC339" i="32"/>
  <c r="AQ338" i="32"/>
  <c r="W231" i="32"/>
  <c r="AK230" i="32"/>
  <c r="AB382" i="32"/>
  <c r="AP381" i="32"/>
  <c r="AB13" i="32"/>
  <c r="AP12" i="32"/>
  <c r="AC315" i="32"/>
  <c r="AQ314" i="32"/>
  <c r="V294" i="32"/>
  <c r="AJ293" i="32"/>
  <c r="W93" i="32"/>
  <c r="AK92" i="32"/>
  <c r="AJ251" i="32"/>
  <c r="AC361" i="32"/>
  <c r="AQ360" i="32"/>
  <c r="AB53" i="32"/>
  <c r="AP52" i="32"/>
  <c r="AC153" i="32"/>
  <c r="AQ152" i="32"/>
  <c r="AC294" i="32"/>
  <c r="AQ293" i="32"/>
  <c r="AN206" i="10"/>
  <c r="Z207" i="10"/>
  <c r="Z227" i="32"/>
  <c r="AN226" i="32"/>
  <c r="Y335" i="32"/>
  <c r="AM334" i="32"/>
  <c r="X311" i="32"/>
  <c r="AL310" i="32"/>
  <c r="AM69" i="32"/>
  <c r="Y70" i="32"/>
  <c r="Y269" i="32"/>
  <c r="AM268" i="32"/>
  <c r="X149" i="32"/>
  <c r="AL148" i="32"/>
  <c r="X49" i="32"/>
  <c r="AL48" i="32"/>
  <c r="Y227" i="32"/>
  <c r="AM226" i="32"/>
  <c r="X70" i="32"/>
  <c r="AL69" i="32"/>
  <c r="X110" i="32"/>
  <c r="AL109" i="32"/>
  <c r="Y290" i="32"/>
  <c r="AM289" i="32"/>
  <c r="X186" i="32"/>
  <c r="AL185" i="32"/>
  <c r="Z186" i="32"/>
  <c r="AN185" i="32"/>
  <c r="Y149" i="32"/>
  <c r="AM148" i="32"/>
  <c r="X290" i="32"/>
  <c r="AL289" i="32"/>
  <c r="Y9" i="32"/>
  <c r="AM8" i="32"/>
  <c r="Y29" i="32"/>
  <c r="AM28" i="32"/>
  <c r="Z357" i="32"/>
  <c r="AN356" i="32"/>
  <c r="X378" i="32"/>
  <c r="AL377" i="32"/>
  <c r="Z130" i="32"/>
  <c r="AN129" i="32"/>
  <c r="Z311" i="32"/>
  <c r="AN310" i="32"/>
  <c r="X227" i="32"/>
  <c r="AL226" i="32"/>
  <c r="Z49" i="32"/>
  <c r="AN48" i="32"/>
  <c r="Z9" i="32"/>
  <c r="AN8" i="32"/>
  <c r="X130" i="32"/>
  <c r="AL129" i="32"/>
  <c r="X170" i="32"/>
  <c r="AL169" i="32"/>
  <c r="AN170" i="32"/>
  <c r="Z171" i="32"/>
  <c r="X357" i="32"/>
  <c r="AL356" i="32"/>
  <c r="AL247" i="32"/>
  <c r="AL88" i="32"/>
  <c r="X89" i="32"/>
  <c r="Y378" i="32"/>
  <c r="AM377" i="32"/>
  <c r="X207" i="32"/>
  <c r="AL206" i="32"/>
  <c r="Z209" i="32"/>
  <c r="AN208" i="32"/>
  <c r="X335" i="32"/>
  <c r="AL334" i="32"/>
  <c r="Z70" i="32"/>
  <c r="AN69" i="32"/>
  <c r="Y207" i="32"/>
  <c r="AM206" i="32"/>
  <c r="X9" i="32"/>
  <c r="AL8" i="32"/>
  <c r="Y110" i="32"/>
  <c r="AM109" i="32"/>
  <c r="Y311" i="32"/>
  <c r="AM310" i="32"/>
  <c r="X269" i="32"/>
  <c r="AL268" i="32"/>
  <c r="Z269" i="32"/>
  <c r="AN268" i="32"/>
  <c r="Y130" i="32"/>
  <c r="AM129" i="32"/>
  <c r="Z290" i="32"/>
  <c r="AN289" i="32"/>
  <c r="Y89" i="32"/>
  <c r="AM88" i="32"/>
  <c r="Y171" i="32"/>
  <c r="AM170" i="32"/>
  <c r="Z378" i="32"/>
  <c r="AN377" i="32"/>
  <c r="AN248" i="32"/>
  <c r="Z335" i="32"/>
  <c r="AN334" i="32"/>
  <c r="Y187" i="32"/>
  <c r="AM186" i="32"/>
  <c r="Z110" i="32"/>
  <c r="AN109" i="32"/>
  <c r="AM247" i="32"/>
  <c r="Z30" i="32"/>
  <c r="AN29" i="32"/>
  <c r="Z89" i="32"/>
  <c r="AN88" i="32"/>
  <c r="Z150" i="32"/>
  <c r="AN149" i="32"/>
  <c r="Y49" i="32"/>
  <c r="AM48" i="32"/>
  <c r="X29" i="32"/>
  <c r="AL28" i="32"/>
  <c r="Y29" i="10"/>
  <c r="AM28" i="10"/>
  <c r="AL28" i="10"/>
  <c r="AL69" i="10"/>
  <c r="Z130" i="10"/>
  <c r="AN129" i="10"/>
  <c r="Y335" i="10"/>
  <c r="AM334" i="10"/>
  <c r="Z69" i="10"/>
  <c r="AN68" i="10"/>
  <c r="Z270" i="10"/>
  <c r="AN269" i="10"/>
  <c r="Z335" i="10"/>
  <c r="AN334" i="10"/>
  <c r="AL268" i="10"/>
  <c r="Y110" i="10"/>
  <c r="AM109" i="10"/>
  <c r="AL377" i="10"/>
  <c r="AL129" i="10"/>
  <c r="AL206" i="10"/>
  <c r="Z227" i="10"/>
  <c r="AN226" i="10"/>
  <c r="Y149" i="10"/>
  <c r="AM148" i="10"/>
  <c r="AL357" i="10"/>
  <c r="AL48" i="10"/>
  <c r="AL310" i="10"/>
  <c r="Z49" i="10"/>
  <c r="AN48" i="10"/>
  <c r="Y170" i="10"/>
  <c r="AM169" i="10"/>
  <c r="AL247" i="10"/>
  <c r="Y49" i="10"/>
  <c r="AM48" i="10"/>
  <c r="Z379" i="10"/>
  <c r="AN378" i="10"/>
  <c r="Z110" i="10"/>
  <c r="AN109" i="10"/>
  <c r="Y89" i="10"/>
  <c r="AM88" i="10"/>
  <c r="AL185" i="10"/>
  <c r="Y379" i="10"/>
  <c r="AM378" i="10"/>
  <c r="Y186" i="10"/>
  <c r="AM185" i="10"/>
  <c r="AL226" i="10"/>
  <c r="Y130" i="10"/>
  <c r="AM129" i="10"/>
  <c r="Y269" i="10"/>
  <c r="AM268" i="10"/>
  <c r="AM69" i="10"/>
  <c r="Y70" i="10"/>
  <c r="Y358" i="10"/>
  <c r="AM357" i="10"/>
  <c r="AL289" i="10"/>
  <c r="Z89" i="10"/>
  <c r="AN88" i="10"/>
  <c r="Y311" i="10"/>
  <c r="AM310" i="10"/>
  <c r="Z290" i="10"/>
  <c r="AN289" i="10"/>
  <c r="Z170" i="10"/>
  <c r="AN169" i="10"/>
  <c r="Z186" i="10"/>
  <c r="AN185" i="10"/>
  <c r="AL149" i="10"/>
  <c r="AL170" i="10"/>
  <c r="Z42" i="10"/>
  <c r="AN41" i="10"/>
  <c r="Z149" i="10"/>
  <c r="AN148" i="10"/>
  <c r="AN247" i="10"/>
  <c r="Z358" i="10"/>
  <c r="AN357" i="10"/>
  <c r="AL88" i="10"/>
  <c r="Z311" i="10"/>
  <c r="AN310" i="10"/>
  <c r="AL334" i="10"/>
  <c r="Y290" i="10"/>
  <c r="AM289" i="10"/>
  <c r="AL109" i="10"/>
  <c r="Y207" i="10"/>
  <c r="AM206" i="10"/>
  <c r="AM248" i="10"/>
  <c r="Y227" i="10"/>
  <c r="AM226" i="10"/>
  <c r="A768" i="32"/>
  <c r="B768" i="32"/>
  <c r="C768" i="32"/>
  <c r="R768" i="32"/>
  <c r="AF768" i="32" s="1"/>
  <c r="S768" i="32"/>
  <c r="AG768" i="32" s="1"/>
  <c r="T768" i="32"/>
  <c r="AH768" i="32" s="1"/>
  <c r="U768" i="32"/>
  <c r="AI768" i="32" s="1"/>
  <c r="AA768" i="32"/>
  <c r="AO768" i="32" s="1"/>
  <c r="AD768" i="32"/>
  <c r="AR768" i="32" s="1"/>
  <c r="A769" i="32"/>
  <c r="B769" i="32"/>
  <c r="C769" i="32"/>
  <c r="R769" i="32"/>
  <c r="AF769" i="32" s="1"/>
  <c r="S769" i="32"/>
  <c r="AG769" i="32" s="1"/>
  <c r="T769" i="32"/>
  <c r="AH769" i="32" s="1"/>
  <c r="U769" i="32"/>
  <c r="AI769" i="32" s="1"/>
  <c r="AA769" i="32"/>
  <c r="AO769" i="32" s="1"/>
  <c r="AD769" i="32"/>
  <c r="AR769" i="32" s="1"/>
  <c r="A770" i="32"/>
  <c r="B770" i="32"/>
  <c r="C770" i="32"/>
  <c r="R770" i="32"/>
  <c r="AF770" i="32" s="1"/>
  <c r="S770" i="32"/>
  <c r="AG770" i="32" s="1"/>
  <c r="T770" i="32"/>
  <c r="AH770" i="32" s="1"/>
  <c r="U770" i="32"/>
  <c r="AI770" i="32" s="1"/>
  <c r="AA770" i="32"/>
  <c r="AO770" i="32" s="1"/>
  <c r="AD770" i="32"/>
  <c r="AR770" i="32" s="1"/>
  <c r="A750" i="32"/>
  <c r="B750" i="32"/>
  <c r="C750" i="32"/>
  <c r="R750" i="32"/>
  <c r="AF750" i="32" s="1"/>
  <c r="S750" i="32"/>
  <c r="AG750" i="32" s="1"/>
  <c r="T750" i="32"/>
  <c r="AH750" i="32" s="1"/>
  <c r="U750" i="32"/>
  <c r="AI750" i="32" s="1"/>
  <c r="AA750" i="32"/>
  <c r="AO750" i="32" s="1"/>
  <c r="AD750" i="32"/>
  <c r="AR750" i="32" s="1"/>
  <c r="A751" i="32"/>
  <c r="B751" i="32"/>
  <c r="C751" i="32"/>
  <c r="R751" i="32"/>
  <c r="AF751" i="32" s="1"/>
  <c r="S751" i="32"/>
  <c r="AG751" i="32" s="1"/>
  <c r="T751" i="32"/>
  <c r="AH751" i="32" s="1"/>
  <c r="U751" i="32"/>
  <c r="AI751" i="32" s="1"/>
  <c r="AA751" i="32"/>
  <c r="AO751" i="32" s="1"/>
  <c r="AD751" i="32"/>
  <c r="AR751" i="32" s="1"/>
  <c r="A752" i="32"/>
  <c r="B752" i="32"/>
  <c r="C752" i="32"/>
  <c r="R752" i="32"/>
  <c r="AF752" i="32" s="1"/>
  <c r="S752" i="32"/>
  <c r="AG752" i="32" s="1"/>
  <c r="T752" i="32"/>
  <c r="AH752" i="32" s="1"/>
  <c r="U752" i="32"/>
  <c r="AI752" i="32" s="1"/>
  <c r="AA752" i="32"/>
  <c r="AO752" i="32" s="1"/>
  <c r="AD752" i="32"/>
  <c r="AR752" i="32" s="1"/>
  <c r="A753" i="32"/>
  <c r="B753" i="32"/>
  <c r="C753" i="32"/>
  <c r="R753" i="32"/>
  <c r="AF753" i="32" s="1"/>
  <c r="S753" i="32"/>
  <c r="AG753" i="32" s="1"/>
  <c r="T753" i="32"/>
  <c r="AH753" i="32" s="1"/>
  <c r="U753" i="32"/>
  <c r="AI753" i="32" s="1"/>
  <c r="AA753" i="32"/>
  <c r="AO753" i="32" s="1"/>
  <c r="AD753" i="32"/>
  <c r="AR753" i="32" s="1"/>
  <c r="A754" i="32"/>
  <c r="B754" i="32"/>
  <c r="C754" i="32"/>
  <c r="R754" i="32"/>
  <c r="AF754" i="32" s="1"/>
  <c r="S754" i="32"/>
  <c r="AG754" i="32" s="1"/>
  <c r="T754" i="32"/>
  <c r="AH754" i="32" s="1"/>
  <c r="U754" i="32"/>
  <c r="AI754" i="32" s="1"/>
  <c r="AA754" i="32"/>
  <c r="AO754" i="32" s="1"/>
  <c r="AD754" i="32"/>
  <c r="AR754" i="32" s="1"/>
  <c r="A755" i="32"/>
  <c r="B755" i="32"/>
  <c r="C755" i="32"/>
  <c r="R755" i="32"/>
  <c r="AF755" i="32" s="1"/>
  <c r="S755" i="32"/>
  <c r="AG755" i="32" s="1"/>
  <c r="T755" i="32"/>
  <c r="AH755" i="32" s="1"/>
  <c r="U755" i="32"/>
  <c r="AI755" i="32" s="1"/>
  <c r="AA755" i="32"/>
  <c r="AO755" i="32" s="1"/>
  <c r="AD755" i="32"/>
  <c r="AR755" i="32" s="1"/>
  <c r="A756" i="32"/>
  <c r="B756" i="32"/>
  <c r="C756" i="32"/>
  <c r="R756" i="32"/>
  <c r="AF756" i="32" s="1"/>
  <c r="S756" i="32"/>
  <c r="AG756" i="32" s="1"/>
  <c r="T756" i="32"/>
  <c r="AH756" i="32" s="1"/>
  <c r="U756" i="32"/>
  <c r="AI756" i="32" s="1"/>
  <c r="AA756" i="32"/>
  <c r="AO756" i="32" s="1"/>
  <c r="AD756" i="32"/>
  <c r="AR756" i="32" s="1"/>
  <c r="A757" i="32"/>
  <c r="B757" i="32"/>
  <c r="C757" i="32"/>
  <c r="R757" i="32"/>
  <c r="AF757" i="32" s="1"/>
  <c r="S757" i="32"/>
  <c r="AG757" i="32" s="1"/>
  <c r="T757" i="32"/>
  <c r="AH757" i="32" s="1"/>
  <c r="U757" i="32"/>
  <c r="AI757" i="32" s="1"/>
  <c r="AA757" i="32"/>
  <c r="AO757" i="32" s="1"/>
  <c r="AD757" i="32"/>
  <c r="AR757" i="32" s="1"/>
  <c r="A758" i="32"/>
  <c r="B758" i="32"/>
  <c r="C758" i="32"/>
  <c r="R758" i="32"/>
  <c r="AF758" i="32" s="1"/>
  <c r="S758" i="32"/>
  <c r="AG758" i="32" s="1"/>
  <c r="T758" i="32"/>
  <c r="AH758" i="32" s="1"/>
  <c r="U758" i="32"/>
  <c r="AI758" i="32" s="1"/>
  <c r="AA758" i="32"/>
  <c r="AO758" i="32" s="1"/>
  <c r="AD758" i="32"/>
  <c r="AR758" i="32" s="1"/>
  <c r="A759" i="32"/>
  <c r="B759" i="32"/>
  <c r="C759" i="32"/>
  <c r="R759" i="32"/>
  <c r="AF759" i="32" s="1"/>
  <c r="S759" i="32"/>
  <c r="AG759" i="32" s="1"/>
  <c r="T759" i="32"/>
  <c r="AH759" i="32" s="1"/>
  <c r="U759" i="32"/>
  <c r="AI759" i="32" s="1"/>
  <c r="AA759" i="32"/>
  <c r="AO759" i="32" s="1"/>
  <c r="AD759" i="32"/>
  <c r="AR759" i="32" s="1"/>
  <c r="A760" i="32"/>
  <c r="B760" i="32"/>
  <c r="C760" i="32"/>
  <c r="R760" i="32"/>
  <c r="AF760" i="32" s="1"/>
  <c r="S760" i="32"/>
  <c r="AG760" i="32" s="1"/>
  <c r="T760" i="32"/>
  <c r="AH760" i="32" s="1"/>
  <c r="U760" i="32"/>
  <c r="AI760" i="32" s="1"/>
  <c r="AA760" i="32"/>
  <c r="AO760" i="32" s="1"/>
  <c r="AD760" i="32"/>
  <c r="AR760" i="32" s="1"/>
  <c r="A761" i="32"/>
  <c r="B761" i="32"/>
  <c r="C761" i="32"/>
  <c r="R761" i="32"/>
  <c r="AF761" i="32" s="1"/>
  <c r="S761" i="32"/>
  <c r="AG761" i="32" s="1"/>
  <c r="T761" i="32"/>
  <c r="AH761" i="32" s="1"/>
  <c r="U761" i="32"/>
  <c r="AI761" i="32" s="1"/>
  <c r="AA761" i="32"/>
  <c r="AO761" i="32" s="1"/>
  <c r="AD761" i="32"/>
  <c r="AR761" i="32" s="1"/>
  <c r="A762" i="32"/>
  <c r="B762" i="32"/>
  <c r="C762" i="32"/>
  <c r="R762" i="32"/>
  <c r="AF762" i="32" s="1"/>
  <c r="S762" i="32"/>
  <c r="AG762" i="32" s="1"/>
  <c r="T762" i="32"/>
  <c r="AH762" i="32" s="1"/>
  <c r="U762" i="32"/>
  <c r="AI762" i="32" s="1"/>
  <c r="AA762" i="32"/>
  <c r="AO762" i="32" s="1"/>
  <c r="AD762" i="32"/>
  <c r="AR762" i="32" s="1"/>
  <c r="A763" i="32"/>
  <c r="B763" i="32"/>
  <c r="C763" i="32"/>
  <c r="R763" i="32"/>
  <c r="AF763" i="32" s="1"/>
  <c r="S763" i="32"/>
  <c r="AG763" i="32" s="1"/>
  <c r="T763" i="32"/>
  <c r="AH763" i="32" s="1"/>
  <c r="U763" i="32"/>
  <c r="AI763" i="32" s="1"/>
  <c r="AA763" i="32"/>
  <c r="AO763" i="32" s="1"/>
  <c r="AD763" i="32"/>
  <c r="AR763" i="32" s="1"/>
  <c r="A764" i="32"/>
  <c r="B764" i="32"/>
  <c r="C764" i="32"/>
  <c r="R764" i="32"/>
  <c r="AF764" i="32" s="1"/>
  <c r="S764" i="32"/>
  <c r="AG764" i="32" s="1"/>
  <c r="T764" i="32"/>
  <c r="AH764" i="32" s="1"/>
  <c r="U764" i="32"/>
  <c r="AI764" i="32" s="1"/>
  <c r="AA764" i="32"/>
  <c r="AO764" i="32" s="1"/>
  <c r="AD764" i="32"/>
  <c r="AR764" i="32" s="1"/>
  <c r="A765" i="32"/>
  <c r="B765" i="32"/>
  <c r="C765" i="32"/>
  <c r="R765" i="32"/>
  <c r="AF765" i="32" s="1"/>
  <c r="S765" i="32"/>
  <c r="AG765" i="32" s="1"/>
  <c r="T765" i="32"/>
  <c r="AH765" i="32" s="1"/>
  <c r="U765" i="32"/>
  <c r="AI765" i="32" s="1"/>
  <c r="AA765" i="32"/>
  <c r="AO765" i="32" s="1"/>
  <c r="AD765" i="32"/>
  <c r="AR765" i="32" s="1"/>
  <c r="A766" i="32"/>
  <c r="B766" i="32"/>
  <c r="C766" i="32"/>
  <c r="R766" i="32"/>
  <c r="AF766" i="32" s="1"/>
  <c r="S766" i="32"/>
  <c r="AG766" i="32" s="1"/>
  <c r="T766" i="32"/>
  <c r="AH766" i="32" s="1"/>
  <c r="U766" i="32"/>
  <c r="AI766" i="32" s="1"/>
  <c r="AA766" i="32"/>
  <c r="AO766" i="32" s="1"/>
  <c r="AD766" i="32"/>
  <c r="AR766" i="32" s="1"/>
  <c r="A767" i="32"/>
  <c r="B767" i="32"/>
  <c r="C767" i="32"/>
  <c r="R767" i="32"/>
  <c r="AF767" i="32" s="1"/>
  <c r="S767" i="32"/>
  <c r="AG767" i="32" s="1"/>
  <c r="T767" i="32"/>
  <c r="AH767" i="32" s="1"/>
  <c r="U767" i="32"/>
  <c r="AI767" i="32" s="1"/>
  <c r="AA767" i="32"/>
  <c r="AO767" i="32" s="1"/>
  <c r="AD767" i="32"/>
  <c r="AR767" i="32" s="1"/>
  <c r="A582" i="32"/>
  <c r="B582" i="32"/>
  <c r="C582" i="32"/>
  <c r="A583" i="32"/>
  <c r="B583" i="32"/>
  <c r="C583" i="32"/>
  <c r="A584" i="32"/>
  <c r="B584" i="32"/>
  <c r="C584" i="32"/>
  <c r="A585" i="32"/>
  <c r="B585" i="32"/>
  <c r="C585" i="32"/>
  <c r="A586" i="32"/>
  <c r="B586" i="32"/>
  <c r="C586" i="32"/>
  <c r="A587" i="32"/>
  <c r="B587" i="32"/>
  <c r="C587" i="32"/>
  <c r="A588" i="32"/>
  <c r="B588" i="32"/>
  <c r="C588" i="32"/>
  <c r="A589" i="32"/>
  <c r="B589" i="32"/>
  <c r="C589" i="32"/>
  <c r="A590" i="32"/>
  <c r="B590" i="32"/>
  <c r="C590" i="32"/>
  <c r="A591" i="32"/>
  <c r="B591" i="32"/>
  <c r="C591" i="32"/>
  <c r="A592" i="32"/>
  <c r="B592" i="32"/>
  <c r="C592" i="32"/>
  <c r="A593" i="32"/>
  <c r="B593" i="32"/>
  <c r="C593" i="32"/>
  <c r="A594" i="32"/>
  <c r="B594" i="32"/>
  <c r="C594" i="32"/>
  <c r="A595" i="32"/>
  <c r="B595" i="32"/>
  <c r="C595" i="32"/>
  <c r="A596" i="32"/>
  <c r="B596" i="32"/>
  <c r="C596" i="32"/>
  <c r="A597" i="32"/>
  <c r="B597" i="32"/>
  <c r="C597" i="32"/>
  <c r="A598" i="32"/>
  <c r="B598" i="32"/>
  <c r="C598" i="32"/>
  <c r="A599" i="32"/>
  <c r="B599" i="32"/>
  <c r="C599" i="32"/>
  <c r="A600" i="32"/>
  <c r="B600" i="32"/>
  <c r="C600" i="32"/>
  <c r="A601" i="32"/>
  <c r="B601" i="32"/>
  <c r="C601" i="32"/>
  <c r="A602" i="32"/>
  <c r="B602" i="32"/>
  <c r="C602" i="32"/>
  <c r="A603" i="32"/>
  <c r="B603" i="32"/>
  <c r="C603" i="32"/>
  <c r="A604" i="32"/>
  <c r="B604" i="32"/>
  <c r="C604" i="32"/>
  <c r="A605" i="32"/>
  <c r="B605" i="32"/>
  <c r="C605" i="32"/>
  <c r="A606" i="32"/>
  <c r="B606" i="32"/>
  <c r="C606" i="32"/>
  <c r="A607" i="32"/>
  <c r="B607" i="32"/>
  <c r="C607" i="32"/>
  <c r="A608" i="32"/>
  <c r="B608" i="32"/>
  <c r="C608" i="32"/>
  <c r="A609" i="32"/>
  <c r="B609" i="32"/>
  <c r="C609" i="32"/>
  <c r="A610" i="32"/>
  <c r="B610" i="32"/>
  <c r="C610" i="32"/>
  <c r="A611" i="32"/>
  <c r="B611" i="32"/>
  <c r="C611" i="32"/>
  <c r="A612" i="32"/>
  <c r="B612" i="32"/>
  <c r="C612" i="32"/>
  <c r="A613" i="32"/>
  <c r="B613" i="32"/>
  <c r="C613" i="32"/>
  <c r="A614" i="32"/>
  <c r="B614" i="32"/>
  <c r="C614" i="32"/>
  <c r="A615" i="32"/>
  <c r="B615" i="32"/>
  <c r="C615" i="32"/>
  <c r="A616" i="32"/>
  <c r="B616" i="32"/>
  <c r="C616" i="32"/>
  <c r="A617" i="32"/>
  <c r="B617" i="32"/>
  <c r="C617" i="32"/>
  <c r="A618" i="32"/>
  <c r="B618" i="32"/>
  <c r="C618" i="32"/>
  <c r="A619" i="32"/>
  <c r="B619" i="32"/>
  <c r="C619" i="32"/>
  <c r="A620" i="32"/>
  <c r="B620" i="32"/>
  <c r="C620" i="32"/>
  <c r="A621" i="32"/>
  <c r="B621" i="32"/>
  <c r="C621" i="32"/>
  <c r="A622" i="32"/>
  <c r="B622" i="32"/>
  <c r="C622" i="32"/>
  <c r="A623" i="32"/>
  <c r="B623" i="32"/>
  <c r="C623" i="32"/>
  <c r="A624" i="32"/>
  <c r="B624" i="32"/>
  <c r="C624" i="32"/>
  <c r="A625" i="32"/>
  <c r="B625" i="32"/>
  <c r="C625" i="32"/>
  <c r="A626" i="32"/>
  <c r="B626" i="32"/>
  <c r="C626" i="32"/>
  <c r="A627" i="32"/>
  <c r="B627" i="32"/>
  <c r="C627" i="32"/>
  <c r="A628" i="32"/>
  <c r="B628" i="32"/>
  <c r="C628" i="32"/>
  <c r="A629" i="32"/>
  <c r="B629" i="32"/>
  <c r="C629" i="32"/>
  <c r="A630" i="32"/>
  <c r="B630" i="32"/>
  <c r="C630" i="32"/>
  <c r="A631" i="32"/>
  <c r="B631" i="32"/>
  <c r="C631" i="32"/>
  <c r="A632" i="32"/>
  <c r="B632" i="32"/>
  <c r="C632" i="32"/>
  <c r="A633" i="32"/>
  <c r="B633" i="32"/>
  <c r="C633" i="32"/>
  <c r="A634" i="32"/>
  <c r="B634" i="32"/>
  <c r="C634" i="32"/>
  <c r="A635" i="32"/>
  <c r="B635" i="32"/>
  <c r="C635" i="32"/>
  <c r="A636" i="32"/>
  <c r="B636" i="32"/>
  <c r="C636" i="32"/>
  <c r="A637" i="32"/>
  <c r="B637" i="32"/>
  <c r="C637" i="32"/>
  <c r="A638" i="32"/>
  <c r="B638" i="32"/>
  <c r="C638" i="32"/>
  <c r="A639" i="32"/>
  <c r="B639" i="32"/>
  <c r="C639" i="32"/>
  <c r="A640" i="32"/>
  <c r="B640" i="32"/>
  <c r="C640" i="32"/>
  <c r="A641" i="32"/>
  <c r="B641" i="32"/>
  <c r="C641" i="32"/>
  <c r="A642" i="32"/>
  <c r="B642" i="32"/>
  <c r="C642" i="32"/>
  <c r="A643" i="32"/>
  <c r="B643" i="32"/>
  <c r="C643" i="32"/>
  <c r="A644" i="32"/>
  <c r="B644" i="32"/>
  <c r="C644" i="32"/>
  <c r="A645" i="32"/>
  <c r="B645" i="32"/>
  <c r="C645" i="32"/>
  <c r="A646" i="32"/>
  <c r="B646" i="32"/>
  <c r="C646" i="32"/>
  <c r="A647" i="32"/>
  <c r="B647" i="32"/>
  <c r="C647" i="32"/>
  <c r="A648" i="32"/>
  <c r="B648" i="32"/>
  <c r="C648" i="32"/>
  <c r="A649" i="32"/>
  <c r="B649" i="32"/>
  <c r="C649" i="32"/>
  <c r="A650" i="32"/>
  <c r="B650" i="32"/>
  <c r="C650" i="32"/>
  <c r="A651" i="32"/>
  <c r="B651" i="32"/>
  <c r="C651" i="32"/>
  <c r="A652" i="32"/>
  <c r="B652" i="32"/>
  <c r="C652" i="32"/>
  <c r="A653" i="32"/>
  <c r="B653" i="32"/>
  <c r="C653" i="32"/>
  <c r="A654" i="32"/>
  <c r="B654" i="32"/>
  <c r="C654" i="32"/>
  <c r="A655" i="32"/>
  <c r="B655" i="32"/>
  <c r="C655" i="32"/>
  <c r="A656" i="32"/>
  <c r="B656" i="32"/>
  <c r="C656" i="32"/>
  <c r="A657" i="32"/>
  <c r="B657" i="32"/>
  <c r="C657" i="32"/>
  <c r="A658" i="32"/>
  <c r="B658" i="32"/>
  <c r="C658" i="32"/>
  <c r="A659" i="32"/>
  <c r="B659" i="32"/>
  <c r="C659" i="32"/>
  <c r="A660" i="32"/>
  <c r="B660" i="32"/>
  <c r="C660" i="32"/>
  <c r="A661" i="32"/>
  <c r="B661" i="32"/>
  <c r="C661" i="32"/>
  <c r="A662" i="32"/>
  <c r="B662" i="32"/>
  <c r="C662" i="32"/>
  <c r="A663" i="32"/>
  <c r="B663" i="32"/>
  <c r="C663" i="32"/>
  <c r="A664" i="32"/>
  <c r="B664" i="32"/>
  <c r="C664" i="32"/>
  <c r="A665" i="32"/>
  <c r="B665" i="32"/>
  <c r="C665" i="32"/>
  <c r="A666" i="32"/>
  <c r="B666" i="32"/>
  <c r="C666" i="32"/>
  <c r="A667" i="32"/>
  <c r="B667" i="32"/>
  <c r="C667" i="32"/>
  <c r="A668" i="32"/>
  <c r="B668" i="32"/>
  <c r="C668" i="32"/>
  <c r="A669" i="32"/>
  <c r="B669" i="32"/>
  <c r="C669" i="32"/>
  <c r="A670" i="32"/>
  <c r="B670" i="32"/>
  <c r="C670" i="32"/>
  <c r="A671" i="32"/>
  <c r="B671" i="32"/>
  <c r="C671" i="32"/>
  <c r="A672" i="32"/>
  <c r="B672" i="32"/>
  <c r="C672" i="32"/>
  <c r="A673" i="32"/>
  <c r="B673" i="32"/>
  <c r="C673" i="32"/>
  <c r="A674" i="32"/>
  <c r="B674" i="32"/>
  <c r="C674" i="32"/>
  <c r="A675" i="32"/>
  <c r="B675" i="32"/>
  <c r="C675" i="32"/>
  <c r="A676" i="32"/>
  <c r="B676" i="32"/>
  <c r="C676" i="32"/>
  <c r="A677" i="32"/>
  <c r="B677" i="32"/>
  <c r="C677" i="32"/>
  <c r="A678" i="32"/>
  <c r="B678" i="32"/>
  <c r="C678" i="32"/>
  <c r="A679" i="32"/>
  <c r="B679" i="32"/>
  <c r="C679" i="32"/>
  <c r="A680" i="32"/>
  <c r="B680" i="32"/>
  <c r="C680" i="32"/>
  <c r="A681" i="32"/>
  <c r="B681" i="32"/>
  <c r="C681" i="32"/>
  <c r="A682" i="32"/>
  <c r="B682" i="32"/>
  <c r="C682" i="32"/>
  <c r="A683" i="32"/>
  <c r="B683" i="32"/>
  <c r="C683" i="32"/>
  <c r="A684" i="32"/>
  <c r="B684" i="32"/>
  <c r="C684" i="32"/>
  <c r="A685" i="32"/>
  <c r="B685" i="32"/>
  <c r="C685" i="32"/>
  <c r="A686" i="32"/>
  <c r="B686" i="32"/>
  <c r="C686" i="32"/>
  <c r="A687" i="32"/>
  <c r="B687" i="32"/>
  <c r="C687" i="32"/>
  <c r="A688" i="32"/>
  <c r="B688" i="32"/>
  <c r="C688" i="32"/>
  <c r="A689" i="32"/>
  <c r="B689" i="32"/>
  <c r="C689" i="32"/>
  <c r="A690" i="32"/>
  <c r="B690" i="32"/>
  <c r="C690" i="32"/>
  <c r="A691" i="32"/>
  <c r="B691" i="32"/>
  <c r="C691" i="32"/>
  <c r="A692" i="32"/>
  <c r="B692" i="32"/>
  <c r="C692" i="32"/>
  <c r="A693" i="32"/>
  <c r="B693" i="32"/>
  <c r="C693" i="32"/>
  <c r="A694" i="32"/>
  <c r="B694" i="32"/>
  <c r="C694" i="32"/>
  <c r="A695" i="32"/>
  <c r="B695" i="32"/>
  <c r="C695" i="32"/>
  <c r="A696" i="32"/>
  <c r="B696" i="32"/>
  <c r="C696" i="32"/>
  <c r="A697" i="32"/>
  <c r="B697" i="32"/>
  <c r="C697" i="32"/>
  <c r="A698" i="32"/>
  <c r="B698" i="32"/>
  <c r="C698" i="32"/>
  <c r="A699" i="32"/>
  <c r="B699" i="32"/>
  <c r="C699" i="32"/>
  <c r="A700" i="32"/>
  <c r="B700" i="32"/>
  <c r="C700" i="32"/>
  <c r="A701" i="32"/>
  <c r="B701" i="32"/>
  <c r="C701" i="32"/>
  <c r="A702" i="32"/>
  <c r="B702" i="32"/>
  <c r="C702" i="32"/>
  <c r="A703" i="32"/>
  <c r="B703" i="32"/>
  <c r="C703" i="32"/>
  <c r="A704" i="32"/>
  <c r="B704" i="32"/>
  <c r="C704" i="32"/>
  <c r="A705" i="32"/>
  <c r="B705" i="32"/>
  <c r="C705" i="32"/>
  <c r="A706" i="32"/>
  <c r="B706" i="32"/>
  <c r="C706" i="32"/>
  <c r="A707" i="32"/>
  <c r="B707" i="32"/>
  <c r="C707" i="32"/>
  <c r="A708" i="32"/>
  <c r="B708" i="32"/>
  <c r="C708" i="32"/>
  <c r="A709" i="32"/>
  <c r="B709" i="32"/>
  <c r="C709" i="32"/>
  <c r="A710" i="32"/>
  <c r="B710" i="32"/>
  <c r="C710" i="32"/>
  <c r="A711" i="32"/>
  <c r="B711" i="32"/>
  <c r="C711" i="32"/>
  <c r="A712" i="32"/>
  <c r="B712" i="32"/>
  <c r="C712" i="32"/>
  <c r="A713" i="32"/>
  <c r="B713" i="32"/>
  <c r="C713" i="32"/>
  <c r="A714" i="32"/>
  <c r="B714" i="32"/>
  <c r="C714" i="32"/>
  <c r="A715" i="32"/>
  <c r="B715" i="32"/>
  <c r="C715" i="32"/>
  <c r="A716" i="32"/>
  <c r="B716" i="32"/>
  <c r="C716" i="32"/>
  <c r="A717" i="32"/>
  <c r="B717" i="32"/>
  <c r="C717" i="32"/>
  <c r="A718" i="32"/>
  <c r="B718" i="32"/>
  <c r="C718" i="32"/>
  <c r="A719" i="32"/>
  <c r="B719" i="32"/>
  <c r="C719" i="32"/>
  <c r="A720" i="32"/>
  <c r="B720" i="32"/>
  <c r="C720" i="32"/>
  <c r="A721" i="32"/>
  <c r="B721" i="32"/>
  <c r="C721" i="32"/>
  <c r="A722" i="32"/>
  <c r="B722" i="32"/>
  <c r="C722" i="32"/>
  <c r="A723" i="32"/>
  <c r="B723" i="32"/>
  <c r="C723" i="32"/>
  <c r="A724" i="32"/>
  <c r="B724" i="32"/>
  <c r="C724" i="32"/>
  <c r="A725" i="32"/>
  <c r="B725" i="32"/>
  <c r="C725" i="32"/>
  <c r="A726" i="32"/>
  <c r="B726" i="32"/>
  <c r="C726" i="32"/>
  <c r="A727" i="32"/>
  <c r="B727" i="32"/>
  <c r="C727" i="32"/>
  <c r="A728" i="32"/>
  <c r="B728" i="32"/>
  <c r="C728" i="32"/>
  <c r="A729" i="32"/>
  <c r="B729" i="32"/>
  <c r="C729" i="32"/>
  <c r="A730" i="32"/>
  <c r="B730" i="32"/>
  <c r="C730" i="32"/>
  <c r="A731" i="32"/>
  <c r="B731" i="32"/>
  <c r="C731" i="32"/>
  <c r="A732" i="32"/>
  <c r="B732" i="32"/>
  <c r="C732" i="32"/>
  <c r="A733" i="32"/>
  <c r="B733" i="32"/>
  <c r="C733" i="32"/>
  <c r="A734" i="32"/>
  <c r="B734" i="32"/>
  <c r="C734" i="32"/>
  <c r="A735" i="32"/>
  <c r="B735" i="32"/>
  <c r="C735" i="32"/>
  <c r="A736" i="32"/>
  <c r="B736" i="32"/>
  <c r="C736" i="32"/>
  <c r="A737" i="32"/>
  <c r="B737" i="32"/>
  <c r="C737" i="32"/>
  <c r="A738" i="32"/>
  <c r="B738" i="32"/>
  <c r="C738" i="32"/>
  <c r="A739" i="32"/>
  <c r="B739" i="32"/>
  <c r="C739" i="32"/>
  <c r="A740" i="32"/>
  <c r="B740" i="32"/>
  <c r="C740" i="32"/>
  <c r="A741" i="32"/>
  <c r="B741" i="32"/>
  <c r="C741" i="32"/>
  <c r="A742" i="32"/>
  <c r="B742" i="32"/>
  <c r="C742" i="32"/>
  <c r="A743" i="32"/>
  <c r="B743" i="32"/>
  <c r="C743" i="32"/>
  <c r="A744" i="32"/>
  <c r="B744" i="32"/>
  <c r="C744" i="32"/>
  <c r="A745" i="32"/>
  <c r="B745" i="32"/>
  <c r="C745" i="32"/>
  <c r="A746" i="32"/>
  <c r="B746" i="32"/>
  <c r="C746" i="32"/>
  <c r="A747" i="32"/>
  <c r="B747" i="32"/>
  <c r="C747" i="32"/>
  <c r="A748" i="32"/>
  <c r="B748" i="32"/>
  <c r="C748" i="32"/>
  <c r="A749" i="32"/>
  <c r="B749" i="32"/>
  <c r="C749" i="32"/>
  <c r="S581" i="10"/>
  <c r="AG581" i="10" s="1"/>
  <c r="T581" i="10"/>
  <c r="AH581" i="10" s="1"/>
  <c r="U581" i="10"/>
  <c r="AI581" i="10" s="1"/>
  <c r="AA581" i="10"/>
  <c r="AO581" i="10" s="1"/>
  <c r="AD581" i="10"/>
  <c r="AR581" i="10" s="1"/>
  <c r="S582" i="10"/>
  <c r="AG582" i="10" s="1"/>
  <c r="T582" i="10"/>
  <c r="AH582" i="10" s="1"/>
  <c r="U582" i="10"/>
  <c r="AI582" i="10" s="1"/>
  <c r="AA582" i="10"/>
  <c r="AO582" i="10" s="1"/>
  <c r="AD582" i="10"/>
  <c r="AR582" i="10" s="1"/>
  <c r="S583" i="10"/>
  <c r="AG583" i="10" s="1"/>
  <c r="T583" i="10"/>
  <c r="AH583" i="10" s="1"/>
  <c r="U583" i="10"/>
  <c r="AI583" i="10" s="1"/>
  <c r="AA583" i="10"/>
  <c r="AO583" i="10" s="1"/>
  <c r="AD583" i="10"/>
  <c r="AR583" i="10" s="1"/>
  <c r="S584" i="10"/>
  <c r="AG584" i="10" s="1"/>
  <c r="T584" i="10"/>
  <c r="AH584" i="10" s="1"/>
  <c r="U584" i="10"/>
  <c r="AI584" i="10" s="1"/>
  <c r="AA584" i="10"/>
  <c r="AO584" i="10" s="1"/>
  <c r="AD584" i="10"/>
  <c r="AR584" i="10" s="1"/>
  <c r="S585" i="10"/>
  <c r="AG585" i="10" s="1"/>
  <c r="T585" i="10"/>
  <c r="AH585" i="10" s="1"/>
  <c r="U585" i="10"/>
  <c r="AI585" i="10" s="1"/>
  <c r="AA585" i="10"/>
  <c r="AO585" i="10" s="1"/>
  <c r="AD585" i="10"/>
  <c r="AR585" i="10" s="1"/>
  <c r="S586" i="10"/>
  <c r="AG586" i="10" s="1"/>
  <c r="T586" i="10"/>
  <c r="AH586" i="10" s="1"/>
  <c r="U586" i="10"/>
  <c r="AI586" i="10" s="1"/>
  <c r="AA586" i="10"/>
  <c r="AO586" i="10" s="1"/>
  <c r="AD586" i="10"/>
  <c r="AR586" i="10" s="1"/>
  <c r="S587" i="10"/>
  <c r="AG587" i="10" s="1"/>
  <c r="T587" i="10"/>
  <c r="AH587" i="10" s="1"/>
  <c r="U587" i="10"/>
  <c r="AI587" i="10" s="1"/>
  <c r="AA587" i="10"/>
  <c r="AO587" i="10" s="1"/>
  <c r="AD587" i="10"/>
  <c r="AR587" i="10" s="1"/>
  <c r="S588" i="10"/>
  <c r="AG588" i="10" s="1"/>
  <c r="T588" i="10"/>
  <c r="AH588" i="10" s="1"/>
  <c r="U588" i="10"/>
  <c r="AI588" i="10" s="1"/>
  <c r="AA588" i="10"/>
  <c r="AO588" i="10" s="1"/>
  <c r="AD588" i="10"/>
  <c r="AR588" i="10" s="1"/>
  <c r="S589" i="10"/>
  <c r="AG589" i="10" s="1"/>
  <c r="T589" i="10"/>
  <c r="AH589" i="10" s="1"/>
  <c r="U589" i="10"/>
  <c r="AI589" i="10" s="1"/>
  <c r="AA589" i="10"/>
  <c r="AO589" i="10" s="1"/>
  <c r="AD589" i="10"/>
  <c r="AR589" i="10" s="1"/>
  <c r="S590" i="10"/>
  <c r="AG590" i="10" s="1"/>
  <c r="T590" i="10"/>
  <c r="AH590" i="10" s="1"/>
  <c r="U590" i="10"/>
  <c r="AI590" i="10" s="1"/>
  <c r="AA590" i="10"/>
  <c r="AO590" i="10" s="1"/>
  <c r="AD590" i="10"/>
  <c r="AR590" i="10" s="1"/>
  <c r="S591" i="10"/>
  <c r="AG591" i="10" s="1"/>
  <c r="T591" i="10"/>
  <c r="AH591" i="10" s="1"/>
  <c r="U591" i="10"/>
  <c r="AI591" i="10" s="1"/>
  <c r="AA591" i="10"/>
  <c r="AO591" i="10" s="1"/>
  <c r="AD591" i="10"/>
  <c r="AR591" i="10" s="1"/>
  <c r="S592" i="10"/>
  <c r="AG592" i="10" s="1"/>
  <c r="T592" i="10"/>
  <c r="AH592" i="10" s="1"/>
  <c r="U592" i="10"/>
  <c r="AI592" i="10" s="1"/>
  <c r="AA592" i="10"/>
  <c r="AO592" i="10" s="1"/>
  <c r="AD592" i="10"/>
  <c r="AR592" i="10" s="1"/>
  <c r="S593" i="10"/>
  <c r="AG593" i="10" s="1"/>
  <c r="T593" i="10"/>
  <c r="AH593" i="10" s="1"/>
  <c r="U593" i="10"/>
  <c r="AI593" i="10" s="1"/>
  <c r="AA593" i="10"/>
  <c r="AO593" i="10" s="1"/>
  <c r="AD593" i="10"/>
  <c r="AR593" i="10" s="1"/>
  <c r="S594" i="10"/>
  <c r="AG594" i="10" s="1"/>
  <c r="T594" i="10"/>
  <c r="AH594" i="10" s="1"/>
  <c r="U594" i="10"/>
  <c r="AI594" i="10" s="1"/>
  <c r="AA594" i="10"/>
  <c r="AO594" i="10" s="1"/>
  <c r="AD594" i="10"/>
  <c r="AR594" i="10" s="1"/>
  <c r="S595" i="10"/>
  <c r="AG595" i="10" s="1"/>
  <c r="T595" i="10"/>
  <c r="AH595" i="10" s="1"/>
  <c r="U595" i="10"/>
  <c r="AI595" i="10" s="1"/>
  <c r="AA595" i="10"/>
  <c r="AO595" i="10" s="1"/>
  <c r="AD595" i="10"/>
  <c r="AR595" i="10" s="1"/>
  <c r="S596" i="10"/>
  <c r="AG596" i="10" s="1"/>
  <c r="T596" i="10"/>
  <c r="AH596" i="10" s="1"/>
  <c r="U596" i="10"/>
  <c r="AI596" i="10" s="1"/>
  <c r="AA596" i="10"/>
  <c r="AO596" i="10" s="1"/>
  <c r="AD596" i="10"/>
  <c r="AR596" i="10" s="1"/>
  <c r="S597" i="10"/>
  <c r="AG597" i="10" s="1"/>
  <c r="T597" i="10"/>
  <c r="AH597" i="10" s="1"/>
  <c r="U597" i="10"/>
  <c r="AI597" i="10" s="1"/>
  <c r="AA597" i="10"/>
  <c r="AO597" i="10" s="1"/>
  <c r="AD597" i="10"/>
  <c r="AR597" i="10" s="1"/>
  <c r="S598" i="10"/>
  <c r="AG598" i="10" s="1"/>
  <c r="T598" i="10"/>
  <c r="AH598" i="10" s="1"/>
  <c r="U598" i="10"/>
  <c r="AI598" i="10" s="1"/>
  <c r="AA598" i="10"/>
  <c r="AO598" i="10" s="1"/>
  <c r="AD598" i="10"/>
  <c r="AR598" i="10" s="1"/>
  <c r="S599" i="10"/>
  <c r="AG599" i="10" s="1"/>
  <c r="T599" i="10"/>
  <c r="AH599" i="10" s="1"/>
  <c r="U599" i="10"/>
  <c r="AI599" i="10" s="1"/>
  <c r="AA599" i="10"/>
  <c r="AO599" i="10" s="1"/>
  <c r="AD599" i="10"/>
  <c r="AR599" i="10" s="1"/>
  <c r="S600" i="10"/>
  <c r="AG600" i="10" s="1"/>
  <c r="T600" i="10"/>
  <c r="AH600" i="10" s="1"/>
  <c r="U600" i="10"/>
  <c r="AI600" i="10" s="1"/>
  <c r="AA600" i="10"/>
  <c r="AO600" i="10" s="1"/>
  <c r="AD600" i="10"/>
  <c r="AR600" i="10" s="1"/>
  <c r="S601" i="10"/>
  <c r="AG601" i="10" s="1"/>
  <c r="T601" i="10"/>
  <c r="AH601" i="10" s="1"/>
  <c r="U601" i="10"/>
  <c r="AI601" i="10" s="1"/>
  <c r="AA601" i="10"/>
  <c r="AO601" i="10" s="1"/>
  <c r="AD601" i="10"/>
  <c r="AR601" i="10" s="1"/>
  <c r="S602" i="10"/>
  <c r="AG602" i="10" s="1"/>
  <c r="T602" i="10"/>
  <c r="AH602" i="10" s="1"/>
  <c r="U602" i="10"/>
  <c r="AI602" i="10" s="1"/>
  <c r="AA602" i="10"/>
  <c r="AO602" i="10" s="1"/>
  <c r="AD602" i="10"/>
  <c r="AR602" i="10" s="1"/>
  <c r="R582" i="10"/>
  <c r="AF582" i="10" s="1"/>
  <c r="R583" i="10"/>
  <c r="AF583" i="10" s="1"/>
  <c r="R584" i="10"/>
  <c r="AF584" i="10" s="1"/>
  <c r="R585" i="10"/>
  <c r="AF585" i="10" s="1"/>
  <c r="R586" i="10"/>
  <c r="AF586" i="10" s="1"/>
  <c r="R587" i="10"/>
  <c r="AF587" i="10" s="1"/>
  <c r="R588" i="10"/>
  <c r="AF588" i="10" s="1"/>
  <c r="R589" i="10"/>
  <c r="AF589" i="10" s="1"/>
  <c r="R590" i="10"/>
  <c r="AF590" i="10" s="1"/>
  <c r="R591" i="10"/>
  <c r="AF591" i="10" s="1"/>
  <c r="R592" i="10"/>
  <c r="AF592" i="10" s="1"/>
  <c r="R593" i="10"/>
  <c r="AF593" i="10" s="1"/>
  <c r="R594" i="10"/>
  <c r="AF594" i="10" s="1"/>
  <c r="R595" i="10"/>
  <c r="AF595" i="10" s="1"/>
  <c r="R596" i="10"/>
  <c r="AF596" i="10" s="1"/>
  <c r="R597" i="10"/>
  <c r="AF597" i="10" s="1"/>
  <c r="R598" i="10"/>
  <c r="AF598" i="10" s="1"/>
  <c r="R599" i="10"/>
  <c r="AF599" i="10" s="1"/>
  <c r="R600" i="10"/>
  <c r="AF600" i="10" s="1"/>
  <c r="R601" i="10"/>
  <c r="AF601" i="10" s="1"/>
  <c r="R602" i="10"/>
  <c r="AF602" i="10" s="1"/>
  <c r="AA2" i="27"/>
  <c r="AR242" i="32"/>
  <c r="AO242" i="32"/>
  <c r="AI242" i="32"/>
  <c r="AH242" i="32"/>
  <c r="AR241" i="32"/>
  <c r="AO241" i="32"/>
  <c r="AI241" i="32"/>
  <c r="AH241" i="32"/>
  <c r="AR240" i="32"/>
  <c r="AO240" i="32"/>
  <c r="AI240" i="32"/>
  <c r="AH240" i="32"/>
  <c r="AR239" i="32"/>
  <c r="AO239" i="32"/>
  <c r="AI239" i="32"/>
  <c r="AH239" i="32"/>
  <c r="AR238" i="32"/>
  <c r="AO238" i="32"/>
  <c r="AI238" i="32"/>
  <c r="AH238" i="32"/>
  <c r="AR237" i="32"/>
  <c r="AO237" i="32"/>
  <c r="AI237" i="32"/>
  <c r="AH237" i="32"/>
  <c r="AR236" i="32"/>
  <c r="AO236" i="32"/>
  <c r="AI236" i="32"/>
  <c r="AH236" i="32"/>
  <c r="AR235" i="32"/>
  <c r="AO235" i="32"/>
  <c r="AI235" i="32"/>
  <c r="AH235" i="32"/>
  <c r="AR234" i="32"/>
  <c r="AO234" i="32"/>
  <c r="AI234" i="32"/>
  <c r="AH234" i="32"/>
  <c r="AR233" i="32"/>
  <c r="AO233" i="32"/>
  <c r="AI233" i="32"/>
  <c r="AH233" i="32"/>
  <c r="AR232" i="32"/>
  <c r="AO232" i="32"/>
  <c r="AI232" i="32"/>
  <c r="AH232" i="32"/>
  <c r="AR231" i="32"/>
  <c r="AO231" i="32"/>
  <c r="AI231" i="32"/>
  <c r="AH231" i="32"/>
  <c r="AR230" i="32"/>
  <c r="AO230" i="32"/>
  <c r="AI230" i="32"/>
  <c r="AH230" i="32"/>
  <c r="AR229" i="32"/>
  <c r="AO229" i="32"/>
  <c r="AI229" i="32"/>
  <c r="AH229" i="32"/>
  <c r="AR228" i="32"/>
  <c r="AO228" i="32"/>
  <c r="AI228" i="32"/>
  <c r="AH228" i="32"/>
  <c r="AR227" i="32"/>
  <c r="AO227" i="32"/>
  <c r="AI227" i="32"/>
  <c r="AH227" i="32"/>
  <c r="AR226" i="32"/>
  <c r="AO226" i="32"/>
  <c r="AI226" i="32"/>
  <c r="AH226" i="32"/>
  <c r="AR225" i="32"/>
  <c r="AO225" i="32"/>
  <c r="AI225" i="32"/>
  <c r="AH225" i="32"/>
  <c r="AR224" i="32"/>
  <c r="AO224" i="32"/>
  <c r="AI224" i="32"/>
  <c r="AH224" i="32"/>
  <c r="AR223" i="32"/>
  <c r="AO223" i="32"/>
  <c r="AI223" i="32"/>
  <c r="AH223" i="32"/>
  <c r="AR222" i="32"/>
  <c r="AO222" i="32"/>
  <c r="AI222" i="32"/>
  <c r="AH222" i="32"/>
  <c r="S373" i="32"/>
  <c r="AG373" i="32" s="1"/>
  <c r="T373" i="32"/>
  <c r="U373" i="32"/>
  <c r="AI373" i="32" s="1"/>
  <c r="AA373" i="32"/>
  <c r="AO373" i="32" s="1"/>
  <c r="AD373" i="32"/>
  <c r="AR373" i="32" s="1"/>
  <c r="R373" i="32"/>
  <c r="AF373" i="32" s="1"/>
  <c r="AD330" i="32"/>
  <c r="AD331" i="32" s="1"/>
  <c r="AD332" i="32" s="1"/>
  <c r="AD333" i="32" s="1"/>
  <c r="AD334" i="32" s="1"/>
  <c r="AD335" i="32" s="1"/>
  <c r="AD336" i="32" s="1"/>
  <c r="AD337" i="32" s="1"/>
  <c r="AD338" i="32" s="1"/>
  <c r="AD339" i="32" s="1"/>
  <c r="AD340" i="32" s="1"/>
  <c r="AD341" i="32" s="1"/>
  <c r="AD342" i="32" s="1"/>
  <c r="AD343" i="32" s="1"/>
  <c r="AD344" i="32" s="1"/>
  <c r="AD345" i="32" s="1"/>
  <c r="AD346" i="32" s="1"/>
  <c r="AD347" i="32" s="1"/>
  <c r="AD348" i="32" s="1"/>
  <c r="AD349" i="32" s="1"/>
  <c r="AD350" i="32" s="1"/>
  <c r="AA330" i="32"/>
  <c r="AA331" i="32" s="1"/>
  <c r="AA332" i="32" s="1"/>
  <c r="AA333" i="32" s="1"/>
  <c r="AA334" i="32" s="1"/>
  <c r="AA335" i="32" s="1"/>
  <c r="AA336" i="32" s="1"/>
  <c r="AA337" i="32" s="1"/>
  <c r="AA338" i="32" s="1"/>
  <c r="AA339" i="32" s="1"/>
  <c r="AA340" i="32" s="1"/>
  <c r="AA341" i="32" s="1"/>
  <c r="AA342" i="32" s="1"/>
  <c r="AA343" i="32" s="1"/>
  <c r="AA344" i="32" s="1"/>
  <c r="AA345" i="32" s="1"/>
  <c r="AA346" i="32" s="1"/>
  <c r="AA347" i="32" s="1"/>
  <c r="AA348" i="32" s="1"/>
  <c r="AA349" i="32" s="1"/>
  <c r="AA350" i="32" s="1"/>
  <c r="U330" i="32"/>
  <c r="U331" i="32" s="1"/>
  <c r="U332" i="32" s="1"/>
  <c r="U333" i="32" s="1"/>
  <c r="U334" i="32" s="1"/>
  <c r="U335" i="32" s="1"/>
  <c r="U336" i="32" s="1"/>
  <c r="U337" i="32" s="1"/>
  <c r="U338" i="32" s="1"/>
  <c r="U339" i="32" s="1"/>
  <c r="U340" i="32" s="1"/>
  <c r="U341" i="32" s="1"/>
  <c r="U342" i="32" s="1"/>
  <c r="U343" i="32" s="1"/>
  <c r="U344" i="32" s="1"/>
  <c r="U345" i="32" s="1"/>
  <c r="U346" i="32" s="1"/>
  <c r="U347" i="32" s="1"/>
  <c r="U348" i="32" s="1"/>
  <c r="U349" i="32" s="1"/>
  <c r="U350" i="32" s="1"/>
  <c r="T330" i="32"/>
  <c r="T331" i="32" s="1"/>
  <c r="T332" i="32" s="1"/>
  <c r="T333" i="32" s="1"/>
  <c r="T334" i="32" s="1"/>
  <c r="T335" i="32" s="1"/>
  <c r="T336" i="32" s="1"/>
  <c r="T337" i="32" s="1"/>
  <c r="T338" i="32" s="1"/>
  <c r="T339" i="32" s="1"/>
  <c r="T340" i="32" s="1"/>
  <c r="T341" i="32" s="1"/>
  <c r="T342" i="32" s="1"/>
  <c r="T343" i="32" s="1"/>
  <c r="T344" i="32" s="1"/>
  <c r="T345" i="32" s="1"/>
  <c r="T346" i="32" s="1"/>
  <c r="T347" i="32" s="1"/>
  <c r="T348" i="32" s="1"/>
  <c r="T349" i="32" s="1"/>
  <c r="T350" i="32" s="1"/>
  <c r="S330" i="32"/>
  <c r="S351" i="32"/>
  <c r="T351" i="32"/>
  <c r="U351" i="32"/>
  <c r="AA351" i="32"/>
  <c r="AD351" i="32"/>
  <c r="S352" i="32"/>
  <c r="AG352" i="32" s="1"/>
  <c r="T352" i="32"/>
  <c r="AH352" i="32" s="1"/>
  <c r="U352" i="32"/>
  <c r="AI352" i="32" s="1"/>
  <c r="AA352" i="32"/>
  <c r="AO352" i="32" s="1"/>
  <c r="AD352" i="32"/>
  <c r="AR352" i="32" s="1"/>
  <c r="R352" i="32"/>
  <c r="AF352" i="32" s="1"/>
  <c r="R351" i="32"/>
  <c r="R411" i="32"/>
  <c r="AF411" i="32" s="1"/>
  <c r="S411" i="32"/>
  <c r="AG411" i="32" s="1"/>
  <c r="T411" i="32"/>
  <c r="AH411" i="32" s="1"/>
  <c r="U411" i="32"/>
  <c r="AI411" i="32" s="1"/>
  <c r="AA411" i="32"/>
  <c r="AO411" i="32" s="1"/>
  <c r="AD411" i="32"/>
  <c r="AR411" i="32" s="1"/>
  <c r="R412" i="32"/>
  <c r="AF412" i="32" s="1"/>
  <c r="S412" i="32"/>
  <c r="AG412" i="32" s="1"/>
  <c r="T412" i="32"/>
  <c r="AH412" i="32" s="1"/>
  <c r="U412" i="32"/>
  <c r="AI412" i="32" s="1"/>
  <c r="AA412" i="32"/>
  <c r="AO412" i="32" s="1"/>
  <c r="AD412" i="32"/>
  <c r="AR412" i="32" s="1"/>
  <c r="R413" i="32"/>
  <c r="AF413" i="32" s="1"/>
  <c r="S413" i="32"/>
  <c r="AG413" i="32" s="1"/>
  <c r="T413" i="32"/>
  <c r="AH413" i="32" s="1"/>
  <c r="U413" i="32"/>
  <c r="AI413" i="32" s="1"/>
  <c r="AA413" i="32"/>
  <c r="AO413" i="32" s="1"/>
  <c r="AD413" i="32"/>
  <c r="AR413" i="32" s="1"/>
  <c r="R414" i="32"/>
  <c r="AF414" i="32" s="1"/>
  <c r="S414" i="32"/>
  <c r="AG414" i="32" s="1"/>
  <c r="T414" i="32"/>
  <c r="AH414" i="32" s="1"/>
  <c r="U414" i="32"/>
  <c r="AI414" i="32" s="1"/>
  <c r="AA414" i="32"/>
  <c r="AO414" i="32" s="1"/>
  <c r="AD414" i="32"/>
  <c r="AR414" i="32" s="1"/>
  <c r="R415" i="32"/>
  <c r="AF415" i="32" s="1"/>
  <c r="S415" i="32"/>
  <c r="AG415" i="32" s="1"/>
  <c r="T415" i="32"/>
  <c r="AH415" i="32" s="1"/>
  <c r="U415" i="32"/>
  <c r="AI415" i="32" s="1"/>
  <c r="AA415" i="32"/>
  <c r="AO415" i="32" s="1"/>
  <c r="AD415" i="32"/>
  <c r="AR415" i="32" s="1"/>
  <c r="R416" i="32"/>
  <c r="AF416" i="32" s="1"/>
  <c r="S416" i="32"/>
  <c r="AG416" i="32" s="1"/>
  <c r="T416" i="32"/>
  <c r="AH416" i="32" s="1"/>
  <c r="U416" i="32"/>
  <c r="AI416" i="32" s="1"/>
  <c r="AA416" i="32"/>
  <c r="AO416" i="32" s="1"/>
  <c r="AD416" i="32"/>
  <c r="AR416" i="32" s="1"/>
  <c r="R417" i="32"/>
  <c r="AF417" i="32" s="1"/>
  <c r="S417" i="32"/>
  <c r="AG417" i="32" s="1"/>
  <c r="T417" i="32"/>
  <c r="AH417" i="32" s="1"/>
  <c r="U417" i="32"/>
  <c r="AI417" i="32" s="1"/>
  <c r="AA417" i="32"/>
  <c r="AO417" i="32" s="1"/>
  <c r="AD417" i="32"/>
  <c r="AR417" i="32" s="1"/>
  <c r="R418" i="32"/>
  <c r="AF418" i="32" s="1"/>
  <c r="S418" i="32"/>
  <c r="AG418" i="32" s="1"/>
  <c r="T418" i="32"/>
  <c r="AH418" i="32" s="1"/>
  <c r="U418" i="32"/>
  <c r="AI418" i="32" s="1"/>
  <c r="AA418" i="32"/>
  <c r="AO418" i="32" s="1"/>
  <c r="AD418" i="32"/>
  <c r="AR418" i="32" s="1"/>
  <c r="R419" i="32"/>
  <c r="AF419" i="32" s="1"/>
  <c r="S419" i="32"/>
  <c r="AG419" i="32" s="1"/>
  <c r="T419" i="32"/>
  <c r="AH419" i="32" s="1"/>
  <c r="U419" i="32"/>
  <c r="AI419" i="32" s="1"/>
  <c r="AA419" i="32"/>
  <c r="AO419" i="32" s="1"/>
  <c r="AD419" i="32"/>
  <c r="AR419" i="32" s="1"/>
  <c r="R420" i="32"/>
  <c r="AF420" i="32" s="1"/>
  <c r="S420" i="32"/>
  <c r="AG420" i="32" s="1"/>
  <c r="T420" i="32"/>
  <c r="AH420" i="32" s="1"/>
  <c r="U420" i="32"/>
  <c r="AI420" i="32" s="1"/>
  <c r="AA420" i="32"/>
  <c r="AO420" i="32" s="1"/>
  <c r="AD420" i="32"/>
  <c r="AR420" i="32" s="1"/>
  <c r="R421" i="32"/>
  <c r="AF421" i="32" s="1"/>
  <c r="S421" i="32"/>
  <c r="AG421" i="32" s="1"/>
  <c r="T421" i="32"/>
  <c r="AH421" i="32" s="1"/>
  <c r="U421" i="32"/>
  <c r="AI421" i="32" s="1"/>
  <c r="AA421" i="32"/>
  <c r="AO421" i="32" s="1"/>
  <c r="AD421" i="32"/>
  <c r="AR421" i="32" s="1"/>
  <c r="R422" i="32"/>
  <c r="AF422" i="32" s="1"/>
  <c r="S422" i="32"/>
  <c r="AG422" i="32" s="1"/>
  <c r="T422" i="32"/>
  <c r="AH422" i="32" s="1"/>
  <c r="U422" i="32"/>
  <c r="AI422" i="32" s="1"/>
  <c r="AA422" i="32"/>
  <c r="AO422" i="32" s="1"/>
  <c r="AD422" i="32"/>
  <c r="AR422" i="32" s="1"/>
  <c r="R423" i="32"/>
  <c r="AF423" i="32" s="1"/>
  <c r="S423" i="32"/>
  <c r="AG423" i="32" s="1"/>
  <c r="T423" i="32"/>
  <c r="AH423" i="32" s="1"/>
  <c r="U423" i="32"/>
  <c r="AI423" i="32" s="1"/>
  <c r="AA423" i="32"/>
  <c r="AO423" i="32" s="1"/>
  <c r="AD423" i="32"/>
  <c r="AR423" i="32" s="1"/>
  <c r="R424" i="32"/>
  <c r="AF424" i="32" s="1"/>
  <c r="S424" i="32"/>
  <c r="AG424" i="32" s="1"/>
  <c r="T424" i="32"/>
  <c r="AH424" i="32" s="1"/>
  <c r="U424" i="32"/>
  <c r="AI424" i="32" s="1"/>
  <c r="AA424" i="32"/>
  <c r="AO424" i="32" s="1"/>
  <c r="AD424" i="32"/>
  <c r="AR424" i="32" s="1"/>
  <c r="R425" i="32"/>
  <c r="AF425" i="32" s="1"/>
  <c r="S425" i="32"/>
  <c r="AG425" i="32" s="1"/>
  <c r="T425" i="32"/>
  <c r="AH425" i="32" s="1"/>
  <c r="U425" i="32"/>
  <c r="AI425" i="32" s="1"/>
  <c r="AA425" i="32"/>
  <c r="AO425" i="32" s="1"/>
  <c r="AD425" i="32"/>
  <c r="AR425" i="32" s="1"/>
  <c r="R426" i="32"/>
  <c r="AF426" i="32" s="1"/>
  <c r="S426" i="32"/>
  <c r="AG426" i="32" s="1"/>
  <c r="T426" i="32"/>
  <c r="AH426" i="32" s="1"/>
  <c r="U426" i="32"/>
  <c r="AI426" i="32" s="1"/>
  <c r="AA426" i="32"/>
  <c r="AO426" i="32" s="1"/>
  <c r="AD426" i="32"/>
  <c r="AR426" i="32" s="1"/>
  <c r="R427" i="32"/>
  <c r="AF427" i="32" s="1"/>
  <c r="S427" i="32"/>
  <c r="AG427" i="32" s="1"/>
  <c r="T427" i="32"/>
  <c r="AH427" i="32" s="1"/>
  <c r="U427" i="32"/>
  <c r="AI427" i="32" s="1"/>
  <c r="AA427" i="32"/>
  <c r="AO427" i="32" s="1"/>
  <c r="AD427" i="32"/>
  <c r="AR427" i="32" s="1"/>
  <c r="R428" i="32"/>
  <c r="AF428" i="32" s="1"/>
  <c r="S428" i="32"/>
  <c r="AG428" i="32" s="1"/>
  <c r="T428" i="32"/>
  <c r="AH428" i="32" s="1"/>
  <c r="U428" i="32"/>
  <c r="AI428" i="32" s="1"/>
  <c r="AA428" i="32"/>
  <c r="AO428" i="32" s="1"/>
  <c r="AD428" i="32"/>
  <c r="AR428" i="32" s="1"/>
  <c r="R429" i="32"/>
  <c r="AF429" i="32" s="1"/>
  <c r="S429" i="32"/>
  <c r="AG429" i="32" s="1"/>
  <c r="T429" i="32"/>
  <c r="AH429" i="32" s="1"/>
  <c r="U429" i="32"/>
  <c r="AI429" i="32" s="1"/>
  <c r="AA429" i="32"/>
  <c r="AO429" i="32" s="1"/>
  <c r="AD429" i="32"/>
  <c r="AR429" i="32" s="1"/>
  <c r="R430" i="32"/>
  <c r="AF430" i="32" s="1"/>
  <c r="S430" i="32"/>
  <c r="AG430" i="32" s="1"/>
  <c r="T430" i="32"/>
  <c r="AH430" i="32" s="1"/>
  <c r="U430" i="32"/>
  <c r="AI430" i="32" s="1"/>
  <c r="AA430" i="32"/>
  <c r="AO430" i="32" s="1"/>
  <c r="AD430" i="32"/>
  <c r="AR430" i="32" s="1"/>
  <c r="R431" i="32"/>
  <c r="AF431" i="32" s="1"/>
  <c r="S431" i="32"/>
  <c r="AG431" i="32" s="1"/>
  <c r="T431" i="32"/>
  <c r="AH431" i="32" s="1"/>
  <c r="U431" i="32"/>
  <c r="AI431" i="32" s="1"/>
  <c r="AA431" i="32"/>
  <c r="AO431" i="32" s="1"/>
  <c r="AD431" i="32"/>
  <c r="AR431" i="32" s="1"/>
  <c r="R432" i="32"/>
  <c r="AF432" i="32" s="1"/>
  <c r="S432" i="32"/>
  <c r="AG432" i="32" s="1"/>
  <c r="T432" i="32"/>
  <c r="AH432" i="32" s="1"/>
  <c r="U432" i="32"/>
  <c r="AI432" i="32" s="1"/>
  <c r="AA432" i="32"/>
  <c r="AO432" i="32" s="1"/>
  <c r="AD432" i="32"/>
  <c r="AR432" i="32" s="1"/>
  <c r="R433" i="32"/>
  <c r="AF433" i="32" s="1"/>
  <c r="S433" i="32"/>
  <c r="AG433" i="32" s="1"/>
  <c r="T433" i="32"/>
  <c r="AH433" i="32" s="1"/>
  <c r="U433" i="32"/>
  <c r="AI433" i="32" s="1"/>
  <c r="AA433" i="32"/>
  <c r="AO433" i="32" s="1"/>
  <c r="AD433" i="32"/>
  <c r="AR433" i="32" s="1"/>
  <c r="R434" i="32"/>
  <c r="AF434" i="32" s="1"/>
  <c r="S434" i="32"/>
  <c r="AG434" i="32" s="1"/>
  <c r="T434" i="32"/>
  <c r="AH434" i="32" s="1"/>
  <c r="U434" i="32"/>
  <c r="AI434" i="32" s="1"/>
  <c r="AA434" i="32"/>
  <c r="AO434" i="32" s="1"/>
  <c r="AD434" i="32"/>
  <c r="AR434" i="32" s="1"/>
  <c r="R435" i="32"/>
  <c r="AF435" i="32" s="1"/>
  <c r="S435" i="32"/>
  <c r="AG435" i="32" s="1"/>
  <c r="T435" i="32"/>
  <c r="AH435" i="32" s="1"/>
  <c r="U435" i="32"/>
  <c r="AI435" i="32" s="1"/>
  <c r="AA435" i="32"/>
  <c r="AO435" i="32" s="1"/>
  <c r="AD435" i="32"/>
  <c r="AR435" i="32" s="1"/>
  <c r="R436" i="32"/>
  <c r="AF436" i="32" s="1"/>
  <c r="S436" i="32"/>
  <c r="AG436" i="32" s="1"/>
  <c r="T436" i="32"/>
  <c r="AH436" i="32" s="1"/>
  <c r="U436" i="32"/>
  <c r="AI436" i="32" s="1"/>
  <c r="AA436" i="32"/>
  <c r="AO436" i="32" s="1"/>
  <c r="AD436" i="32"/>
  <c r="AR436" i="32" s="1"/>
  <c r="R437" i="32"/>
  <c r="AF437" i="32" s="1"/>
  <c r="S437" i="32"/>
  <c r="AG437" i="32" s="1"/>
  <c r="T437" i="32"/>
  <c r="AH437" i="32" s="1"/>
  <c r="U437" i="32"/>
  <c r="AI437" i="32" s="1"/>
  <c r="AA437" i="32"/>
  <c r="AO437" i="32" s="1"/>
  <c r="AD437" i="32"/>
  <c r="AR437" i="32" s="1"/>
  <c r="R438" i="32"/>
  <c r="AF438" i="32" s="1"/>
  <c r="S438" i="32"/>
  <c r="AG438" i="32" s="1"/>
  <c r="T438" i="32"/>
  <c r="AH438" i="32" s="1"/>
  <c r="U438" i="32"/>
  <c r="AI438" i="32" s="1"/>
  <c r="AA438" i="32"/>
  <c r="AO438" i="32" s="1"/>
  <c r="AD438" i="32"/>
  <c r="AR438" i="32" s="1"/>
  <c r="R439" i="32"/>
  <c r="AF439" i="32" s="1"/>
  <c r="S439" i="32"/>
  <c r="AG439" i="32" s="1"/>
  <c r="T439" i="32"/>
  <c r="AH439" i="32" s="1"/>
  <c r="U439" i="32"/>
  <c r="AI439" i="32" s="1"/>
  <c r="AA439" i="32"/>
  <c r="AO439" i="32" s="1"/>
  <c r="AD439" i="32"/>
  <c r="AR439" i="32" s="1"/>
  <c r="R440" i="32"/>
  <c r="AF440" i="32" s="1"/>
  <c r="S440" i="32"/>
  <c r="AG440" i="32" s="1"/>
  <c r="T440" i="32"/>
  <c r="AH440" i="32" s="1"/>
  <c r="U440" i="32"/>
  <c r="AI440" i="32" s="1"/>
  <c r="AA440" i="32"/>
  <c r="AO440" i="32" s="1"/>
  <c r="AD440" i="32"/>
  <c r="AR440" i="32" s="1"/>
  <c r="R441" i="32"/>
  <c r="AF441" i="32" s="1"/>
  <c r="S441" i="32"/>
  <c r="AG441" i="32" s="1"/>
  <c r="T441" i="32"/>
  <c r="AH441" i="32" s="1"/>
  <c r="U441" i="32"/>
  <c r="AI441" i="32" s="1"/>
  <c r="AA441" i="32"/>
  <c r="AO441" i="32" s="1"/>
  <c r="AD441" i="32"/>
  <c r="AR441" i="32" s="1"/>
  <c r="R442" i="32"/>
  <c r="AF442" i="32" s="1"/>
  <c r="S442" i="32"/>
  <c r="AG442" i="32" s="1"/>
  <c r="T442" i="32"/>
  <c r="AH442" i="32" s="1"/>
  <c r="U442" i="32"/>
  <c r="AI442" i="32" s="1"/>
  <c r="AA442" i="32"/>
  <c r="AO442" i="32" s="1"/>
  <c r="AD442" i="32"/>
  <c r="AR442" i="32" s="1"/>
  <c r="R443" i="32"/>
  <c r="AF443" i="32" s="1"/>
  <c r="S443" i="32"/>
  <c r="AG443" i="32" s="1"/>
  <c r="T443" i="32"/>
  <c r="AH443" i="32" s="1"/>
  <c r="U443" i="32"/>
  <c r="AI443" i="32" s="1"/>
  <c r="AA443" i="32"/>
  <c r="AO443" i="32" s="1"/>
  <c r="AD443" i="32"/>
  <c r="AR443" i="32" s="1"/>
  <c r="R444" i="32"/>
  <c r="AF444" i="32" s="1"/>
  <c r="S444" i="32"/>
  <c r="AG444" i="32" s="1"/>
  <c r="T444" i="32"/>
  <c r="AH444" i="32" s="1"/>
  <c r="U444" i="32"/>
  <c r="AI444" i="32" s="1"/>
  <c r="AA444" i="32"/>
  <c r="AO444" i="32" s="1"/>
  <c r="AD444" i="32"/>
  <c r="AR444" i="32" s="1"/>
  <c r="R445" i="32"/>
  <c r="AF445" i="32" s="1"/>
  <c r="S445" i="32"/>
  <c r="AG445" i="32" s="1"/>
  <c r="T445" i="32"/>
  <c r="AH445" i="32" s="1"/>
  <c r="U445" i="32"/>
  <c r="AI445" i="32" s="1"/>
  <c r="AA445" i="32"/>
  <c r="AO445" i="32" s="1"/>
  <c r="AD445" i="32"/>
  <c r="AR445" i="32" s="1"/>
  <c r="R446" i="32"/>
  <c r="AF446" i="32" s="1"/>
  <c r="S446" i="32"/>
  <c r="AG446" i="32" s="1"/>
  <c r="T446" i="32"/>
  <c r="AH446" i="32" s="1"/>
  <c r="U446" i="32"/>
  <c r="AI446" i="32" s="1"/>
  <c r="AA446" i="32"/>
  <c r="AO446" i="32" s="1"/>
  <c r="AD446" i="32"/>
  <c r="AR446" i="32" s="1"/>
  <c r="R447" i="32"/>
  <c r="AF447" i="32" s="1"/>
  <c r="S447" i="32"/>
  <c r="AG447" i="32" s="1"/>
  <c r="T447" i="32"/>
  <c r="AH447" i="32" s="1"/>
  <c r="U447" i="32"/>
  <c r="AI447" i="32" s="1"/>
  <c r="AA447" i="32"/>
  <c r="AO447" i="32" s="1"/>
  <c r="AD447" i="32"/>
  <c r="AR447" i="32" s="1"/>
  <c r="R448" i="32"/>
  <c r="AF448" i="32" s="1"/>
  <c r="S448" i="32"/>
  <c r="AG448" i="32" s="1"/>
  <c r="T448" i="32"/>
  <c r="AH448" i="32" s="1"/>
  <c r="U448" i="32"/>
  <c r="AI448" i="32" s="1"/>
  <c r="AA448" i="32"/>
  <c r="AO448" i="32" s="1"/>
  <c r="AD448" i="32"/>
  <c r="AR448" i="32" s="1"/>
  <c r="R449" i="32"/>
  <c r="AF449" i="32" s="1"/>
  <c r="S449" i="32"/>
  <c r="AG449" i="32" s="1"/>
  <c r="T449" i="32"/>
  <c r="AH449" i="32" s="1"/>
  <c r="U449" i="32"/>
  <c r="AI449" i="32" s="1"/>
  <c r="AA449" i="32"/>
  <c r="AO449" i="32" s="1"/>
  <c r="AD449" i="32"/>
  <c r="AR449" i="32" s="1"/>
  <c r="R450" i="32"/>
  <c r="AF450" i="32" s="1"/>
  <c r="S450" i="32"/>
  <c r="AG450" i="32" s="1"/>
  <c r="T450" i="32"/>
  <c r="AH450" i="32" s="1"/>
  <c r="U450" i="32"/>
  <c r="AI450" i="32" s="1"/>
  <c r="AA450" i="32"/>
  <c r="AO450" i="32" s="1"/>
  <c r="AD450" i="32"/>
  <c r="AR450" i="32" s="1"/>
  <c r="R451" i="32"/>
  <c r="AF451" i="32" s="1"/>
  <c r="S451" i="32"/>
  <c r="AG451" i="32" s="1"/>
  <c r="T451" i="32"/>
  <c r="AH451" i="32" s="1"/>
  <c r="U451" i="32"/>
  <c r="AI451" i="32" s="1"/>
  <c r="AA451" i="32"/>
  <c r="AO451" i="32" s="1"/>
  <c r="AD451" i="32"/>
  <c r="AR451" i="32" s="1"/>
  <c r="R452" i="32"/>
  <c r="AF452" i="32" s="1"/>
  <c r="S452" i="32"/>
  <c r="AG452" i="32" s="1"/>
  <c r="T452" i="32"/>
  <c r="AH452" i="32" s="1"/>
  <c r="U452" i="32"/>
  <c r="AI452" i="32" s="1"/>
  <c r="AA452" i="32"/>
  <c r="AO452" i="32" s="1"/>
  <c r="AD452" i="32"/>
  <c r="AR452" i="32" s="1"/>
  <c r="R453" i="32"/>
  <c r="AF453" i="32" s="1"/>
  <c r="S453" i="32"/>
  <c r="AG453" i="32" s="1"/>
  <c r="T453" i="32"/>
  <c r="AH453" i="32" s="1"/>
  <c r="U453" i="32"/>
  <c r="AI453" i="32" s="1"/>
  <c r="AA453" i="32"/>
  <c r="AO453" i="32" s="1"/>
  <c r="AD453" i="32"/>
  <c r="AR453" i="32" s="1"/>
  <c r="R454" i="32"/>
  <c r="AF454" i="32" s="1"/>
  <c r="S454" i="32"/>
  <c r="AG454" i="32" s="1"/>
  <c r="T454" i="32"/>
  <c r="AH454" i="32" s="1"/>
  <c r="U454" i="32"/>
  <c r="AI454" i="32" s="1"/>
  <c r="AA454" i="32"/>
  <c r="AO454" i="32" s="1"/>
  <c r="AD454" i="32"/>
  <c r="AR454" i="32" s="1"/>
  <c r="R455" i="32"/>
  <c r="AF455" i="32" s="1"/>
  <c r="S455" i="32"/>
  <c r="AG455" i="32" s="1"/>
  <c r="T455" i="32"/>
  <c r="AH455" i="32" s="1"/>
  <c r="U455" i="32"/>
  <c r="AI455" i="32" s="1"/>
  <c r="AA455" i="32"/>
  <c r="AO455" i="32" s="1"/>
  <c r="AD455" i="32"/>
  <c r="AR455" i="32" s="1"/>
  <c r="R456" i="32"/>
  <c r="AF456" i="32" s="1"/>
  <c r="S456" i="32"/>
  <c r="AG456" i="32" s="1"/>
  <c r="T456" i="32"/>
  <c r="AH456" i="32" s="1"/>
  <c r="U456" i="32"/>
  <c r="AI456" i="32" s="1"/>
  <c r="AA456" i="32"/>
  <c r="AO456" i="32" s="1"/>
  <c r="AD456" i="32"/>
  <c r="AR456" i="32" s="1"/>
  <c r="R457" i="32"/>
  <c r="AF457" i="32" s="1"/>
  <c r="S457" i="32"/>
  <c r="AG457" i="32" s="1"/>
  <c r="T457" i="32"/>
  <c r="AH457" i="32" s="1"/>
  <c r="U457" i="32"/>
  <c r="AI457" i="32" s="1"/>
  <c r="AA457" i="32"/>
  <c r="AO457" i="32" s="1"/>
  <c r="AD457" i="32"/>
  <c r="AR457" i="32" s="1"/>
  <c r="R458" i="32"/>
  <c r="AF458" i="32" s="1"/>
  <c r="S458" i="32"/>
  <c r="AG458" i="32" s="1"/>
  <c r="T458" i="32"/>
  <c r="AH458" i="32" s="1"/>
  <c r="U458" i="32"/>
  <c r="AI458" i="32" s="1"/>
  <c r="AA458" i="32"/>
  <c r="AO458" i="32" s="1"/>
  <c r="AD458" i="32"/>
  <c r="AR458" i="32" s="1"/>
  <c r="R459" i="32"/>
  <c r="AF459" i="32" s="1"/>
  <c r="S459" i="32"/>
  <c r="AG459" i="32" s="1"/>
  <c r="T459" i="32"/>
  <c r="AH459" i="32" s="1"/>
  <c r="U459" i="32"/>
  <c r="AI459" i="32" s="1"/>
  <c r="AA459" i="32"/>
  <c r="AO459" i="32" s="1"/>
  <c r="AD459" i="32"/>
  <c r="AR459" i="32" s="1"/>
  <c r="R460" i="32"/>
  <c r="AF460" i="32" s="1"/>
  <c r="S460" i="32"/>
  <c r="AG460" i="32" s="1"/>
  <c r="T460" i="32"/>
  <c r="AH460" i="32" s="1"/>
  <c r="U460" i="32"/>
  <c r="AI460" i="32" s="1"/>
  <c r="AA460" i="32"/>
  <c r="AO460" i="32" s="1"/>
  <c r="AD460" i="32"/>
  <c r="AR460" i="32" s="1"/>
  <c r="R461" i="32"/>
  <c r="AF461" i="32" s="1"/>
  <c r="S461" i="32"/>
  <c r="AG461" i="32" s="1"/>
  <c r="T461" i="32"/>
  <c r="AH461" i="32" s="1"/>
  <c r="U461" i="32"/>
  <c r="AI461" i="32" s="1"/>
  <c r="AA461" i="32"/>
  <c r="AO461" i="32" s="1"/>
  <c r="AD461" i="32"/>
  <c r="AR461" i="32" s="1"/>
  <c r="R462" i="32"/>
  <c r="AF462" i="32" s="1"/>
  <c r="S462" i="32"/>
  <c r="AG462" i="32" s="1"/>
  <c r="T462" i="32"/>
  <c r="AH462" i="32" s="1"/>
  <c r="U462" i="32"/>
  <c r="AI462" i="32" s="1"/>
  <c r="AA462" i="32"/>
  <c r="AO462" i="32" s="1"/>
  <c r="AD462" i="32"/>
  <c r="AR462" i="32" s="1"/>
  <c r="R463" i="32"/>
  <c r="AF463" i="32" s="1"/>
  <c r="S463" i="32"/>
  <c r="AG463" i="32" s="1"/>
  <c r="T463" i="32"/>
  <c r="AH463" i="32" s="1"/>
  <c r="U463" i="32"/>
  <c r="AI463" i="32" s="1"/>
  <c r="AA463" i="32"/>
  <c r="AO463" i="32" s="1"/>
  <c r="AD463" i="32"/>
  <c r="AR463" i="32" s="1"/>
  <c r="R464" i="32"/>
  <c r="AF464" i="32" s="1"/>
  <c r="S464" i="32"/>
  <c r="AG464" i="32" s="1"/>
  <c r="T464" i="32"/>
  <c r="AH464" i="32" s="1"/>
  <c r="U464" i="32"/>
  <c r="AI464" i="32" s="1"/>
  <c r="AA464" i="32"/>
  <c r="AO464" i="32" s="1"/>
  <c r="AD464" i="32"/>
  <c r="AR464" i="32" s="1"/>
  <c r="R465" i="32"/>
  <c r="AF465" i="32" s="1"/>
  <c r="S465" i="32"/>
  <c r="AG465" i="32" s="1"/>
  <c r="T465" i="32"/>
  <c r="AH465" i="32" s="1"/>
  <c r="U465" i="32"/>
  <c r="AI465" i="32" s="1"/>
  <c r="AA465" i="32"/>
  <c r="AO465" i="32" s="1"/>
  <c r="AD465" i="32"/>
  <c r="AR465" i="32" s="1"/>
  <c r="R466" i="32"/>
  <c r="AF466" i="32" s="1"/>
  <c r="S466" i="32"/>
  <c r="AG466" i="32" s="1"/>
  <c r="T466" i="32"/>
  <c r="AH466" i="32" s="1"/>
  <c r="U466" i="32"/>
  <c r="AI466" i="32" s="1"/>
  <c r="AA466" i="32"/>
  <c r="AO466" i="32" s="1"/>
  <c r="AD466" i="32"/>
  <c r="AR466" i="32" s="1"/>
  <c r="R467" i="32"/>
  <c r="AF467" i="32" s="1"/>
  <c r="S467" i="32"/>
  <c r="AG467" i="32" s="1"/>
  <c r="T467" i="32"/>
  <c r="AH467" i="32" s="1"/>
  <c r="U467" i="32"/>
  <c r="AI467" i="32" s="1"/>
  <c r="AA467" i="32"/>
  <c r="AO467" i="32" s="1"/>
  <c r="AD467" i="32"/>
  <c r="AR467" i="32" s="1"/>
  <c r="R468" i="32"/>
  <c r="AF468" i="32" s="1"/>
  <c r="S468" i="32"/>
  <c r="AG468" i="32" s="1"/>
  <c r="T468" i="32"/>
  <c r="AH468" i="32" s="1"/>
  <c r="U468" i="32"/>
  <c r="AI468" i="32" s="1"/>
  <c r="AA468" i="32"/>
  <c r="AO468" i="32" s="1"/>
  <c r="AD468" i="32"/>
  <c r="AR468" i="32" s="1"/>
  <c r="R469" i="32"/>
  <c r="AF469" i="32" s="1"/>
  <c r="S469" i="32"/>
  <c r="AG469" i="32" s="1"/>
  <c r="T469" i="32"/>
  <c r="AH469" i="32" s="1"/>
  <c r="U469" i="32"/>
  <c r="AI469" i="32" s="1"/>
  <c r="AA469" i="32"/>
  <c r="AO469" i="32" s="1"/>
  <c r="AD469" i="32"/>
  <c r="AR469" i="32" s="1"/>
  <c r="R470" i="32"/>
  <c r="AF470" i="32" s="1"/>
  <c r="S470" i="32"/>
  <c r="AG470" i="32" s="1"/>
  <c r="T470" i="32"/>
  <c r="AH470" i="32" s="1"/>
  <c r="U470" i="32"/>
  <c r="AI470" i="32" s="1"/>
  <c r="AA470" i="32"/>
  <c r="AO470" i="32" s="1"/>
  <c r="AD470" i="32"/>
  <c r="AR470" i="32" s="1"/>
  <c r="R471" i="32"/>
  <c r="AF471" i="32" s="1"/>
  <c r="S471" i="32"/>
  <c r="AG471" i="32" s="1"/>
  <c r="T471" i="32"/>
  <c r="AH471" i="32" s="1"/>
  <c r="U471" i="32"/>
  <c r="AI471" i="32" s="1"/>
  <c r="AA471" i="32"/>
  <c r="AO471" i="32" s="1"/>
  <c r="AD471" i="32"/>
  <c r="AR471" i="32" s="1"/>
  <c r="R472" i="32"/>
  <c r="AF472" i="32" s="1"/>
  <c r="S472" i="32"/>
  <c r="AG472" i="32" s="1"/>
  <c r="T472" i="32"/>
  <c r="AH472" i="32" s="1"/>
  <c r="U472" i="32"/>
  <c r="AI472" i="32" s="1"/>
  <c r="AA472" i="32"/>
  <c r="AO472" i="32" s="1"/>
  <c r="AD472" i="32"/>
  <c r="AR472" i="32" s="1"/>
  <c r="R473" i="32"/>
  <c r="AF473" i="32" s="1"/>
  <c r="S473" i="32"/>
  <c r="AG473" i="32" s="1"/>
  <c r="T473" i="32"/>
  <c r="AH473" i="32" s="1"/>
  <c r="U473" i="32"/>
  <c r="AI473" i="32" s="1"/>
  <c r="AA473" i="32"/>
  <c r="AO473" i="32" s="1"/>
  <c r="AD473" i="32"/>
  <c r="AR473" i="32" s="1"/>
  <c r="R474" i="32"/>
  <c r="AF474" i="32" s="1"/>
  <c r="S474" i="32"/>
  <c r="AG474" i="32" s="1"/>
  <c r="T474" i="32"/>
  <c r="AH474" i="32" s="1"/>
  <c r="U474" i="32"/>
  <c r="AI474" i="32" s="1"/>
  <c r="AA474" i="32"/>
  <c r="AO474" i="32" s="1"/>
  <c r="AD474" i="32"/>
  <c r="AR474" i="32" s="1"/>
  <c r="R475" i="32"/>
  <c r="AF475" i="32" s="1"/>
  <c r="S475" i="32"/>
  <c r="AG475" i="32" s="1"/>
  <c r="T475" i="32"/>
  <c r="AH475" i="32" s="1"/>
  <c r="U475" i="32"/>
  <c r="AI475" i="32" s="1"/>
  <c r="AA475" i="32"/>
  <c r="AO475" i="32" s="1"/>
  <c r="AD475" i="32"/>
  <c r="AR475" i="32" s="1"/>
  <c r="R476" i="32"/>
  <c r="AF476" i="32" s="1"/>
  <c r="S476" i="32"/>
  <c r="AG476" i="32" s="1"/>
  <c r="T476" i="32"/>
  <c r="AH476" i="32" s="1"/>
  <c r="U476" i="32"/>
  <c r="AI476" i="32" s="1"/>
  <c r="AA476" i="32"/>
  <c r="AO476" i="32" s="1"/>
  <c r="AD476" i="32"/>
  <c r="AR476" i="32" s="1"/>
  <c r="R477" i="32"/>
  <c r="AF477" i="32" s="1"/>
  <c r="S477" i="32"/>
  <c r="AG477" i="32" s="1"/>
  <c r="T477" i="32"/>
  <c r="AH477" i="32" s="1"/>
  <c r="U477" i="32"/>
  <c r="AI477" i="32" s="1"/>
  <c r="AA477" i="32"/>
  <c r="AO477" i="32" s="1"/>
  <c r="AD477" i="32"/>
  <c r="AR477" i="32" s="1"/>
  <c r="R478" i="32"/>
  <c r="AF478" i="32" s="1"/>
  <c r="S478" i="32"/>
  <c r="AG478" i="32" s="1"/>
  <c r="T478" i="32"/>
  <c r="AH478" i="32" s="1"/>
  <c r="U478" i="32"/>
  <c r="AI478" i="32" s="1"/>
  <c r="AA478" i="32"/>
  <c r="AO478" i="32" s="1"/>
  <c r="AD478" i="32"/>
  <c r="AR478" i="32" s="1"/>
  <c r="R479" i="32"/>
  <c r="AF479" i="32" s="1"/>
  <c r="S479" i="32"/>
  <c r="AG479" i="32" s="1"/>
  <c r="T479" i="32"/>
  <c r="AH479" i="32" s="1"/>
  <c r="U479" i="32"/>
  <c r="AI479" i="32" s="1"/>
  <c r="AA479" i="32"/>
  <c r="AO479" i="32" s="1"/>
  <c r="AD479" i="32"/>
  <c r="AR479" i="32" s="1"/>
  <c r="R480" i="32"/>
  <c r="AF480" i="32" s="1"/>
  <c r="S480" i="32"/>
  <c r="AG480" i="32" s="1"/>
  <c r="T480" i="32"/>
  <c r="AH480" i="32" s="1"/>
  <c r="U480" i="32"/>
  <c r="AI480" i="32" s="1"/>
  <c r="AA480" i="32"/>
  <c r="AO480" i="32" s="1"/>
  <c r="AD480" i="32"/>
  <c r="AR480" i="32" s="1"/>
  <c r="R481" i="32"/>
  <c r="AF481" i="32" s="1"/>
  <c r="S481" i="32"/>
  <c r="AG481" i="32" s="1"/>
  <c r="T481" i="32"/>
  <c r="AH481" i="32" s="1"/>
  <c r="U481" i="32"/>
  <c r="AI481" i="32" s="1"/>
  <c r="AA481" i="32"/>
  <c r="AO481" i="32" s="1"/>
  <c r="AD481" i="32"/>
  <c r="AR481" i="32" s="1"/>
  <c r="R482" i="32"/>
  <c r="AF482" i="32" s="1"/>
  <c r="S482" i="32"/>
  <c r="AG482" i="32" s="1"/>
  <c r="T482" i="32"/>
  <c r="AH482" i="32" s="1"/>
  <c r="U482" i="32"/>
  <c r="AI482" i="32" s="1"/>
  <c r="AA482" i="32"/>
  <c r="AO482" i="32" s="1"/>
  <c r="AD482" i="32"/>
  <c r="AR482" i="32" s="1"/>
  <c r="R483" i="32"/>
  <c r="AF483" i="32" s="1"/>
  <c r="S483" i="32"/>
  <c r="AG483" i="32" s="1"/>
  <c r="T483" i="32"/>
  <c r="AH483" i="32" s="1"/>
  <c r="U483" i="32"/>
  <c r="AI483" i="32" s="1"/>
  <c r="AA483" i="32"/>
  <c r="AO483" i="32" s="1"/>
  <c r="AD483" i="32"/>
  <c r="AR483" i="32" s="1"/>
  <c r="R484" i="32"/>
  <c r="AF484" i="32" s="1"/>
  <c r="S484" i="32"/>
  <c r="AG484" i="32" s="1"/>
  <c r="T484" i="32"/>
  <c r="AH484" i="32" s="1"/>
  <c r="U484" i="32"/>
  <c r="AI484" i="32" s="1"/>
  <c r="AA484" i="32"/>
  <c r="AO484" i="32" s="1"/>
  <c r="AD484" i="32"/>
  <c r="AR484" i="32" s="1"/>
  <c r="R485" i="32"/>
  <c r="AF485" i="32" s="1"/>
  <c r="S485" i="32"/>
  <c r="AG485" i="32" s="1"/>
  <c r="T485" i="32"/>
  <c r="AH485" i="32" s="1"/>
  <c r="U485" i="32"/>
  <c r="AI485" i="32" s="1"/>
  <c r="AA485" i="32"/>
  <c r="AO485" i="32" s="1"/>
  <c r="AD485" i="32"/>
  <c r="AR485" i="32" s="1"/>
  <c r="R486" i="32"/>
  <c r="AF486" i="32" s="1"/>
  <c r="S486" i="32"/>
  <c r="AG486" i="32" s="1"/>
  <c r="T486" i="32"/>
  <c r="AH486" i="32" s="1"/>
  <c r="U486" i="32"/>
  <c r="AI486" i="32" s="1"/>
  <c r="AA486" i="32"/>
  <c r="AO486" i="32" s="1"/>
  <c r="AD486" i="32"/>
  <c r="AR486" i="32" s="1"/>
  <c r="R487" i="32"/>
  <c r="AF487" i="32" s="1"/>
  <c r="S487" i="32"/>
  <c r="AG487" i="32" s="1"/>
  <c r="T487" i="32"/>
  <c r="AH487" i="32" s="1"/>
  <c r="U487" i="32"/>
  <c r="AI487" i="32" s="1"/>
  <c r="AA487" i="32"/>
  <c r="AO487" i="32" s="1"/>
  <c r="AD487" i="32"/>
  <c r="AR487" i="32" s="1"/>
  <c r="R488" i="32"/>
  <c r="AF488" i="32" s="1"/>
  <c r="S488" i="32"/>
  <c r="AG488" i="32" s="1"/>
  <c r="T488" i="32"/>
  <c r="AH488" i="32" s="1"/>
  <c r="U488" i="32"/>
  <c r="AI488" i="32" s="1"/>
  <c r="AA488" i="32"/>
  <c r="AO488" i="32" s="1"/>
  <c r="AD488" i="32"/>
  <c r="AR488" i="32" s="1"/>
  <c r="R489" i="32"/>
  <c r="AF489" i="32" s="1"/>
  <c r="S489" i="32"/>
  <c r="AG489" i="32" s="1"/>
  <c r="T489" i="32"/>
  <c r="AH489" i="32" s="1"/>
  <c r="U489" i="32"/>
  <c r="AI489" i="32" s="1"/>
  <c r="AA489" i="32"/>
  <c r="AO489" i="32" s="1"/>
  <c r="AD489" i="32"/>
  <c r="AR489" i="32" s="1"/>
  <c r="R490" i="32"/>
  <c r="AF490" i="32" s="1"/>
  <c r="S490" i="32"/>
  <c r="AG490" i="32" s="1"/>
  <c r="T490" i="32"/>
  <c r="AH490" i="32" s="1"/>
  <c r="U490" i="32"/>
  <c r="AI490" i="32" s="1"/>
  <c r="AA490" i="32"/>
  <c r="AO490" i="32" s="1"/>
  <c r="AD490" i="32"/>
  <c r="AR490" i="32" s="1"/>
  <c r="R491" i="32"/>
  <c r="AF491" i="32" s="1"/>
  <c r="S491" i="32"/>
  <c r="AG491" i="32" s="1"/>
  <c r="T491" i="32"/>
  <c r="AH491" i="32" s="1"/>
  <c r="U491" i="32"/>
  <c r="AI491" i="32" s="1"/>
  <c r="AA491" i="32"/>
  <c r="AO491" i="32" s="1"/>
  <c r="AD491" i="32"/>
  <c r="AR491" i="32" s="1"/>
  <c r="R492" i="32"/>
  <c r="AF492" i="32" s="1"/>
  <c r="S492" i="32"/>
  <c r="AG492" i="32" s="1"/>
  <c r="T492" i="32"/>
  <c r="AH492" i="32" s="1"/>
  <c r="U492" i="32"/>
  <c r="AI492" i="32" s="1"/>
  <c r="AA492" i="32"/>
  <c r="AO492" i="32" s="1"/>
  <c r="AD492" i="32"/>
  <c r="AR492" i="32" s="1"/>
  <c r="R493" i="32"/>
  <c r="AF493" i="32" s="1"/>
  <c r="S493" i="32"/>
  <c r="AG493" i="32" s="1"/>
  <c r="T493" i="32"/>
  <c r="AH493" i="32" s="1"/>
  <c r="U493" i="32"/>
  <c r="AI493" i="32" s="1"/>
  <c r="AA493" i="32"/>
  <c r="AO493" i="32" s="1"/>
  <c r="AD493" i="32"/>
  <c r="AR493" i="32" s="1"/>
  <c r="R494" i="32"/>
  <c r="AF494" i="32" s="1"/>
  <c r="S494" i="32"/>
  <c r="AG494" i="32" s="1"/>
  <c r="T494" i="32"/>
  <c r="AH494" i="32" s="1"/>
  <c r="U494" i="32"/>
  <c r="AI494" i="32" s="1"/>
  <c r="AA494" i="32"/>
  <c r="AO494" i="32" s="1"/>
  <c r="AD494" i="32"/>
  <c r="AR494" i="32" s="1"/>
  <c r="R495" i="32"/>
  <c r="AF495" i="32" s="1"/>
  <c r="S495" i="32"/>
  <c r="AG495" i="32" s="1"/>
  <c r="T495" i="32"/>
  <c r="AH495" i="32" s="1"/>
  <c r="U495" i="32"/>
  <c r="AI495" i="32" s="1"/>
  <c r="AA495" i="32"/>
  <c r="AO495" i="32" s="1"/>
  <c r="AD495" i="32"/>
  <c r="AR495" i="32" s="1"/>
  <c r="R496" i="32"/>
  <c r="AF496" i="32" s="1"/>
  <c r="S496" i="32"/>
  <c r="AG496" i="32" s="1"/>
  <c r="T496" i="32"/>
  <c r="AH496" i="32" s="1"/>
  <c r="U496" i="32"/>
  <c r="AI496" i="32" s="1"/>
  <c r="AA496" i="32"/>
  <c r="AO496" i="32" s="1"/>
  <c r="AD496" i="32"/>
  <c r="AR496" i="32" s="1"/>
  <c r="R497" i="32"/>
  <c r="AF497" i="32" s="1"/>
  <c r="S497" i="32"/>
  <c r="AG497" i="32" s="1"/>
  <c r="T497" i="32"/>
  <c r="AH497" i="32" s="1"/>
  <c r="U497" i="32"/>
  <c r="AI497" i="32" s="1"/>
  <c r="AA497" i="32"/>
  <c r="AO497" i="32" s="1"/>
  <c r="AD497" i="32"/>
  <c r="AR497" i="32" s="1"/>
  <c r="R498" i="32"/>
  <c r="AF498" i="32" s="1"/>
  <c r="S498" i="32"/>
  <c r="AG498" i="32" s="1"/>
  <c r="T498" i="32"/>
  <c r="AH498" i="32" s="1"/>
  <c r="U498" i="32"/>
  <c r="AI498" i="32" s="1"/>
  <c r="AA498" i="32"/>
  <c r="AO498" i="32" s="1"/>
  <c r="AD498" i="32"/>
  <c r="AR498" i="32" s="1"/>
  <c r="R499" i="32"/>
  <c r="AF499" i="32" s="1"/>
  <c r="S499" i="32"/>
  <c r="AG499" i="32" s="1"/>
  <c r="T499" i="32"/>
  <c r="AH499" i="32" s="1"/>
  <c r="U499" i="32"/>
  <c r="AI499" i="32" s="1"/>
  <c r="AA499" i="32"/>
  <c r="AO499" i="32" s="1"/>
  <c r="AD499" i="32"/>
  <c r="AR499" i="32" s="1"/>
  <c r="R500" i="32"/>
  <c r="AF500" i="32" s="1"/>
  <c r="S500" i="32"/>
  <c r="AG500" i="32" s="1"/>
  <c r="T500" i="32"/>
  <c r="AH500" i="32" s="1"/>
  <c r="U500" i="32"/>
  <c r="AI500" i="32" s="1"/>
  <c r="AA500" i="32"/>
  <c r="AO500" i="32" s="1"/>
  <c r="AD500" i="32"/>
  <c r="AR500" i="32" s="1"/>
  <c r="R501" i="32"/>
  <c r="AF501" i="32" s="1"/>
  <c r="S501" i="32"/>
  <c r="AG501" i="32" s="1"/>
  <c r="T501" i="32"/>
  <c r="AH501" i="32" s="1"/>
  <c r="U501" i="32"/>
  <c r="AI501" i="32" s="1"/>
  <c r="AA501" i="32"/>
  <c r="AO501" i="32" s="1"/>
  <c r="AD501" i="32"/>
  <c r="AR501" i="32" s="1"/>
  <c r="R502" i="32"/>
  <c r="AF502" i="32" s="1"/>
  <c r="S502" i="32"/>
  <c r="AG502" i="32" s="1"/>
  <c r="T502" i="32"/>
  <c r="AH502" i="32" s="1"/>
  <c r="U502" i="32"/>
  <c r="AI502" i="32" s="1"/>
  <c r="AA502" i="32"/>
  <c r="AO502" i="32" s="1"/>
  <c r="AD502" i="32"/>
  <c r="AR502" i="32" s="1"/>
  <c r="R503" i="32"/>
  <c r="AF503" i="32" s="1"/>
  <c r="S503" i="32"/>
  <c r="AG503" i="32" s="1"/>
  <c r="T503" i="32"/>
  <c r="AH503" i="32" s="1"/>
  <c r="U503" i="32"/>
  <c r="AI503" i="32" s="1"/>
  <c r="AA503" i="32"/>
  <c r="AO503" i="32" s="1"/>
  <c r="AD503" i="32"/>
  <c r="AR503" i="32" s="1"/>
  <c r="R504" i="32"/>
  <c r="AF504" i="32" s="1"/>
  <c r="S504" i="32"/>
  <c r="AG504" i="32" s="1"/>
  <c r="T504" i="32"/>
  <c r="AH504" i="32" s="1"/>
  <c r="U504" i="32"/>
  <c r="AI504" i="32" s="1"/>
  <c r="AA504" i="32"/>
  <c r="AO504" i="32" s="1"/>
  <c r="AD504" i="32"/>
  <c r="AR504" i="32" s="1"/>
  <c r="R505" i="32"/>
  <c r="AF505" i="32" s="1"/>
  <c r="S505" i="32"/>
  <c r="AG505" i="32" s="1"/>
  <c r="T505" i="32"/>
  <c r="AH505" i="32" s="1"/>
  <c r="U505" i="32"/>
  <c r="AI505" i="32" s="1"/>
  <c r="AA505" i="32"/>
  <c r="AO505" i="32" s="1"/>
  <c r="AD505" i="32"/>
  <c r="AR505" i="32" s="1"/>
  <c r="R506" i="32"/>
  <c r="AF506" i="32" s="1"/>
  <c r="S506" i="32"/>
  <c r="AG506" i="32" s="1"/>
  <c r="T506" i="32"/>
  <c r="AH506" i="32" s="1"/>
  <c r="U506" i="32"/>
  <c r="AI506" i="32" s="1"/>
  <c r="AA506" i="32"/>
  <c r="AO506" i="32" s="1"/>
  <c r="AD506" i="32"/>
  <c r="AR506" i="32" s="1"/>
  <c r="R507" i="32"/>
  <c r="AF507" i="32" s="1"/>
  <c r="S507" i="32"/>
  <c r="AG507" i="32" s="1"/>
  <c r="T507" i="32"/>
  <c r="AH507" i="32" s="1"/>
  <c r="U507" i="32"/>
  <c r="AI507" i="32" s="1"/>
  <c r="AA507" i="32"/>
  <c r="AO507" i="32" s="1"/>
  <c r="AD507" i="32"/>
  <c r="AR507" i="32" s="1"/>
  <c r="R508" i="32"/>
  <c r="AF508" i="32" s="1"/>
  <c r="S508" i="32"/>
  <c r="AG508" i="32" s="1"/>
  <c r="T508" i="32"/>
  <c r="AH508" i="32" s="1"/>
  <c r="U508" i="32"/>
  <c r="AI508" i="32" s="1"/>
  <c r="AA508" i="32"/>
  <c r="AO508" i="32" s="1"/>
  <c r="AD508" i="32"/>
  <c r="AR508" i="32" s="1"/>
  <c r="R509" i="32"/>
  <c r="AF509" i="32" s="1"/>
  <c r="S509" i="32"/>
  <c r="AG509" i="32" s="1"/>
  <c r="T509" i="32"/>
  <c r="AH509" i="32" s="1"/>
  <c r="U509" i="32"/>
  <c r="AI509" i="32" s="1"/>
  <c r="AA509" i="32"/>
  <c r="AO509" i="32" s="1"/>
  <c r="AD509" i="32"/>
  <c r="AR509" i="32" s="1"/>
  <c r="R510" i="32"/>
  <c r="AF510" i="32" s="1"/>
  <c r="S510" i="32"/>
  <c r="AG510" i="32" s="1"/>
  <c r="T510" i="32"/>
  <c r="AH510" i="32" s="1"/>
  <c r="U510" i="32"/>
  <c r="AI510" i="32" s="1"/>
  <c r="AA510" i="32"/>
  <c r="AO510" i="32" s="1"/>
  <c r="AD510" i="32"/>
  <c r="AR510" i="32" s="1"/>
  <c r="R511" i="32"/>
  <c r="AF511" i="32" s="1"/>
  <c r="S511" i="32"/>
  <c r="AG511" i="32" s="1"/>
  <c r="T511" i="32"/>
  <c r="AH511" i="32" s="1"/>
  <c r="U511" i="32"/>
  <c r="AI511" i="32" s="1"/>
  <c r="AA511" i="32"/>
  <c r="AO511" i="32" s="1"/>
  <c r="AD511" i="32"/>
  <c r="AR511" i="32" s="1"/>
  <c r="R512" i="32"/>
  <c r="AF512" i="32" s="1"/>
  <c r="S512" i="32"/>
  <c r="AG512" i="32" s="1"/>
  <c r="T512" i="32"/>
  <c r="AH512" i="32" s="1"/>
  <c r="U512" i="32"/>
  <c r="AI512" i="32" s="1"/>
  <c r="AA512" i="32"/>
  <c r="AO512" i="32" s="1"/>
  <c r="AD512" i="32"/>
  <c r="AR512" i="32" s="1"/>
  <c r="R513" i="32"/>
  <c r="AF513" i="32" s="1"/>
  <c r="S513" i="32"/>
  <c r="AG513" i="32" s="1"/>
  <c r="T513" i="32"/>
  <c r="AH513" i="32" s="1"/>
  <c r="U513" i="32"/>
  <c r="AI513" i="32" s="1"/>
  <c r="AA513" i="32"/>
  <c r="AO513" i="32" s="1"/>
  <c r="AD513" i="32"/>
  <c r="AR513" i="32" s="1"/>
  <c r="R514" i="32"/>
  <c r="AF514" i="32" s="1"/>
  <c r="S514" i="32"/>
  <c r="AG514" i="32" s="1"/>
  <c r="T514" i="32"/>
  <c r="AH514" i="32" s="1"/>
  <c r="U514" i="32"/>
  <c r="AI514" i="32" s="1"/>
  <c r="AA514" i="32"/>
  <c r="AO514" i="32" s="1"/>
  <c r="AD514" i="32"/>
  <c r="AR514" i="32" s="1"/>
  <c r="R515" i="32"/>
  <c r="AF515" i="32" s="1"/>
  <c r="S515" i="32"/>
  <c r="AG515" i="32" s="1"/>
  <c r="T515" i="32"/>
  <c r="AH515" i="32" s="1"/>
  <c r="U515" i="32"/>
  <c r="AI515" i="32" s="1"/>
  <c r="AA515" i="32"/>
  <c r="AO515" i="32" s="1"/>
  <c r="AD515" i="32"/>
  <c r="AR515" i="32" s="1"/>
  <c r="R516" i="32"/>
  <c r="AF516" i="32" s="1"/>
  <c r="S516" i="32"/>
  <c r="AG516" i="32" s="1"/>
  <c r="T516" i="32"/>
  <c r="AH516" i="32" s="1"/>
  <c r="U516" i="32"/>
  <c r="AI516" i="32" s="1"/>
  <c r="AA516" i="32"/>
  <c r="AO516" i="32" s="1"/>
  <c r="AD516" i="32"/>
  <c r="AR516" i="32" s="1"/>
  <c r="R517" i="32"/>
  <c r="AF517" i="32" s="1"/>
  <c r="S517" i="32"/>
  <c r="AG517" i="32" s="1"/>
  <c r="T517" i="32"/>
  <c r="AH517" i="32" s="1"/>
  <c r="U517" i="32"/>
  <c r="AI517" i="32" s="1"/>
  <c r="AA517" i="32"/>
  <c r="AO517" i="32" s="1"/>
  <c r="AD517" i="32"/>
  <c r="AR517" i="32" s="1"/>
  <c r="R518" i="32"/>
  <c r="AF518" i="32" s="1"/>
  <c r="S518" i="32"/>
  <c r="AG518" i="32" s="1"/>
  <c r="T518" i="32"/>
  <c r="AH518" i="32" s="1"/>
  <c r="U518" i="32"/>
  <c r="AI518" i="32" s="1"/>
  <c r="AA518" i="32"/>
  <c r="AO518" i="32" s="1"/>
  <c r="AD518" i="32"/>
  <c r="AR518" i="32" s="1"/>
  <c r="R519" i="32"/>
  <c r="AF519" i="32" s="1"/>
  <c r="S519" i="32"/>
  <c r="AG519" i="32" s="1"/>
  <c r="T519" i="32"/>
  <c r="AH519" i="32" s="1"/>
  <c r="U519" i="32"/>
  <c r="AI519" i="32" s="1"/>
  <c r="AA519" i="32"/>
  <c r="AO519" i="32" s="1"/>
  <c r="AD519" i="32"/>
  <c r="AR519" i="32" s="1"/>
  <c r="R520" i="32"/>
  <c r="AF520" i="32" s="1"/>
  <c r="S520" i="32"/>
  <c r="AG520" i="32" s="1"/>
  <c r="T520" i="32"/>
  <c r="AH520" i="32" s="1"/>
  <c r="U520" i="32"/>
  <c r="AI520" i="32" s="1"/>
  <c r="AA520" i="32"/>
  <c r="AO520" i="32" s="1"/>
  <c r="AD520" i="32"/>
  <c r="AR520" i="32" s="1"/>
  <c r="R521" i="32"/>
  <c r="AF521" i="32" s="1"/>
  <c r="S521" i="32"/>
  <c r="AG521" i="32" s="1"/>
  <c r="T521" i="32"/>
  <c r="AH521" i="32" s="1"/>
  <c r="U521" i="32"/>
  <c r="AI521" i="32" s="1"/>
  <c r="AA521" i="32"/>
  <c r="AO521" i="32" s="1"/>
  <c r="AD521" i="32"/>
  <c r="AR521" i="32" s="1"/>
  <c r="R522" i="32"/>
  <c r="AF522" i="32" s="1"/>
  <c r="S522" i="32"/>
  <c r="AG522" i="32" s="1"/>
  <c r="T522" i="32"/>
  <c r="AH522" i="32" s="1"/>
  <c r="U522" i="32"/>
  <c r="AI522" i="32" s="1"/>
  <c r="AA522" i="32"/>
  <c r="AO522" i="32" s="1"/>
  <c r="AD522" i="32"/>
  <c r="AR522" i="32" s="1"/>
  <c r="R523" i="32"/>
  <c r="AF523" i="32" s="1"/>
  <c r="S523" i="32"/>
  <c r="AG523" i="32" s="1"/>
  <c r="T523" i="32"/>
  <c r="AH523" i="32" s="1"/>
  <c r="U523" i="32"/>
  <c r="AI523" i="32" s="1"/>
  <c r="AA523" i="32"/>
  <c r="AO523" i="32" s="1"/>
  <c r="AD523" i="32"/>
  <c r="AR523" i="32" s="1"/>
  <c r="R524" i="32"/>
  <c r="AF524" i="32" s="1"/>
  <c r="S524" i="32"/>
  <c r="AG524" i="32" s="1"/>
  <c r="T524" i="32"/>
  <c r="AH524" i="32" s="1"/>
  <c r="U524" i="32"/>
  <c r="AI524" i="32" s="1"/>
  <c r="AA524" i="32"/>
  <c r="AO524" i="32" s="1"/>
  <c r="AD524" i="32"/>
  <c r="AR524" i="32" s="1"/>
  <c r="R525" i="32"/>
  <c r="AF525" i="32" s="1"/>
  <c r="S525" i="32"/>
  <c r="AG525" i="32" s="1"/>
  <c r="T525" i="32"/>
  <c r="AH525" i="32" s="1"/>
  <c r="U525" i="32"/>
  <c r="AI525" i="32" s="1"/>
  <c r="AA525" i="32"/>
  <c r="AO525" i="32" s="1"/>
  <c r="AD525" i="32"/>
  <c r="AR525" i="32" s="1"/>
  <c r="R526" i="32"/>
  <c r="AF526" i="32" s="1"/>
  <c r="S526" i="32"/>
  <c r="AG526" i="32" s="1"/>
  <c r="T526" i="32"/>
  <c r="AH526" i="32" s="1"/>
  <c r="U526" i="32"/>
  <c r="AI526" i="32" s="1"/>
  <c r="AA526" i="32"/>
  <c r="AO526" i="32" s="1"/>
  <c r="AD526" i="32"/>
  <c r="AR526" i="32" s="1"/>
  <c r="R527" i="32"/>
  <c r="AF527" i="32" s="1"/>
  <c r="S527" i="32"/>
  <c r="AG527" i="32" s="1"/>
  <c r="T527" i="32"/>
  <c r="AH527" i="32" s="1"/>
  <c r="U527" i="32"/>
  <c r="AI527" i="32" s="1"/>
  <c r="AA527" i="32"/>
  <c r="AO527" i="32" s="1"/>
  <c r="AD527" i="32"/>
  <c r="AR527" i="32" s="1"/>
  <c r="R528" i="32"/>
  <c r="AF528" i="32" s="1"/>
  <c r="S528" i="32"/>
  <c r="AG528" i="32" s="1"/>
  <c r="T528" i="32"/>
  <c r="AH528" i="32" s="1"/>
  <c r="U528" i="32"/>
  <c r="AI528" i="32" s="1"/>
  <c r="AA528" i="32"/>
  <c r="AO528" i="32" s="1"/>
  <c r="AD528" i="32"/>
  <c r="AR528" i="32" s="1"/>
  <c r="R529" i="32"/>
  <c r="AF529" i="32" s="1"/>
  <c r="S529" i="32"/>
  <c r="AG529" i="32" s="1"/>
  <c r="T529" i="32"/>
  <c r="AH529" i="32" s="1"/>
  <c r="U529" i="32"/>
  <c r="AI529" i="32" s="1"/>
  <c r="AA529" i="32"/>
  <c r="AO529" i="32" s="1"/>
  <c r="AD529" i="32"/>
  <c r="AR529" i="32" s="1"/>
  <c r="R530" i="32"/>
  <c r="AF530" i="32" s="1"/>
  <c r="S530" i="32"/>
  <c r="AG530" i="32" s="1"/>
  <c r="T530" i="32"/>
  <c r="AH530" i="32" s="1"/>
  <c r="U530" i="32"/>
  <c r="AI530" i="32" s="1"/>
  <c r="AA530" i="32"/>
  <c r="AO530" i="32" s="1"/>
  <c r="AD530" i="32"/>
  <c r="AR530" i="32" s="1"/>
  <c r="R531" i="32"/>
  <c r="AF531" i="32" s="1"/>
  <c r="S531" i="32"/>
  <c r="AG531" i="32" s="1"/>
  <c r="T531" i="32"/>
  <c r="AH531" i="32" s="1"/>
  <c r="U531" i="32"/>
  <c r="AI531" i="32" s="1"/>
  <c r="AA531" i="32"/>
  <c r="AO531" i="32" s="1"/>
  <c r="AD531" i="32"/>
  <c r="AR531" i="32" s="1"/>
  <c r="R532" i="32"/>
  <c r="AF532" i="32" s="1"/>
  <c r="S532" i="32"/>
  <c r="AG532" i="32" s="1"/>
  <c r="T532" i="32"/>
  <c r="AH532" i="32" s="1"/>
  <c r="U532" i="32"/>
  <c r="AI532" i="32" s="1"/>
  <c r="AA532" i="32"/>
  <c r="AO532" i="32" s="1"/>
  <c r="AD532" i="32"/>
  <c r="AR532" i="32" s="1"/>
  <c r="R533" i="32"/>
  <c r="AF533" i="32" s="1"/>
  <c r="S533" i="32"/>
  <c r="AG533" i="32" s="1"/>
  <c r="T533" i="32"/>
  <c r="AH533" i="32" s="1"/>
  <c r="U533" i="32"/>
  <c r="AI533" i="32" s="1"/>
  <c r="AA533" i="32"/>
  <c r="AO533" i="32" s="1"/>
  <c r="AD533" i="32"/>
  <c r="AR533" i="32" s="1"/>
  <c r="R534" i="32"/>
  <c r="AF534" i="32" s="1"/>
  <c r="S534" i="32"/>
  <c r="AG534" i="32" s="1"/>
  <c r="T534" i="32"/>
  <c r="AH534" i="32" s="1"/>
  <c r="U534" i="32"/>
  <c r="AI534" i="32" s="1"/>
  <c r="AA534" i="32"/>
  <c r="AO534" i="32" s="1"/>
  <c r="AD534" i="32"/>
  <c r="AR534" i="32" s="1"/>
  <c r="R535" i="32"/>
  <c r="AF535" i="32" s="1"/>
  <c r="S535" i="32"/>
  <c r="AG535" i="32" s="1"/>
  <c r="T535" i="32"/>
  <c r="AH535" i="32" s="1"/>
  <c r="U535" i="32"/>
  <c r="AI535" i="32" s="1"/>
  <c r="AA535" i="32"/>
  <c r="AO535" i="32" s="1"/>
  <c r="AD535" i="32"/>
  <c r="AR535" i="32" s="1"/>
  <c r="R536" i="32"/>
  <c r="AF536" i="32" s="1"/>
  <c r="S536" i="32"/>
  <c r="AG536" i="32" s="1"/>
  <c r="T536" i="32"/>
  <c r="AH536" i="32" s="1"/>
  <c r="U536" i="32"/>
  <c r="AI536" i="32" s="1"/>
  <c r="AA536" i="32"/>
  <c r="AO536" i="32" s="1"/>
  <c r="AD536" i="32"/>
  <c r="AR536" i="32" s="1"/>
  <c r="R537" i="32"/>
  <c r="AF537" i="32" s="1"/>
  <c r="S537" i="32"/>
  <c r="AG537" i="32" s="1"/>
  <c r="T537" i="32"/>
  <c r="AH537" i="32" s="1"/>
  <c r="U537" i="32"/>
  <c r="AI537" i="32" s="1"/>
  <c r="AA537" i="32"/>
  <c r="AO537" i="32" s="1"/>
  <c r="AD537" i="32"/>
  <c r="AR537" i="32" s="1"/>
  <c r="R538" i="32"/>
  <c r="AF538" i="32" s="1"/>
  <c r="S538" i="32"/>
  <c r="AG538" i="32" s="1"/>
  <c r="T538" i="32"/>
  <c r="AH538" i="32" s="1"/>
  <c r="U538" i="32"/>
  <c r="AI538" i="32" s="1"/>
  <c r="AA538" i="32"/>
  <c r="AO538" i="32" s="1"/>
  <c r="AD538" i="32"/>
  <c r="AR538" i="32" s="1"/>
  <c r="R539" i="32"/>
  <c r="AF539" i="32" s="1"/>
  <c r="S539" i="32"/>
  <c r="AG539" i="32" s="1"/>
  <c r="T539" i="32"/>
  <c r="AH539" i="32" s="1"/>
  <c r="U539" i="32"/>
  <c r="AI539" i="32" s="1"/>
  <c r="AA539" i="32"/>
  <c r="AO539" i="32" s="1"/>
  <c r="AD539" i="32"/>
  <c r="AR539" i="32" s="1"/>
  <c r="R540" i="32"/>
  <c r="AF540" i="32" s="1"/>
  <c r="S540" i="32"/>
  <c r="AG540" i="32" s="1"/>
  <c r="T540" i="32"/>
  <c r="AH540" i="32" s="1"/>
  <c r="U540" i="32"/>
  <c r="AI540" i="32" s="1"/>
  <c r="AA540" i="32"/>
  <c r="AO540" i="32" s="1"/>
  <c r="AD540" i="32"/>
  <c r="AR540" i="32" s="1"/>
  <c r="R541" i="32"/>
  <c r="AF541" i="32" s="1"/>
  <c r="S541" i="32"/>
  <c r="AG541" i="32" s="1"/>
  <c r="T541" i="32"/>
  <c r="AH541" i="32" s="1"/>
  <c r="U541" i="32"/>
  <c r="AI541" i="32" s="1"/>
  <c r="AA541" i="32"/>
  <c r="AO541" i="32" s="1"/>
  <c r="AD541" i="32"/>
  <c r="AR541" i="32" s="1"/>
  <c r="R542" i="32"/>
  <c r="AF542" i="32" s="1"/>
  <c r="S542" i="32"/>
  <c r="AG542" i="32" s="1"/>
  <c r="T542" i="32"/>
  <c r="AH542" i="32" s="1"/>
  <c r="U542" i="32"/>
  <c r="AI542" i="32" s="1"/>
  <c r="AA542" i="32"/>
  <c r="AO542" i="32" s="1"/>
  <c r="AD542" i="32"/>
  <c r="AR542" i="32" s="1"/>
  <c r="R543" i="32"/>
  <c r="AF543" i="32" s="1"/>
  <c r="S543" i="32"/>
  <c r="AG543" i="32" s="1"/>
  <c r="T543" i="32"/>
  <c r="AH543" i="32" s="1"/>
  <c r="U543" i="32"/>
  <c r="AI543" i="32" s="1"/>
  <c r="AA543" i="32"/>
  <c r="AO543" i="32" s="1"/>
  <c r="AD543" i="32"/>
  <c r="AR543" i="32" s="1"/>
  <c r="R544" i="32"/>
  <c r="AF544" i="32" s="1"/>
  <c r="S544" i="32"/>
  <c r="AG544" i="32" s="1"/>
  <c r="T544" i="32"/>
  <c r="AH544" i="32" s="1"/>
  <c r="U544" i="32"/>
  <c r="AI544" i="32" s="1"/>
  <c r="AA544" i="32"/>
  <c r="AO544" i="32" s="1"/>
  <c r="AD544" i="32"/>
  <c r="AR544" i="32" s="1"/>
  <c r="R545" i="32"/>
  <c r="AF545" i="32" s="1"/>
  <c r="S545" i="32"/>
  <c r="AG545" i="32" s="1"/>
  <c r="T545" i="32"/>
  <c r="AH545" i="32" s="1"/>
  <c r="U545" i="32"/>
  <c r="AI545" i="32" s="1"/>
  <c r="AA545" i="32"/>
  <c r="AO545" i="32" s="1"/>
  <c r="AD545" i="32"/>
  <c r="AR545" i="32" s="1"/>
  <c r="R546" i="32"/>
  <c r="AF546" i="32" s="1"/>
  <c r="S546" i="32"/>
  <c r="AG546" i="32" s="1"/>
  <c r="T546" i="32"/>
  <c r="AH546" i="32" s="1"/>
  <c r="U546" i="32"/>
  <c r="AI546" i="32" s="1"/>
  <c r="AA546" i="32"/>
  <c r="AO546" i="32" s="1"/>
  <c r="AD546" i="32"/>
  <c r="AR546" i="32" s="1"/>
  <c r="R547" i="32"/>
  <c r="AF547" i="32" s="1"/>
  <c r="S547" i="32"/>
  <c r="AG547" i="32" s="1"/>
  <c r="T547" i="32"/>
  <c r="AH547" i="32" s="1"/>
  <c r="U547" i="32"/>
  <c r="AI547" i="32" s="1"/>
  <c r="AA547" i="32"/>
  <c r="AO547" i="32" s="1"/>
  <c r="AD547" i="32"/>
  <c r="AR547" i="32" s="1"/>
  <c r="R548" i="32"/>
  <c r="AF548" i="32" s="1"/>
  <c r="S548" i="32"/>
  <c r="AG548" i="32" s="1"/>
  <c r="T548" i="32"/>
  <c r="AH548" i="32" s="1"/>
  <c r="U548" i="32"/>
  <c r="AI548" i="32" s="1"/>
  <c r="AA548" i="32"/>
  <c r="AO548" i="32" s="1"/>
  <c r="AD548" i="32"/>
  <c r="AR548" i="32" s="1"/>
  <c r="R549" i="32"/>
  <c r="AF549" i="32" s="1"/>
  <c r="S549" i="32"/>
  <c r="AG549" i="32" s="1"/>
  <c r="T549" i="32"/>
  <c r="AH549" i="32" s="1"/>
  <c r="U549" i="32"/>
  <c r="AI549" i="32" s="1"/>
  <c r="AA549" i="32"/>
  <c r="AO549" i="32" s="1"/>
  <c r="AD549" i="32"/>
  <c r="AR549" i="32" s="1"/>
  <c r="R550" i="32"/>
  <c r="AF550" i="32" s="1"/>
  <c r="S550" i="32"/>
  <c r="AG550" i="32" s="1"/>
  <c r="T550" i="32"/>
  <c r="AH550" i="32" s="1"/>
  <c r="U550" i="32"/>
  <c r="AI550" i="32" s="1"/>
  <c r="AA550" i="32"/>
  <c r="AO550" i="32" s="1"/>
  <c r="AD550" i="32"/>
  <c r="AR550" i="32" s="1"/>
  <c r="R551" i="32"/>
  <c r="AF551" i="32" s="1"/>
  <c r="S551" i="32"/>
  <c r="AG551" i="32" s="1"/>
  <c r="T551" i="32"/>
  <c r="AH551" i="32" s="1"/>
  <c r="U551" i="32"/>
  <c r="AI551" i="32" s="1"/>
  <c r="AA551" i="32"/>
  <c r="AO551" i="32" s="1"/>
  <c r="AD551" i="32"/>
  <c r="AR551" i="32" s="1"/>
  <c r="R552" i="32"/>
  <c r="AF552" i="32" s="1"/>
  <c r="S552" i="32"/>
  <c r="AG552" i="32" s="1"/>
  <c r="T552" i="32"/>
  <c r="AH552" i="32" s="1"/>
  <c r="U552" i="32"/>
  <c r="AI552" i="32" s="1"/>
  <c r="AA552" i="32"/>
  <c r="AO552" i="32" s="1"/>
  <c r="AD552" i="32"/>
  <c r="AR552" i="32" s="1"/>
  <c r="R553" i="32"/>
  <c r="AF553" i="32" s="1"/>
  <c r="S553" i="32"/>
  <c r="AG553" i="32" s="1"/>
  <c r="T553" i="32"/>
  <c r="AH553" i="32" s="1"/>
  <c r="U553" i="32"/>
  <c r="AI553" i="32" s="1"/>
  <c r="AA553" i="32"/>
  <c r="AO553" i="32" s="1"/>
  <c r="AD553" i="32"/>
  <c r="AR553" i="32" s="1"/>
  <c r="R554" i="32"/>
  <c r="AF554" i="32" s="1"/>
  <c r="S554" i="32"/>
  <c r="AG554" i="32" s="1"/>
  <c r="T554" i="32"/>
  <c r="AH554" i="32" s="1"/>
  <c r="U554" i="32"/>
  <c r="AI554" i="32" s="1"/>
  <c r="AA554" i="32"/>
  <c r="AO554" i="32" s="1"/>
  <c r="AD554" i="32"/>
  <c r="AR554" i="32" s="1"/>
  <c r="R555" i="32"/>
  <c r="AF555" i="32" s="1"/>
  <c r="S555" i="32"/>
  <c r="AG555" i="32" s="1"/>
  <c r="T555" i="32"/>
  <c r="AH555" i="32" s="1"/>
  <c r="U555" i="32"/>
  <c r="AI555" i="32" s="1"/>
  <c r="AA555" i="32"/>
  <c r="AO555" i="32" s="1"/>
  <c r="AD555" i="32"/>
  <c r="AR555" i="32" s="1"/>
  <c r="R556" i="32"/>
  <c r="AF556" i="32" s="1"/>
  <c r="S556" i="32"/>
  <c r="AG556" i="32" s="1"/>
  <c r="T556" i="32"/>
  <c r="AH556" i="32" s="1"/>
  <c r="U556" i="32"/>
  <c r="AI556" i="32" s="1"/>
  <c r="AA556" i="32"/>
  <c r="AO556" i="32" s="1"/>
  <c r="AD556" i="32"/>
  <c r="AR556" i="32" s="1"/>
  <c r="R557" i="32"/>
  <c r="AF557" i="32" s="1"/>
  <c r="S557" i="32"/>
  <c r="AG557" i="32" s="1"/>
  <c r="T557" i="32"/>
  <c r="AH557" i="32" s="1"/>
  <c r="U557" i="32"/>
  <c r="AI557" i="32" s="1"/>
  <c r="AA557" i="32"/>
  <c r="AO557" i="32" s="1"/>
  <c r="AD557" i="32"/>
  <c r="AR557" i="32" s="1"/>
  <c r="R558" i="32"/>
  <c r="AF558" i="32" s="1"/>
  <c r="S558" i="32"/>
  <c r="AG558" i="32" s="1"/>
  <c r="T558" i="32"/>
  <c r="AH558" i="32" s="1"/>
  <c r="U558" i="32"/>
  <c r="AI558" i="32" s="1"/>
  <c r="AA558" i="32"/>
  <c r="AO558" i="32" s="1"/>
  <c r="AD558" i="32"/>
  <c r="AR558" i="32" s="1"/>
  <c r="R559" i="32"/>
  <c r="AF559" i="32" s="1"/>
  <c r="S559" i="32"/>
  <c r="AG559" i="32" s="1"/>
  <c r="T559" i="32"/>
  <c r="AH559" i="32" s="1"/>
  <c r="U559" i="32"/>
  <c r="AI559" i="32" s="1"/>
  <c r="AA559" i="32"/>
  <c r="AO559" i="32" s="1"/>
  <c r="AD559" i="32"/>
  <c r="AR559" i="32" s="1"/>
  <c r="R560" i="32"/>
  <c r="AF560" i="32" s="1"/>
  <c r="S560" i="32"/>
  <c r="AG560" i="32" s="1"/>
  <c r="T560" i="32"/>
  <c r="AH560" i="32" s="1"/>
  <c r="U560" i="32"/>
  <c r="AI560" i="32" s="1"/>
  <c r="AA560" i="32"/>
  <c r="AO560" i="32" s="1"/>
  <c r="AD560" i="32"/>
  <c r="AR560" i="32" s="1"/>
  <c r="R561" i="32"/>
  <c r="AF561" i="32" s="1"/>
  <c r="S561" i="32"/>
  <c r="AG561" i="32" s="1"/>
  <c r="T561" i="32"/>
  <c r="AH561" i="32" s="1"/>
  <c r="U561" i="32"/>
  <c r="AI561" i="32" s="1"/>
  <c r="AA561" i="32"/>
  <c r="AO561" i="32" s="1"/>
  <c r="AD561" i="32"/>
  <c r="AR561" i="32" s="1"/>
  <c r="R562" i="32"/>
  <c r="AF562" i="32" s="1"/>
  <c r="S562" i="32"/>
  <c r="AG562" i="32" s="1"/>
  <c r="T562" i="32"/>
  <c r="AH562" i="32" s="1"/>
  <c r="U562" i="32"/>
  <c r="AI562" i="32" s="1"/>
  <c r="AA562" i="32"/>
  <c r="AO562" i="32" s="1"/>
  <c r="AD562" i="32"/>
  <c r="AR562" i="32" s="1"/>
  <c r="R563" i="32"/>
  <c r="AF563" i="32" s="1"/>
  <c r="S563" i="32"/>
  <c r="AG563" i="32" s="1"/>
  <c r="T563" i="32"/>
  <c r="AH563" i="32" s="1"/>
  <c r="U563" i="32"/>
  <c r="AI563" i="32" s="1"/>
  <c r="AA563" i="32"/>
  <c r="AO563" i="32" s="1"/>
  <c r="AD563" i="32"/>
  <c r="AR563" i="32" s="1"/>
  <c r="R564" i="32"/>
  <c r="AF564" i="32" s="1"/>
  <c r="S564" i="32"/>
  <c r="AG564" i="32" s="1"/>
  <c r="T564" i="32"/>
  <c r="AH564" i="32" s="1"/>
  <c r="U564" i="32"/>
  <c r="AI564" i="32" s="1"/>
  <c r="AA564" i="32"/>
  <c r="AO564" i="32" s="1"/>
  <c r="AD564" i="32"/>
  <c r="AR564" i="32" s="1"/>
  <c r="R565" i="32"/>
  <c r="AF565" i="32" s="1"/>
  <c r="S565" i="32"/>
  <c r="AG565" i="32" s="1"/>
  <c r="T565" i="32"/>
  <c r="AH565" i="32" s="1"/>
  <c r="U565" i="32"/>
  <c r="AI565" i="32" s="1"/>
  <c r="AA565" i="32"/>
  <c r="AO565" i="32" s="1"/>
  <c r="AD565" i="32"/>
  <c r="AR565" i="32" s="1"/>
  <c r="R566" i="32"/>
  <c r="AF566" i="32" s="1"/>
  <c r="S566" i="32"/>
  <c r="AG566" i="32" s="1"/>
  <c r="T566" i="32"/>
  <c r="AH566" i="32" s="1"/>
  <c r="U566" i="32"/>
  <c r="AI566" i="32" s="1"/>
  <c r="AA566" i="32"/>
  <c r="AO566" i="32" s="1"/>
  <c r="AD566" i="32"/>
  <c r="AR566" i="32" s="1"/>
  <c r="R567" i="32"/>
  <c r="AF567" i="32" s="1"/>
  <c r="S567" i="32"/>
  <c r="AG567" i="32" s="1"/>
  <c r="T567" i="32"/>
  <c r="AH567" i="32" s="1"/>
  <c r="U567" i="32"/>
  <c r="AI567" i="32" s="1"/>
  <c r="AA567" i="32"/>
  <c r="AO567" i="32" s="1"/>
  <c r="AD567" i="32"/>
  <c r="AR567" i="32" s="1"/>
  <c r="R568" i="32"/>
  <c r="AF568" i="32" s="1"/>
  <c r="S568" i="32"/>
  <c r="AG568" i="32" s="1"/>
  <c r="T568" i="32"/>
  <c r="AH568" i="32" s="1"/>
  <c r="U568" i="32"/>
  <c r="AI568" i="32" s="1"/>
  <c r="AA568" i="32"/>
  <c r="AO568" i="32" s="1"/>
  <c r="AD568" i="32"/>
  <c r="AR568" i="32" s="1"/>
  <c r="R569" i="32"/>
  <c r="AF569" i="32" s="1"/>
  <c r="S569" i="32"/>
  <c r="AG569" i="32" s="1"/>
  <c r="T569" i="32"/>
  <c r="AH569" i="32" s="1"/>
  <c r="U569" i="32"/>
  <c r="AI569" i="32" s="1"/>
  <c r="AA569" i="32"/>
  <c r="AO569" i="32" s="1"/>
  <c r="AD569" i="32"/>
  <c r="AR569" i="32" s="1"/>
  <c r="R570" i="32"/>
  <c r="AF570" i="32" s="1"/>
  <c r="S570" i="32"/>
  <c r="AG570" i="32" s="1"/>
  <c r="T570" i="32"/>
  <c r="AH570" i="32" s="1"/>
  <c r="U570" i="32"/>
  <c r="AI570" i="32" s="1"/>
  <c r="AA570" i="32"/>
  <c r="AO570" i="32" s="1"/>
  <c r="AD570" i="32"/>
  <c r="AR570" i="32" s="1"/>
  <c r="R571" i="32"/>
  <c r="AF571" i="32" s="1"/>
  <c r="S571" i="32"/>
  <c r="AG571" i="32" s="1"/>
  <c r="T571" i="32"/>
  <c r="AH571" i="32" s="1"/>
  <c r="U571" i="32"/>
  <c r="AI571" i="32" s="1"/>
  <c r="AA571" i="32"/>
  <c r="AO571" i="32" s="1"/>
  <c r="AD571" i="32"/>
  <c r="AR571" i="32" s="1"/>
  <c r="R572" i="32"/>
  <c r="AF572" i="32" s="1"/>
  <c r="S572" i="32"/>
  <c r="AG572" i="32" s="1"/>
  <c r="T572" i="32"/>
  <c r="AH572" i="32" s="1"/>
  <c r="U572" i="32"/>
  <c r="AI572" i="32" s="1"/>
  <c r="AA572" i="32"/>
  <c r="AO572" i="32" s="1"/>
  <c r="AD572" i="32"/>
  <c r="AR572" i="32" s="1"/>
  <c r="R573" i="32"/>
  <c r="AF573" i="32" s="1"/>
  <c r="S573" i="32"/>
  <c r="AG573" i="32" s="1"/>
  <c r="T573" i="32"/>
  <c r="AH573" i="32" s="1"/>
  <c r="U573" i="32"/>
  <c r="AI573" i="32" s="1"/>
  <c r="AA573" i="32"/>
  <c r="AO573" i="32" s="1"/>
  <c r="AD573" i="32"/>
  <c r="AR573" i="32" s="1"/>
  <c r="R574" i="32"/>
  <c r="AF574" i="32" s="1"/>
  <c r="S574" i="32"/>
  <c r="AG574" i="32" s="1"/>
  <c r="T574" i="32"/>
  <c r="AH574" i="32" s="1"/>
  <c r="U574" i="32"/>
  <c r="AI574" i="32" s="1"/>
  <c r="AA574" i="32"/>
  <c r="AO574" i="32" s="1"/>
  <c r="AD574" i="32"/>
  <c r="AR574" i="32" s="1"/>
  <c r="R575" i="32"/>
  <c r="AF575" i="32" s="1"/>
  <c r="S575" i="32"/>
  <c r="AG575" i="32" s="1"/>
  <c r="T575" i="32"/>
  <c r="AH575" i="32" s="1"/>
  <c r="U575" i="32"/>
  <c r="AI575" i="32" s="1"/>
  <c r="AA575" i="32"/>
  <c r="AO575" i="32" s="1"/>
  <c r="AD575" i="32"/>
  <c r="AR575" i="32" s="1"/>
  <c r="R576" i="32"/>
  <c r="AF576" i="32" s="1"/>
  <c r="S576" i="32"/>
  <c r="AG576" i="32" s="1"/>
  <c r="T576" i="32"/>
  <c r="AH576" i="32" s="1"/>
  <c r="U576" i="32"/>
  <c r="AI576" i="32" s="1"/>
  <c r="AA576" i="32"/>
  <c r="AO576" i="32" s="1"/>
  <c r="AD576" i="32"/>
  <c r="AR576" i="32" s="1"/>
  <c r="R577" i="32"/>
  <c r="AF577" i="32" s="1"/>
  <c r="S577" i="32"/>
  <c r="AG577" i="32" s="1"/>
  <c r="T577" i="32"/>
  <c r="AH577" i="32" s="1"/>
  <c r="U577" i="32"/>
  <c r="AI577" i="32" s="1"/>
  <c r="AA577" i="32"/>
  <c r="AO577" i="32" s="1"/>
  <c r="AD577" i="32"/>
  <c r="AR577" i="32" s="1"/>
  <c r="R578" i="32"/>
  <c r="AF578" i="32" s="1"/>
  <c r="S578" i="32"/>
  <c r="AG578" i="32" s="1"/>
  <c r="T578" i="32"/>
  <c r="AH578" i="32" s="1"/>
  <c r="U578" i="32"/>
  <c r="AI578" i="32" s="1"/>
  <c r="AA578" i="32"/>
  <c r="AO578" i="32" s="1"/>
  <c r="AD578" i="32"/>
  <c r="AR578" i="32" s="1"/>
  <c r="R579" i="32"/>
  <c r="AF579" i="32" s="1"/>
  <c r="S579" i="32"/>
  <c r="AG579" i="32" s="1"/>
  <c r="T579" i="32"/>
  <c r="AH579" i="32" s="1"/>
  <c r="U579" i="32"/>
  <c r="AI579" i="32" s="1"/>
  <c r="AA579" i="32"/>
  <c r="AO579" i="32" s="1"/>
  <c r="AD579" i="32"/>
  <c r="AR579" i="32" s="1"/>
  <c r="R580" i="32"/>
  <c r="AF580" i="32" s="1"/>
  <c r="S580" i="32"/>
  <c r="AG580" i="32" s="1"/>
  <c r="T580" i="32"/>
  <c r="AH580" i="32" s="1"/>
  <c r="U580" i="32"/>
  <c r="AI580" i="32" s="1"/>
  <c r="AA580" i="32"/>
  <c r="AO580" i="32" s="1"/>
  <c r="AD580" i="32"/>
  <c r="AR580" i="32" s="1"/>
  <c r="R581" i="32"/>
  <c r="AF581" i="32" s="1"/>
  <c r="S581" i="32"/>
  <c r="AG581" i="32" s="1"/>
  <c r="T581" i="32"/>
  <c r="AH581" i="32" s="1"/>
  <c r="U581" i="32"/>
  <c r="AI581" i="32" s="1"/>
  <c r="AA581" i="32"/>
  <c r="AO581" i="32" s="1"/>
  <c r="AD581" i="32"/>
  <c r="AR581" i="32" s="1"/>
  <c r="R582" i="32"/>
  <c r="AF582" i="32" s="1"/>
  <c r="S582" i="32"/>
  <c r="AG582" i="32" s="1"/>
  <c r="T582" i="32"/>
  <c r="AH582" i="32" s="1"/>
  <c r="U582" i="32"/>
  <c r="AI582" i="32" s="1"/>
  <c r="AA582" i="32"/>
  <c r="AO582" i="32" s="1"/>
  <c r="AD582" i="32"/>
  <c r="AR582" i="32" s="1"/>
  <c r="R583" i="32"/>
  <c r="AF583" i="32" s="1"/>
  <c r="S583" i="32"/>
  <c r="AG583" i="32" s="1"/>
  <c r="T583" i="32"/>
  <c r="AH583" i="32" s="1"/>
  <c r="U583" i="32"/>
  <c r="AI583" i="32" s="1"/>
  <c r="AA583" i="32"/>
  <c r="AO583" i="32" s="1"/>
  <c r="AD583" i="32"/>
  <c r="AR583" i="32" s="1"/>
  <c r="R584" i="32"/>
  <c r="AF584" i="32" s="1"/>
  <c r="S584" i="32"/>
  <c r="AG584" i="32" s="1"/>
  <c r="T584" i="32"/>
  <c r="AH584" i="32" s="1"/>
  <c r="U584" i="32"/>
  <c r="AI584" i="32" s="1"/>
  <c r="AA584" i="32"/>
  <c r="AO584" i="32" s="1"/>
  <c r="AD584" i="32"/>
  <c r="AR584" i="32" s="1"/>
  <c r="R585" i="32"/>
  <c r="AF585" i="32" s="1"/>
  <c r="S585" i="32"/>
  <c r="AG585" i="32" s="1"/>
  <c r="T585" i="32"/>
  <c r="AH585" i="32" s="1"/>
  <c r="U585" i="32"/>
  <c r="AI585" i="32" s="1"/>
  <c r="AA585" i="32"/>
  <c r="AO585" i="32" s="1"/>
  <c r="AD585" i="32"/>
  <c r="AR585" i="32" s="1"/>
  <c r="R586" i="32"/>
  <c r="AF586" i="32" s="1"/>
  <c r="S586" i="32"/>
  <c r="AG586" i="32" s="1"/>
  <c r="T586" i="32"/>
  <c r="AH586" i="32" s="1"/>
  <c r="U586" i="32"/>
  <c r="AI586" i="32" s="1"/>
  <c r="AA586" i="32"/>
  <c r="AO586" i="32" s="1"/>
  <c r="AD586" i="32"/>
  <c r="AR586" i="32" s="1"/>
  <c r="R587" i="32"/>
  <c r="AF587" i="32" s="1"/>
  <c r="S587" i="32"/>
  <c r="AG587" i="32" s="1"/>
  <c r="T587" i="32"/>
  <c r="AH587" i="32" s="1"/>
  <c r="U587" i="32"/>
  <c r="AI587" i="32" s="1"/>
  <c r="AA587" i="32"/>
  <c r="AO587" i="32" s="1"/>
  <c r="AD587" i="32"/>
  <c r="AR587" i="32" s="1"/>
  <c r="R588" i="32"/>
  <c r="AF588" i="32" s="1"/>
  <c r="S588" i="32"/>
  <c r="AG588" i="32" s="1"/>
  <c r="T588" i="32"/>
  <c r="AH588" i="32" s="1"/>
  <c r="U588" i="32"/>
  <c r="AI588" i="32" s="1"/>
  <c r="AA588" i="32"/>
  <c r="AO588" i="32" s="1"/>
  <c r="AD588" i="32"/>
  <c r="AR588" i="32" s="1"/>
  <c r="R589" i="32"/>
  <c r="AF589" i="32" s="1"/>
  <c r="S589" i="32"/>
  <c r="AG589" i="32" s="1"/>
  <c r="T589" i="32"/>
  <c r="AH589" i="32" s="1"/>
  <c r="U589" i="32"/>
  <c r="AI589" i="32" s="1"/>
  <c r="AA589" i="32"/>
  <c r="AO589" i="32" s="1"/>
  <c r="AD589" i="32"/>
  <c r="AR589" i="32" s="1"/>
  <c r="R590" i="32"/>
  <c r="AF590" i="32" s="1"/>
  <c r="S590" i="32"/>
  <c r="AG590" i="32" s="1"/>
  <c r="T590" i="32"/>
  <c r="AH590" i="32" s="1"/>
  <c r="U590" i="32"/>
  <c r="AI590" i="32" s="1"/>
  <c r="AA590" i="32"/>
  <c r="AO590" i="32" s="1"/>
  <c r="AD590" i="32"/>
  <c r="AR590" i="32" s="1"/>
  <c r="R591" i="32"/>
  <c r="AF591" i="32" s="1"/>
  <c r="S591" i="32"/>
  <c r="AG591" i="32" s="1"/>
  <c r="T591" i="32"/>
  <c r="AH591" i="32" s="1"/>
  <c r="U591" i="32"/>
  <c r="AI591" i="32" s="1"/>
  <c r="AA591" i="32"/>
  <c r="AO591" i="32" s="1"/>
  <c r="AD591" i="32"/>
  <c r="AR591" i="32" s="1"/>
  <c r="R592" i="32"/>
  <c r="AF592" i="32" s="1"/>
  <c r="S592" i="32"/>
  <c r="AG592" i="32" s="1"/>
  <c r="T592" i="32"/>
  <c r="AH592" i="32" s="1"/>
  <c r="U592" i="32"/>
  <c r="AI592" i="32" s="1"/>
  <c r="AA592" i="32"/>
  <c r="AO592" i="32" s="1"/>
  <c r="AD592" i="32"/>
  <c r="AR592" i="32" s="1"/>
  <c r="R593" i="32"/>
  <c r="AF593" i="32" s="1"/>
  <c r="S593" i="32"/>
  <c r="AG593" i="32" s="1"/>
  <c r="T593" i="32"/>
  <c r="AH593" i="32" s="1"/>
  <c r="U593" i="32"/>
  <c r="AI593" i="32" s="1"/>
  <c r="AA593" i="32"/>
  <c r="AO593" i="32" s="1"/>
  <c r="AD593" i="32"/>
  <c r="AR593" i="32" s="1"/>
  <c r="R594" i="32"/>
  <c r="AF594" i="32" s="1"/>
  <c r="S594" i="32"/>
  <c r="AG594" i="32" s="1"/>
  <c r="T594" i="32"/>
  <c r="AH594" i="32" s="1"/>
  <c r="U594" i="32"/>
  <c r="AI594" i="32" s="1"/>
  <c r="AA594" i="32"/>
  <c r="AO594" i="32" s="1"/>
  <c r="AD594" i="32"/>
  <c r="AR594" i="32" s="1"/>
  <c r="R595" i="32"/>
  <c r="AF595" i="32" s="1"/>
  <c r="S595" i="32"/>
  <c r="AG595" i="32" s="1"/>
  <c r="T595" i="32"/>
  <c r="AH595" i="32" s="1"/>
  <c r="U595" i="32"/>
  <c r="AI595" i="32" s="1"/>
  <c r="AA595" i="32"/>
  <c r="AO595" i="32" s="1"/>
  <c r="AD595" i="32"/>
  <c r="AR595" i="32" s="1"/>
  <c r="R596" i="32"/>
  <c r="AF596" i="32" s="1"/>
  <c r="S596" i="32"/>
  <c r="AG596" i="32" s="1"/>
  <c r="T596" i="32"/>
  <c r="AH596" i="32" s="1"/>
  <c r="U596" i="32"/>
  <c r="AI596" i="32" s="1"/>
  <c r="AA596" i="32"/>
  <c r="AO596" i="32" s="1"/>
  <c r="AD596" i="32"/>
  <c r="AR596" i="32" s="1"/>
  <c r="R597" i="32"/>
  <c r="AF597" i="32" s="1"/>
  <c r="S597" i="32"/>
  <c r="AG597" i="32" s="1"/>
  <c r="T597" i="32"/>
  <c r="AH597" i="32" s="1"/>
  <c r="U597" i="32"/>
  <c r="AI597" i="32" s="1"/>
  <c r="AA597" i="32"/>
  <c r="AO597" i="32" s="1"/>
  <c r="AD597" i="32"/>
  <c r="AR597" i="32" s="1"/>
  <c r="R598" i="32"/>
  <c r="AF598" i="32" s="1"/>
  <c r="S598" i="32"/>
  <c r="AG598" i="32" s="1"/>
  <c r="T598" i="32"/>
  <c r="AH598" i="32" s="1"/>
  <c r="U598" i="32"/>
  <c r="AI598" i="32" s="1"/>
  <c r="AA598" i="32"/>
  <c r="AO598" i="32" s="1"/>
  <c r="AD598" i="32"/>
  <c r="AR598" i="32" s="1"/>
  <c r="R599" i="32"/>
  <c r="AF599" i="32" s="1"/>
  <c r="S599" i="32"/>
  <c r="AG599" i="32" s="1"/>
  <c r="T599" i="32"/>
  <c r="AH599" i="32" s="1"/>
  <c r="U599" i="32"/>
  <c r="AI599" i="32" s="1"/>
  <c r="AA599" i="32"/>
  <c r="AO599" i="32" s="1"/>
  <c r="AD599" i="32"/>
  <c r="AR599" i="32" s="1"/>
  <c r="R600" i="32"/>
  <c r="AF600" i="32" s="1"/>
  <c r="S600" i="32"/>
  <c r="AG600" i="32" s="1"/>
  <c r="T600" i="32"/>
  <c r="AH600" i="32" s="1"/>
  <c r="U600" i="32"/>
  <c r="AI600" i="32" s="1"/>
  <c r="AA600" i="32"/>
  <c r="AO600" i="32" s="1"/>
  <c r="AD600" i="32"/>
  <c r="AR600" i="32" s="1"/>
  <c r="R601" i="32"/>
  <c r="AF601" i="32" s="1"/>
  <c r="S601" i="32"/>
  <c r="AG601" i="32" s="1"/>
  <c r="T601" i="32"/>
  <c r="AH601" i="32" s="1"/>
  <c r="U601" i="32"/>
  <c r="AI601" i="32" s="1"/>
  <c r="AA601" i="32"/>
  <c r="AO601" i="32" s="1"/>
  <c r="AD601" i="32"/>
  <c r="AR601" i="32" s="1"/>
  <c r="R602" i="32"/>
  <c r="AF602" i="32" s="1"/>
  <c r="S602" i="32"/>
  <c r="AG602" i="32" s="1"/>
  <c r="T602" i="32"/>
  <c r="AH602" i="32" s="1"/>
  <c r="U602" i="32"/>
  <c r="AI602" i="32" s="1"/>
  <c r="AA602" i="32"/>
  <c r="AO602" i="32" s="1"/>
  <c r="AD602" i="32"/>
  <c r="AR602" i="32" s="1"/>
  <c r="R603" i="32"/>
  <c r="AF603" i="32" s="1"/>
  <c r="S603" i="32"/>
  <c r="AG603" i="32" s="1"/>
  <c r="T603" i="32"/>
  <c r="AH603" i="32" s="1"/>
  <c r="U603" i="32"/>
  <c r="AI603" i="32" s="1"/>
  <c r="AA603" i="32"/>
  <c r="AO603" i="32" s="1"/>
  <c r="AD603" i="32"/>
  <c r="AR603" i="32" s="1"/>
  <c r="R604" i="32"/>
  <c r="AF604" i="32" s="1"/>
  <c r="S604" i="32"/>
  <c r="AG604" i="32" s="1"/>
  <c r="T604" i="32"/>
  <c r="AH604" i="32" s="1"/>
  <c r="U604" i="32"/>
  <c r="AI604" i="32" s="1"/>
  <c r="AA604" i="32"/>
  <c r="AO604" i="32" s="1"/>
  <c r="AD604" i="32"/>
  <c r="AR604" i="32" s="1"/>
  <c r="R605" i="32"/>
  <c r="AF605" i="32" s="1"/>
  <c r="S605" i="32"/>
  <c r="AG605" i="32" s="1"/>
  <c r="T605" i="32"/>
  <c r="AH605" i="32" s="1"/>
  <c r="U605" i="32"/>
  <c r="AI605" i="32" s="1"/>
  <c r="AA605" i="32"/>
  <c r="AO605" i="32" s="1"/>
  <c r="AD605" i="32"/>
  <c r="AR605" i="32" s="1"/>
  <c r="R606" i="32"/>
  <c r="AF606" i="32" s="1"/>
  <c r="S606" i="32"/>
  <c r="AG606" i="32" s="1"/>
  <c r="T606" i="32"/>
  <c r="AH606" i="32" s="1"/>
  <c r="U606" i="32"/>
  <c r="AI606" i="32" s="1"/>
  <c r="AA606" i="32"/>
  <c r="AO606" i="32" s="1"/>
  <c r="AD606" i="32"/>
  <c r="AR606" i="32" s="1"/>
  <c r="R607" i="32"/>
  <c r="AF607" i="32" s="1"/>
  <c r="S607" i="32"/>
  <c r="AG607" i="32" s="1"/>
  <c r="T607" i="32"/>
  <c r="AH607" i="32" s="1"/>
  <c r="U607" i="32"/>
  <c r="AI607" i="32" s="1"/>
  <c r="AA607" i="32"/>
  <c r="AO607" i="32" s="1"/>
  <c r="AD607" i="32"/>
  <c r="AR607" i="32" s="1"/>
  <c r="R608" i="32"/>
  <c r="AF608" i="32" s="1"/>
  <c r="S608" i="32"/>
  <c r="AG608" i="32" s="1"/>
  <c r="T608" i="32"/>
  <c r="AH608" i="32" s="1"/>
  <c r="U608" i="32"/>
  <c r="AI608" i="32" s="1"/>
  <c r="AA608" i="32"/>
  <c r="AO608" i="32" s="1"/>
  <c r="AD608" i="32"/>
  <c r="AR608" i="32" s="1"/>
  <c r="R609" i="32"/>
  <c r="AF609" i="32" s="1"/>
  <c r="S609" i="32"/>
  <c r="AG609" i="32" s="1"/>
  <c r="T609" i="32"/>
  <c r="AH609" i="32" s="1"/>
  <c r="U609" i="32"/>
  <c r="AI609" i="32" s="1"/>
  <c r="AA609" i="32"/>
  <c r="AO609" i="32" s="1"/>
  <c r="AD609" i="32"/>
  <c r="AR609" i="32" s="1"/>
  <c r="R610" i="32"/>
  <c r="AF610" i="32" s="1"/>
  <c r="S610" i="32"/>
  <c r="AG610" i="32" s="1"/>
  <c r="T610" i="32"/>
  <c r="AH610" i="32" s="1"/>
  <c r="U610" i="32"/>
  <c r="AI610" i="32" s="1"/>
  <c r="AA610" i="32"/>
  <c r="AO610" i="32" s="1"/>
  <c r="AD610" i="32"/>
  <c r="AR610" i="32" s="1"/>
  <c r="R611" i="32"/>
  <c r="AF611" i="32" s="1"/>
  <c r="S611" i="32"/>
  <c r="AG611" i="32" s="1"/>
  <c r="T611" i="32"/>
  <c r="AH611" i="32" s="1"/>
  <c r="U611" i="32"/>
  <c r="AI611" i="32" s="1"/>
  <c r="AA611" i="32"/>
  <c r="AO611" i="32" s="1"/>
  <c r="AD611" i="32"/>
  <c r="AR611" i="32" s="1"/>
  <c r="R612" i="32"/>
  <c r="AF612" i="32" s="1"/>
  <c r="S612" i="32"/>
  <c r="AG612" i="32" s="1"/>
  <c r="T612" i="32"/>
  <c r="AH612" i="32" s="1"/>
  <c r="U612" i="32"/>
  <c r="AI612" i="32" s="1"/>
  <c r="AA612" i="32"/>
  <c r="AO612" i="32" s="1"/>
  <c r="AD612" i="32"/>
  <c r="AR612" i="32" s="1"/>
  <c r="R613" i="32"/>
  <c r="AF613" i="32" s="1"/>
  <c r="S613" i="32"/>
  <c r="AG613" i="32" s="1"/>
  <c r="T613" i="32"/>
  <c r="AH613" i="32" s="1"/>
  <c r="U613" i="32"/>
  <c r="AI613" i="32" s="1"/>
  <c r="AA613" i="32"/>
  <c r="AO613" i="32" s="1"/>
  <c r="AD613" i="32"/>
  <c r="AR613" i="32" s="1"/>
  <c r="R614" i="32"/>
  <c r="AF614" i="32" s="1"/>
  <c r="S614" i="32"/>
  <c r="AG614" i="32" s="1"/>
  <c r="T614" i="32"/>
  <c r="AH614" i="32" s="1"/>
  <c r="U614" i="32"/>
  <c r="AI614" i="32" s="1"/>
  <c r="AA614" i="32"/>
  <c r="AO614" i="32" s="1"/>
  <c r="AD614" i="32"/>
  <c r="AR614" i="32" s="1"/>
  <c r="R615" i="32"/>
  <c r="AF615" i="32" s="1"/>
  <c r="S615" i="32"/>
  <c r="AG615" i="32" s="1"/>
  <c r="T615" i="32"/>
  <c r="AH615" i="32" s="1"/>
  <c r="U615" i="32"/>
  <c r="AI615" i="32" s="1"/>
  <c r="AA615" i="32"/>
  <c r="AO615" i="32" s="1"/>
  <c r="AD615" i="32"/>
  <c r="AR615" i="32" s="1"/>
  <c r="R616" i="32"/>
  <c r="AF616" i="32" s="1"/>
  <c r="S616" i="32"/>
  <c r="AG616" i="32" s="1"/>
  <c r="T616" i="32"/>
  <c r="AH616" i="32" s="1"/>
  <c r="U616" i="32"/>
  <c r="AI616" i="32" s="1"/>
  <c r="AA616" i="32"/>
  <c r="AO616" i="32" s="1"/>
  <c r="AD616" i="32"/>
  <c r="AR616" i="32" s="1"/>
  <c r="R617" i="32"/>
  <c r="AF617" i="32" s="1"/>
  <c r="S617" i="32"/>
  <c r="AG617" i="32" s="1"/>
  <c r="T617" i="32"/>
  <c r="AH617" i="32" s="1"/>
  <c r="U617" i="32"/>
  <c r="AI617" i="32" s="1"/>
  <c r="AA617" i="32"/>
  <c r="AO617" i="32" s="1"/>
  <c r="AD617" i="32"/>
  <c r="AR617" i="32" s="1"/>
  <c r="R618" i="32"/>
  <c r="AF618" i="32" s="1"/>
  <c r="S618" i="32"/>
  <c r="AG618" i="32" s="1"/>
  <c r="T618" i="32"/>
  <c r="AH618" i="32" s="1"/>
  <c r="U618" i="32"/>
  <c r="AI618" i="32" s="1"/>
  <c r="AA618" i="32"/>
  <c r="AO618" i="32" s="1"/>
  <c r="AD618" i="32"/>
  <c r="AR618" i="32" s="1"/>
  <c r="R619" i="32"/>
  <c r="AF619" i="32" s="1"/>
  <c r="S619" i="32"/>
  <c r="AG619" i="32" s="1"/>
  <c r="T619" i="32"/>
  <c r="AH619" i="32" s="1"/>
  <c r="U619" i="32"/>
  <c r="AI619" i="32" s="1"/>
  <c r="AA619" i="32"/>
  <c r="AO619" i="32" s="1"/>
  <c r="AD619" i="32"/>
  <c r="AR619" i="32" s="1"/>
  <c r="R620" i="32"/>
  <c r="AF620" i="32" s="1"/>
  <c r="S620" i="32"/>
  <c r="AG620" i="32" s="1"/>
  <c r="T620" i="32"/>
  <c r="AH620" i="32" s="1"/>
  <c r="U620" i="32"/>
  <c r="AI620" i="32" s="1"/>
  <c r="AA620" i="32"/>
  <c r="AO620" i="32" s="1"/>
  <c r="AD620" i="32"/>
  <c r="AR620" i="32" s="1"/>
  <c r="R621" i="32"/>
  <c r="AF621" i="32" s="1"/>
  <c r="S621" i="32"/>
  <c r="AG621" i="32" s="1"/>
  <c r="T621" i="32"/>
  <c r="AH621" i="32" s="1"/>
  <c r="U621" i="32"/>
  <c r="AI621" i="32" s="1"/>
  <c r="AA621" i="32"/>
  <c r="AO621" i="32" s="1"/>
  <c r="AD621" i="32"/>
  <c r="AR621" i="32" s="1"/>
  <c r="R622" i="32"/>
  <c r="AF622" i="32" s="1"/>
  <c r="S622" i="32"/>
  <c r="AG622" i="32" s="1"/>
  <c r="T622" i="32"/>
  <c r="AH622" i="32" s="1"/>
  <c r="U622" i="32"/>
  <c r="AI622" i="32" s="1"/>
  <c r="AA622" i="32"/>
  <c r="AO622" i="32" s="1"/>
  <c r="AD622" i="32"/>
  <c r="AR622" i="32" s="1"/>
  <c r="R623" i="32"/>
  <c r="AF623" i="32" s="1"/>
  <c r="S623" i="32"/>
  <c r="AG623" i="32" s="1"/>
  <c r="T623" i="32"/>
  <c r="AH623" i="32" s="1"/>
  <c r="U623" i="32"/>
  <c r="AI623" i="32" s="1"/>
  <c r="AA623" i="32"/>
  <c r="AO623" i="32" s="1"/>
  <c r="AD623" i="32"/>
  <c r="AR623" i="32" s="1"/>
  <c r="R624" i="32"/>
  <c r="AF624" i="32" s="1"/>
  <c r="S624" i="32"/>
  <c r="AG624" i="32" s="1"/>
  <c r="T624" i="32"/>
  <c r="AH624" i="32" s="1"/>
  <c r="U624" i="32"/>
  <c r="AI624" i="32" s="1"/>
  <c r="AA624" i="32"/>
  <c r="AO624" i="32" s="1"/>
  <c r="AD624" i="32"/>
  <c r="AR624" i="32" s="1"/>
  <c r="R625" i="32"/>
  <c r="AF625" i="32" s="1"/>
  <c r="S625" i="32"/>
  <c r="AG625" i="32" s="1"/>
  <c r="T625" i="32"/>
  <c r="AH625" i="32" s="1"/>
  <c r="U625" i="32"/>
  <c r="AI625" i="32" s="1"/>
  <c r="AA625" i="32"/>
  <c r="AO625" i="32" s="1"/>
  <c r="AD625" i="32"/>
  <c r="AR625" i="32" s="1"/>
  <c r="R626" i="32"/>
  <c r="AF626" i="32" s="1"/>
  <c r="S626" i="32"/>
  <c r="AG626" i="32" s="1"/>
  <c r="T626" i="32"/>
  <c r="AH626" i="32" s="1"/>
  <c r="U626" i="32"/>
  <c r="AI626" i="32" s="1"/>
  <c r="AA626" i="32"/>
  <c r="AO626" i="32" s="1"/>
  <c r="AD626" i="32"/>
  <c r="AR626" i="32" s="1"/>
  <c r="R627" i="32"/>
  <c r="AF627" i="32" s="1"/>
  <c r="S627" i="32"/>
  <c r="AG627" i="32" s="1"/>
  <c r="T627" i="32"/>
  <c r="AH627" i="32" s="1"/>
  <c r="U627" i="32"/>
  <c r="AI627" i="32" s="1"/>
  <c r="AA627" i="32"/>
  <c r="AO627" i="32" s="1"/>
  <c r="AD627" i="32"/>
  <c r="AR627" i="32" s="1"/>
  <c r="R628" i="32"/>
  <c r="AF628" i="32" s="1"/>
  <c r="S628" i="32"/>
  <c r="AG628" i="32" s="1"/>
  <c r="T628" i="32"/>
  <c r="AH628" i="32" s="1"/>
  <c r="U628" i="32"/>
  <c r="AI628" i="32" s="1"/>
  <c r="AA628" i="32"/>
  <c r="AO628" i="32" s="1"/>
  <c r="AD628" i="32"/>
  <c r="AR628" i="32" s="1"/>
  <c r="R629" i="32"/>
  <c r="AF629" i="32" s="1"/>
  <c r="S629" i="32"/>
  <c r="AG629" i="32" s="1"/>
  <c r="T629" i="32"/>
  <c r="AH629" i="32" s="1"/>
  <c r="U629" i="32"/>
  <c r="AI629" i="32" s="1"/>
  <c r="AA629" i="32"/>
  <c r="AO629" i="32" s="1"/>
  <c r="AD629" i="32"/>
  <c r="AR629" i="32" s="1"/>
  <c r="R630" i="32"/>
  <c r="AF630" i="32" s="1"/>
  <c r="S630" i="32"/>
  <c r="AG630" i="32" s="1"/>
  <c r="T630" i="32"/>
  <c r="AH630" i="32" s="1"/>
  <c r="U630" i="32"/>
  <c r="AI630" i="32" s="1"/>
  <c r="AA630" i="32"/>
  <c r="AO630" i="32" s="1"/>
  <c r="AD630" i="32"/>
  <c r="AR630" i="32" s="1"/>
  <c r="R631" i="32"/>
  <c r="AF631" i="32" s="1"/>
  <c r="S631" i="32"/>
  <c r="AG631" i="32" s="1"/>
  <c r="T631" i="32"/>
  <c r="AH631" i="32" s="1"/>
  <c r="U631" i="32"/>
  <c r="AI631" i="32" s="1"/>
  <c r="AA631" i="32"/>
  <c r="AO631" i="32" s="1"/>
  <c r="AD631" i="32"/>
  <c r="AR631" i="32" s="1"/>
  <c r="R632" i="32"/>
  <c r="AF632" i="32" s="1"/>
  <c r="S632" i="32"/>
  <c r="AG632" i="32" s="1"/>
  <c r="T632" i="32"/>
  <c r="AH632" i="32" s="1"/>
  <c r="U632" i="32"/>
  <c r="AI632" i="32" s="1"/>
  <c r="AA632" i="32"/>
  <c r="AO632" i="32" s="1"/>
  <c r="AD632" i="32"/>
  <c r="AR632" i="32" s="1"/>
  <c r="R633" i="32"/>
  <c r="AF633" i="32" s="1"/>
  <c r="S633" i="32"/>
  <c r="AG633" i="32" s="1"/>
  <c r="T633" i="32"/>
  <c r="AH633" i="32" s="1"/>
  <c r="U633" i="32"/>
  <c r="AI633" i="32" s="1"/>
  <c r="AA633" i="32"/>
  <c r="AO633" i="32" s="1"/>
  <c r="AD633" i="32"/>
  <c r="AR633" i="32" s="1"/>
  <c r="R634" i="32"/>
  <c r="AF634" i="32" s="1"/>
  <c r="S634" i="32"/>
  <c r="AG634" i="32" s="1"/>
  <c r="T634" i="32"/>
  <c r="AH634" i="32" s="1"/>
  <c r="U634" i="32"/>
  <c r="AI634" i="32" s="1"/>
  <c r="AA634" i="32"/>
  <c r="AO634" i="32" s="1"/>
  <c r="AD634" i="32"/>
  <c r="AR634" i="32" s="1"/>
  <c r="R635" i="32"/>
  <c r="AF635" i="32" s="1"/>
  <c r="S635" i="32"/>
  <c r="AG635" i="32" s="1"/>
  <c r="T635" i="32"/>
  <c r="AH635" i="32" s="1"/>
  <c r="U635" i="32"/>
  <c r="AI635" i="32" s="1"/>
  <c r="AA635" i="32"/>
  <c r="AO635" i="32" s="1"/>
  <c r="AD635" i="32"/>
  <c r="AR635" i="32" s="1"/>
  <c r="R636" i="32"/>
  <c r="AF636" i="32" s="1"/>
  <c r="S636" i="32"/>
  <c r="AG636" i="32" s="1"/>
  <c r="T636" i="32"/>
  <c r="AH636" i="32" s="1"/>
  <c r="U636" i="32"/>
  <c r="AI636" i="32" s="1"/>
  <c r="AA636" i="32"/>
  <c r="AO636" i="32" s="1"/>
  <c r="AD636" i="32"/>
  <c r="AR636" i="32" s="1"/>
  <c r="R637" i="32"/>
  <c r="AF637" i="32" s="1"/>
  <c r="S637" i="32"/>
  <c r="AG637" i="32" s="1"/>
  <c r="T637" i="32"/>
  <c r="AH637" i="32" s="1"/>
  <c r="U637" i="32"/>
  <c r="AI637" i="32" s="1"/>
  <c r="AA637" i="32"/>
  <c r="AO637" i="32" s="1"/>
  <c r="AD637" i="32"/>
  <c r="AR637" i="32" s="1"/>
  <c r="R638" i="32"/>
  <c r="AF638" i="32" s="1"/>
  <c r="S638" i="32"/>
  <c r="AG638" i="32" s="1"/>
  <c r="T638" i="32"/>
  <c r="AH638" i="32" s="1"/>
  <c r="U638" i="32"/>
  <c r="AI638" i="32" s="1"/>
  <c r="AA638" i="32"/>
  <c r="AO638" i="32" s="1"/>
  <c r="AD638" i="32"/>
  <c r="AR638" i="32" s="1"/>
  <c r="R639" i="32"/>
  <c r="AF639" i="32" s="1"/>
  <c r="S639" i="32"/>
  <c r="AG639" i="32" s="1"/>
  <c r="T639" i="32"/>
  <c r="AH639" i="32" s="1"/>
  <c r="U639" i="32"/>
  <c r="AI639" i="32" s="1"/>
  <c r="AA639" i="32"/>
  <c r="AO639" i="32" s="1"/>
  <c r="AD639" i="32"/>
  <c r="AR639" i="32" s="1"/>
  <c r="R640" i="32"/>
  <c r="AF640" i="32" s="1"/>
  <c r="S640" i="32"/>
  <c r="AG640" i="32" s="1"/>
  <c r="T640" i="32"/>
  <c r="AH640" i="32" s="1"/>
  <c r="U640" i="32"/>
  <c r="AI640" i="32" s="1"/>
  <c r="AA640" i="32"/>
  <c r="AO640" i="32" s="1"/>
  <c r="AD640" i="32"/>
  <c r="AR640" i="32" s="1"/>
  <c r="R641" i="32"/>
  <c r="AF641" i="32" s="1"/>
  <c r="S641" i="32"/>
  <c r="AG641" i="32" s="1"/>
  <c r="T641" i="32"/>
  <c r="AH641" i="32" s="1"/>
  <c r="U641" i="32"/>
  <c r="AI641" i="32" s="1"/>
  <c r="AA641" i="32"/>
  <c r="AO641" i="32" s="1"/>
  <c r="AD641" i="32"/>
  <c r="AR641" i="32" s="1"/>
  <c r="R642" i="32"/>
  <c r="AF642" i="32" s="1"/>
  <c r="S642" i="32"/>
  <c r="AG642" i="32" s="1"/>
  <c r="T642" i="32"/>
  <c r="AH642" i="32" s="1"/>
  <c r="U642" i="32"/>
  <c r="AI642" i="32" s="1"/>
  <c r="AA642" i="32"/>
  <c r="AO642" i="32" s="1"/>
  <c r="AD642" i="32"/>
  <c r="AR642" i="32" s="1"/>
  <c r="R643" i="32"/>
  <c r="AF643" i="32" s="1"/>
  <c r="S643" i="32"/>
  <c r="AG643" i="32" s="1"/>
  <c r="T643" i="32"/>
  <c r="AH643" i="32" s="1"/>
  <c r="U643" i="32"/>
  <c r="AI643" i="32" s="1"/>
  <c r="AA643" i="32"/>
  <c r="AO643" i="32" s="1"/>
  <c r="AD643" i="32"/>
  <c r="AR643" i="32" s="1"/>
  <c r="R644" i="32"/>
  <c r="AF644" i="32" s="1"/>
  <c r="S644" i="32"/>
  <c r="AG644" i="32" s="1"/>
  <c r="T644" i="32"/>
  <c r="AH644" i="32" s="1"/>
  <c r="U644" i="32"/>
  <c r="AI644" i="32" s="1"/>
  <c r="AA644" i="32"/>
  <c r="AO644" i="32" s="1"/>
  <c r="AD644" i="32"/>
  <c r="AR644" i="32" s="1"/>
  <c r="R645" i="32"/>
  <c r="AF645" i="32" s="1"/>
  <c r="S645" i="32"/>
  <c r="AG645" i="32" s="1"/>
  <c r="T645" i="32"/>
  <c r="AH645" i="32" s="1"/>
  <c r="U645" i="32"/>
  <c r="AI645" i="32" s="1"/>
  <c r="AA645" i="32"/>
  <c r="AO645" i="32" s="1"/>
  <c r="AD645" i="32"/>
  <c r="AR645" i="32" s="1"/>
  <c r="R646" i="32"/>
  <c r="AF646" i="32" s="1"/>
  <c r="S646" i="32"/>
  <c r="AG646" i="32" s="1"/>
  <c r="T646" i="32"/>
  <c r="AH646" i="32" s="1"/>
  <c r="U646" i="32"/>
  <c r="AI646" i="32" s="1"/>
  <c r="AA646" i="32"/>
  <c r="AO646" i="32" s="1"/>
  <c r="AD646" i="32"/>
  <c r="AR646" i="32" s="1"/>
  <c r="R647" i="32"/>
  <c r="AF647" i="32" s="1"/>
  <c r="S647" i="32"/>
  <c r="AG647" i="32" s="1"/>
  <c r="T647" i="32"/>
  <c r="AH647" i="32" s="1"/>
  <c r="U647" i="32"/>
  <c r="AI647" i="32" s="1"/>
  <c r="AA647" i="32"/>
  <c r="AO647" i="32" s="1"/>
  <c r="AD647" i="32"/>
  <c r="AR647" i="32" s="1"/>
  <c r="R648" i="32"/>
  <c r="AF648" i="32" s="1"/>
  <c r="S648" i="32"/>
  <c r="AG648" i="32" s="1"/>
  <c r="T648" i="32"/>
  <c r="AH648" i="32" s="1"/>
  <c r="U648" i="32"/>
  <c r="AI648" i="32" s="1"/>
  <c r="AA648" i="32"/>
  <c r="AO648" i="32" s="1"/>
  <c r="AD648" i="32"/>
  <c r="AR648" i="32" s="1"/>
  <c r="R649" i="32"/>
  <c r="AF649" i="32" s="1"/>
  <c r="S649" i="32"/>
  <c r="AG649" i="32" s="1"/>
  <c r="T649" i="32"/>
  <c r="AH649" i="32" s="1"/>
  <c r="U649" i="32"/>
  <c r="AI649" i="32" s="1"/>
  <c r="AA649" i="32"/>
  <c r="AO649" i="32" s="1"/>
  <c r="AD649" i="32"/>
  <c r="AR649" i="32" s="1"/>
  <c r="R650" i="32"/>
  <c r="AF650" i="32" s="1"/>
  <c r="S650" i="32"/>
  <c r="AG650" i="32" s="1"/>
  <c r="T650" i="32"/>
  <c r="AH650" i="32" s="1"/>
  <c r="U650" i="32"/>
  <c r="AI650" i="32" s="1"/>
  <c r="AA650" i="32"/>
  <c r="AO650" i="32" s="1"/>
  <c r="AD650" i="32"/>
  <c r="AR650" i="32" s="1"/>
  <c r="R651" i="32"/>
  <c r="AF651" i="32" s="1"/>
  <c r="S651" i="32"/>
  <c r="AG651" i="32" s="1"/>
  <c r="T651" i="32"/>
  <c r="AH651" i="32" s="1"/>
  <c r="U651" i="32"/>
  <c r="AI651" i="32" s="1"/>
  <c r="AA651" i="32"/>
  <c r="AO651" i="32" s="1"/>
  <c r="AD651" i="32"/>
  <c r="AR651" i="32" s="1"/>
  <c r="R652" i="32"/>
  <c r="AF652" i="32" s="1"/>
  <c r="S652" i="32"/>
  <c r="AG652" i="32" s="1"/>
  <c r="T652" i="32"/>
  <c r="AH652" i="32" s="1"/>
  <c r="U652" i="32"/>
  <c r="AI652" i="32" s="1"/>
  <c r="AA652" i="32"/>
  <c r="AO652" i="32" s="1"/>
  <c r="AD652" i="32"/>
  <c r="AR652" i="32" s="1"/>
  <c r="R653" i="32"/>
  <c r="AF653" i="32" s="1"/>
  <c r="S653" i="32"/>
  <c r="AG653" i="32" s="1"/>
  <c r="T653" i="32"/>
  <c r="AH653" i="32" s="1"/>
  <c r="U653" i="32"/>
  <c r="AI653" i="32" s="1"/>
  <c r="AA653" i="32"/>
  <c r="AO653" i="32" s="1"/>
  <c r="AD653" i="32"/>
  <c r="AR653" i="32" s="1"/>
  <c r="R654" i="32"/>
  <c r="AF654" i="32" s="1"/>
  <c r="S654" i="32"/>
  <c r="AG654" i="32" s="1"/>
  <c r="T654" i="32"/>
  <c r="AH654" i="32" s="1"/>
  <c r="U654" i="32"/>
  <c r="AI654" i="32" s="1"/>
  <c r="AA654" i="32"/>
  <c r="AO654" i="32" s="1"/>
  <c r="AD654" i="32"/>
  <c r="AR654" i="32" s="1"/>
  <c r="R655" i="32"/>
  <c r="AF655" i="32" s="1"/>
  <c r="S655" i="32"/>
  <c r="AG655" i="32" s="1"/>
  <c r="T655" i="32"/>
  <c r="AH655" i="32" s="1"/>
  <c r="U655" i="32"/>
  <c r="AI655" i="32" s="1"/>
  <c r="AA655" i="32"/>
  <c r="AO655" i="32" s="1"/>
  <c r="AD655" i="32"/>
  <c r="AR655" i="32" s="1"/>
  <c r="R656" i="32"/>
  <c r="AF656" i="32" s="1"/>
  <c r="S656" i="32"/>
  <c r="AG656" i="32" s="1"/>
  <c r="T656" i="32"/>
  <c r="AH656" i="32" s="1"/>
  <c r="U656" i="32"/>
  <c r="AI656" i="32" s="1"/>
  <c r="AA656" i="32"/>
  <c r="AO656" i="32" s="1"/>
  <c r="AD656" i="32"/>
  <c r="AR656" i="32" s="1"/>
  <c r="R657" i="32"/>
  <c r="AF657" i="32" s="1"/>
  <c r="S657" i="32"/>
  <c r="AG657" i="32" s="1"/>
  <c r="T657" i="32"/>
  <c r="AH657" i="32" s="1"/>
  <c r="U657" i="32"/>
  <c r="AI657" i="32" s="1"/>
  <c r="AA657" i="32"/>
  <c r="AO657" i="32" s="1"/>
  <c r="AD657" i="32"/>
  <c r="AR657" i="32" s="1"/>
  <c r="R658" i="32"/>
  <c r="AF658" i="32" s="1"/>
  <c r="S658" i="32"/>
  <c r="AG658" i="32" s="1"/>
  <c r="T658" i="32"/>
  <c r="AH658" i="32" s="1"/>
  <c r="U658" i="32"/>
  <c r="AI658" i="32" s="1"/>
  <c r="AA658" i="32"/>
  <c r="AO658" i="32" s="1"/>
  <c r="AD658" i="32"/>
  <c r="AR658" i="32" s="1"/>
  <c r="R659" i="32"/>
  <c r="AF659" i="32" s="1"/>
  <c r="S659" i="32"/>
  <c r="AG659" i="32" s="1"/>
  <c r="T659" i="32"/>
  <c r="AH659" i="32" s="1"/>
  <c r="U659" i="32"/>
  <c r="AI659" i="32" s="1"/>
  <c r="AA659" i="32"/>
  <c r="AO659" i="32" s="1"/>
  <c r="AD659" i="32"/>
  <c r="AR659" i="32" s="1"/>
  <c r="R660" i="32"/>
  <c r="AF660" i="32" s="1"/>
  <c r="S660" i="32"/>
  <c r="AG660" i="32" s="1"/>
  <c r="T660" i="32"/>
  <c r="AH660" i="32" s="1"/>
  <c r="U660" i="32"/>
  <c r="AI660" i="32" s="1"/>
  <c r="AA660" i="32"/>
  <c r="AO660" i="32" s="1"/>
  <c r="AD660" i="32"/>
  <c r="AR660" i="32" s="1"/>
  <c r="R661" i="32"/>
  <c r="AF661" i="32" s="1"/>
  <c r="S661" i="32"/>
  <c r="AG661" i="32" s="1"/>
  <c r="T661" i="32"/>
  <c r="AH661" i="32" s="1"/>
  <c r="U661" i="32"/>
  <c r="AI661" i="32" s="1"/>
  <c r="AA661" i="32"/>
  <c r="AO661" i="32" s="1"/>
  <c r="AD661" i="32"/>
  <c r="AR661" i="32" s="1"/>
  <c r="R662" i="32"/>
  <c r="AF662" i="32" s="1"/>
  <c r="S662" i="32"/>
  <c r="AG662" i="32" s="1"/>
  <c r="T662" i="32"/>
  <c r="AH662" i="32" s="1"/>
  <c r="U662" i="32"/>
  <c r="AI662" i="32" s="1"/>
  <c r="AA662" i="32"/>
  <c r="AO662" i="32" s="1"/>
  <c r="AD662" i="32"/>
  <c r="AR662" i="32" s="1"/>
  <c r="R663" i="32"/>
  <c r="AF663" i="32" s="1"/>
  <c r="S663" i="32"/>
  <c r="AG663" i="32" s="1"/>
  <c r="T663" i="32"/>
  <c r="AH663" i="32" s="1"/>
  <c r="U663" i="32"/>
  <c r="AI663" i="32" s="1"/>
  <c r="AA663" i="32"/>
  <c r="AO663" i="32" s="1"/>
  <c r="AD663" i="32"/>
  <c r="AR663" i="32" s="1"/>
  <c r="R664" i="32"/>
  <c r="AF664" i="32" s="1"/>
  <c r="S664" i="32"/>
  <c r="AG664" i="32" s="1"/>
  <c r="T664" i="32"/>
  <c r="AH664" i="32" s="1"/>
  <c r="U664" i="32"/>
  <c r="AI664" i="32" s="1"/>
  <c r="AA664" i="32"/>
  <c r="AO664" i="32" s="1"/>
  <c r="AD664" i="32"/>
  <c r="AR664" i="32" s="1"/>
  <c r="R665" i="32"/>
  <c r="AF665" i="32" s="1"/>
  <c r="S665" i="32"/>
  <c r="AG665" i="32" s="1"/>
  <c r="T665" i="32"/>
  <c r="AH665" i="32" s="1"/>
  <c r="U665" i="32"/>
  <c r="AI665" i="32" s="1"/>
  <c r="AA665" i="32"/>
  <c r="AO665" i="32" s="1"/>
  <c r="AD665" i="32"/>
  <c r="AR665" i="32" s="1"/>
  <c r="R666" i="32"/>
  <c r="AF666" i="32" s="1"/>
  <c r="S666" i="32"/>
  <c r="AG666" i="32" s="1"/>
  <c r="T666" i="32"/>
  <c r="AH666" i="32" s="1"/>
  <c r="U666" i="32"/>
  <c r="AI666" i="32" s="1"/>
  <c r="AA666" i="32"/>
  <c r="AO666" i="32" s="1"/>
  <c r="AD666" i="32"/>
  <c r="AR666" i="32" s="1"/>
  <c r="R667" i="32"/>
  <c r="AF667" i="32" s="1"/>
  <c r="S667" i="32"/>
  <c r="AG667" i="32" s="1"/>
  <c r="T667" i="32"/>
  <c r="AH667" i="32" s="1"/>
  <c r="U667" i="32"/>
  <c r="AI667" i="32" s="1"/>
  <c r="AA667" i="32"/>
  <c r="AO667" i="32" s="1"/>
  <c r="AD667" i="32"/>
  <c r="AR667" i="32" s="1"/>
  <c r="R668" i="32"/>
  <c r="AF668" i="32" s="1"/>
  <c r="S668" i="32"/>
  <c r="AG668" i="32" s="1"/>
  <c r="T668" i="32"/>
  <c r="AH668" i="32" s="1"/>
  <c r="U668" i="32"/>
  <c r="AI668" i="32" s="1"/>
  <c r="AA668" i="32"/>
  <c r="AO668" i="32" s="1"/>
  <c r="AD668" i="32"/>
  <c r="AR668" i="32" s="1"/>
  <c r="R669" i="32"/>
  <c r="AF669" i="32" s="1"/>
  <c r="S669" i="32"/>
  <c r="AG669" i="32" s="1"/>
  <c r="T669" i="32"/>
  <c r="AH669" i="32" s="1"/>
  <c r="U669" i="32"/>
  <c r="AI669" i="32" s="1"/>
  <c r="AA669" i="32"/>
  <c r="AO669" i="32" s="1"/>
  <c r="AD669" i="32"/>
  <c r="AR669" i="32" s="1"/>
  <c r="R670" i="32"/>
  <c r="AF670" i="32" s="1"/>
  <c r="S670" i="32"/>
  <c r="AG670" i="32" s="1"/>
  <c r="T670" i="32"/>
  <c r="AH670" i="32" s="1"/>
  <c r="U670" i="32"/>
  <c r="AI670" i="32" s="1"/>
  <c r="AA670" i="32"/>
  <c r="AO670" i="32" s="1"/>
  <c r="AD670" i="32"/>
  <c r="AR670" i="32" s="1"/>
  <c r="R671" i="32"/>
  <c r="AF671" i="32" s="1"/>
  <c r="S671" i="32"/>
  <c r="AG671" i="32" s="1"/>
  <c r="T671" i="32"/>
  <c r="AH671" i="32" s="1"/>
  <c r="U671" i="32"/>
  <c r="AI671" i="32" s="1"/>
  <c r="AA671" i="32"/>
  <c r="AO671" i="32" s="1"/>
  <c r="AD671" i="32"/>
  <c r="AR671" i="32" s="1"/>
  <c r="R672" i="32"/>
  <c r="AF672" i="32" s="1"/>
  <c r="S672" i="32"/>
  <c r="AG672" i="32" s="1"/>
  <c r="T672" i="32"/>
  <c r="AH672" i="32" s="1"/>
  <c r="U672" i="32"/>
  <c r="AI672" i="32" s="1"/>
  <c r="AA672" i="32"/>
  <c r="AO672" i="32" s="1"/>
  <c r="AD672" i="32"/>
  <c r="AR672" i="32" s="1"/>
  <c r="R673" i="32"/>
  <c r="AF673" i="32" s="1"/>
  <c r="S673" i="32"/>
  <c r="AG673" i="32" s="1"/>
  <c r="T673" i="32"/>
  <c r="AH673" i="32" s="1"/>
  <c r="U673" i="32"/>
  <c r="AI673" i="32" s="1"/>
  <c r="AA673" i="32"/>
  <c r="AO673" i="32" s="1"/>
  <c r="AD673" i="32"/>
  <c r="AR673" i="32" s="1"/>
  <c r="R674" i="32"/>
  <c r="AF674" i="32" s="1"/>
  <c r="S674" i="32"/>
  <c r="AG674" i="32" s="1"/>
  <c r="T674" i="32"/>
  <c r="AH674" i="32" s="1"/>
  <c r="U674" i="32"/>
  <c r="AI674" i="32" s="1"/>
  <c r="AA674" i="32"/>
  <c r="AO674" i="32" s="1"/>
  <c r="AD674" i="32"/>
  <c r="AR674" i="32" s="1"/>
  <c r="R675" i="32"/>
  <c r="AF675" i="32" s="1"/>
  <c r="S675" i="32"/>
  <c r="AG675" i="32" s="1"/>
  <c r="T675" i="32"/>
  <c r="AH675" i="32" s="1"/>
  <c r="U675" i="32"/>
  <c r="AI675" i="32" s="1"/>
  <c r="AA675" i="32"/>
  <c r="AO675" i="32" s="1"/>
  <c r="AD675" i="32"/>
  <c r="AR675" i="32" s="1"/>
  <c r="R676" i="32"/>
  <c r="AF676" i="32" s="1"/>
  <c r="S676" i="32"/>
  <c r="AG676" i="32" s="1"/>
  <c r="T676" i="32"/>
  <c r="AH676" i="32" s="1"/>
  <c r="U676" i="32"/>
  <c r="AI676" i="32" s="1"/>
  <c r="AA676" i="32"/>
  <c r="AO676" i="32" s="1"/>
  <c r="AD676" i="32"/>
  <c r="AR676" i="32" s="1"/>
  <c r="R677" i="32"/>
  <c r="AF677" i="32" s="1"/>
  <c r="S677" i="32"/>
  <c r="AG677" i="32" s="1"/>
  <c r="T677" i="32"/>
  <c r="AH677" i="32" s="1"/>
  <c r="U677" i="32"/>
  <c r="AI677" i="32" s="1"/>
  <c r="AA677" i="32"/>
  <c r="AO677" i="32" s="1"/>
  <c r="AD677" i="32"/>
  <c r="AR677" i="32" s="1"/>
  <c r="R678" i="32"/>
  <c r="AF678" i="32" s="1"/>
  <c r="S678" i="32"/>
  <c r="AG678" i="32" s="1"/>
  <c r="T678" i="32"/>
  <c r="AH678" i="32" s="1"/>
  <c r="U678" i="32"/>
  <c r="AI678" i="32" s="1"/>
  <c r="AA678" i="32"/>
  <c r="AO678" i="32" s="1"/>
  <c r="AD678" i="32"/>
  <c r="AR678" i="32" s="1"/>
  <c r="R679" i="32"/>
  <c r="AF679" i="32" s="1"/>
  <c r="S679" i="32"/>
  <c r="AG679" i="32" s="1"/>
  <c r="T679" i="32"/>
  <c r="AH679" i="32" s="1"/>
  <c r="U679" i="32"/>
  <c r="AI679" i="32" s="1"/>
  <c r="AA679" i="32"/>
  <c r="AO679" i="32" s="1"/>
  <c r="AD679" i="32"/>
  <c r="AR679" i="32" s="1"/>
  <c r="R680" i="32"/>
  <c r="AF680" i="32" s="1"/>
  <c r="S680" i="32"/>
  <c r="AG680" i="32" s="1"/>
  <c r="T680" i="32"/>
  <c r="AH680" i="32" s="1"/>
  <c r="U680" i="32"/>
  <c r="AI680" i="32" s="1"/>
  <c r="AA680" i="32"/>
  <c r="AO680" i="32" s="1"/>
  <c r="AD680" i="32"/>
  <c r="AR680" i="32" s="1"/>
  <c r="R681" i="32"/>
  <c r="AF681" i="32" s="1"/>
  <c r="S681" i="32"/>
  <c r="AG681" i="32" s="1"/>
  <c r="T681" i="32"/>
  <c r="AH681" i="32" s="1"/>
  <c r="U681" i="32"/>
  <c r="AI681" i="32" s="1"/>
  <c r="AA681" i="32"/>
  <c r="AO681" i="32" s="1"/>
  <c r="AD681" i="32"/>
  <c r="AR681" i="32" s="1"/>
  <c r="R682" i="32"/>
  <c r="AF682" i="32" s="1"/>
  <c r="S682" i="32"/>
  <c r="AG682" i="32" s="1"/>
  <c r="T682" i="32"/>
  <c r="AH682" i="32" s="1"/>
  <c r="U682" i="32"/>
  <c r="AI682" i="32" s="1"/>
  <c r="AA682" i="32"/>
  <c r="AO682" i="32" s="1"/>
  <c r="AD682" i="32"/>
  <c r="AR682" i="32" s="1"/>
  <c r="R683" i="32"/>
  <c r="AF683" i="32" s="1"/>
  <c r="S683" i="32"/>
  <c r="AG683" i="32" s="1"/>
  <c r="T683" i="32"/>
  <c r="AH683" i="32" s="1"/>
  <c r="U683" i="32"/>
  <c r="AI683" i="32" s="1"/>
  <c r="AA683" i="32"/>
  <c r="AO683" i="32" s="1"/>
  <c r="AD683" i="32"/>
  <c r="AR683" i="32" s="1"/>
  <c r="R684" i="32"/>
  <c r="AF684" i="32" s="1"/>
  <c r="S684" i="32"/>
  <c r="AG684" i="32" s="1"/>
  <c r="T684" i="32"/>
  <c r="AH684" i="32" s="1"/>
  <c r="U684" i="32"/>
  <c r="AI684" i="32" s="1"/>
  <c r="AA684" i="32"/>
  <c r="AO684" i="32" s="1"/>
  <c r="AD684" i="32"/>
  <c r="AR684" i="32" s="1"/>
  <c r="R685" i="32"/>
  <c r="AF685" i="32" s="1"/>
  <c r="S685" i="32"/>
  <c r="AG685" i="32" s="1"/>
  <c r="T685" i="32"/>
  <c r="AH685" i="32" s="1"/>
  <c r="U685" i="32"/>
  <c r="AI685" i="32" s="1"/>
  <c r="AA685" i="32"/>
  <c r="AO685" i="32" s="1"/>
  <c r="AD685" i="32"/>
  <c r="AR685" i="32" s="1"/>
  <c r="R686" i="32"/>
  <c r="AF686" i="32" s="1"/>
  <c r="S686" i="32"/>
  <c r="AG686" i="32" s="1"/>
  <c r="T686" i="32"/>
  <c r="AH686" i="32" s="1"/>
  <c r="U686" i="32"/>
  <c r="AI686" i="32" s="1"/>
  <c r="AA686" i="32"/>
  <c r="AO686" i="32" s="1"/>
  <c r="AD686" i="32"/>
  <c r="AR686" i="32" s="1"/>
  <c r="R687" i="32"/>
  <c r="AF687" i="32" s="1"/>
  <c r="S687" i="32"/>
  <c r="AG687" i="32" s="1"/>
  <c r="T687" i="32"/>
  <c r="AH687" i="32" s="1"/>
  <c r="U687" i="32"/>
  <c r="AI687" i="32" s="1"/>
  <c r="AA687" i="32"/>
  <c r="AO687" i="32" s="1"/>
  <c r="AD687" i="32"/>
  <c r="AR687" i="32" s="1"/>
  <c r="R688" i="32"/>
  <c r="AF688" i="32" s="1"/>
  <c r="S688" i="32"/>
  <c r="AG688" i="32" s="1"/>
  <c r="T688" i="32"/>
  <c r="AH688" i="32" s="1"/>
  <c r="U688" i="32"/>
  <c r="AI688" i="32" s="1"/>
  <c r="AA688" i="32"/>
  <c r="AO688" i="32" s="1"/>
  <c r="AD688" i="32"/>
  <c r="AR688" i="32" s="1"/>
  <c r="R689" i="32"/>
  <c r="AF689" i="32" s="1"/>
  <c r="S689" i="32"/>
  <c r="AG689" i="32" s="1"/>
  <c r="T689" i="32"/>
  <c r="AH689" i="32" s="1"/>
  <c r="U689" i="32"/>
  <c r="AI689" i="32" s="1"/>
  <c r="AA689" i="32"/>
  <c r="AO689" i="32" s="1"/>
  <c r="AD689" i="32"/>
  <c r="AR689" i="32" s="1"/>
  <c r="R690" i="32"/>
  <c r="AF690" i="32" s="1"/>
  <c r="S690" i="32"/>
  <c r="AG690" i="32" s="1"/>
  <c r="T690" i="32"/>
  <c r="AH690" i="32" s="1"/>
  <c r="U690" i="32"/>
  <c r="AI690" i="32" s="1"/>
  <c r="AA690" i="32"/>
  <c r="AO690" i="32" s="1"/>
  <c r="AD690" i="32"/>
  <c r="AR690" i="32" s="1"/>
  <c r="R691" i="32"/>
  <c r="AF691" i="32" s="1"/>
  <c r="S691" i="32"/>
  <c r="AG691" i="32" s="1"/>
  <c r="T691" i="32"/>
  <c r="AH691" i="32" s="1"/>
  <c r="U691" i="32"/>
  <c r="AI691" i="32" s="1"/>
  <c r="AA691" i="32"/>
  <c r="AO691" i="32" s="1"/>
  <c r="AD691" i="32"/>
  <c r="AR691" i="32" s="1"/>
  <c r="R692" i="32"/>
  <c r="AF692" i="32" s="1"/>
  <c r="S692" i="32"/>
  <c r="AG692" i="32" s="1"/>
  <c r="T692" i="32"/>
  <c r="AH692" i="32" s="1"/>
  <c r="U692" i="32"/>
  <c r="AI692" i="32" s="1"/>
  <c r="AA692" i="32"/>
  <c r="AO692" i="32" s="1"/>
  <c r="AD692" i="32"/>
  <c r="AR692" i="32" s="1"/>
  <c r="R693" i="32"/>
  <c r="AF693" i="32" s="1"/>
  <c r="S693" i="32"/>
  <c r="AG693" i="32" s="1"/>
  <c r="T693" i="32"/>
  <c r="AH693" i="32" s="1"/>
  <c r="U693" i="32"/>
  <c r="AI693" i="32" s="1"/>
  <c r="AA693" i="32"/>
  <c r="AO693" i="32" s="1"/>
  <c r="AD693" i="32"/>
  <c r="AR693" i="32" s="1"/>
  <c r="R694" i="32"/>
  <c r="AF694" i="32" s="1"/>
  <c r="S694" i="32"/>
  <c r="AG694" i="32" s="1"/>
  <c r="T694" i="32"/>
  <c r="AH694" i="32" s="1"/>
  <c r="U694" i="32"/>
  <c r="AI694" i="32" s="1"/>
  <c r="AA694" i="32"/>
  <c r="AO694" i="32" s="1"/>
  <c r="AD694" i="32"/>
  <c r="AR694" i="32" s="1"/>
  <c r="R695" i="32"/>
  <c r="AF695" i="32" s="1"/>
  <c r="S695" i="32"/>
  <c r="AG695" i="32" s="1"/>
  <c r="T695" i="32"/>
  <c r="AH695" i="32" s="1"/>
  <c r="U695" i="32"/>
  <c r="AI695" i="32" s="1"/>
  <c r="AA695" i="32"/>
  <c r="AO695" i="32" s="1"/>
  <c r="AD695" i="32"/>
  <c r="AR695" i="32" s="1"/>
  <c r="R696" i="32"/>
  <c r="AF696" i="32" s="1"/>
  <c r="S696" i="32"/>
  <c r="AG696" i="32" s="1"/>
  <c r="T696" i="32"/>
  <c r="AH696" i="32" s="1"/>
  <c r="U696" i="32"/>
  <c r="AI696" i="32" s="1"/>
  <c r="AA696" i="32"/>
  <c r="AO696" i="32" s="1"/>
  <c r="AD696" i="32"/>
  <c r="AR696" i="32" s="1"/>
  <c r="R697" i="32"/>
  <c r="AF697" i="32" s="1"/>
  <c r="S697" i="32"/>
  <c r="AG697" i="32" s="1"/>
  <c r="T697" i="32"/>
  <c r="AH697" i="32" s="1"/>
  <c r="U697" i="32"/>
  <c r="AI697" i="32" s="1"/>
  <c r="AA697" i="32"/>
  <c r="AO697" i="32" s="1"/>
  <c r="AD697" i="32"/>
  <c r="AR697" i="32" s="1"/>
  <c r="R698" i="32"/>
  <c r="AF698" i="32" s="1"/>
  <c r="S698" i="32"/>
  <c r="AG698" i="32" s="1"/>
  <c r="T698" i="32"/>
  <c r="AH698" i="32" s="1"/>
  <c r="U698" i="32"/>
  <c r="AI698" i="32" s="1"/>
  <c r="AA698" i="32"/>
  <c r="AO698" i="32" s="1"/>
  <c r="AD698" i="32"/>
  <c r="AR698" i="32" s="1"/>
  <c r="R699" i="32"/>
  <c r="AF699" i="32" s="1"/>
  <c r="S699" i="32"/>
  <c r="AG699" i="32" s="1"/>
  <c r="T699" i="32"/>
  <c r="AH699" i="32" s="1"/>
  <c r="U699" i="32"/>
  <c r="AI699" i="32" s="1"/>
  <c r="AA699" i="32"/>
  <c r="AO699" i="32" s="1"/>
  <c r="AD699" i="32"/>
  <c r="AR699" i="32" s="1"/>
  <c r="R700" i="32"/>
  <c r="AF700" i="32" s="1"/>
  <c r="S700" i="32"/>
  <c r="AG700" i="32" s="1"/>
  <c r="T700" i="32"/>
  <c r="AH700" i="32" s="1"/>
  <c r="U700" i="32"/>
  <c r="AI700" i="32" s="1"/>
  <c r="AA700" i="32"/>
  <c r="AO700" i="32" s="1"/>
  <c r="AD700" i="32"/>
  <c r="AR700" i="32" s="1"/>
  <c r="R701" i="32"/>
  <c r="AF701" i="32" s="1"/>
  <c r="S701" i="32"/>
  <c r="AG701" i="32" s="1"/>
  <c r="T701" i="32"/>
  <c r="AH701" i="32" s="1"/>
  <c r="U701" i="32"/>
  <c r="AI701" i="32" s="1"/>
  <c r="AA701" i="32"/>
  <c r="AO701" i="32" s="1"/>
  <c r="AD701" i="32"/>
  <c r="AR701" i="32" s="1"/>
  <c r="R702" i="32"/>
  <c r="AF702" i="32" s="1"/>
  <c r="S702" i="32"/>
  <c r="AG702" i="32" s="1"/>
  <c r="T702" i="32"/>
  <c r="AH702" i="32" s="1"/>
  <c r="U702" i="32"/>
  <c r="AI702" i="32" s="1"/>
  <c r="AA702" i="32"/>
  <c r="AO702" i="32" s="1"/>
  <c r="AD702" i="32"/>
  <c r="AR702" i="32" s="1"/>
  <c r="R703" i="32"/>
  <c r="AF703" i="32" s="1"/>
  <c r="S703" i="32"/>
  <c r="AG703" i="32" s="1"/>
  <c r="T703" i="32"/>
  <c r="AH703" i="32" s="1"/>
  <c r="U703" i="32"/>
  <c r="AI703" i="32" s="1"/>
  <c r="AA703" i="32"/>
  <c r="AO703" i="32" s="1"/>
  <c r="AD703" i="32"/>
  <c r="AR703" i="32" s="1"/>
  <c r="R704" i="32"/>
  <c r="AF704" i="32" s="1"/>
  <c r="S704" i="32"/>
  <c r="AG704" i="32" s="1"/>
  <c r="T704" i="32"/>
  <c r="AH704" i="32" s="1"/>
  <c r="U704" i="32"/>
  <c r="AI704" i="32" s="1"/>
  <c r="AA704" i="32"/>
  <c r="AO704" i="32" s="1"/>
  <c r="AD704" i="32"/>
  <c r="AR704" i="32" s="1"/>
  <c r="R705" i="32"/>
  <c r="AF705" i="32" s="1"/>
  <c r="S705" i="32"/>
  <c r="AG705" i="32" s="1"/>
  <c r="T705" i="32"/>
  <c r="AH705" i="32" s="1"/>
  <c r="U705" i="32"/>
  <c r="AI705" i="32" s="1"/>
  <c r="AA705" i="32"/>
  <c r="AO705" i="32" s="1"/>
  <c r="AD705" i="32"/>
  <c r="AR705" i="32" s="1"/>
  <c r="R706" i="32"/>
  <c r="AF706" i="32" s="1"/>
  <c r="S706" i="32"/>
  <c r="AG706" i="32" s="1"/>
  <c r="T706" i="32"/>
  <c r="AH706" i="32" s="1"/>
  <c r="U706" i="32"/>
  <c r="AI706" i="32" s="1"/>
  <c r="AA706" i="32"/>
  <c r="AO706" i="32" s="1"/>
  <c r="AD706" i="32"/>
  <c r="AR706" i="32" s="1"/>
  <c r="R707" i="32"/>
  <c r="AF707" i="32" s="1"/>
  <c r="S707" i="32"/>
  <c r="AG707" i="32" s="1"/>
  <c r="T707" i="32"/>
  <c r="AH707" i="32" s="1"/>
  <c r="U707" i="32"/>
  <c r="AI707" i="32" s="1"/>
  <c r="AA707" i="32"/>
  <c r="AO707" i="32" s="1"/>
  <c r="AD707" i="32"/>
  <c r="AR707" i="32" s="1"/>
  <c r="R708" i="32"/>
  <c r="AF708" i="32" s="1"/>
  <c r="S708" i="32"/>
  <c r="AG708" i="32" s="1"/>
  <c r="T708" i="32"/>
  <c r="AH708" i="32" s="1"/>
  <c r="U708" i="32"/>
  <c r="AI708" i="32" s="1"/>
  <c r="AA708" i="32"/>
  <c r="AO708" i="32" s="1"/>
  <c r="AD708" i="32"/>
  <c r="AR708" i="32" s="1"/>
  <c r="R709" i="32"/>
  <c r="AF709" i="32" s="1"/>
  <c r="S709" i="32"/>
  <c r="AG709" i="32" s="1"/>
  <c r="T709" i="32"/>
  <c r="AH709" i="32" s="1"/>
  <c r="U709" i="32"/>
  <c r="AI709" i="32" s="1"/>
  <c r="AA709" i="32"/>
  <c r="AO709" i="32" s="1"/>
  <c r="AD709" i="32"/>
  <c r="AR709" i="32" s="1"/>
  <c r="R710" i="32"/>
  <c r="AF710" i="32" s="1"/>
  <c r="S710" i="32"/>
  <c r="AG710" i="32" s="1"/>
  <c r="T710" i="32"/>
  <c r="AH710" i="32" s="1"/>
  <c r="U710" i="32"/>
  <c r="AI710" i="32" s="1"/>
  <c r="AA710" i="32"/>
  <c r="AO710" i="32" s="1"/>
  <c r="AD710" i="32"/>
  <c r="AR710" i="32" s="1"/>
  <c r="R711" i="32"/>
  <c r="AF711" i="32" s="1"/>
  <c r="S711" i="32"/>
  <c r="AG711" i="32" s="1"/>
  <c r="T711" i="32"/>
  <c r="AH711" i="32" s="1"/>
  <c r="U711" i="32"/>
  <c r="AI711" i="32" s="1"/>
  <c r="AA711" i="32"/>
  <c r="AO711" i="32" s="1"/>
  <c r="AD711" i="32"/>
  <c r="AR711" i="32" s="1"/>
  <c r="R712" i="32"/>
  <c r="AF712" i="32" s="1"/>
  <c r="S712" i="32"/>
  <c r="AG712" i="32" s="1"/>
  <c r="T712" i="32"/>
  <c r="AH712" i="32" s="1"/>
  <c r="U712" i="32"/>
  <c r="AI712" i="32" s="1"/>
  <c r="AA712" i="32"/>
  <c r="AO712" i="32" s="1"/>
  <c r="AD712" i="32"/>
  <c r="AR712" i="32" s="1"/>
  <c r="R713" i="32"/>
  <c r="AF713" i="32" s="1"/>
  <c r="S713" i="32"/>
  <c r="AG713" i="32" s="1"/>
  <c r="T713" i="32"/>
  <c r="AH713" i="32" s="1"/>
  <c r="U713" i="32"/>
  <c r="AI713" i="32" s="1"/>
  <c r="AA713" i="32"/>
  <c r="AO713" i="32" s="1"/>
  <c r="AD713" i="32"/>
  <c r="AR713" i="32" s="1"/>
  <c r="R714" i="32"/>
  <c r="AF714" i="32" s="1"/>
  <c r="S714" i="32"/>
  <c r="AG714" i="32" s="1"/>
  <c r="T714" i="32"/>
  <c r="AH714" i="32" s="1"/>
  <c r="U714" i="32"/>
  <c r="AI714" i="32" s="1"/>
  <c r="AA714" i="32"/>
  <c r="AO714" i="32" s="1"/>
  <c r="AD714" i="32"/>
  <c r="AR714" i="32" s="1"/>
  <c r="R715" i="32"/>
  <c r="AF715" i="32" s="1"/>
  <c r="S715" i="32"/>
  <c r="AG715" i="32" s="1"/>
  <c r="T715" i="32"/>
  <c r="AH715" i="32" s="1"/>
  <c r="U715" i="32"/>
  <c r="AI715" i="32" s="1"/>
  <c r="AA715" i="32"/>
  <c r="AO715" i="32" s="1"/>
  <c r="AD715" i="32"/>
  <c r="AR715" i="32" s="1"/>
  <c r="R716" i="32"/>
  <c r="AF716" i="32" s="1"/>
  <c r="S716" i="32"/>
  <c r="AG716" i="32" s="1"/>
  <c r="T716" i="32"/>
  <c r="AH716" i="32" s="1"/>
  <c r="U716" i="32"/>
  <c r="AI716" i="32" s="1"/>
  <c r="AA716" i="32"/>
  <c r="AO716" i="32" s="1"/>
  <c r="AD716" i="32"/>
  <c r="AR716" i="32" s="1"/>
  <c r="R717" i="32"/>
  <c r="AF717" i="32" s="1"/>
  <c r="S717" i="32"/>
  <c r="AG717" i="32" s="1"/>
  <c r="T717" i="32"/>
  <c r="AH717" i="32" s="1"/>
  <c r="U717" i="32"/>
  <c r="AI717" i="32" s="1"/>
  <c r="AA717" i="32"/>
  <c r="AO717" i="32" s="1"/>
  <c r="AD717" i="32"/>
  <c r="AR717" i="32" s="1"/>
  <c r="R718" i="32"/>
  <c r="AF718" i="32" s="1"/>
  <c r="S718" i="32"/>
  <c r="AG718" i="32" s="1"/>
  <c r="T718" i="32"/>
  <c r="AH718" i="32" s="1"/>
  <c r="U718" i="32"/>
  <c r="AI718" i="32" s="1"/>
  <c r="AA718" i="32"/>
  <c r="AO718" i="32" s="1"/>
  <c r="AD718" i="32"/>
  <c r="AR718" i="32" s="1"/>
  <c r="R719" i="32"/>
  <c r="AF719" i="32" s="1"/>
  <c r="S719" i="32"/>
  <c r="AG719" i="32" s="1"/>
  <c r="T719" i="32"/>
  <c r="AH719" i="32" s="1"/>
  <c r="U719" i="32"/>
  <c r="AI719" i="32" s="1"/>
  <c r="AA719" i="32"/>
  <c r="AO719" i="32" s="1"/>
  <c r="AD719" i="32"/>
  <c r="AR719" i="32" s="1"/>
  <c r="R720" i="32"/>
  <c r="AF720" i="32" s="1"/>
  <c r="S720" i="32"/>
  <c r="AG720" i="32" s="1"/>
  <c r="T720" i="32"/>
  <c r="AH720" i="32" s="1"/>
  <c r="U720" i="32"/>
  <c r="AI720" i="32" s="1"/>
  <c r="AA720" i="32"/>
  <c r="AO720" i="32" s="1"/>
  <c r="AD720" i="32"/>
  <c r="AR720" i="32" s="1"/>
  <c r="R721" i="32"/>
  <c r="AF721" i="32" s="1"/>
  <c r="S721" i="32"/>
  <c r="AG721" i="32" s="1"/>
  <c r="T721" i="32"/>
  <c r="AH721" i="32" s="1"/>
  <c r="U721" i="32"/>
  <c r="AI721" i="32" s="1"/>
  <c r="AA721" i="32"/>
  <c r="AO721" i="32" s="1"/>
  <c r="AD721" i="32"/>
  <c r="AR721" i="32" s="1"/>
  <c r="R722" i="32"/>
  <c r="AF722" i="32" s="1"/>
  <c r="S722" i="32"/>
  <c r="AG722" i="32" s="1"/>
  <c r="T722" i="32"/>
  <c r="AH722" i="32" s="1"/>
  <c r="U722" i="32"/>
  <c r="AI722" i="32" s="1"/>
  <c r="AA722" i="32"/>
  <c r="AO722" i="32" s="1"/>
  <c r="AD722" i="32"/>
  <c r="AR722" i="32" s="1"/>
  <c r="R723" i="32"/>
  <c r="AF723" i="32" s="1"/>
  <c r="S723" i="32"/>
  <c r="AG723" i="32" s="1"/>
  <c r="T723" i="32"/>
  <c r="AH723" i="32" s="1"/>
  <c r="U723" i="32"/>
  <c r="AI723" i="32" s="1"/>
  <c r="AA723" i="32"/>
  <c r="AO723" i="32" s="1"/>
  <c r="AD723" i="32"/>
  <c r="AR723" i="32" s="1"/>
  <c r="R724" i="32"/>
  <c r="AF724" i="32" s="1"/>
  <c r="S724" i="32"/>
  <c r="AG724" i="32" s="1"/>
  <c r="T724" i="32"/>
  <c r="AH724" i="32" s="1"/>
  <c r="U724" i="32"/>
  <c r="AI724" i="32" s="1"/>
  <c r="AA724" i="32"/>
  <c r="AO724" i="32" s="1"/>
  <c r="AD724" i="32"/>
  <c r="AR724" i="32" s="1"/>
  <c r="R725" i="32"/>
  <c r="AF725" i="32" s="1"/>
  <c r="S725" i="32"/>
  <c r="AG725" i="32" s="1"/>
  <c r="T725" i="32"/>
  <c r="AH725" i="32" s="1"/>
  <c r="U725" i="32"/>
  <c r="AI725" i="32" s="1"/>
  <c r="AA725" i="32"/>
  <c r="AO725" i="32" s="1"/>
  <c r="AD725" i="32"/>
  <c r="AR725" i="32" s="1"/>
  <c r="R726" i="32"/>
  <c r="AF726" i="32" s="1"/>
  <c r="S726" i="32"/>
  <c r="AG726" i="32" s="1"/>
  <c r="T726" i="32"/>
  <c r="AH726" i="32" s="1"/>
  <c r="U726" i="32"/>
  <c r="AI726" i="32" s="1"/>
  <c r="AA726" i="32"/>
  <c r="AO726" i="32" s="1"/>
  <c r="AD726" i="32"/>
  <c r="AR726" i="32" s="1"/>
  <c r="R727" i="32"/>
  <c r="AF727" i="32" s="1"/>
  <c r="S727" i="32"/>
  <c r="AG727" i="32" s="1"/>
  <c r="T727" i="32"/>
  <c r="AH727" i="32" s="1"/>
  <c r="U727" i="32"/>
  <c r="AI727" i="32" s="1"/>
  <c r="AA727" i="32"/>
  <c r="AO727" i="32" s="1"/>
  <c r="AD727" i="32"/>
  <c r="AR727" i="32" s="1"/>
  <c r="R728" i="32"/>
  <c r="AF728" i="32" s="1"/>
  <c r="S728" i="32"/>
  <c r="AG728" i="32" s="1"/>
  <c r="T728" i="32"/>
  <c r="AH728" i="32" s="1"/>
  <c r="U728" i="32"/>
  <c r="AI728" i="32" s="1"/>
  <c r="AA728" i="32"/>
  <c r="AO728" i="32" s="1"/>
  <c r="AD728" i="32"/>
  <c r="AR728" i="32" s="1"/>
  <c r="R729" i="32"/>
  <c r="AF729" i="32" s="1"/>
  <c r="S729" i="32"/>
  <c r="AG729" i="32" s="1"/>
  <c r="T729" i="32"/>
  <c r="AH729" i="32" s="1"/>
  <c r="U729" i="32"/>
  <c r="AI729" i="32" s="1"/>
  <c r="AA729" i="32"/>
  <c r="AO729" i="32" s="1"/>
  <c r="AD729" i="32"/>
  <c r="AR729" i="32" s="1"/>
  <c r="R730" i="32"/>
  <c r="AF730" i="32" s="1"/>
  <c r="S730" i="32"/>
  <c r="AG730" i="32" s="1"/>
  <c r="T730" i="32"/>
  <c r="AH730" i="32" s="1"/>
  <c r="U730" i="32"/>
  <c r="AI730" i="32" s="1"/>
  <c r="AA730" i="32"/>
  <c r="AO730" i="32" s="1"/>
  <c r="AD730" i="32"/>
  <c r="AR730" i="32" s="1"/>
  <c r="R731" i="32"/>
  <c r="AF731" i="32" s="1"/>
  <c r="S731" i="32"/>
  <c r="AG731" i="32" s="1"/>
  <c r="T731" i="32"/>
  <c r="AH731" i="32" s="1"/>
  <c r="U731" i="32"/>
  <c r="AI731" i="32" s="1"/>
  <c r="AA731" i="32"/>
  <c r="AO731" i="32" s="1"/>
  <c r="AD731" i="32"/>
  <c r="AR731" i="32" s="1"/>
  <c r="R732" i="32"/>
  <c r="AF732" i="32" s="1"/>
  <c r="S732" i="32"/>
  <c r="AG732" i="32" s="1"/>
  <c r="T732" i="32"/>
  <c r="AH732" i="32" s="1"/>
  <c r="U732" i="32"/>
  <c r="AI732" i="32" s="1"/>
  <c r="AA732" i="32"/>
  <c r="AO732" i="32" s="1"/>
  <c r="AD732" i="32"/>
  <c r="AR732" i="32" s="1"/>
  <c r="R733" i="32"/>
  <c r="AF733" i="32" s="1"/>
  <c r="S733" i="32"/>
  <c r="AG733" i="32" s="1"/>
  <c r="T733" i="32"/>
  <c r="AH733" i="32" s="1"/>
  <c r="U733" i="32"/>
  <c r="AI733" i="32" s="1"/>
  <c r="AA733" i="32"/>
  <c r="AO733" i="32" s="1"/>
  <c r="AD733" i="32"/>
  <c r="AR733" i="32" s="1"/>
  <c r="R734" i="32"/>
  <c r="AF734" i="32" s="1"/>
  <c r="S734" i="32"/>
  <c r="AG734" i="32" s="1"/>
  <c r="T734" i="32"/>
  <c r="AH734" i="32" s="1"/>
  <c r="U734" i="32"/>
  <c r="AI734" i="32" s="1"/>
  <c r="AA734" i="32"/>
  <c r="AO734" i="32" s="1"/>
  <c r="AD734" i="32"/>
  <c r="AR734" i="32" s="1"/>
  <c r="R735" i="32"/>
  <c r="AF735" i="32" s="1"/>
  <c r="S735" i="32"/>
  <c r="AG735" i="32" s="1"/>
  <c r="T735" i="32"/>
  <c r="AH735" i="32" s="1"/>
  <c r="U735" i="32"/>
  <c r="AI735" i="32" s="1"/>
  <c r="AA735" i="32"/>
  <c r="AO735" i="32" s="1"/>
  <c r="AD735" i="32"/>
  <c r="AR735" i="32" s="1"/>
  <c r="R736" i="32"/>
  <c r="AF736" i="32" s="1"/>
  <c r="S736" i="32"/>
  <c r="AG736" i="32" s="1"/>
  <c r="T736" i="32"/>
  <c r="AH736" i="32" s="1"/>
  <c r="U736" i="32"/>
  <c r="AI736" i="32" s="1"/>
  <c r="AA736" i="32"/>
  <c r="AO736" i="32" s="1"/>
  <c r="AD736" i="32"/>
  <c r="AR736" i="32" s="1"/>
  <c r="R737" i="32"/>
  <c r="AF737" i="32" s="1"/>
  <c r="S737" i="32"/>
  <c r="AG737" i="32" s="1"/>
  <c r="T737" i="32"/>
  <c r="AH737" i="32" s="1"/>
  <c r="U737" i="32"/>
  <c r="AI737" i="32" s="1"/>
  <c r="AA737" i="32"/>
  <c r="AO737" i="32" s="1"/>
  <c r="AD737" i="32"/>
  <c r="AR737" i="32" s="1"/>
  <c r="R738" i="32"/>
  <c r="AF738" i="32" s="1"/>
  <c r="S738" i="32"/>
  <c r="AG738" i="32" s="1"/>
  <c r="T738" i="32"/>
  <c r="AH738" i="32" s="1"/>
  <c r="U738" i="32"/>
  <c r="AI738" i="32" s="1"/>
  <c r="AA738" i="32"/>
  <c r="AO738" i="32" s="1"/>
  <c r="AD738" i="32"/>
  <c r="AR738" i="32" s="1"/>
  <c r="R739" i="32"/>
  <c r="AF739" i="32" s="1"/>
  <c r="S739" i="32"/>
  <c r="AG739" i="32" s="1"/>
  <c r="T739" i="32"/>
  <c r="AH739" i="32" s="1"/>
  <c r="U739" i="32"/>
  <c r="AI739" i="32" s="1"/>
  <c r="AA739" i="32"/>
  <c r="AO739" i="32" s="1"/>
  <c r="AD739" i="32"/>
  <c r="AR739" i="32" s="1"/>
  <c r="R740" i="32"/>
  <c r="AF740" i="32" s="1"/>
  <c r="S740" i="32"/>
  <c r="AG740" i="32" s="1"/>
  <c r="T740" i="32"/>
  <c r="AH740" i="32" s="1"/>
  <c r="U740" i="32"/>
  <c r="AI740" i="32" s="1"/>
  <c r="AA740" i="32"/>
  <c r="AO740" i="32" s="1"/>
  <c r="AD740" i="32"/>
  <c r="AR740" i="32" s="1"/>
  <c r="R741" i="32"/>
  <c r="AF741" i="32" s="1"/>
  <c r="S741" i="32"/>
  <c r="AG741" i="32" s="1"/>
  <c r="T741" i="32"/>
  <c r="AH741" i="32" s="1"/>
  <c r="U741" i="32"/>
  <c r="AI741" i="32" s="1"/>
  <c r="AA741" i="32"/>
  <c r="AO741" i="32" s="1"/>
  <c r="AD741" i="32"/>
  <c r="AR741" i="32" s="1"/>
  <c r="R742" i="32"/>
  <c r="AF742" i="32" s="1"/>
  <c r="S742" i="32"/>
  <c r="AG742" i="32" s="1"/>
  <c r="T742" i="32"/>
  <c r="AH742" i="32" s="1"/>
  <c r="U742" i="32"/>
  <c r="AI742" i="32" s="1"/>
  <c r="AA742" i="32"/>
  <c r="AO742" i="32" s="1"/>
  <c r="AD742" i="32"/>
  <c r="AR742" i="32" s="1"/>
  <c r="R743" i="32"/>
  <c r="AF743" i="32" s="1"/>
  <c r="S743" i="32"/>
  <c r="AG743" i="32" s="1"/>
  <c r="T743" i="32"/>
  <c r="AH743" i="32" s="1"/>
  <c r="U743" i="32"/>
  <c r="AI743" i="32" s="1"/>
  <c r="AA743" i="32"/>
  <c r="AO743" i="32" s="1"/>
  <c r="AD743" i="32"/>
  <c r="AR743" i="32" s="1"/>
  <c r="R744" i="32"/>
  <c r="AF744" i="32" s="1"/>
  <c r="S744" i="32"/>
  <c r="AG744" i="32" s="1"/>
  <c r="T744" i="32"/>
  <c r="AH744" i="32" s="1"/>
  <c r="U744" i="32"/>
  <c r="AI744" i="32" s="1"/>
  <c r="AA744" i="32"/>
  <c r="AO744" i="32" s="1"/>
  <c r="AD744" i="32"/>
  <c r="AR744" i="32" s="1"/>
  <c r="R745" i="32"/>
  <c r="AF745" i="32" s="1"/>
  <c r="S745" i="32"/>
  <c r="AG745" i="32" s="1"/>
  <c r="T745" i="32"/>
  <c r="AH745" i="32" s="1"/>
  <c r="U745" i="32"/>
  <c r="AI745" i="32" s="1"/>
  <c r="AA745" i="32"/>
  <c r="AO745" i="32" s="1"/>
  <c r="AD745" i="32"/>
  <c r="AR745" i="32" s="1"/>
  <c r="R746" i="32"/>
  <c r="AF746" i="32" s="1"/>
  <c r="S746" i="32"/>
  <c r="AG746" i="32" s="1"/>
  <c r="T746" i="32"/>
  <c r="AH746" i="32" s="1"/>
  <c r="U746" i="32"/>
  <c r="AI746" i="32" s="1"/>
  <c r="AA746" i="32"/>
  <c r="AO746" i="32" s="1"/>
  <c r="AD746" i="32"/>
  <c r="AR746" i="32" s="1"/>
  <c r="R747" i="32"/>
  <c r="AF747" i="32" s="1"/>
  <c r="S747" i="32"/>
  <c r="AG747" i="32" s="1"/>
  <c r="T747" i="32"/>
  <c r="AH747" i="32" s="1"/>
  <c r="U747" i="32"/>
  <c r="AI747" i="32" s="1"/>
  <c r="AA747" i="32"/>
  <c r="AO747" i="32" s="1"/>
  <c r="AD747" i="32"/>
  <c r="AR747" i="32" s="1"/>
  <c r="R748" i="32"/>
  <c r="AF748" i="32" s="1"/>
  <c r="S748" i="32"/>
  <c r="AG748" i="32" s="1"/>
  <c r="T748" i="32"/>
  <c r="AH748" i="32" s="1"/>
  <c r="U748" i="32"/>
  <c r="AI748" i="32" s="1"/>
  <c r="AA748" i="32"/>
  <c r="AO748" i="32" s="1"/>
  <c r="AD748" i="32"/>
  <c r="AR748" i="32" s="1"/>
  <c r="R749" i="32"/>
  <c r="AF749" i="32" s="1"/>
  <c r="S749" i="32"/>
  <c r="AG749" i="32" s="1"/>
  <c r="T749" i="32"/>
  <c r="AH749" i="32" s="1"/>
  <c r="U749" i="32"/>
  <c r="AI749" i="32" s="1"/>
  <c r="AA749" i="32"/>
  <c r="AO749" i="32" s="1"/>
  <c r="AD749" i="32"/>
  <c r="AR749" i="32" s="1"/>
  <c r="R394" i="32"/>
  <c r="AF394" i="32" s="1"/>
  <c r="S394" i="32"/>
  <c r="AG394" i="32" s="1"/>
  <c r="T394" i="32"/>
  <c r="AH394" i="32" s="1"/>
  <c r="U394" i="32"/>
  <c r="AI394" i="32" s="1"/>
  <c r="AA394" i="32"/>
  <c r="AO394" i="32" s="1"/>
  <c r="AD394" i="32"/>
  <c r="AR394" i="32" s="1"/>
  <c r="R395" i="32"/>
  <c r="AF395" i="32" s="1"/>
  <c r="S395" i="32"/>
  <c r="AG395" i="32" s="1"/>
  <c r="T395" i="32"/>
  <c r="AH395" i="32" s="1"/>
  <c r="U395" i="32"/>
  <c r="AI395" i="32" s="1"/>
  <c r="AA395" i="32"/>
  <c r="AO395" i="32" s="1"/>
  <c r="AD395" i="32"/>
  <c r="AR395" i="32" s="1"/>
  <c r="R396" i="32"/>
  <c r="AF396" i="32" s="1"/>
  <c r="S396" i="32"/>
  <c r="AG396" i="32" s="1"/>
  <c r="T396" i="32"/>
  <c r="AH396" i="32" s="1"/>
  <c r="U396" i="32"/>
  <c r="AI396" i="32" s="1"/>
  <c r="AA396" i="32"/>
  <c r="AO396" i="32" s="1"/>
  <c r="AD396" i="32"/>
  <c r="AR396" i="32" s="1"/>
  <c r="R397" i="32"/>
  <c r="AF397" i="32" s="1"/>
  <c r="S397" i="32"/>
  <c r="AG397" i="32" s="1"/>
  <c r="T397" i="32"/>
  <c r="AH397" i="32" s="1"/>
  <c r="U397" i="32"/>
  <c r="AI397" i="32" s="1"/>
  <c r="AA397" i="32"/>
  <c r="AO397" i="32" s="1"/>
  <c r="AD397" i="32"/>
  <c r="AR397" i="32" s="1"/>
  <c r="R398" i="32"/>
  <c r="AF398" i="32" s="1"/>
  <c r="S398" i="32"/>
  <c r="AG398" i="32" s="1"/>
  <c r="T398" i="32"/>
  <c r="AH398" i="32" s="1"/>
  <c r="U398" i="32"/>
  <c r="AI398" i="32" s="1"/>
  <c r="AA398" i="32"/>
  <c r="AO398" i="32" s="1"/>
  <c r="AD398" i="32"/>
  <c r="AR398" i="32" s="1"/>
  <c r="R399" i="32"/>
  <c r="AF399" i="32" s="1"/>
  <c r="S399" i="32"/>
  <c r="AG399" i="32" s="1"/>
  <c r="T399" i="32"/>
  <c r="AH399" i="32" s="1"/>
  <c r="U399" i="32"/>
  <c r="AI399" i="32" s="1"/>
  <c r="AA399" i="32"/>
  <c r="AO399" i="32" s="1"/>
  <c r="AD399" i="32"/>
  <c r="AR399" i="32" s="1"/>
  <c r="R400" i="32"/>
  <c r="AF400" i="32" s="1"/>
  <c r="S400" i="32"/>
  <c r="AG400" i="32" s="1"/>
  <c r="T400" i="32"/>
  <c r="AH400" i="32" s="1"/>
  <c r="U400" i="32"/>
  <c r="AI400" i="32" s="1"/>
  <c r="AA400" i="32"/>
  <c r="AO400" i="32" s="1"/>
  <c r="AD400" i="32"/>
  <c r="AR400" i="32" s="1"/>
  <c r="R401" i="32"/>
  <c r="AF401" i="32" s="1"/>
  <c r="S401" i="32"/>
  <c r="AG401" i="32" s="1"/>
  <c r="T401" i="32"/>
  <c r="AH401" i="32" s="1"/>
  <c r="U401" i="32"/>
  <c r="AI401" i="32" s="1"/>
  <c r="AA401" i="32"/>
  <c r="AO401" i="32" s="1"/>
  <c r="AD401" i="32"/>
  <c r="AR401" i="32" s="1"/>
  <c r="R402" i="32"/>
  <c r="AF402" i="32" s="1"/>
  <c r="S402" i="32"/>
  <c r="AG402" i="32" s="1"/>
  <c r="T402" i="32"/>
  <c r="AH402" i="32" s="1"/>
  <c r="U402" i="32"/>
  <c r="AI402" i="32" s="1"/>
  <c r="AA402" i="32"/>
  <c r="AO402" i="32" s="1"/>
  <c r="AD402" i="32"/>
  <c r="AR402" i="32" s="1"/>
  <c r="R403" i="32"/>
  <c r="AF403" i="32" s="1"/>
  <c r="S403" i="32"/>
  <c r="AG403" i="32" s="1"/>
  <c r="T403" i="32"/>
  <c r="AH403" i="32" s="1"/>
  <c r="U403" i="32"/>
  <c r="AI403" i="32" s="1"/>
  <c r="AA403" i="32"/>
  <c r="AO403" i="32" s="1"/>
  <c r="AD403" i="32"/>
  <c r="AR403" i="32" s="1"/>
  <c r="R404" i="32"/>
  <c r="AF404" i="32" s="1"/>
  <c r="S404" i="32"/>
  <c r="AG404" i="32" s="1"/>
  <c r="T404" i="32"/>
  <c r="AH404" i="32" s="1"/>
  <c r="U404" i="32"/>
  <c r="AI404" i="32" s="1"/>
  <c r="AA404" i="32"/>
  <c r="AO404" i="32" s="1"/>
  <c r="AD404" i="32"/>
  <c r="AR404" i="32" s="1"/>
  <c r="R405" i="32"/>
  <c r="AF405" i="32" s="1"/>
  <c r="S405" i="32"/>
  <c r="AG405" i="32" s="1"/>
  <c r="T405" i="32"/>
  <c r="AH405" i="32" s="1"/>
  <c r="U405" i="32"/>
  <c r="AI405" i="32" s="1"/>
  <c r="AA405" i="32"/>
  <c r="AO405" i="32" s="1"/>
  <c r="AD405" i="32"/>
  <c r="AR405" i="32" s="1"/>
  <c r="R406" i="32"/>
  <c r="AF406" i="32" s="1"/>
  <c r="S406" i="32"/>
  <c r="AG406" i="32" s="1"/>
  <c r="T406" i="32"/>
  <c r="AH406" i="32" s="1"/>
  <c r="U406" i="32"/>
  <c r="AI406" i="32" s="1"/>
  <c r="AA406" i="32"/>
  <c r="AO406" i="32" s="1"/>
  <c r="AD406" i="32"/>
  <c r="AR406" i="32" s="1"/>
  <c r="R407" i="32"/>
  <c r="AF407" i="32" s="1"/>
  <c r="S407" i="32"/>
  <c r="AG407" i="32" s="1"/>
  <c r="T407" i="32"/>
  <c r="AH407" i="32" s="1"/>
  <c r="U407" i="32"/>
  <c r="AI407" i="32" s="1"/>
  <c r="AA407" i="32"/>
  <c r="AO407" i="32" s="1"/>
  <c r="AD407" i="32"/>
  <c r="AR407" i="32" s="1"/>
  <c r="R408" i="32"/>
  <c r="AF408" i="32" s="1"/>
  <c r="S408" i="32"/>
  <c r="AG408" i="32" s="1"/>
  <c r="T408" i="32"/>
  <c r="AH408" i="32" s="1"/>
  <c r="U408" i="32"/>
  <c r="AI408" i="32" s="1"/>
  <c r="AA408" i="32"/>
  <c r="AO408" i="32" s="1"/>
  <c r="AD408" i="32"/>
  <c r="AR408" i="32" s="1"/>
  <c r="R409" i="32"/>
  <c r="AF409" i="32" s="1"/>
  <c r="S409" i="32"/>
  <c r="AG409" i="32" s="1"/>
  <c r="T409" i="32"/>
  <c r="AH409" i="32" s="1"/>
  <c r="U409" i="32"/>
  <c r="AI409" i="32" s="1"/>
  <c r="AA409" i="32"/>
  <c r="AO409" i="32" s="1"/>
  <c r="AD409" i="32"/>
  <c r="AR409" i="32" s="1"/>
  <c r="R410" i="32"/>
  <c r="AF410" i="32" s="1"/>
  <c r="S410" i="32"/>
  <c r="AG410" i="32" s="1"/>
  <c r="T410" i="32"/>
  <c r="AH410" i="32" s="1"/>
  <c r="U410" i="32"/>
  <c r="AI410" i="32" s="1"/>
  <c r="AA410" i="32"/>
  <c r="AO410" i="32" s="1"/>
  <c r="AD410" i="32"/>
  <c r="AR410" i="32" s="1"/>
  <c r="S393" i="32"/>
  <c r="AG393" i="32" s="1"/>
  <c r="T393" i="32"/>
  <c r="AH393" i="32" s="1"/>
  <c r="U393" i="32"/>
  <c r="AI393" i="32" s="1"/>
  <c r="AA393" i="32"/>
  <c r="AO393" i="32" s="1"/>
  <c r="AD393" i="32"/>
  <c r="AR393" i="32" s="1"/>
  <c r="R393" i="32"/>
  <c r="AF393" i="32" s="1"/>
  <c r="A411" i="32"/>
  <c r="B411" i="32"/>
  <c r="C411" i="32"/>
  <c r="A412" i="32"/>
  <c r="B412" i="32"/>
  <c r="C412" i="32"/>
  <c r="A413" i="32"/>
  <c r="B413" i="32"/>
  <c r="C413" i="32"/>
  <c r="A414" i="32"/>
  <c r="B414" i="32"/>
  <c r="C414" i="32"/>
  <c r="A415" i="32"/>
  <c r="B415" i="32"/>
  <c r="C415" i="32"/>
  <c r="A416" i="32"/>
  <c r="B416" i="32"/>
  <c r="C416" i="32"/>
  <c r="A417" i="32"/>
  <c r="B417" i="32"/>
  <c r="C417" i="32"/>
  <c r="A418" i="32"/>
  <c r="B418" i="32"/>
  <c r="C418" i="32"/>
  <c r="A419" i="32"/>
  <c r="B419" i="32"/>
  <c r="C419" i="32"/>
  <c r="A420" i="32"/>
  <c r="B420" i="32"/>
  <c r="C420" i="32"/>
  <c r="A421" i="32"/>
  <c r="B421" i="32"/>
  <c r="C421" i="32"/>
  <c r="A422" i="32"/>
  <c r="B422" i="32"/>
  <c r="C422" i="32"/>
  <c r="A423" i="32"/>
  <c r="B423" i="32"/>
  <c r="C423" i="32"/>
  <c r="A424" i="32"/>
  <c r="B424" i="32"/>
  <c r="C424" i="32"/>
  <c r="A425" i="32"/>
  <c r="B425" i="32"/>
  <c r="C425" i="32"/>
  <c r="A426" i="32"/>
  <c r="B426" i="32"/>
  <c r="C426" i="32"/>
  <c r="A427" i="32"/>
  <c r="B427" i="32"/>
  <c r="C427" i="32"/>
  <c r="A428" i="32"/>
  <c r="B428" i="32"/>
  <c r="C428" i="32"/>
  <c r="A429" i="32"/>
  <c r="B429" i="32"/>
  <c r="C429" i="32"/>
  <c r="A430" i="32"/>
  <c r="B430" i="32"/>
  <c r="C430" i="32"/>
  <c r="A431" i="32"/>
  <c r="B431" i="32"/>
  <c r="C431" i="32"/>
  <c r="A432" i="32"/>
  <c r="B432" i="32"/>
  <c r="C432" i="32"/>
  <c r="A433" i="32"/>
  <c r="B433" i="32"/>
  <c r="C433" i="32"/>
  <c r="A434" i="32"/>
  <c r="B434" i="32"/>
  <c r="C434" i="32"/>
  <c r="A435" i="32"/>
  <c r="B435" i="32"/>
  <c r="C435" i="32"/>
  <c r="A436" i="32"/>
  <c r="B436" i="32"/>
  <c r="C436" i="32"/>
  <c r="A437" i="32"/>
  <c r="B437" i="32"/>
  <c r="C437" i="32"/>
  <c r="A438" i="32"/>
  <c r="B438" i="32"/>
  <c r="C438" i="32"/>
  <c r="A439" i="32"/>
  <c r="B439" i="32"/>
  <c r="C439" i="32"/>
  <c r="A440" i="32"/>
  <c r="B440" i="32"/>
  <c r="C440" i="32"/>
  <c r="A441" i="32"/>
  <c r="B441" i="32"/>
  <c r="C441" i="32"/>
  <c r="A442" i="32"/>
  <c r="B442" i="32"/>
  <c r="C442" i="32"/>
  <c r="A443" i="32"/>
  <c r="B443" i="32"/>
  <c r="C443" i="32"/>
  <c r="A444" i="32"/>
  <c r="B444" i="32"/>
  <c r="C444" i="32"/>
  <c r="A445" i="32"/>
  <c r="B445" i="32"/>
  <c r="C445" i="32"/>
  <c r="A446" i="32"/>
  <c r="B446" i="32"/>
  <c r="C446" i="32"/>
  <c r="A447" i="32"/>
  <c r="B447" i="32"/>
  <c r="C447" i="32"/>
  <c r="A448" i="32"/>
  <c r="B448" i="32"/>
  <c r="C448" i="32"/>
  <c r="A449" i="32"/>
  <c r="B449" i="32"/>
  <c r="C449" i="32"/>
  <c r="A450" i="32"/>
  <c r="B450" i="32"/>
  <c r="C450" i="32"/>
  <c r="A451" i="32"/>
  <c r="B451" i="32"/>
  <c r="C451" i="32"/>
  <c r="A452" i="32"/>
  <c r="B452" i="32"/>
  <c r="C452" i="32"/>
  <c r="A453" i="32"/>
  <c r="B453" i="32"/>
  <c r="C453" i="32"/>
  <c r="A454" i="32"/>
  <c r="B454" i="32"/>
  <c r="C454" i="32"/>
  <c r="A455" i="32"/>
  <c r="B455" i="32"/>
  <c r="C455" i="32"/>
  <c r="A456" i="32"/>
  <c r="B456" i="32"/>
  <c r="C456" i="32"/>
  <c r="A457" i="32"/>
  <c r="B457" i="32"/>
  <c r="C457" i="32"/>
  <c r="A458" i="32"/>
  <c r="B458" i="32"/>
  <c r="C458" i="32"/>
  <c r="A459" i="32"/>
  <c r="B459" i="32"/>
  <c r="C459" i="32"/>
  <c r="A460" i="32"/>
  <c r="B460" i="32"/>
  <c r="C460" i="32"/>
  <c r="A461" i="32"/>
  <c r="B461" i="32"/>
  <c r="C461" i="32"/>
  <c r="A462" i="32"/>
  <c r="B462" i="32"/>
  <c r="C462" i="32"/>
  <c r="A463" i="32"/>
  <c r="B463" i="32"/>
  <c r="C463" i="32"/>
  <c r="A464" i="32"/>
  <c r="B464" i="32"/>
  <c r="C464" i="32"/>
  <c r="A465" i="32"/>
  <c r="B465" i="32"/>
  <c r="C465" i="32"/>
  <c r="A466" i="32"/>
  <c r="B466" i="32"/>
  <c r="C466" i="32"/>
  <c r="A467" i="32"/>
  <c r="B467" i="32"/>
  <c r="C467" i="32"/>
  <c r="A468" i="32"/>
  <c r="B468" i="32"/>
  <c r="C468" i="32"/>
  <c r="A469" i="32"/>
  <c r="B469" i="32"/>
  <c r="C469" i="32"/>
  <c r="A470" i="32"/>
  <c r="B470" i="32"/>
  <c r="C470" i="32"/>
  <c r="A471" i="32"/>
  <c r="B471" i="32"/>
  <c r="C471" i="32"/>
  <c r="A472" i="32"/>
  <c r="B472" i="32"/>
  <c r="C472" i="32"/>
  <c r="A473" i="32"/>
  <c r="B473" i="32"/>
  <c r="C473" i="32"/>
  <c r="A474" i="32"/>
  <c r="B474" i="32"/>
  <c r="C474" i="32"/>
  <c r="A475" i="32"/>
  <c r="B475" i="32"/>
  <c r="C475" i="32"/>
  <c r="A476" i="32"/>
  <c r="B476" i="32"/>
  <c r="C476" i="32"/>
  <c r="A477" i="32"/>
  <c r="B477" i="32"/>
  <c r="C477" i="32"/>
  <c r="A478" i="32"/>
  <c r="B478" i="32"/>
  <c r="C478" i="32"/>
  <c r="A479" i="32"/>
  <c r="B479" i="32"/>
  <c r="C479" i="32"/>
  <c r="A480" i="32"/>
  <c r="B480" i="32"/>
  <c r="C480" i="32"/>
  <c r="A481" i="32"/>
  <c r="B481" i="32"/>
  <c r="C481" i="32"/>
  <c r="A482" i="32"/>
  <c r="B482" i="32"/>
  <c r="C482" i="32"/>
  <c r="A483" i="32"/>
  <c r="B483" i="32"/>
  <c r="C483" i="32"/>
  <c r="A484" i="32"/>
  <c r="B484" i="32"/>
  <c r="C484" i="32"/>
  <c r="A485" i="32"/>
  <c r="B485" i="32"/>
  <c r="C485" i="32"/>
  <c r="A486" i="32"/>
  <c r="B486" i="32"/>
  <c r="C486" i="32"/>
  <c r="A487" i="32"/>
  <c r="B487" i="32"/>
  <c r="C487" i="32"/>
  <c r="A488" i="32"/>
  <c r="B488" i="32"/>
  <c r="C488" i="32"/>
  <c r="A489" i="32"/>
  <c r="B489" i="32"/>
  <c r="C489" i="32"/>
  <c r="A490" i="32"/>
  <c r="B490" i="32"/>
  <c r="C490" i="32"/>
  <c r="A491" i="32"/>
  <c r="B491" i="32"/>
  <c r="C491" i="32"/>
  <c r="A492" i="32"/>
  <c r="B492" i="32"/>
  <c r="C492" i="32"/>
  <c r="A493" i="32"/>
  <c r="B493" i="32"/>
  <c r="C493" i="32"/>
  <c r="A494" i="32"/>
  <c r="B494" i="32"/>
  <c r="C494" i="32"/>
  <c r="A495" i="32"/>
  <c r="B495" i="32"/>
  <c r="C495" i="32"/>
  <c r="A496" i="32"/>
  <c r="B496" i="32"/>
  <c r="C496" i="32"/>
  <c r="A497" i="32"/>
  <c r="B497" i="32"/>
  <c r="C497" i="32"/>
  <c r="A498" i="32"/>
  <c r="B498" i="32"/>
  <c r="C498" i="32"/>
  <c r="A499" i="32"/>
  <c r="B499" i="32"/>
  <c r="C499" i="32"/>
  <c r="A500" i="32"/>
  <c r="B500" i="32"/>
  <c r="C500" i="32"/>
  <c r="A501" i="32"/>
  <c r="B501" i="32"/>
  <c r="C501" i="32"/>
  <c r="A502" i="32"/>
  <c r="B502" i="32"/>
  <c r="C502" i="32"/>
  <c r="A503" i="32"/>
  <c r="B503" i="32"/>
  <c r="C503" i="32"/>
  <c r="A504" i="32"/>
  <c r="B504" i="32"/>
  <c r="C504" i="32"/>
  <c r="A505" i="32"/>
  <c r="B505" i="32"/>
  <c r="C505" i="32"/>
  <c r="A506" i="32"/>
  <c r="B506" i="32"/>
  <c r="C506" i="32"/>
  <c r="A507" i="32"/>
  <c r="B507" i="32"/>
  <c r="C507" i="32"/>
  <c r="A508" i="32"/>
  <c r="B508" i="32"/>
  <c r="C508" i="32"/>
  <c r="A509" i="32"/>
  <c r="B509" i="32"/>
  <c r="C509" i="32"/>
  <c r="A510" i="32"/>
  <c r="B510" i="32"/>
  <c r="C510" i="32"/>
  <c r="A511" i="32"/>
  <c r="B511" i="32"/>
  <c r="C511" i="32"/>
  <c r="A512" i="32"/>
  <c r="B512" i="32"/>
  <c r="C512" i="32"/>
  <c r="A513" i="32"/>
  <c r="B513" i="32"/>
  <c r="C513" i="32"/>
  <c r="A514" i="32"/>
  <c r="B514" i="32"/>
  <c r="C514" i="32"/>
  <c r="A515" i="32"/>
  <c r="B515" i="32"/>
  <c r="C515" i="32"/>
  <c r="A516" i="32"/>
  <c r="B516" i="32"/>
  <c r="C516" i="32"/>
  <c r="A517" i="32"/>
  <c r="B517" i="32"/>
  <c r="C517" i="32"/>
  <c r="A518" i="32"/>
  <c r="B518" i="32"/>
  <c r="C518" i="32"/>
  <c r="A519" i="32"/>
  <c r="B519" i="32"/>
  <c r="C519" i="32"/>
  <c r="A520" i="32"/>
  <c r="B520" i="32"/>
  <c r="C520" i="32"/>
  <c r="A521" i="32"/>
  <c r="B521" i="32"/>
  <c r="C521" i="32"/>
  <c r="A522" i="32"/>
  <c r="B522" i="32"/>
  <c r="C522" i="32"/>
  <c r="A523" i="32"/>
  <c r="B523" i="32"/>
  <c r="C523" i="32"/>
  <c r="A524" i="32"/>
  <c r="B524" i="32"/>
  <c r="C524" i="32"/>
  <c r="A525" i="32"/>
  <c r="B525" i="32"/>
  <c r="C525" i="32"/>
  <c r="A526" i="32"/>
  <c r="B526" i="32"/>
  <c r="C526" i="32"/>
  <c r="A527" i="32"/>
  <c r="B527" i="32"/>
  <c r="C527" i="32"/>
  <c r="A528" i="32"/>
  <c r="B528" i="32"/>
  <c r="C528" i="32"/>
  <c r="A529" i="32"/>
  <c r="B529" i="32"/>
  <c r="C529" i="32"/>
  <c r="A530" i="32"/>
  <c r="B530" i="32"/>
  <c r="C530" i="32"/>
  <c r="A531" i="32"/>
  <c r="B531" i="32"/>
  <c r="C531" i="32"/>
  <c r="A532" i="32"/>
  <c r="B532" i="32"/>
  <c r="C532" i="32"/>
  <c r="A533" i="32"/>
  <c r="B533" i="32"/>
  <c r="C533" i="32"/>
  <c r="A534" i="32"/>
  <c r="B534" i="32"/>
  <c r="C534" i="32"/>
  <c r="A535" i="32"/>
  <c r="B535" i="32"/>
  <c r="C535" i="32"/>
  <c r="A536" i="32"/>
  <c r="B536" i="32"/>
  <c r="C536" i="32"/>
  <c r="A537" i="32"/>
  <c r="B537" i="32"/>
  <c r="C537" i="32"/>
  <c r="A538" i="32"/>
  <c r="B538" i="32"/>
  <c r="C538" i="32"/>
  <c r="A539" i="32"/>
  <c r="B539" i="32"/>
  <c r="C539" i="32"/>
  <c r="A540" i="32"/>
  <c r="B540" i="32"/>
  <c r="C540" i="32"/>
  <c r="A541" i="32"/>
  <c r="B541" i="32"/>
  <c r="C541" i="32"/>
  <c r="A542" i="32"/>
  <c r="B542" i="32"/>
  <c r="C542" i="32"/>
  <c r="A543" i="32"/>
  <c r="B543" i="32"/>
  <c r="C543" i="32"/>
  <c r="A544" i="32"/>
  <c r="B544" i="32"/>
  <c r="C544" i="32"/>
  <c r="A545" i="32"/>
  <c r="B545" i="32"/>
  <c r="C545" i="32"/>
  <c r="A546" i="32"/>
  <c r="B546" i="32"/>
  <c r="C546" i="32"/>
  <c r="A547" i="32"/>
  <c r="B547" i="32"/>
  <c r="C547" i="32"/>
  <c r="A548" i="32"/>
  <c r="B548" i="32"/>
  <c r="C548" i="32"/>
  <c r="A549" i="32"/>
  <c r="B549" i="32"/>
  <c r="C549" i="32"/>
  <c r="A550" i="32"/>
  <c r="B550" i="32"/>
  <c r="C550" i="32"/>
  <c r="A551" i="32"/>
  <c r="B551" i="32"/>
  <c r="C551" i="32"/>
  <c r="A552" i="32"/>
  <c r="B552" i="32"/>
  <c r="C552" i="32"/>
  <c r="A553" i="32"/>
  <c r="B553" i="32"/>
  <c r="C553" i="32"/>
  <c r="A554" i="32"/>
  <c r="B554" i="32"/>
  <c r="C554" i="32"/>
  <c r="A555" i="32"/>
  <c r="B555" i="32"/>
  <c r="C555" i="32"/>
  <c r="A556" i="32"/>
  <c r="B556" i="32"/>
  <c r="C556" i="32"/>
  <c r="A557" i="32"/>
  <c r="B557" i="32"/>
  <c r="C557" i="32"/>
  <c r="A558" i="32"/>
  <c r="B558" i="32"/>
  <c r="C558" i="32"/>
  <c r="A559" i="32"/>
  <c r="B559" i="32"/>
  <c r="C559" i="32"/>
  <c r="A560" i="32"/>
  <c r="B560" i="32"/>
  <c r="C560" i="32"/>
  <c r="A561" i="32"/>
  <c r="B561" i="32"/>
  <c r="C561" i="32"/>
  <c r="A562" i="32"/>
  <c r="B562" i="32"/>
  <c r="C562" i="32"/>
  <c r="A563" i="32"/>
  <c r="B563" i="32"/>
  <c r="C563" i="32"/>
  <c r="A564" i="32"/>
  <c r="B564" i="32"/>
  <c r="C564" i="32"/>
  <c r="A565" i="32"/>
  <c r="B565" i="32"/>
  <c r="C565" i="32"/>
  <c r="A566" i="32"/>
  <c r="B566" i="32"/>
  <c r="C566" i="32"/>
  <c r="A567" i="32"/>
  <c r="B567" i="32"/>
  <c r="C567" i="32"/>
  <c r="A568" i="32"/>
  <c r="B568" i="32"/>
  <c r="C568" i="32"/>
  <c r="A569" i="32"/>
  <c r="B569" i="32"/>
  <c r="C569" i="32"/>
  <c r="A570" i="32"/>
  <c r="B570" i="32"/>
  <c r="C570" i="32"/>
  <c r="A571" i="32"/>
  <c r="B571" i="32"/>
  <c r="C571" i="32"/>
  <c r="A572" i="32"/>
  <c r="B572" i="32"/>
  <c r="C572" i="32"/>
  <c r="A573" i="32"/>
  <c r="B573" i="32"/>
  <c r="C573" i="32"/>
  <c r="A574" i="32"/>
  <c r="B574" i="32"/>
  <c r="C574" i="32"/>
  <c r="A575" i="32"/>
  <c r="B575" i="32"/>
  <c r="C575" i="32"/>
  <c r="A576" i="32"/>
  <c r="B576" i="32"/>
  <c r="C576" i="32"/>
  <c r="A577" i="32"/>
  <c r="B577" i="32"/>
  <c r="C577" i="32"/>
  <c r="A578" i="32"/>
  <c r="B578" i="32"/>
  <c r="C578" i="32"/>
  <c r="A579" i="32"/>
  <c r="B579" i="32"/>
  <c r="C579" i="32"/>
  <c r="A580" i="32"/>
  <c r="B580" i="32"/>
  <c r="C580" i="32"/>
  <c r="A581" i="32"/>
  <c r="B581" i="32"/>
  <c r="C581" i="32"/>
  <c r="A5" i="32"/>
  <c r="B5" i="32"/>
  <c r="C5" i="32"/>
  <c r="A6" i="32"/>
  <c r="B6" i="32"/>
  <c r="C6" i="32"/>
  <c r="A7" i="32"/>
  <c r="B7" i="32"/>
  <c r="C7" i="32"/>
  <c r="A8" i="32"/>
  <c r="B8" i="32"/>
  <c r="C8" i="32"/>
  <c r="A9" i="32"/>
  <c r="B9" i="32"/>
  <c r="C9" i="32"/>
  <c r="A10" i="32"/>
  <c r="B10" i="32"/>
  <c r="C10" i="32"/>
  <c r="A11" i="32"/>
  <c r="B11" i="32"/>
  <c r="C11" i="32"/>
  <c r="A12" i="32"/>
  <c r="B12" i="32"/>
  <c r="C12" i="32"/>
  <c r="A13" i="32"/>
  <c r="B13" i="32"/>
  <c r="C13" i="32"/>
  <c r="A14" i="32"/>
  <c r="B14" i="32"/>
  <c r="C14" i="32"/>
  <c r="A15" i="32"/>
  <c r="B15" i="32"/>
  <c r="C15" i="32"/>
  <c r="A16" i="32"/>
  <c r="B16" i="32"/>
  <c r="C16" i="32"/>
  <c r="A17" i="32"/>
  <c r="B17" i="32"/>
  <c r="C17" i="32"/>
  <c r="A18" i="32"/>
  <c r="B18" i="32"/>
  <c r="C18" i="32"/>
  <c r="A19" i="32"/>
  <c r="B19" i="32"/>
  <c r="C19" i="32"/>
  <c r="A20" i="32"/>
  <c r="B20" i="32"/>
  <c r="C20" i="32"/>
  <c r="A21" i="32"/>
  <c r="B21" i="32"/>
  <c r="C21" i="32"/>
  <c r="A22" i="32"/>
  <c r="B22" i="32"/>
  <c r="C22" i="32"/>
  <c r="A23" i="32"/>
  <c r="B23" i="32"/>
  <c r="C23" i="32"/>
  <c r="A24" i="32"/>
  <c r="B24" i="32"/>
  <c r="C24" i="32"/>
  <c r="A25" i="32"/>
  <c r="B25" i="32"/>
  <c r="C25" i="32"/>
  <c r="A26" i="32"/>
  <c r="B26" i="32"/>
  <c r="C26" i="32"/>
  <c r="A27" i="32"/>
  <c r="B27" i="32"/>
  <c r="C27" i="32"/>
  <c r="A28" i="32"/>
  <c r="B28" i="32"/>
  <c r="C28" i="32"/>
  <c r="A29" i="32"/>
  <c r="B29" i="32"/>
  <c r="C29" i="32"/>
  <c r="A30" i="32"/>
  <c r="B30" i="32"/>
  <c r="C30" i="32"/>
  <c r="A31" i="32"/>
  <c r="B31" i="32"/>
  <c r="C31" i="32"/>
  <c r="A32" i="32"/>
  <c r="B32" i="32"/>
  <c r="C32" i="32"/>
  <c r="A33" i="32"/>
  <c r="B33" i="32"/>
  <c r="C33" i="32"/>
  <c r="A34" i="32"/>
  <c r="B34" i="32"/>
  <c r="C34" i="32"/>
  <c r="A35" i="32"/>
  <c r="B35" i="32"/>
  <c r="C35" i="32"/>
  <c r="A36" i="32"/>
  <c r="B36" i="32"/>
  <c r="C36" i="32"/>
  <c r="A37" i="32"/>
  <c r="B37" i="32"/>
  <c r="C37" i="32"/>
  <c r="A38" i="32"/>
  <c r="B38" i="32"/>
  <c r="C38" i="32"/>
  <c r="A39" i="32"/>
  <c r="B39" i="32"/>
  <c r="C39" i="32"/>
  <c r="A40" i="32"/>
  <c r="B40" i="32"/>
  <c r="C40" i="32"/>
  <c r="A41" i="32"/>
  <c r="B41" i="32"/>
  <c r="C41" i="32"/>
  <c r="A42" i="32"/>
  <c r="B42" i="32"/>
  <c r="C42" i="32"/>
  <c r="A43" i="32"/>
  <c r="B43" i="32"/>
  <c r="C43" i="32"/>
  <c r="A44" i="32"/>
  <c r="B44" i="32"/>
  <c r="C44" i="32"/>
  <c r="A45" i="32"/>
  <c r="B45" i="32"/>
  <c r="C45" i="32"/>
  <c r="A46" i="32"/>
  <c r="B46" i="32"/>
  <c r="C46" i="32"/>
  <c r="A47" i="32"/>
  <c r="B47" i="32"/>
  <c r="C47" i="32"/>
  <c r="A48" i="32"/>
  <c r="B48" i="32"/>
  <c r="C48" i="32"/>
  <c r="A49" i="32"/>
  <c r="B49" i="32"/>
  <c r="C49" i="32"/>
  <c r="A50" i="32"/>
  <c r="B50" i="32"/>
  <c r="C50" i="32"/>
  <c r="A51" i="32"/>
  <c r="B51" i="32"/>
  <c r="C51" i="32"/>
  <c r="A52" i="32"/>
  <c r="B52" i="32"/>
  <c r="C52" i="32"/>
  <c r="A53" i="32"/>
  <c r="B53" i="32"/>
  <c r="C53" i="32"/>
  <c r="A54" i="32"/>
  <c r="B54" i="32"/>
  <c r="C54" i="32"/>
  <c r="A55" i="32"/>
  <c r="B55" i="32"/>
  <c r="C55" i="32"/>
  <c r="A56" i="32"/>
  <c r="B56" i="32"/>
  <c r="C56" i="32"/>
  <c r="A57" i="32"/>
  <c r="B57" i="32"/>
  <c r="C57" i="32"/>
  <c r="A58" i="32"/>
  <c r="B58" i="32"/>
  <c r="C58" i="32"/>
  <c r="A59" i="32"/>
  <c r="B59" i="32"/>
  <c r="C59" i="32"/>
  <c r="A60" i="32"/>
  <c r="B60" i="32"/>
  <c r="C60" i="32"/>
  <c r="A61" i="32"/>
  <c r="B61" i="32"/>
  <c r="C61" i="32"/>
  <c r="A62" i="32"/>
  <c r="B62" i="32"/>
  <c r="C62" i="32"/>
  <c r="A63" i="32"/>
  <c r="B63" i="32"/>
  <c r="C63" i="32"/>
  <c r="A64" i="32"/>
  <c r="B64" i="32"/>
  <c r="C64" i="32"/>
  <c r="A65" i="32"/>
  <c r="B65" i="32"/>
  <c r="C65" i="32"/>
  <c r="A66" i="32"/>
  <c r="B66" i="32"/>
  <c r="C66" i="32"/>
  <c r="A67" i="32"/>
  <c r="B67" i="32"/>
  <c r="C67" i="32"/>
  <c r="A68" i="32"/>
  <c r="B68" i="32"/>
  <c r="C68" i="32"/>
  <c r="A69" i="32"/>
  <c r="B69" i="32"/>
  <c r="C69" i="32"/>
  <c r="A70" i="32"/>
  <c r="B70" i="32"/>
  <c r="C70" i="32"/>
  <c r="A71" i="32"/>
  <c r="B71" i="32"/>
  <c r="C71" i="32"/>
  <c r="A72" i="32"/>
  <c r="B72" i="32"/>
  <c r="C72" i="32"/>
  <c r="A73" i="32"/>
  <c r="B73" i="32"/>
  <c r="C73" i="32"/>
  <c r="A74" i="32"/>
  <c r="B74" i="32"/>
  <c r="C74" i="32"/>
  <c r="A75" i="32"/>
  <c r="B75" i="32"/>
  <c r="C75" i="32"/>
  <c r="A76" i="32"/>
  <c r="B76" i="32"/>
  <c r="C76" i="32"/>
  <c r="A77" i="32"/>
  <c r="B77" i="32"/>
  <c r="C77" i="32"/>
  <c r="A78" i="32"/>
  <c r="B78" i="32"/>
  <c r="C78" i="32"/>
  <c r="A79" i="32"/>
  <c r="B79" i="32"/>
  <c r="C79" i="32"/>
  <c r="A80" i="32"/>
  <c r="B80" i="32"/>
  <c r="C80" i="32"/>
  <c r="A81" i="32"/>
  <c r="B81" i="32"/>
  <c r="C81" i="32"/>
  <c r="A82" i="32"/>
  <c r="B82" i="32"/>
  <c r="C82" i="32"/>
  <c r="A83" i="32"/>
  <c r="B83" i="32"/>
  <c r="C83" i="32"/>
  <c r="A84" i="32"/>
  <c r="B84" i="32"/>
  <c r="C84" i="32"/>
  <c r="A85" i="32"/>
  <c r="B85" i="32"/>
  <c r="C85" i="32"/>
  <c r="A86" i="32"/>
  <c r="B86" i="32"/>
  <c r="C86" i="32"/>
  <c r="A87" i="32"/>
  <c r="B87" i="32"/>
  <c r="C87" i="32"/>
  <c r="A88" i="32"/>
  <c r="B88" i="32"/>
  <c r="C88" i="32"/>
  <c r="A89" i="32"/>
  <c r="B89" i="32"/>
  <c r="C89" i="32"/>
  <c r="A90" i="32"/>
  <c r="B90" i="32"/>
  <c r="C90" i="32"/>
  <c r="A91" i="32"/>
  <c r="B91" i="32"/>
  <c r="C91" i="32"/>
  <c r="A92" i="32"/>
  <c r="B92" i="32"/>
  <c r="C92" i="32"/>
  <c r="A93" i="32"/>
  <c r="B93" i="32"/>
  <c r="C93" i="32"/>
  <c r="A94" i="32"/>
  <c r="B94" i="32"/>
  <c r="C94" i="32"/>
  <c r="A95" i="32"/>
  <c r="B95" i="32"/>
  <c r="C95" i="32"/>
  <c r="A96" i="32"/>
  <c r="B96" i="32"/>
  <c r="C96" i="32"/>
  <c r="A97" i="32"/>
  <c r="B97" i="32"/>
  <c r="C97" i="32"/>
  <c r="A98" i="32"/>
  <c r="B98" i="32"/>
  <c r="C98" i="32"/>
  <c r="A99" i="32"/>
  <c r="B99" i="32"/>
  <c r="C99" i="32"/>
  <c r="A100" i="32"/>
  <c r="B100" i="32"/>
  <c r="C100" i="32"/>
  <c r="A101" i="32"/>
  <c r="B101" i="32"/>
  <c r="C101" i="32"/>
  <c r="A102" i="32"/>
  <c r="B102" i="32"/>
  <c r="C102" i="32"/>
  <c r="A103" i="32"/>
  <c r="B103" i="32"/>
  <c r="C103" i="32"/>
  <c r="A104" i="32"/>
  <c r="B104" i="32"/>
  <c r="C104" i="32"/>
  <c r="A105" i="32"/>
  <c r="B105" i="32"/>
  <c r="C105" i="32"/>
  <c r="A106" i="32"/>
  <c r="B106" i="32"/>
  <c r="C106" i="32"/>
  <c r="A107" i="32"/>
  <c r="B107" i="32"/>
  <c r="C107" i="32"/>
  <c r="A108" i="32"/>
  <c r="B108" i="32"/>
  <c r="C108" i="32"/>
  <c r="A109" i="32"/>
  <c r="B109" i="32"/>
  <c r="C109" i="32"/>
  <c r="A110" i="32"/>
  <c r="B110" i="32"/>
  <c r="C110" i="32"/>
  <c r="A111" i="32"/>
  <c r="B111" i="32"/>
  <c r="C111" i="32"/>
  <c r="A112" i="32"/>
  <c r="B112" i="32"/>
  <c r="C112" i="32"/>
  <c r="A113" i="32"/>
  <c r="B113" i="32"/>
  <c r="C113" i="32"/>
  <c r="A114" i="32"/>
  <c r="B114" i="32"/>
  <c r="C114" i="32"/>
  <c r="A115" i="32"/>
  <c r="B115" i="32"/>
  <c r="C115" i="32"/>
  <c r="A116" i="32"/>
  <c r="B116" i="32"/>
  <c r="C116" i="32"/>
  <c r="A117" i="32"/>
  <c r="B117" i="32"/>
  <c r="C117" i="32"/>
  <c r="A118" i="32"/>
  <c r="B118" i="32"/>
  <c r="C118" i="32"/>
  <c r="A119" i="32"/>
  <c r="B119" i="32"/>
  <c r="C119" i="32"/>
  <c r="A120" i="32"/>
  <c r="B120" i="32"/>
  <c r="C120" i="32"/>
  <c r="A121" i="32"/>
  <c r="B121" i="32"/>
  <c r="C121" i="32"/>
  <c r="A122" i="32"/>
  <c r="B122" i="32"/>
  <c r="C122" i="32"/>
  <c r="A123" i="32"/>
  <c r="B123" i="32"/>
  <c r="C123" i="32"/>
  <c r="A124" i="32"/>
  <c r="B124" i="32"/>
  <c r="C124" i="32"/>
  <c r="A125" i="32"/>
  <c r="B125" i="32"/>
  <c r="C125" i="32"/>
  <c r="A126" i="32"/>
  <c r="B126" i="32"/>
  <c r="C126" i="32"/>
  <c r="A127" i="32"/>
  <c r="B127" i="32"/>
  <c r="C127" i="32"/>
  <c r="A128" i="32"/>
  <c r="B128" i="32"/>
  <c r="C128" i="32"/>
  <c r="A129" i="32"/>
  <c r="B129" i="32"/>
  <c r="C129" i="32"/>
  <c r="A130" i="32"/>
  <c r="B130" i="32"/>
  <c r="C130" i="32"/>
  <c r="A131" i="32"/>
  <c r="B131" i="32"/>
  <c r="C131" i="32"/>
  <c r="A132" i="32"/>
  <c r="B132" i="32"/>
  <c r="C132" i="32"/>
  <c r="A133" i="32"/>
  <c r="B133" i="32"/>
  <c r="C133" i="32"/>
  <c r="A134" i="32"/>
  <c r="B134" i="32"/>
  <c r="C134" i="32"/>
  <c r="A135" i="32"/>
  <c r="B135" i="32"/>
  <c r="C135" i="32"/>
  <c r="A136" i="32"/>
  <c r="B136" i="32"/>
  <c r="C136" i="32"/>
  <c r="A137" i="32"/>
  <c r="B137" i="32"/>
  <c r="C137" i="32"/>
  <c r="A138" i="32"/>
  <c r="B138" i="32"/>
  <c r="C138" i="32"/>
  <c r="A139" i="32"/>
  <c r="B139" i="32"/>
  <c r="C139" i="32"/>
  <c r="A140" i="32"/>
  <c r="B140" i="32"/>
  <c r="C140" i="32"/>
  <c r="A141" i="32"/>
  <c r="B141" i="32"/>
  <c r="C141" i="32"/>
  <c r="A142" i="32"/>
  <c r="B142" i="32"/>
  <c r="C142" i="32"/>
  <c r="A143" i="32"/>
  <c r="B143" i="32"/>
  <c r="C143" i="32"/>
  <c r="A144" i="32"/>
  <c r="B144" i="32"/>
  <c r="C144" i="32"/>
  <c r="A145" i="32"/>
  <c r="B145" i="32"/>
  <c r="C145" i="32"/>
  <c r="A146" i="32"/>
  <c r="B146" i="32"/>
  <c r="C146" i="32"/>
  <c r="A147" i="32"/>
  <c r="B147" i="32"/>
  <c r="C147" i="32"/>
  <c r="A148" i="32"/>
  <c r="B148" i="32"/>
  <c r="C148" i="32"/>
  <c r="A149" i="32"/>
  <c r="B149" i="32"/>
  <c r="C149" i="32"/>
  <c r="A150" i="32"/>
  <c r="B150" i="32"/>
  <c r="C150" i="32"/>
  <c r="A151" i="32"/>
  <c r="B151" i="32"/>
  <c r="C151" i="32"/>
  <c r="A152" i="32"/>
  <c r="B152" i="32"/>
  <c r="C152" i="32"/>
  <c r="A153" i="32"/>
  <c r="B153" i="32"/>
  <c r="C153" i="32"/>
  <c r="A154" i="32"/>
  <c r="B154" i="32"/>
  <c r="C154" i="32"/>
  <c r="A155" i="32"/>
  <c r="B155" i="32"/>
  <c r="C155" i="32"/>
  <c r="A156" i="32"/>
  <c r="B156" i="32"/>
  <c r="C156" i="32"/>
  <c r="A157" i="32"/>
  <c r="B157" i="32"/>
  <c r="C157" i="32"/>
  <c r="A158" i="32"/>
  <c r="B158" i="32"/>
  <c r="C158" i="32"/>
  <c r="A159" i="32"/>
  <c r="B159" i="32"/>
  <c r="C159" i="32"/>
  <c r="A160" i="32"/>
  <c r="B160" i="32"/>
  <c r="C160" i="32"/>
  <c r="A161" i="32"/>
  <c r="B161" i="32"/>
  <c r="C161" i="32"/>
  <c r="A162" i="32"/>
  <c r="B162" i="32"/>
  <c r="C162" i="32"/>
  <c r="A163" i="32"/>
  <c r="B163" i="32"/>
  <c r="C163" i="32"/>
  <c r="A164" i="32"/>
  <c r="B164" i="32"/>
  <c r="C164" i="32"/>
  <c r="A165" i="32"/>
  <c r="B165" i="32"/>
  <c r="C165" i="32"/>
  <c r="A166" i="32"/>
  <c r="B166" i="32"/>
  <c r="C166" i="32"/>
  <c r="A167" i="32"/>
  <c r="B167" i="32"/>
  <c r="C167" i="32"/>
  <c r="A168" i="32"/>
  <c r="B168" i="32"/>
  <c r="C168" i="32"/>
  <c r="A169" i="32"/>
  <c r="B169" i="32"/>
  <c r="C169" i="32"/>
  <c r="A170" i="32"/>
  <c r="B170" i="32"/>
  <c r="C170" i="32"/>
  <c r="A171" i="32"/>
  <c r="B171" i="32"/>
  <c r="C171" i="32"/>
  <c r="A172" i="32"/>
  <c r="B172" i="32"/>
  <c r="C172" i="32"/>
  <c r="A173" i="32"/>
  <c r="B173" i="32"/>
  <c r="C173" i="32"/>
  <c r="A174" i="32"/>
  <c r="B174" i="32"/>
  <c r="C174" i="32"/>
  <c r="A175" i="32"/>
  <c r="B175" i="32"/>
  <c r="C175" i="32"/>
  <c r="A176" i="32"/>
  <c r="B176" i="32"/>
  <c r="C176" i="32"/>
  <c r="A177" i="32"/>
  <c r="B177" i="32"/>
  <c r="C177" i="32"/>
  <c r="A178" i="32"/>
  <c r="B178" i="32"/>
  <c r="C178" i="32"/>
  <c r="A179" i="32"/>
  <c r="B179" i="32"/>
  <c r="C179" i="32"/>
  <c r="A180" i="32"/>
  <c r="B180" i="32"/>
  <c r="C180" i="32"/>
  <c r="A181" i="32"/>
  <c r="B181" i="32"/>
  <c r="C181" i="32"/>
  <c r="A182" i="32"/>
  <c r="B182" i="32"/>
  <c r="C182" i="32"/>
  <c r="A183" i="32"/>
  <c r="B183" i="32"/>
  <c r="C183" i="32"/>
  <c r="A184" i="32"/>
  <c r="B184" i="32"/>
  <c r="C184" i="32"/>
  <c r="A185" i="32"/>
  <c r="B185" i="32"/>
  <c r="C185" i="32"/>
  <c r="A186" i="32"/>
  <c r="B186" i="32"/>
  <c r="C186" i="32"/>
  <c r="A187" i="32"/>
  <c r="B187" i="32"/>
  <c r="C187" i="32"/>
  <c r="A188" i="32"/>
  <c r="B188" i="32"/>
  <c r="C188" i="32"/>
  <c r="A189" i="32"/>
  <c r="B189" i="32"/>
  <c r="C189" i="32"/>
  <c r="A190" i="32"/>
  <c r="B190" i="32"/>
  <c r="C190" i="32"/>
  <c r="A191" i="32"/>
  <c r="B191" i="32"/>
  <c r="C191" i="32"/>
  <c r="A192" i="32"/>
  <c r="B192" i="32"/>
  <c r="C192" i="32"/>
  <c r="A193" i="32"/>
  <c r="B193" i="32"/>
  <c r="C193" i="32"/>
  <c r="A194" i="32"/>
  <c r="B194" i="32"/>
  <c r="C194" i="32"/>
  <c r="A195" i="32"/>
  <c r="B195" i="32"/>
  <c r="C195" i="32"/>
  <c r="A196" i="32"/>
  <c r="B196" i="32"/>
  <c r="C196" i="32"/>
  <c r="A197" i="32"/>
  <c r="B197" i="32"/>
  <c r="C197" i="32"/>
  <c r="A198" i="32"/>
  <c r="B198" i="32"/>
  <c r="C198" i="32"/>
  <c r="A199" i="32"/>
  <c r="B199" i="32"/>
  <c r="C199" i="32"/>
  <c r="A200" i="32"/>
  <c r="B200" i="32"/>
  <c r="C200" i="32"/>
  <c r="A201" i="32"/>
  <c r="B201" i="32"/>
  <c r="C201" i="32"/>
  <c r="A202" i="32"/>
  <c r="B202" i="32"/>
  <c r="C202" i="32"/>
  <c r="A203" i="32"/>
  <c r="B203" i="32"/>
  <c r="C203" i="32"/>
  <c r="A204" i="32"/>
  <c r="B204" i="32"/>
  <c r="C204" i="32"/>
  <c r="A205" i="32"/>
  <c r="B205" i="32"/>
  <c r="C205" i="32"/>
  <c r="A206" i="32"/>
  <c r="B206" i="32"/>
  <c r="C206" i="32"/>
  <c r="A207" i="32"/>
  <c r="B207" i="32"/>
  <c r="C207" i="32"/>
  <c r="A208" i="32"/>
  <c r="B208" i="32"/>
  <c r="C208" i="32"/>
  <c r="A209" i="32"/>
  <c r="B209" i="32"/>
  <c r="C209" i="32"/>
  <c r="A210" i="32"/>
  <c r="B210" i="32"/>
  <c r="C210" i="32"/>
  <c r="A211" i="32"/>
  <c r="B211" i="32"/>
  <c r="C211" i="32"/>
  <c r="A212" i="32"/>
  <c r="B212" i="32"/>
  <c r="C212" i="32"/>
  <c r="A213" i="32"/>
  <c r="B213" i="32"/>
  <c r="C213" i="32"/>
  <c r="A214" i="32"/>
  <c r="B214" i="32"/>
  <c r="C214" i="32"/>
  <c r="A215" i="32"/>
  <c r="B215" i="32"/>
  <c r="C215" i="32"/>
  <c r="A216" i="32"/>
  <c r="B216" i="32"/>
  <c r="C216" i="32"/>
  <c r="A217" i="32"/>
  <c r="B217" i="32"/>
  <c r="C217" i="32"/>
  <c r="A218" i="32"/>
  <c r="B218" i="32"/>
  <c r="C218" i="32"/>
  <c r="A219" i="32"/>
  <c r="B219" i="32"/>
  <c r="C219" i="32"/>
  <c r="A220" i="32"/>
  <c r="B220" i="32"/>
  <c r="C220" i="32"/>
  <c r="A221" i="32"/>
  <c r="B221" i="32"/>
  <c r="C221" i="32"/>
  <c r="A222" i="32"/>
  <c r="B222" i="32"/>
  <c r="C222" i="32"/>
  <c r="A223" i="32"/>
  <c r="B223" i="32"/>
  <c r="C223" i="32"/>
  <c r="A224" i="32"/>
  <c r="B224" i="32"/>
  <c r="C224" i="32"/>
  <c r="A225" i="32"/>
  <c r="B225" i="32"/>
  <c r="C225" i="32"/>
  <c r="A226" i="32"/>
  <c r="B226" i="32"/>
  <c r="C226" i="32"/>
  <c r="A227" i="32"/>
  <c r="B227" i="32"/>
  <c r="C227" i="32"/>
  <c r="A228" i="32"/>
  <c r="B228" i="32"/>
  <c r="C228" i="32"/>
  <c r="A229" i="32"/>
  <c r="B229" i="32"/>
  <c r="C229" i="32"/>
  <c r="A230" i="32"/>
  <c r="B230" i="32"/>
  <c r="C230" i="32"/>
  <c r="A231" i="32"/>
  <c r="B231" i="32"/>
  <c r="C231" i="32"/>
  <c r="A232" i="32"/>
  <c r="B232" i="32"/>
  <c r="C232" i="32"/>
  <c r="A233" i="32"/>
  <c r="B233" i="32"/>
  <c r="C233" i="32"/>
  <c r="A234" i="32"/>
  <c r="B234" i="32"/>
  <c r="C234" i="32"/>
  <c r="A235" i="32"/>
  <c r="B235" i="32"/>
  <c r="C235" i="32"/>
  <c r="A236" i="32"/>
  <c r="B236" i="32"/>
  <c r="C236" i="32"/>
  <c r="A237" i="32"/>
  <c r="B237" i="32"/>
  <c r="C237" i="32"/>
  <c r="A238" i="32"/>
  <c r="B238" i="32"/>
  <c r="C238" i="32"/>
  <c r="A239" i="32"/>
  <c r="B239" i="32"/>
  <c r="C239" i="32"/>
  <c r="A240" i="32"/>
  <c r="B240" i="32"/>
  <c r="C240" i="32"/>
  <c r="A241" i="32"/>
  <c r="B241" i="32"/>
  <c r="C241" i="32"/>
  <c r="A242" i="32"/>
  <c r="B242" i="32"/>
  <c r="C242" i="32"/>
  <c r="A243" i="32"/>
  <c r="B243" i="32"/>
  <c r="C243" i="32"/>
  <c r="A244" i="32"/>
  <c r="B244" i="32"/>
  <c r="C244" i="32"/>
  <c r="A245" i="32"/>
  <c r="B245" i="32"/>
  <c r="C245" i="32"/>
  <c r="A246" i="32"/>
  <c r="B246" i="32"/>
  <c r="C246" i="32"/>
  <c r="A247" i="32"/>
  <c r="B247" i="32"/>
  <c r="C247" i="32"/>
  <c r="A248" i="32"/>
  <c r="B248" i="32"/>
  <c r="C248" i="32"/>
  <c r="A249" i="32"/>
  <c r="B249" i="32"/>
  <c r="C249" i="32"/>
  <c r="A250" i="32"/>
  <c r="B250" i="32"/>
  <c r="C250" i="32"/>
  <c r="A251" i="32"/>
  <c r="B251" i="32"/>
  <c r="C251" i="32"/>
  <c r="A252" i="32"/>
  <c r="B252" i="32"/>
  <c r="C252" i="32"/>
  <c r="A253" i="32"/>
  <c r="B253" i="32"/>
  <c r="C253" i="32"/>
  <c r="A254" i="32"/>
  <c r="B254" i="32"/>
  <c r="C254" i="32"/>
  <c r="A255" i="32"/>
  <c r="B255" i="32"/>
  <c r="C255" i="32"/>
  <c r="A256" i="32"/>
  <c r="B256" i="32"/>
  <c r="C256" i="32"/>
  <c r="A257" i="32"/>
  <c r="B257" i="32"/>
  <c r="C257" i="32"/>
  <c r="A258" i="32"/>
  <c r="B258" i="32"/>
  <c r="C258" i="32"/>
  <c r="A259" i="32"/>
  <c r="B259" i="32"/>
  <c r="C259" i="32"/>
  <c r="A260" i="32"/>
  <c r="B260" i="32"/>
  <c r="C260" i="32"/>
  <c r="A261" i="32"/>
  <c r="B261" i="32"/>
  <c r="C261" i="32"/>
  <c r="A262" i="32"/>
  <c r="B262" i="32"/>
  <c r="C262" i="32"/>
  <c r="A263" i="32"/>
  <c r="B263" i="32"/>
  <c r="C263" i="32"/>
  <c r="A264" i="32"/>
  <c r="B264" i="32"/>
  <c r="C264" i="32"/>
  <c r="A265" i="32"/>
  <c r="B265" i="32"/>
  <c r="C265" i="32"/>
  <c r="A266" i="32"/>
  <c r="B266" i="32"/>
  <c r="C266" i="32"/>
  <c r="A267" i="32"/>
  <c r="B267" i="32"/>
  <c r="C267" i="32"/>
  <c r="A268" i="32"/>
  <c r="B268" i="32"/>
  <c r="C268" i="32"/>
  <c r="A269" i="32"/>
  <c r="B269" i="32"/>
  <c r="C269" i="32"/>
  <c r="A270" i="32"/>
  <c r="B270" i="32"/>
  <c r="C270" i="32"/>
  <c r="A271" i="32"/>
  <c r="B271" i="32"/>
  <c r="C271" i="32"/>
  <c r="A272" i="32"/>
  <c r="B272" i="32"/>
  <c r="C272" i="32"/>
  <c r="A273" i="32"/>
  <c r="B273" i="32"/>
  <c r="C273" i="32"/>
  <c r="A274" i="32"/>
  <c r="B274" i="32"/>
  <c r="C274" i="32"/>
  <c r="A275" i="32"/>
  <c r="B275" i="32"/>
  <c r="C275" i="32"/>
  <c r="A276" i="32"/>
  <c r="B276" i="32"/>
  <c r="C276" i="32"/>
  <c r="A277" i="32"/>
  <c r="B277" i="32"/>
  <c r="C277" i="32"/>
  <c r="A278" i="32"/>
  <c r="B278" i="32"/>
  <c r="C278" i="32"/>
  <c r="A279" i="32"/>
  <c r="B279" i="32"/>
  <c r="C279" i="32"/>
  <c r="A280" i="32"/>
  <c r="B280" i="32"/>
  <c r="C280" i="32"/>
  <c r="A281" i="32"/>
  <c r="B281" i="32"/>
  <c r="C281" i="32"/>
  <c r="A282" i="32"/>
  <c r="B282" i="32"/>
  <c r="C282" i="32"/>
  <c r="A283" i="32"/>
  <c r="B283" i="32"/>
  <c r="C283" i="32"/>
  <c r="A284" i="32"/>
  <c r="B284" i="32"/>
  <c r="C284" i="32"/>
  <c r="A285" i="32"/>
  <c r="B285" i="32"/>
  <c r="C285" i="32"/>
  <c r="A286" i="32"/>
  <c r="B286" i="32"/>
  <c r="C286" i="32"/>
  <c r="A287" i="32"/>
  <c r="B287" i="32"/>
  <c r="C287" i="32"/>
  <c r="A288" i="32"/>
  <c r="B288" i="32"/>
  <c r="C288" i="32"/>
  <c r="A289" i="32"/>
  <c r="B289" i="32"/>
  <c r="C289" i="32"/>
  <c r="A290" i="32"/>
  <c r="B290" i="32"/>
  <c r="C290" i="32"/>
  <c r="A291" i="32"/>
  <c r="B291" i="32"/>
  <c r="C291" i="32"/>
  <c r="A292" i="32"/>
  <c r="B292" i="32"/>
  <c r="C292" i="32"/>
  <c r="A293" i="32"/>
  <c r="B293" i="32"/>
  <c r="C293" i="32"/>
  <c r="A294" i="32"/>
  <c r="B294" i="32"/>
  <c r="C294" i="32"/>
  <c r="A295" i="32"/>
  <c r="B295" i="32"/>
  <c r="C295" i="32"/>
  <c r="A296" i="32"/>
  <c r="B296" i="32"/>
  <c r="C296" i="32"/>
  <c r="A297" i="32"/>
  <c r="B297" i="32"/>
  <c r="C297" i="32"/>
  <c r="A298" i="32"/>
  <c r="B298" i="32"/>
  <c r="C298" i="32"/>
  <c r="A299" i="32"/>
  <c r="B299" i="32"/>
  <c r="C299" i="32"/>
  <c r="A300" i="32"/>
  <c r="B300" i="32"/>
  <c r="C300" i="32"/>
  <c r="A301" i="32"/>
  <c r="B301" i="32"/>
  <c r="C301" i="32"/>
  <c r="A302" i="32"/>
  <c r="B302" i="32"/>
  <c r="C302" i="32"/>
  <c r="A303" i="32"/>
  <c r="B303" i="32"/>
  <c r="C303" i="32"/>
  <c r="A304" i="32"/>
  <c r="B304" i="32"/>
  <c r="C304" i="32"/>
  <c r="A305" i="32"/>
  <c r="B305" i="32"/>
  <c r="C305" i="32"/>
  <c r="A306" i="32"/>
  <c r="B306" i="32"/>
  <c r="C306" i="32"/>
  <c r="A307" i="32"/>
  <c r="B307" i="32"/>
  <c r="C307" i="32"/>
  <c r="A308" i="32"/>
  <c r="B308" i="32"/>
  <c r="C308" i="32"/>
  <c r="A309" i="32"/>
  <c r="B309" i="32"/>
  <c r="C309" i="32"/>
  <c r="A310" i="32"/>
  <c r="B310" i="32"/>
  <c r="C310" i="32"/>
  <c r="A311" i="32"/>
  <c r="B311" i="32"/>
  <c r="C311" i="32"/>
  <c r="A312" i="32"/>
  <c r="B312" i="32"/>
  <c r="C312" i="32"/>
  <c r="A313" i="32"/>
  <c r="B313" i="32"/>
  <c r="C313" i="32"/>
  <c r="A314" i="32"/>
  <c r="B314" i="32"/>
  <c r="C314" i="32"/>
  <c r="A315" i="32"/>
  <c r="B315" i="32"/>
  <c r="C315" i="32"/>
  <c r="A316" i="32"/>
  <c r="B316" i="32"/>
  <c r="C316" i="32"/>
  <c r="A317" i="32"/>
  <c r="B317" i="32"/>
  <c r="C317" i="32"/>
  <c r="A318" i="32"/>
  <c r="B318" i="32"/>
  <c r="C318" i="32"/>
  <c r="A319" i="32"/>
  <c r="B319" i="32"/>
  <c r="C319" i="32"/>
  <c r="A320" i="32"/>
  <c r="B320" i="32"/>
  <c r="C320" i="32"/>
  <c r="A321" i="32"/>
  <c r="B321" i="32"/>
  <c r="C321" i="32"/>
  <c r="A322" i="32"/>
  <c r="B322" i="32"/>
  <c r="C322" i="32"/>
  <c r="A323" i="32"/>
  <c r="B323" i="32"/>
  <c r="C323" i="32"/>
  <c r="A324" i="32"/>
  <c r="B324" i="32"/>
  <c r="C324" i="32"/>
  <c r="A325" i="32"/>
  <c r="B325" i="32"/>
  <c r="C325" i="32"/>
  <c r="A326" i="32"/>
  <c r="B326" i="32"/>
  <c r="C326" i="32"/>
  <c r="A327" i="32"/>
  <c r="B327" i="32"/>
  <c r="C327" i="32"/>
  <c r="A328" i="32"/>
  <c r="B328" i="32"/>
  <c r="C328" i="32"/>
  <c r="A329" i="32"/>
  <c r="B329" i="32"/>
  <c r="C329" i="32"/>
  <c r="A330" i="32"/>
  <c r="B330" i="32"/>
  <c r="C330" i="32"/>
  <c r="A331" i="32"/>
  <c r="B331" i="32"/>
  <c r="C331" i="32"/>
  <c r="A332" i="32"/>
  <c r="B332" i="32"/>
  <c r="C332" i="32"/>
  <c r="A333" i="32"/>
  <c r="B333" i="32"/>
  <c r="C333" i="32"/>
  <c r="A334" i="32"/>
  <c r="B334" i="32"/>
  <c r="C334" i="32"/>
  <c r="A335" i="32"/>
  <c r="B335" i="32"/>
  <c r="C335" i="32"/>
  <c r="A336" i="32"/>
  <c r="B336" i="32"/>
  <c r="C336" i="32"/>
  <c r="A337" i="32"/>
  <c r="B337" i="32"/>
  <c r="C337" i="32"/>
  <c r="A338" i="32"/>
  <c r="B338" i="32"/>
  <c r="C338" i="32"/>
  <c r="A339" i="32"/>
  <c r="B339" i="32"/>
  <c r="C339" i="32"/>
  <c r="A340" i="32"/>
  <c r="B340" i="32"/>
  <c r="C340" i="32"/>
  <c r="A341" i="32"/>
  <c r="B341" i="32"/>
  <c r="C341" i="32"/>
  <c r="A342" i="32"/>
  <c r="B342" i="32"/>
  <c r="C342" i="32"/>
  <c r="A343" i="32"/>
  <c r="B343" i="32"/>
  <c r="C343" i="32"/>
  <c r="A344" i="32"/>
  <c r="B344" i="32"/>
  <c r="C344" i="32"/>
  <c r="A345" i="32"/>
  <c r="B345" i="32"/>
  <c r="C345" i="32"/>
  <c r="A346" i="32"/>
  <c r="B346" i="32"/>
  <c r="C346" i="32"/>
  <c r="A347" i="32"/>
  <c r="B347" i="32"/>
  <c r="C347" i="32"/>
  <c r="A348" i="32"/>
  <c r="B348" i="32"/>
  <c r="C348" i="32"/>
  <c r="A349" i="32"/>
  <c r="B349" i="32"/>
  <c r="C349" i="32"/>
  <c r="A350" i="32"/>
  <c r="B350" i="32"/>
  <c r="C350" i="32"/>
  <c r="A351" i="32"/>
  <c r="B351" i="32"/>
  <c r="C351" i="32"/>
  <c r="A352" i="32"/>
  <c r="B352" i="32"/>
  <c r="C352" i="32"/>
  <c r="A353" i="32"/>
  <c r="B353" i="32"/>
  <c r="C353" i="32"/>
  <c r="A354" i="32"/>
  <c r="B354" i="32"/>
  <c r="C354" i="32"/>
  <c r="A355" i="32"/>
  <c r="B355" i="32"/>
  <c r="C355" i="32"/>
  <c r="A356" i="32"/>
  <c r="B356" i="32"/>
  <c r="C356" i="32"/>
  <c r="A357" i="32"/>
  <c r="B357" i="32"/>
  <c r="C357" i="32"/>
  <c r="A358" i="32"/>
  <c r="B358" i="32"/>
  <c r="C358" i="32"/>
  <c r="A359" i="32"/>
  <c r="B359" i="32"/>
  <c r="C359" i="32"/>
  <c r="A360" i="32"/>
  <c r="B360" i="32"/>
  <c r="C360" i="32"/>
  <c r="A361" i="32"/>
  <c r="B361" i="32"/>
  <c r="C361" i="32"/>
  <c r="A362" i="32"/>
  <c r="B362" i="32"/>
  <c r="C362" i="32"/>
  <c r="A363" i="32"/>
  <c r="B363" i="32"/>
  <c r="C363" i="32"/>
  <c r="A364" i="32"/>
  <c r="B364" i="32"/>
  <c r="C364" i="32"/>
  <c r="A365" i="32"/>
  <c r="B365" i="32"/>
  <c r="C365" i="32"/>
  <c r="A366" i="32"/>
  <c r="B366" i="32"/>
  <c r="C366" i="32"/>
  <c r="A367" i="32"/>
  <c r="B367" i="32"/>
  <c r="C367" i="32"/>
  <c r="A368" i="32"/>
  <c r="B368" i="32"/>
  <c r="C368" i="32"/>
  <c r="A369" i="32"/>
  <c r="B369" i="32"/>
  <c r="C369" i="32"/>
  <c r="A370" i="32"/>
  <c r="B370" i="32"/>
  <c r="C370" i="32"/>
  <c r="A371" i="32"/>
  <c r="B371" i="32"/>
  <c r="C371" i="32"/>
  <c r="A372" i="32"/>
  <c r="B372" i="32"/>
  <c r="C372" i="32"/>
  <c r="A373" i="32"/>
  <c r="B373" i="32"/>
  <c r="C373" i="32"/>
  <c r="A374" i="32"/>
  <c r="B374" i="32"/>
  <c r="C374" i="32"/>
  <c r="A375" i="32"/>
  <c r="B375" i="32"/>
  <c r="C375" i="32"/>
  <c r="A376" i="32"/>
  <c r="B376" i="32"/>
  <c r="C376" i="32"/>
  <c r="A377" i="32"/>
  <c r="B377" i="32"/>
  <c r="C377" i="32"/>
  <c r="A378" i="32"/>
  <c r="B378" i="32"/>
  <c r="C378" i="32"/>
  <c r="A379" i="32"/>
  <c r="B379" i="32"/>
  <c r="C379" i="32"/>
  <c r="A380" i="32"/>
  <c r="B380" i="32"/>
  <c r="C380" i="32"/>
  <c r="A381" i="32"/>
  <c r="B381" i="32"/>
  <c r="C381" i="32"/>
  <c r="A382" i="32"/>
  <c r="B382" i="32"/>
  <c r="C382" i="32"/>
  <c r="A383" i="32"/>
  <c r="B383" i="32"/>
  <c r="C383" i="32"/>
  <c r="A384" i="32"/>
  <c r="B384" i="32"/>
  <c r="C384" i="32"/>
  <c r="A385" i="32"/>
  <c r="B385" i="32"/>
  <c r="C385" i="32"/>
  <c r="A386" i="32"/>
  <c r="B386" i="32"/>
  <c r="C386" i="32"/>
  <c r="A387" i="32"/>
  <c r="B387" i="32"/>
  <c r="C387" i="32"/>
  <c r="A388" i="32"/>
  <c r="B388" i="32"/>
  <c r="C388" i="32"/>
  <c r="A389" i="32"/>
  <c r="B389" i="32"/>
  <c r="C389" i="32"/>
  <c r="A390" i="32"/>
  <c r="B390" i="32"/>
  <c r="C390" i="32"/>
  <c r="A391" i="32"/>
  <c r="B391" i="32"/>
  <c r="C391" i="32"/>
  <c r="A392" i="32"/>
  <c r="B392" i="32"/>
  <c r="C392" i="32"/>
  <c r="A393" i="32"/>
  <c r="B393" i="32"/>
  <c r="C393" i="32"/>
  <c r="A394" i="32"/>
  <c r="B394" i="32"/>
  <c r="C394" i="32"/>
  <c r="A395" i="32"/>
  <c r="B395" i="32"/>
  <c r="C395" i="32"/>
  <c r="A396" i="32"/>
  <c r="B396" i="32"/>
  <c r="C396" i="32"/>
  <c r="A397" i="32"/>
  <c r="B397" i="32"/>
  <c r="C397" i="32"/>
  <c r="A398" i="32"/>
  <c r="B398" i="32"/>
  <c r="C398" i="32"/>
  <c r="A399" i="32"/>
  <c r="B399" i="32"/>
  <c r="C399" i="32"/>
  <c r="A400" i="32"/>
  <c r="B400" i="32"/>
  <c r="C400" i="32"/>
  <c r="A401" i="32"/>
  <c r="B401" i="32"/>
  <c r="C401" i="32"/>
  <c r="A402" i="32"/>
  <c r="B402" i="32"/>
  <c r="C402" i="32"/>
  <c r="A403" i="32"/>
  <c r="B403" i="32"/>
  <c r="C403" i="32"/>
  <c r="A404" i="32"/>
  <c r="B404" i="32"/>
  <c r="C404" i="32"/>
  <c r="A405" i="32"/>
  <c r="B405" i="32"/>
  <c r="C405" i="32"/>
  <c r="A406" i="32"/>
  <c r="B406" i="32"/>
  <c r="C406" i="32"/>
  <c r="A407" i="32"/>
  <c r="B407" i="32"/>
  <c r="C407" i="32"/>
  <c r="A408" i="32"/>
  <c r="B408" i="32"/>
  <c r="C408" i="32"/>
  <c r="A409" i="32"/>
  <c r="B409" i="32"/>
  <c r="C409" i="32"/>
  <c r="A410" i="32"/>
  <c r="B410" i="32"/>
  <c r="C410" i="32"/>
  <c r="R750" i="10"/>
  <c r="AF750" i="10" s="1"/>
  <c r="S750" i="10"/>
  <c r="AG750" i="10" s="1"/>
  <c r="T750" i="10"/>
  <c r="AH750" i="10" s="1"/>
  <c r="U750" i="10"/>
  <c r="AI750" i="10" s="1"/>
  <c r="AA750" i="10"/>
  <c r="AO750" i="10" s="1"/>
  <c r="AD750" i="10"/>
  <c r="AR750" i="10" s="1"/>
  <c r="R751" i="10"/>
  <c r="AF751" i="10" s="1"/>
  <c r="S751" i="10"/>
  <c r="AG751" i="10" s="1"/>
  <c r="T751" i="10"/>
  <c r="AH751" i="10" s="1"/>
  <c r="U751" i="10"/>
  <c r="AI751" i="10" s="1"/>
  <c r="AA751" i="10"/>
  <c r="AO751" i="10" s="1"/>
  <c r="AD751" i="10"/>
  <c r="AR751" i="10" s="1"/>
  <c r="R752" i="10"/>
  <c r="AF752" i="10" s="1"/>
  <c r="S752" i="10"/>
  <c r="AG752" i="10" s="1"/>
  <c r="T752" i="10"/>
  <c r="AH752" i="10" s="1"/>
  <c r="U752" i="10"/>
  <c r="AI752" i="10" s="1"/>
  <c r="AA752" i="10"/>
  <c r="AO752" i="10" s="1"/>
  <c r="AD752" i="10"/>
  <c r="AR752" i="10" s="1"/>
  <c r="R753" i="10"/>
  <c r="AF753" i="10" s="1"/>
  <c r="S753" i="10"/>
  <c r="AG753" i="10" s="1"/>
  <c r="T753" i="10"/>
  <c r="AH753" i="10" s="1"/>
  <c r="U753" i="10"/>
  <c r="AI753" i="10" s="1"/>
  <c r="AA753" i="10"/>
  <c r="AO753" i="10" s="1"/>
  <c r="AD753" i="10"/>
  <c r="AR753" i="10" s="1"/>
  <c r="R754" i="10"/>
  <c r="AF754" i="10" s="1"/>
  <c r="S754" i="10"/>
  <c r="AG754" i="10" s="1"/>
  <c r="T754" i="10"/>
  <c r="AH754" i="10" s="1"/>
  <c r="U754" i="10"/>
  <c r="AI754" i="10" s="1"/>
  <c r="AA754" i="10"/>
  <c r="AO754" i="10" s="1"/>
  <c r="AD754" i="10"/>
  <c r="AR754" i="10" s="1"/>
  <c r="R755" i="10"/>
  <c r="AF755" i="10" s="1"/>
  <c r="S755" i="10"/>
  <c r="AG755" i="10" s="1"/>
  <c r="T755" i="10"/>
  <c r="AH755" i="10" s="1"/>
  <c r="U755" i="10"/>
  <c r="AI755" i="10" s="1"/>
  <c r="AA755" i="10"/>
  <c r="AO755" i="10" s="1"/>
  <c r="AD755" i="10"/>
  <c r="AR755" i="10" s="1"/>
  <c r="R756" i="10"/>
  <c r="AF756" i="10" s="1"/>
  <c r="S756" i="10"/>
  <c r="AG756" i="10" s="1"/>
  <c r="T756" i="10"/>
  <c r="AH756" i="10" s="1"/>
  <c r="U756" i="10"/>
  <c r="AI756" i="10" s="1"/>
  <c r="AA756" i="10"/>
  <c r="AO756" i="10" s="1"/>
  <c r="AD756" i="10"/>
  <c r="AR756" i="10" s="1"/>
  <c r="R757" i="10"/>
  <c r="AF757" i="10" s="1"/>
  <c r="S757" i="10"/>
  <c r="AG757" i="10" s="1"/>
  <c r="T757" i="10"/>
  <c r="AH757" i="10" s="1"/>
  <c r="U757" i="10"/>
  <c r="AI757" i="10" s="1"/>
  <c r="AA757" i="10"/>
  <c r="AO757" i="10" s="1"/>
  <c r="AD757" i="10"/>
  <c r="AR757" i="10" s="1"/>
  <c r="R758" i="10"/>
  <c r="AF758" i="10" s="1"/>
  <c r="S758" i="10"/>
  <c r="AG758" i="10" s="1"/>
  <c r="T758" i="10"/>
  <c r="AH758" i="10" s="1"/>
  <c r="U758" i="10"/>
  <c r="AI758" i="10" s="1"/>
  <c r="AA758" i="10"/>
  <c r="AO758" i="10" s="1"/>
  <c r="AD758" i="10"/>
  <c r="AR758" i="10" s="1"/>
  <c r="R759" i="10"/>
  <c r="AF759" i="10" s="1"/>
  <c r="S759" i="10"/>
  <c r="AG759" i="10" s="1"/>
  <c r="T759" i="10"/>
  <c r="AH759" i="10" s="1"/>
  <c r="U759" i="10"/>
  <c r="AI759" i="10" s="1"/>
  <c r="AA759" i="10"/>
  <c r="AO759" i="10" s="1"/>
  <c r="AD759" i="10"/>
  <c r="AR759" i="10" s="1"/>
  <c r="R760" i="10"/>
  <c r="AF760" i="10" s="1"/>
  <c r="S760" i="10"/>
  <c r="AG760" i="10" s="1"/>
  <c r="T760" i="10"/>
  <c r="AH760" i="10" s="1"/>
  <c r="U760" i="10"/>
  <c r="AI760" i="10" s="1"/>
  <c r="AA760" i="10"/>
  <c r="AO760" i="10" s="1"/>
  <c r="AD760" i="10"/>
  <c r="AR760" i="10" s="1"/>
  <c r="R761" i="10"/>
  <c r="AF761" i="10" s="1"/>
  <c r="S761" i="10"/>
  <c r="AG761" i="10" s="1"/>
  <c r="T761" i="10"/>
  <c r="AH761" i="10" s="1"/>
  <c r="U761" i="10"/>
  <c r="AI761" i="10" s="1"/>
  <c r="AA761" i="10"/>
  <c r="AO761" i="10" s="1"/>
  <c r="AD761" i="10"/>
  <c r="AR761" i="10" s="1"/>
  <c r="R762" i="10"/>
  <c r="AF762" i="10" s="1"/>
  <c r="S762" i="10"/>
  <c r="AG762" i="10" s="1"/>
  <c r="T762" i="10"/>
  <c r="AH762" i="10" s="1"/>
  <c r="U762" i="10"/>
  <c r="AI762" i="10" s="1"/>
  <c r="AA762" i="10"/>
  <c r="AO762" i="10" s="1"/>
  <c r="AD762" i="10"/>
  <c r="AR762" i="10" s="1"/>
  <c r="R763" i="10"/>
  <c r="AF763" i="10" s="1"/>
  <c r="S763" i="10"/>
  <c r="AG763" i="10" s="1"/>
  <c r="T763" i="10"/>
  <c r="AH763" i="10" s="1"/>
  <c r="U763" i="10"/>
  <c r="AI763" i="10" s="1"/>
  <c r="AA763" i="10"/>
  <c r="AO763" i="10" s="1"/>
  <c r="AD763" i="10"/>
  <c r="AR763" i="10" s="1"/>
  <c r="R764" i="10"/>
  <c r="AF764" i="10" s="1"/>
  <c r="S764" i="10"/>
  <c r="AG764" i="10" s="1"/>
  <c r="T764" i="10"/>
  <c r="AH764" i="10" s="1"/>
  <c r="U764" i="10"/>
  <c r="AI764" i="10" s="1"/>
  <c r="AA764" i="10"/>
  <c r="AO764" i="10" s="1"/>
  <c r="AD764" i="10"/>
  <c r="AR764" i="10" s="1"/>
  <c r="R765" i="10"/>
  <c r="AF765" i="10" s="1"/>
  <c r="S765" i="10"/>
  <c r="AG765" i="10" s="1"/>
  <c r="T765" i="10"/>
  <c r="AH765" i="10" s="1"/>
  <c r="U765" i="10"/>
  <c r="AI765" i="10" s="1"/>
  <c r="AA765" i="10"/>
  <c r="AO765" i="10" s="1"/>
  <c r="AD765" i="10"/>
  <c r="AR765" i="10" s="1"/>
  <c r="R766" i="10"/>
  <c r="AF766" i="10" s="1"/>
  <c r="S766" i="10"/>
  <c r="AG766" i="10" s="1"/>
  <c r="T766" i="10"/>
  <c r="AH766" i="10" s="1"/>
  <c r="U766" i="10"/>
  <c r="AI766" i="10" s="1"/>
  <c r="AA766" i="10"/>
  <c r="AO766" i="10" s="1"/>
  <c r="AD766" i="10"/>
  <c r="AR766" i="10" s="1"/>
  <c r="R767" i="10"/>
  <c r="AF767" i="10" s="1"/>
  <c r="S767" i="10"/>
  <c r="AG767" i="10" s="1"/>
  <c r="T767" i="10"/>
  <c r="AH767" i="10" s="1"/>
  <c r="U767" i="10"/>
  <c r="AI767" i="10" s="1"/>
  <c r="AA767" i="10"/>
  <c r="AO767" i="10" s="1"/>
  <c r="AD767" i="10"/>
  <c r="AR767" i="10" s="1"/>
  <c r="R768" i="10"/>
  <c r="AF768" i="10" s="1"/>
  <c r="S768" i="10"/>
  <c r="AG768" i="10" s="1"/>
  <c r="T768" i="10"/>
  <c r="AH768" i="10" s="1"/>
  <c r="U768" i="10"/>
  <c r="AI768" i="10" s="1"/>
  <c r="AA768" i="10"/>
  <c r="AO768" i="10" s="1"/>
  <c r="AD768" i="10"/>
  <c r="AR768" i="10" s="1"/>
  <c r="R769" i="10"/>
  <c r="AF769" i="10" s="1"/>
  <c r="S769" i="10"/>
  <c r="AG769" i="10" s="1"/>
  <c r="T769" i="10"/>
  <c r="AH769" i="10" s="1"/>
  <c r="U769" i="10"/>
  <c r="AI769" i="10" s="1"/>
  <c r="AA769" i="10"/>
  <c r="AO769" i="10" s="1"/>
  <c r="AD769" i="10"/>
  <c r="AR769" i="10" s="1"/>
  <c r="R770" i="10"/>
  <c r="AF770" i="10" s="1"/>
  <c r="S770" i="10"/>
  <c r="AG770" i="10" s="1"/>
  <c r="T770" i="10"/>
  <c r="AH770" i="10" s="1"/>
  <c r="U770" i="10"/>
  <c r="AI770" i="10" s="1"/>
  <c r="AA770" i="10"/>
  <c r="AO770" i="10" s="1"/>
  <c r="AD770" i="10"/>
  <c r="AR770" i="10" s="1"/>
  <c r="AD749" i="10"/>
  <c r="AR749" i="10" s="1"/>
  <c r="AA749" i="10"/>
  <c r="AO749" i="10" s="1"/>
  <c r="U749" i="10"/>
  <c r="AI749" i="10" s="1"/>
  <c r="T749" i="10"/>
  <c r="AH749" i="10" s="1"/>
  <c r="S749" i="10"/>
  <c r="AG749" i="10" s="1"/>
  <c r="R749" i="10"/>
  <c r="AF749" i="10" s="1"/>
  <c r="AD748" i="10"/>
  <c r="AR748" i="10" s="1"/>
  <c r="AA748" i="10"/>
  <c r="AO748" i="10" s="1"/>
  <c r="U748" i="10"/>
  <c r="AI748" i="10" s="1"/>
  <c r="T748" i="10"/>
  <c r="AH748" i="10" s="1"/>
  <c r="S748" i="10"/>
  <c r="AG748" i="10" s="1"/>
  <c r="R748" i="10"/>
  <c r="AF748" i="10" s="1"/>
  <c r="AD747" i="10"/>
  <c r="AR747" i="10" s="1"/>
  <c r="AA747" i="10"/>
  <c r="AO747" i="10" s="1"/>
  <c r="U747" i="10"/>
  <c r="AI747" i="10" s="1"/>
  <c r="T747" i="10"/>
  <c r="AH747" i="10" s="1"/>
  <c r="S747" i="10"/>
  <c r="AG747" i="10" s="1"/>
  <c r="R747" i="10"/>
  <c r="AF747" i="10" s="1"/>
  <c r="AD746" i="10"/>
  <c r="AR746" i="10" s="1"/>
  <c r="AA746" i="10"/>
  <c r="AO746" i="10" s="1"/>
  <c r="U746" i="10"/>
  <c r="AI746" i="10" s="1"/>
  <c r="T746" i="10"/>
  <c r="AH746" i="10" s="1"/>
  <c r="S746" i="10"/>
  <c r="AG746" i="10" s="1"/>
  <c r="R746" i="10"/>
  <c r="AF746" i="10" s="1"/>
  <c r="AD745" i="10"/>
  <c r="AR745" i="10" s="1"/>
  <c r="AA745" i="10"/>
  <c r="AO745" i="10" s="1"/>
  <c r="U745" i="10"/>
  <c r="AI745" i="10" s="1"/>
  <c r="T745" i="10"/>
  <c r="AH745" i="10" s="1"/>
  <c r="S745" i="10"/>
  <c r="AG745" i="10" s="1"/>
  <c r="R745" i="10"/>
  <c r="AF745" i="10" s="1"/>
  <c r="AD744" i="10"/>
  <c r="AR744" i="10" s="1"/>
  <c r="AA744" i="10"/>
  <c r="AO744" i="10" s="1"/>
  <c r="U744" i="10"/>
  <c r="AI744" i="10" s="1"/>
  <c r="T744" i="10"/>
  <c r="AH744" i="10" s="1"/>
  <c r="S744" i="10"/>
  <c r="AG744" i="10" s="1"/>
  <c r="R744" i="10"/>
  <c r="AF744" i="10" s="1"/>
  <c r="AD743" i="10"/>
  <c r="AR743" i="10" s="1"/>
  <c r="AA743" i="10"/>
  <c r="AO743" i="10" s="1"/>
  <c r="U743" i="10"/>
  <c r="AI743" i="10" s="1"/>
  <c r="T743" i="10"/>
  <c r="AH743" i="10" s="1"/>
  <c r="S743" i="10"/>
  <c r="AG743" i="10" s="1"/>
  <c r="R743" i="10"/>
  <c r="AF743" i="10" s="1"/>
  <c r="AD742" i="10"/>
  <c r="AR742" i="10" s="1"/>
  <c r="AA742" i="10"/>
  <c r="AO742" i="10" s="1"/>
  <c r="U742" i="10"/>
  <c r="AI742" i="10" s="1"/>
  <c r="T742" i="10"/>
  <c r="AH742" i="10" s="1"/>
  <c r="S742" i="10"/>
  <c r="AG742" i="10" s="1"/>
  <c r="R742" i="10"/>
  <c r="AF742" i="10" s="1"/>
  <c r="AD741" i="10"/>
  <c r="AR741" i="10" s="1"/>
  <c r="AA741" i="10"/>
  <c r="AO741" i="10" s="1"/>
  <c r="U741" i="10"/>
  <c r="AI741" i="10" s="1"/>
  <c r="T741" i="10"/>
  <c r="AH741" i="10" s="1"/>
  <c r="S741" i="10"/>
  <c r="AG741" i="10" s="1"/>
  <c r="R741" i="10"/>
  <c r="AF741" i="10" s="1"/>
  <c r="AD740" i="10"/>
  <c r="AR740" i="10" s="1"/>
  <c r="AA740" i="10"/>
  <c r="AO740" i="10" s="1"/>
  <c r="U740" i="10"/>
  <c r="AI740" i="10" s="1"/>
  <c r="T740" i="10"/>
  <c r="AH740" i="10" s="1"/>
  <c r="S740" i="10"/>
  <c r="AG740" i="10" s="1"/>
  <c r="R740" i="10"/>
  <c r="AF740" i="10" s="1"/>
  <c r="AD739" i="10"/>
  <c r="AR739" i="10" s="1"/>
  <c r="AA739" i="10"/>
  <c r="AO739" i="10" s="1"/>
  <c r="U739" i="10"/>
  <c r="AI739" i="10" s="1"/>
  <c r="T739" i="10"/>
  <c r="AH739" i="10" s="1"/>
  <c r="S739" i="10"/>
  <c r="AG739" i="10" s="1"/>
  <c r="R739" i="10"/>
  <c r="AF739" i="10" s="1"/>
  <c r="AD738" i="10"/>
  <c r="AR738" i="10" s="1"/>
  <c r="AA738" i="10"/>
  <c r="AO738" i="10" s="1"/>
  <c r="U738" i="10"/>
  <c r="AI738" i="10" s="1"/>
  <c r="T738" i="10"/>
  <c r="AH738" i="10" s="1"/>
  <c r="S738" i="10"/>
  <c r="AG738" i="10" s="1"/>
  <c r="R738" i="10"/>
  <c r="AF738" i="10" s="1"/>
  <c r="AD737" i="10"/>
  <c r="AR737" i="10" s="1"/>
  <c r="AA737" i="10"/>
  <c r="AO737" i="10" s="1"/>
  <c r="U737" i="10"/>
  <c r="AI737" i="10" s="1"/>
  <c r="T737" i="10"/>
  <c r="AH737" i="10" s="1"/>
  <c r="S737" i="10"/>
  <c r="AG737" i="10" s="1"/>
  <c r="R737" i="10"/>
  <c r="AF737" i="10" s="1"/>
  <c r="AD736" i="10"/>
  <c r="AR736" i="10" s="1"/>
  <c r="AA736" i="10"/>
  <c r="AO736" i="10" s="1"/>
  <c r="U736" i="10"/>
  <c r="AI736" i="10" s="1"/>
  <c r="T736" i="10"/>
  <c r="AH736" i="10" s="1"/>
  <c r="S736" i="10"/>
  <c r="AG736" i="10" s="1"/>
  <c r="R736" i="10"/>
  <c r="AF736" i="10" s="1"/>
  <c r="AD735" i="10"/>
  <c r="AR735" i="10" s="1"/>
  <c r="AA735" i="10"/>
  <c r="AO735" i="10" s="1"/>
  <c r="U735" i="10"/>
  <c r="AI735" i="10" s="1"/>
  <c r="T735" i="10"/>
  <c r="AH735" i="10" s="1"/>
  <c r="S735" i="10"/>
  <c r="AG735" i="10" s="1"/>
  <c r="R735" i="10"/>
  <c r="AF735" i="10" s="1"/>
  <c r="AD734" i="10"/>
  <c r="AR734" i="10" s="1"/>
  <c r="AA734" i="10"/>
  <c r="AO734" i="10" s="1"/>
  <c r="U734" i="10"/>
  <c r="AI734" i="10" s="1"/>
  <c r="T734" i="10"/>
  <c r="AH734" i="10" s="1"/>
  <c r="S734" i="10"/>
  <c r="AG734" i="10" s="1"/>
  <c r="R734" i="10"/>
  <c r="AF734" i="10" s="1"/>
  <c r="AD733" i="10"/>
  <c r="AR733" i="10" s="1"/>
  <c r="AA733" i="10"/>
  <c r="AO733" i="10" s="1"/>
  <c r="U733" i="10"/>
  <c r="AI733" i="10" s="1"/>
  <c r="T733" i="10"/>
  <c r="AH733" i="10" s="1"/>
  <c r="S733" i="10"/>
  <c r="AG733" i="10" s="1"/>
  <c r="R733" i="10"/>
  <c r="AF733" i="10" s="1"/>
  <c r="AD732" i="10"/>
  <c r="AR732" i="10" s="1"/>
  <c r="AA732" i="10"/>
  <c r="AO732" i="10" s="1"/>
  <c r="U732" i="10"/>
  <c r="AI732" i="10" s="1"/>
  <c r="T732" i="10"/>
  <c r="AH732" i="10" s="1"/>
  <c r="S732" i="10"/>
  <c r="AG732" i="10" s="1"/>
  <c r="R732" i="10"/>
  <c r="AF732" i="10" s="1"/>
  <c r="AD731" i="10"/>
  <c r="AR731" i="10" s="1"/>
  <c r="AA731" i="10"/>
  <c r="AO731" i="10" s="1"/>
  <c r="U731" i="10"/>
  <c r="AI731" i="10" s="1"/>
  <c r="T731" i="10"/>
  <c r="AH731" i="10" s="1"/>
  <c r="S731" i="10"/>
  <c r="AG731" i="10" s="1"/>
  <c r="R731" i="10"/>
  <c r="AF731" i="10" s="1"/>
  <c r="AD730" i="10"/>
  <c r="AR730" i="10" s="1"/>
  <c r="AA730" i="10"/>
  <c r="AO730" i="10" s="1"/>
  <c r="U730" i="10"/>
  <c r="AI730" i="10" s="1"/>
  <c r="T730" i="10"/>
  <c r="AH730" i="10" s="1"/>
  <c r="S730" i="10"/>
  <c r="AG730" i="10" s="1"/>
  <c r="R730" i="10"/>
  <c r="AF730" i="10" s="1"/>
  <c r="AD729" i="10"/>
  <c r="AR729" i="10" s="1"/>
  <c r="AA729" i="10"/>
  <c r="AO729" i="10" s="1"/>
  <c r="U729" i="10"/>
  <c r="AI729" i="10" s="1"/>
  <c r="T729" i="10"/>
  <c r="AH729" i="10" s="1"/>
  <c r="S729" i="10"/>
  <c r="AG729" i="10" s="1"/>
  <c r="R729" i="10"/>
  <c r="AF729" i="10" s="1"/>
  <c r="AD728" i="10"/>
  <c r="AR728" i="10" s="1"/>
  <c r="AA728" i="10"/>
  <c r="AO728" i="10" s="1"/>
  <c r="U728" i="10"/>
  <c r="AI728" i="10" s="1"/>
  <c r="T728" i="10"/>
  <c r="AH728" i="10" s="1"/>
  <c r="S728" i="10"/>
  <c r="AG728" i="10" s="1"/>
  <c r="R728" i="10"/>
  <c r="AF728" i="10" s="1"/>
  <c r="AD727" i="10"/>
  <c r="AR727" i="10" s="1"/>
  <c r="AA727" i="10"/>
  <c r="AO727" i="10" s="1"/>
  <c r="U727" i="10"/>
  <c r="AI727" i="10" s="1"/>
  <c r="T727" i="10"/>
  <c r="AH727" i="10" s="1"/>
  <c r="S727" i="10"/>
  <c r="AG727" i="10" s="1"/>
  <c r="R727" i="10"/>
  <c r="AF727" i="10" s="1"/>
  <c r="AD726" i="10"/>
  <c r="AR726" i="10" s="1"/>
  <c r="AA726" i="10"/>
  <c r="AO726" i="10" s="1"/>
  <c r="U726" i="10"/>
  <c r="AI726" i="10" s="1"/>
  <c r="T726" i="10"/>
  <c r="AH726" i="10" s="1"/>
  <c r="S726" i="10"/>
  <c r="AG726" i="10" s="1"/>
  <c r="R726" i="10"/>
  <c r="AF726" i="10" s="1"/>
  <c r="AD725" i="10"/>
  <c r="AR725" i="10" s="1"/>
  <c r="AA725" i="10"/>
  <c r="AO725" i="10" s="1"/>
  <c r="U725" i="10"/>
  <c r="AI725" i="10" s="1"/>
  <c r="T725" i="10"/>
  <c r="AH725" i="10" s="1"/>
  <c r="S725" i="10"/>
  <c r="AG725" i="10" s="1"/>
  <c r="R725" i="10"/>
  <c r="AF725" i="10" s="1"/>
  <c r="AD724" i="10"/>
  <c r="AR724" i="10" s="1"/>
  <c r="AA724" i="10"/>
  <c r="AO724" i="10" s="1"/>
  <c r="U724" i="10"/>
  <c r="AI724" i="10" s="1"/>
  <c r="T724" i="10"/>
  <c r="AH724" i="10" s="1"/>
  <c r="S724" i="10"/>
  <c r="AG724" i="10" s="1"/>
  <c r="R724" i="10"/>
  <c r="AF724" i="10" s="1"/>
  <c r="AD723" i="10"/>
  <c r="AR723" i="10" s="1"/>
  <c r="AA723" i="10"/>
  <c r="AO723" i="10" s="1"/>
  <c r="U723" i="10"/>
  <c r="AI723" i="10" s="1"/>
  <c r="T723" i="10"/>
  <c r="AH723" i="10" s="1"/>
  <c r="S723" i="10"/>
  <c r="AG723" i="10" s="1"/>
  <c r="R723" i="10"/>
  <c r="AF723" i="10" s="1"/>
  <c r="AD722" i="10"/>
  <c r="AR722" i="10" s="1"/>
  <c r="AA722" i="10"/>
  <c r="AO722" i="10" s="1"/>
  <c r="U722" i="10"/>
  <c r="AI722" i="10" s="1"/>
  <c r="T722" i="10"/>
  <c r="AH722" i="10" s="1"/>
  <c r="S722" i="10"/>
  <c r="AG722" i="10" s="1"/>
  <c r="R722" i="10"/>
  <c r="AF722" i="10" s="1"/>
  <c r="AD721" i="10"/>
  <c r="AR721" i="10" s="1"/>
  <c r="AA721" i="10"/>
  <c r="AO721" i="10" s="1"/>
  <c r="U721" i="10"/>
  <c r="AI721" i="10" s="1"/>
  <c r="T721" i="10"/>
  <c r="AH721" i="10" s="1"/>
  <c r="S721" i="10"/>
  <c r="AG721" i="10" s="1"/>
  <c r="R721" i="10"/>
  <c r="AF721" i="10" s="1"/>
  <c r="AD720" i="10"/>
  <c r="AR720" i="10" s="1"/>
  <c r="AA720" i="10"/>
  <c r="AO720" i="10" s="1"/>
  <c r="U720" i="10"/>
  <c r="AI720" i="10" s="1"/>
  <c r="T720" i="10"/>
  <c r="AH720" i="10" s="1"/>
  <c r="S720" i="10"/>
  <c r="AG720" i="10" s="1"/>
  <c r="R720" i="10"/>
  <c r="AF720" i="10" s="1"/>
  <c r="AD719" i="10"/>
  <c r="AR719" i="10" s="1"/>
  <c r="AA719" i="10"/>
  <c r="AO719" i="10" s="1"/>
  <c r="U719" i="10"/>
  <c r="AI719" i="10" s="1"/>
  <c r="T719" i="10"/>
  <c r="AH719" i="10" s="1"/>
  <c r="S719" i="10"/>
  <c r="AG719" i="10" s="1"/>
  <c r="R719" i="10"/>
  <c r="AF719" i="10" s="1"/>
  <c r="AD718" i="10"/>
  <c r="AR718" i="10" s="1"/>
  <c r="AA718" i="10"/>
  <c r="AO718" i="10" s="1"/>
  <c r="U718" i="10"/>
  <c r="AI718" i="10" s="1"/>
  <c r="T718" i="10"/>
  <c r="AH718" i="10" s="1"/>
  <c r="S718" i="10"/>
  <c r="AG718" i="10" s="1"/>
  <c r="R718" i="10"/>
  <c r="AF718" i="10" s="1"/>
  <c r="AD717" i="10"/>
  <c r="AR717" i="10" s="1"/>
  <c r="AA717" i="10"/>
  <c r="AO717" i="10" s="1"/>
  <c r="U717" i="10"/>
  <c r="AI717" i="10" s="1"/>
  <c r="T717" i="10"/>
  <c r="AH717" i="10" s="1"/>
  <c r="S717" i="10"/>
  <c r="AG717" i="10" s="1"/>
  <c r="R717" i="10"/>
  <c r="AF717" i="10" s="1"/>
  <c r="AD716" i="10"/>
  <c r="AR716" i="10" s="1"/>
  <c r="AA716" i="10"/>
  <c r="AO716" i="10" s="1"/>
  <c r="U716" i="10"/>
  <c r="AI716" i="10" s="1"/>
  <c r="T716" i="10"/>
  <c r="AH716" i="10" s="1"/>
  <c r="S716" i="10"/>
  <c r="AG716" i="10" s="1"/>
  <c r="R716" i="10"/>
  <c r="AF716" i="10" s="1"/>
  <c r="AD715" i="10"/>
  <c r="AR715" i="10" s="1"/>
  <c r="AA715" i="10"/>
  <c r="AO715" i="10" s="1"/>
  <c r="U715" i="10"/>
  <c r="AI715" i="10" s="1"/>
  <c r="T715" i="10"/>
  <c r="AH715" i="10" s="1"/>
  <c r="S715" i="10"/>
  <c r="AG715" i="10" s="1"/>
  <c r="R715" i="10"/>
  <c r="AF715" i="10" s="1"/>
  <c r="AD714" i="10"/>
  <c r="AR714" i="10" s="1"/>
  <c r="AA714" i="10"/>
  <c r="AO714" i="10" s="1"/>
  <c r="U714" i="10"/>
  <c r="AI714" i="10" s="1"/>
  <c r="T714" i="10"/>
  <c r="AH714" i="10" s="1"/>
  <c r="S714" i="10"/>
  <c r="AG714" i="10" s="1"/>
  <c r="R714" i="10"/>
  <c r="AF714" i="10" s="1"/>
  <c r="AD713" i="10"/>
  <c r="AR713" i="10" s="1"/>
  <c r="AA713" i="10"/>
  <c r="AO713" i="10" s="1"/>
  <c r="U713" i="10"/>
  <c r="AI713" i="10" s="1"/>
  <c r="T713" i="10"/>
  <c r="AH713" i="10" s="1"/>
  <c r="S713" i="10"/>
  <c r="AG713" i="10" s="1"/>
  <c r="R713" i="10"/>
  <c r="AF713" i="10" s="1"/>
  <c r="AD712" i="10"/>
  <c r="AR712" i="10" s="1"/>
  <c r="AA712" i="10"/>
  <c r="AO712" i="10" s="1"/>
  <c r="U712" i="10"/>
  <c r="AI712" i="10" s="1"/>
  <c r="T712" i="10"/>
  <c r="AH712" i="10" s="1"/>
  <c r="S712" i="10"/>
  <c r="AG712" i="10" s="1"/>
  <c r="R712" i="10"/>
  <c r="AF712" i="10" s="1"/>
  <c r="AD711" i="10"/>
  <c r="AR711" i="10" s="1"/>
  <c r="AA711" i="10"/>
  <c r="AO711" i="10" s="1"/>
  <c r="U711" i="10"/>
  <c r="AI711" i="10" s="1"/>
  <c r="T711" i="10"/>
  <c r="AH711" i="10" s="1"/>
  <c r="S711" i="10"/>
  <c r="AG711" i="10" s="1"/>
  <c r="R711" i="10"/>
  <c r="AF711" i="10" s="1"/>
  <c r="AD710" i="10"/>
  <c r="AR710" i="10" s="1"/>
  <c r="AA710" i="10"/>
  <c r="AO710" i="10" s="1"/>
  <c r="U710" i="10"/>
  <c r="AI710" i="10" s="1"/>
  <c r="T710" i="10"/>
  <c r="AH710" i="10" s="1"/>
  <c r="S710" i="10"/>
  <c r="AG710" i="10" s="1"/>
  <c r="R710" i="10"/>
  <c r="AF710" i="10" s="1"/>
  <c r="AD709" i="10"/>
  <c r="AR709" i="10" s="1"/>
  <c r="AA709" i="10"/>
  <c r="AO709" i="10" s="1"/>
  <c r="U709" i="10"/>
  <c r="AI709" i="10" s="1"/>
  <c r="T709" i="10"/>
  <c r="AH709" i="10" s="1"/>
  <c r="S709" i="10"/>
  <c r="AG709" i="10" s="1"/>
  <c r="R709" i="10"/>
  <c r="AF709" i="10" s="1"/>
  <c r="AD708" i="10"/>
  <c r="AR708" i="10" s="1"/>
  <c r="AA708" i="10"/>
  <c r="AO708" i="10" s="1"/>
  <c r="U708" i="10"/>
  <c r="AI708" i="10" s="1"/>
  <c r="T708" i="10"/>
  <c r="AH708" i="10" s="1"/>
  <c r="S708" i="10"/>
  <c r="AG708" i="10" s="1"/>
  <c r="R708" i="10"/>
  <c r="AF708" i="10" s="1"/>
  <c r="AD707" i="10"/>
  <c r="AR707" i="10" s="1"/>
  <c r="AA707" i="10"/>
  <c r="AO707" i="10" s="1"/>
  <c r="U707" i="10"/>
  <c r="AI707" i="10" s="1"/>
  <c r="T707" i="10"/>
  <c r="AH707" i="10" s="1"/>
  <c r="S707" i="10"/>
  <c r="AG707" i="10" s="1"/>
  <c r="R707" i="10"/>
  <c r="AF707" i="10" s="1"/>
  <c r="AD706" i="10"/>
  <c r="AR706" i="10" s="1"/>
  <c r="AA706" i="10"/>
  <c r="AO706" i="10" s="1"/>
  <c r="U706" i="10"/>
  <c r="AI706" i="10" s="1"/>
  <c r="T706" i="10"/>
  <c r="AH706" i="10" s="1"/>
  <c r="S706" i="10"/>
  <c r="AG706" i="10" s="1"/>
  <c r="R706" i="10"/>
  <c r="AF706" i="10" s="1"/>
  <c r="AD705" i="10"/>
  <c r="AR705" i="10" s="1"/>
  <c r="AA705" i="10"/>
  <c r="AO705" i="10" s="1"/>
  <c r="U705" i="10"/>
  <c r="AI705" i="10" s="1"/>
  <c r="T705" i="10"/>
  <c r="AH705" i="10" s="1"/>
  <c r="S705" i="10"/>
  <c r="AG705" i="10" s="1"/>
  <c r="R705" i="10"/>
  <c r="AF705" i="10" s="1"/>
  <c r="AD704" i="10"/>
  <c r="AR704" i="10" s="1"/>
  <c r="AA704" i="10"/>
  <c r="AO704" i="10" s="1"/>
  <c r="U704" i="10"/>
  <c r="AI704" i="10" s="1"/>
  <c r="T704" i="10"/>
  <c r="AH704" i="10" s="1"/>
  <c r="S704" i="10"/>
  <c r="AG704" i="10" s="1"/>
  <c r="R704" i="10"/>
  <c r="AF704" i="10" s="1"/>
  <c r="AD703" i="10"/>
  <c r="AR703" i="10" s="1"/>
  <c r="AA703" i="10"/>
  <c r="AO703" i="10" s="1"/>
  <c r="U703" i="10"/>
  <c r="AI703" i="10" s="1"/>
  <c r="T703" i="10"/>
  <c r="AH703" i="10" s="1"/>
  <c r="S703" i="10"/>
  <c r="AG703" i="10" s="1"/>
  <c r="R703" i="10"/>
  <c r="AF703" i="10" s="1"/>
  <c r="AD702" i="10"/>
  <c r="AR702" i="10" s="1"/>
  <c r="AA702" i="10"/>
  <c r="AO702" i="10" s="1"/>
  <c r="U702" i="10"/>
  <c r="AI702" i="10" s="1"/>
  <c r="T702" i="10"/>
  <c r="AH702" i="10" s="1"/>
  <c r="S702" i="10"/>
  <c r="AG702" i="10" s="1"/>
  <c r="R702" i="10"/>
  <c r="AF702" i="10" s="1"/>
  <c r="AD701" i="10"/>
  <c r="AR701" i="10" s="1"/>
  <c r="AA701" i="10"/>
  <c r="AO701" i="10" s="1"/>
  <c r="U701" i="10"/>
  <c r="AI701" i="10" s="1"/>
  <c r="T701" i="10"/>
  <c r="AH701" i="10" s="1"/>
  <c r="S701" i="10"/>
  <c r="AG701" i="10" s="1"/>
  <c r="R701" i="10"/>
  <c r="AF701" i="10" s="1"/>
  <c r="AD700" i="10"/>
  <c r="AR700" i="10" s="1"/>
  <c r="AA700" i="10"/>
  <c r="AO700" i="10" s="1"/>
  <c r="U700" i="10"/>
  <c r="AI700" i="10" s="1"/>
  <c r="T700" i="10"/>
  <c r="AH700" i="10" s="1"/>
  <c r="S700" i="10"/>
  <c r="AG700" i="10" s="1"/>
  <c r="R700" i="10"/>
  <c r="AF700" i="10" s="1"/>
  <c r="AD699" i="10"/>
  <c r="AR699" i="10" s="1"/>
  <c r="AA699" i="10"/>
  <c r="AO699" i="10" s="1"/>
  <c r="U699" i="10"/>
  <c r="AI699" i="10" s="1"/>
  <c r="T699" i="10"/>
  <c r="AH699" i="10" s="1"/>
  <c r="S699" i="10"/>
  <c r="AG699" i="10" s="1"/>
  <c r="R699" i="10"/>
  <c r="AF699" i="10" s="1"/>
  <c r="AD698" i="10"/>
  <c r="AR698" i="10" s="1"/>
  <c r="AA698" i="10"/>
  <c r="AO698" i="10" s="1"/>
  <c r="U698" i="10"/>
  <c r="AI698" i="10" s="1"/>
  <c r="T698" i="10"/>
  <c r="AH698" i="10" s="1"/>
  <c r="S698" i="10"/>
  <c r="AG698" i="10" s="1"/>
  <c r="R698" i="10"/>
  <c r="AF698" i="10" s="1"/>
  <c r="AD697" i="10"/>
  <c r="AR697" i="10" s="1"/>
  <c r="AA697" i="10"/>
  <c r="AO697" i="10" s="1"/>
  <c r="U697" i="10"/>
  <c r="AI697" i="10" s="1"/>
  <c r="T697" i="10"/>
  <c r="AH697" i="10" s="1"/>
  <c r="S697" i="10"/>
  <c r="AG697" i="10" s="1"/>
  <c r="R697" i="10"/>
  <c r="AF697" i="10" s="1"/>
  <c r="AD696" i="10"/>
  <c r="AR696" i="10" s="1"/>
  <c r="AA696" i="10"/>
  <c r="AO696" i="10" s="1"/>
  <c r="U696" i="10"/>
  <c r="AI696" i="10" s="1"/>
  <c r="T696" i="10"/>
  <c r="AH696" i="10" s="1"/>
  <c r="S696" i="10"/>
  <c r="AG696" i="10" s="1"/>
  <c r="R696" i="10"/>
  <c r="AF696" i="10" s="1"/>
  <c r="AD695" i="10"/>
  <c r="AR695" i="10" s="1"/>
  <c r="AA695" i="10"/>
  <c r="AO695" i="10" s="1"/>
  <c r="U695" i="10"/>
  <c r="AI695" i="10" s="1"/>
  <c r="T695" i="10"/>
  <c r="AH695" i="10" s="1"/>
  <c r="S695" i="10"/>
  <c r="AG695" i="10" s="1"/>
  <c r="R695" i="10"/>
  <c r="AF695" i="10" s="1"/>
  <c r="AD694" i="10"/>
  <c r="AR694" i="10" s="1"/>
  <c r="AA694" i="10"/>
  <c r="AO694" i="10" s="1"/>
  <c r="U694" i="10"/>
  <c r="AI694" i="10" s="1"/>
  <c r="T694" i="10"/>
  <c r="AH694" i="10" s="1"/>
  <c r="S694" i="10"/>
  <c r="AG694" i="10" s="1"/>
  <c r="R694" i="10"/>
  <c r="AF694" i="10" s="1"/>
  <c r="AD693" i="10"/>
  <c r="AR693" i="10" s="1"/>
  <c r="AA693" i="10"/>
  <c r="AO693" i="10" s="1"/>
  <c r="U693" i="10"/>
  <c r="AI693" i="10" s="1"/>
  <c r="T693" i="10"/>
  <c r="AH693" i="10" s="1"/>
  <c r="S693" i="10"/>
  <c r="AG693" i="10" s="1"/>
  <c r="R693" i="10"/>
  <c r="AF693" i="10" s="1"/>
  <c r="AD692" i="10"/>
  <c r="AR692" i="10" s="1"/>
  <c r="AA692" i="10"/>
  <c r="AO692" i="10" s="1"/>
  <c r="U692" i="10"/>
  <c r="AI692" i="10" s="1"/>
  <c r="T692" i="10"/>
  <c r="AH692" i="10" s="1"/>
  <c r="S692" i="10"/>
  <c r="AG692" i="10" s="1"/>
  <c r="R692" i="10"/>
  <c r="AF692" i="10" s="1"/>
  <c r="AD691" i="10"/>
  <c r="AR691" i="10" s="1"/>
  <c r="AA691" i="10"/>
  <c r="AO691" i="10" s="1"/>
  <c r="U691" i="10"/>
  <c r="AI691" i="10" s="1"/>
  <c r="T691" i="10"/>
  <c r="AH691" i="10" s="1"/>
  <c r="S691" i="10"/>
  <c r="AG691" i="10" s="1"/>
  <c r="R691" i="10"/>
  <c r="AF691" i="10" s="1"/>
  <c r="AD690" i="10"/>
  <c r="AR690" i="10" s="1"/>
  <c r="AA690" i="10"/>
  <c r="AO690" i="10" s="1"/>
  <c r="U690" i="10"/>
  <c r="AI690" i="10" s="1"/>
  <c r="T690" i="10"/>
  <c r="AH690" i="10" s="1"/>
  <c r="S690" i="10"/>
  <c r="AG690" i="10" s="1"/>
  <c r="R690" i="10"/>
  <c r="AF690" i="10" s="1"/>
  <c r="AD689" i="10"/>
  <c r="AR689" i="10" s="1"/>
  <c r="AA689" i="10"/>
  <c r="AO689" i="10" s="1"/>
  <c r="U689" i="10"/>
  <c r="AI689" i="10" s="1"/>
  <c r="T689" i="10"/>
  <c r="AH689" i="10" s="1"/>
  <c r="S689" i="10"/>
  <c r="AG689" i="10" s="1"/>
  <c r="R689" i="10"/>
  <c r="AF689" i="10" s="1"/>
  <c r="AD688" i="10"/>
  <c r="AR688" i="10" s="1"/>
  <c r="AA688" i="10"/>
  <c r="AO688" i="10" s="1"/>
  <c r="U688" i="10"/>
  <c r="AI688" i="10" s="1"/>
  <c r="T688" i="10"/>
  <c r="AH688" i="10" s="1"/>
  <c r="S688" i="10"/>
  <c r="AG688" i="10" s="1"/>
  <c r="R688" i="10"/>
  <c r="AF688" i="10" s="1"/>
  <c r="AD687" i="10"/>
  <c r="AR687" i="10" s="1"/>
  <c r="AA687" i="10"/>
  <c r="AO687" i="10" s="1"/>
  <c r="U687" i="10"/>
  <c r="AI687" i="10" s="1"/>
  <c r="T687" i="10"/>
  <c r="AH687" i="10" s="1"/>
  <c r="S687" i="10"/>
  <c r="AG687" i="10" s="1"/>
  <c r="R687" i="10"/>
  <c r="AF687" i="10" s="1"/>
  <c r="AD686" i="10"/>
  <c r="AR686" i="10" s="1"/>
  <c r="AA686" i="10"/>
  <c r="AO686" i="10" s="1"/>
  <c r="U686" i="10"/>
  <c r="AI686" i="10" s="1"/>
  <c r="T686" i="10"/>
  <c r="AH686" i="10" s="1"/>
  <c r="S686" i="10"/>
  <c r="AG686" i="10" s="1"/>
  <c r="R686" i="10"/>
  <c r="AF686" i="10" s="1"/>
  <c r="AD685" i="10"/>
  <c r="AR685" i="10" s="1"/>
  <c r="AA685" i="10"/>
  <c r="AO685" i="10" s="1"/>
  <c r="U685" i="10"/>
  <c r="AI685" i="10" s="1"/>
  <c r="T685" i="10"/>
  <c r="AH685" i="10" s="1"/>
  <c r="S685" i="10"/>
  <c r="AG685" i="10" s="1"/>
  <c r="R685" i="10"/>
  <c r="AF685" i="10" s="1"/>
  <c r="AD684" i="10"/>
  <c r="AR684" i="10" s="1"/>
  <c r="AA684" i="10"/>
  <c r="AO684" i="10" s="1"/>
  <c r="U684" i="10"/>
  <c r="AI684" i="10" s="1"/>
  <c r="T684" i="10"/>
  <c r="AH684" i="10" s="1"/>
  <c r="S684" i="10"/>
  <c r="AG684" i="10" s="1"/>
  <c r="R684" i="10"/>
  <c r="AF684" i="10" s="1"/>
  <c r="AD683" i="10"/>
  <c r="AR683" i="10" s="1"/>
  <c r="AA683" i="10"/>
  <c r="AO683" i="10" s="1"/>
  <c r="U683" i="10"/>
  <c r="AI683" i="10" s="1"/>
  <c r="T683" i="10"/>
  <c r="AH683" i="10" s="1"/>
  <c r="S683" i="10"/>
  <c r="AG683" i="10" s="1"/>
  <c r="R683" i="10"/>
  <c r="AF683" i="10" s="1"/>
  <c r="AD682" i="10"/>
  <c r="AR682" i="10" s="1"/>
  <c r="AA682" i="10"/>
  <c r="AO682" i="10" s="1"/>
  <c r="U682" i="10"/>
  <c r="AI682" i="10" s="1"/>
  <c r="T682" i="10"/>
  <c r="AH682" i="10" s="1"/>
  <c r="S682" i="10"/>
  <c r="AG682" i="10" s="1"/>
  <c r="R682" i="10"/>
  <c r="AF682" i="10" s="1"/>
  <c r="AD681" i="10"/>
  <c r="AR681" i="10" s="1"/>
  <c r="AA681" i="10"/>
  <c r="AO681" i="10" s="1"/>
  <c r="U681" i="10"/>
  <c r="AI681" i="10" s="1"/>
  <c r="T681" i="10"/>
  <c r="AH681" i="10" s="1"/>
  <c r="S681" i="10"/>
  <c r="AG681" i="10" s="1"/>
  <c r="R681" i="10"/>
  <c r="AF681" i="10" s="1"/>
  <c r="AD680" i="10"/>
  <c r="AR680" i="10" s="1"/>
  <c r="AA680" i="10"/>
  <c r="AO680" i="10" s="1"/>
  <c r="U680" i="10"/>
  <c r="AI680" i="10" s="1"/>
  <c r="T680" i="10"/>
  <c r="AH680" i="10" s="1"/>
  <c r="S680" i="10"/>
  <c r="AG680" i="10" s="1"/>
  <c r="R680" i="10"/>
  <c r="AF680" i="10" s="1"/>
  <c r="AD679" i="10"/>
  <c r="AR679" i="10" s="1"/>
  <c r="AA679" i="10"/>
  <c r="AO679" i="10" s="1"/>
  <c r="U679" i="10"/>
  <c r="AI679" i="10" s="1"/>
  <c r="T679" i="10"/>
  <c r="AH679" i="10" s="1"/>
  <c r="S679" i="10"/>
  <c r="AG679" i="10" s="1"/>
  <c r="R679" i="10"/>
  <c r="AF679" i="10" s="1"/>
  <c r="AD678" i="10"/>
  <c r="AR678" i="10" s="1"/>
  <c r="AA678" i="10"/>
  <c r="AO678" i="10" s="1"/>
  <c r="U678" i="10"/>
  <c r="AI678" i="10" s="1"/>
  <c r="T678" i="10"/>
  <c r="AH678" i="10" s="1"/>
  <c r="S678" i="10"/>
  <c r="AG678" i="10" s="1"/>
  <c r="R678" i="10"/>
  <c r="AF678" i="10" s="1"/>
  <c r="AD677" i="10"/>
  <c r="AR677" i="10" s="1"/>
  <c r="AA677" i="10"/>
  <c r="AO677" i="10" s="1"/>
  <c r="U677" i="10"/>
  <c r="AI677" i="10" s="1"/>
  <c r="T677" i="10"/>
  <c r="AH677" i="10" s="1"/>
  <c r="S677" i="10"/>
  <c r="AG677" i="10" s="1"/>
  <c r="R677" i="10"/>
  <c r="AF677" i="10" s="1"/>
  <c r="AD676" i="10"/>
  <c r="AR676" i="10" s="1"/>
  <c r="AA676" i="10"/>
  <c r="AO676" i="10" s="1"/>
  <c r="U676" i="10"/>
  <c r="AI676" i="10" s="1"/>
  <c r="T676" i="10"/>
  <c r="AH676" i="10" s="1"/>
  <c r="S676" i="10"/>
  <c r="AG676" i="10" s="1"/>
  <c r="R676" i="10"/>
  <c r="AF676" i="10" s="1"/>
  <c r="AD675" i="10"/>
  <c r="AR675" i="10" s="1"/>
  <c r="AA675" i="10"/>
  <c r="AO675" i="10" s="1"/>
  <c r="U675" i="10"/>
  <c r="AI675" i="10" s="1"/>
  <c r="T675" i="10"/>
  <c r="AH675" i="10" s="1"/>
  <c r="S675" i="10"/>
  <c r="AG675" i="10" s="1"/>
  <c r="R675" i="10"/>
  <c r="AF675" i="10" s="1"/>
  <c r="AD674" i="10"/>
  <c r="AR674" i="10" s="1"/>
  <c r="AA674" i="10"/>
  <c r="AO674" i="10" s="1"/>
  <c r="U674" i="10"/>
  <c r="AI674" i="10" s="1"/>
  <c r="T674" i="10"/>
  <c r="AH674" i="10" s="1"/>
  <c r="S674" i="10"/>
  <c r="AG674" i="10" s="1"/>
  <c r="R674" i="10"/>
  <c r="AF674" i="10" s="1"/>
  <c r="AD673" i="10"/>
  <c r="AR673" i="10" s="1"/>
  <c r="AA673" i="10"/>
  <c r="AO673" i="10" s="1"/>
  <c r="U673" i="10"/>
  <c r="AI673" i="10" s="1"/>
  <c r="T673" i="10"/>
  <c r="AH673" i="10" s="1"/>
  <c r="S673" i="10"/>
  <c r="AG673" i="10" s="1"/>
  <c r="R673" i="10"/>
  <c r="AF673" i="10" s="1"/>
  <c r="AD672" i="10"/>
  <c r="AR672" i="10" s="1"/>
  <c r="AA672" i="10"/>
  <c r="AO672" i="10" s="1"/>
  <c r="U672" i="10"/>
  <c r="AI672" i="10" s="1"/>
  <c r="T672" i="10"/>
  <c r="AH672" i="10" s="1"/>
  <c r="S672" i="10"/>
  <c r="AG672" i="10" s="1"/>
  <c r="R672" i="10"/>
  <c r="AF672" i="10" s="1"/>
  <c r="AD671" i="10"/>
  <c r="AR671" i="10" s="1"/>
  <c r="AA671" i="10"/>
  <c r="AO671" i="10" s="1"/>
  <c r="U671" i="10"/>
  <c r="AI671" i="10" s="1"/>
  <c r="T671" i="10"/>
  <c r="AH671" i="10" s="1"/>
  <c r="S671" i="10"/>
  <c r="AG671" i="10" s="1"/>
  <c r="R671" i="10"/>
  <c r="AF671" i="10" s="1"/>
  <c r="AD670" i="10"/>
  <c r="AR670" i="10" s="1"/>
  <c r="AA670" i="10"/>
  <c r="AO670" i="10" s="1"/>
  <c r="U670" i="10"/>
  <c r="AI670" i="10" s="1"/>
  <c r="T670" i="10"/>
  <c r="AH670" i="10" s="1"/>
  <c r="S670" i="10"/>
  <c r="AG670" i="10" s="1"/>
  <c r="R670" i="10"/>
  <c r="AF670" i="10" s="1"/>
  <c r="AD669" i="10"/>
  <c r="AR669" i="10" s="1"/>
  <c r="AA669" i="10"/>
  <c r="AO669" i="10" s="1"/>
  <c r="U669" i="10"/>
  <c r="AI669" i="10" s="1"/>
  <c r="T669" i="10"/>
  <c r="AH669" i="10" s="1"/>
  <c r="S669" i="10"/>
  <c r="AG669" i="10" s="1"/>
  <c r="R669" i="10"/>
  <c r="AF669" i="10" s="1"/>
  <c r="AD668" i="10"/>
  <c r="AR668" i="10" s="1"/>
  <c r="AA668" i="10"/>
  <c r="AO668" i="10" s="1"/>
  <c r="U668" i="10"/>
  <c r="AI668" i="10" s="1"/>
  <c r="T668" i="10"/>
  <c r="AH668" i="10" s="1"/>
  <c r="S668" i="10"/>
  <c r="AG668" i="10" s="1"/>
  <c r="R668" i="10"/>
  <c r="AF668" i="10" s="1"/>
  <c r="AD667" i="10"/>
  <c r="AR667" i="10" s="1"/>
  <c r="AA667" i="10"/>
  <c r="AO667" i="10" s="1"/>
  <c r="U667" i="10"/>
  <c r="AI667" i="10" s="1"/>
  <c r="T667" i="10"/>
  <c r="AH667" i="10" s="1"/>
  <c r="S667" i="10"/>
  <c r="AG667" i="10" s="1"/>
  <c r="R667" i="10"/>
  <c r="AF667" i="10" s="1"/>
  <c r="AD666" i="10"/>
  <c r="AR666" i="10" s="1"/>
  <c r="AA666" i="10"/>
  <c r="AO666" i="10" s="1"/>
  <c r="U666" i="10"/>
  <c r="AI666" i="10" s="1"/>
  <c r="T666" i="10"/>
  <c r="AH666" i="10" s="1"/>
  <c r="S666" i="10"/>
  <c r="AG666" i="10" s="1"/>
  <c r="R666" i="10"/>
  <c r="AF666" i="10" s="1"/>
  <c r="AD665" i="10"/>
  <c r="AR665" i="10" s="1"/>
  <c r="AA665" i="10"/>
  <c r="AO665" i="10" s="1"/>
  <c r="U665" i="10"/>
  <c r="AI665" i="10" s="1"/>
  <c r="T665" i="10"/>
  <c r="AH665" i="10" s="1"/>
  <c r="S665" i="10"/>
  <c r="AG665" i="10" s="1"/>
  <c r="R665" i="10"/>
  <c r="AF665" i="10" s="1"/>
  <c r="AD664" i="10"/>
  <c r="AR664" i="10" s="1"/>
  <c r="AA664" i="10"/>
  <c r="AO664" i="10" s="1"/>
  <c r="U664" i="10"/>
  <c r="AI664" i="10" s="1"/>
  <c r="T664" i="10"/>
  <c r="AH664" i="10" s="1"/>
  <c r="S664" i="10"/>
  <c r="AG664" i="10" s="1"/>
  <c r="R664" i="10"/>
  <c r="AF664" i="10" s="1"/>
  <c r="AD663" i="10"/>
  <c r="AR663" i="10" s="1"/>
  <c r="AA663" i="10"/>
  <c r="AO663" i="10" s="1"/>
  <c r="U663" i="10"/>
  <c r="AI663" i="10" s="1"/>
  <c r="T663" i="10"/>
  <c r="AH663" i="10" s="1"/>
  <c r="S663" i="10"/>
  <c r="AG663" i="10" s="1"/>
  <c r="R663" i="10"/>
  <c r="AF663" i="10" s="1"/>
  <c r="AD662" i="10"/>
  <c r="AR662" i="10" s="1"/>
  <c r="AA662" i="10"/>
  <c r="AO662" i="10" s="1"/>
  <c r="U662" i="10"/>
  <c r="AI662" i="10" s="1"/>
  <c r="T662" i="10"/>
  <c r="AH662" i="10" s="1"/>
  <c r="S662" i="10"/>
  <c r="AG662" i="10" s="1"/>
  <c r="R662" i="10"/>
  <c r="AF662" i="10" s="1"/>
  <c r="AD661" i="10"/>
  <c r="AR661" i="10" s="1"/>
  <c r="AA661" i="10"/>
  <c r="AO661" i="10" s="1"/>
  <c r="U661" i="10"/>
  <c r="AI661" i="10" s="1"/>
  <c r="T661" i="10"/>
  <c r="AH661" i="10" s="1"/>
  <c r="S661" i="10"/>
  <c r="AG661" i="10" s="1"/>
  <c r="R661" i="10"/>
  <c r="AF661" i="10" s="1"/>
  <c r="AD660" i="10"/>
  <c r="AR660" i="10" s="1"/>
  <c r="AA660" i="10"/>
  <c r="AO660" i="10" s="1"/>
  <c r="U660" i="10"/>
  <c r="AI660" i="10" s="1"/>
  <c r="T660" i="10"/>
  <c r="AH660" i="10" s="1"/>
  <c r="S660" i="10"/>
  <c r="AG660" i="10" s="1"/>
  <c r="R660" i="10"/>
  <c r="AF660" i="10" s="1"/>
  <c r="AD659" i="10"/>
  <c r="AR659" i="10" s="1"/>
  <c r="AA659" i="10"/>
  <c r="AO659" i="10" s="1"/>
  <c r="U659" i="10"/>
  <c r="AI659" i="10" s="1"/>
  <c r="T659" i="10"/>
  <c r="AH659" i="10" s="1"/>
  <c r="S659" i="10"/>
  <c r="AG659" i="10" s="1"/>
  <c r="R659" i="10"/>
  <c r="AF659" i="10" s="1"/>
  <c r="AD658" i="10"/>
  <c r="AR658" i="10" s="1"/>
  <c r="AA658" i="10"/>
  <c r="AO658" i="10" s="1"/>
  <c r="U658" i="10"/>
  <c r="AI658" i="10" s="1"/>
  <c r="T658" i="10"/>
  <c r="AH658" i="10" s="1"/>
  <c r="S658" i="10"/>
  <c r="AG658" i="10" s="1"/>
  <c r="R658" i="10"/>
  <c r="AF658" i="10" s="1"/>
  <c r="AD657" i="10"/>
  <c r="AR657" i="10" s="1"/>
  <c r="AA657" i="10"/>
  <c r="AO657" i="10" s="1"/>
  <c r="U657" i="10"/>
  <c r="AI657" i="10" s="1"/>
  <c r="T657" i="10"/>
  <c r="AH657" i="10" s="1"/>
  <c r="S657" i="10"/>
  <c r="AG657" i="10" s="1"/>
  <c r="R657" i="10"/>
  <c r="AF657" i="10" s="1"/>
  <c r="AD656" i="10"/>
  <c r="AR656" i="10" s="1"/>
  <c r="AA656" i="10"/>
  <c r="AO656" i="10" s="1"/>
  <c r="U656" i="10"/>
  <c r="AI656" i="10" s="1"/>
  <c r="T656" i="10"/>
  <c r="AH656" i="10" s="1"/>
  <c r="S656" i="10"/>
  <c r="AG656" i="10" s="1"/>
  <c r="R656" i="10"/>
  <c r="AF656" i="10" s="1"/>
  <c r="AD655" i="10"/>
  <c r="AR655" i="10" s="1"/>
  <c r="AA655" i="10"/>
  <c r="AO655" i="10" s="1"/>
  <c r="U655" i="10"/>
  <c r="AI655" i="10" s="1"/>
  <c r="T655" i="10"/>
  <c r="AH655" i="10" s="1"/>
  <c r="S655" i="10"/>
  <c r="AG655" i="10" s="1"/>
  <c r="R655" i="10"/>
  <c r="AF655" i="10" s="1"/>
  <c r="AD654" i="10"/>
  <c r="AR654" i="10" s="1"/>
  <c r="AA654" i="10"/>
  <c r="AO654" i="10" s="1"/>
  <c r="U654" i="10"/>
  <c r="AI654" i="10" s="1"/>
  <c r="T654" i="10"/>
  <c r="AH654" i="10" s="1"/>
  <c r="S654" i="10"/>
  <c r="AG654" i="10" s="1"/>
  <c r="R654" i="10"/>
  <c r="AF654" i="10" s="1"/>
  <c r="AD653" i="10"/>
  <c r="AR653" i="10" s="1"/>
  <c r="AA653" i="10"/>
  <c r="AO653" i="10" s="1"/>
  <c r="U653" i="10"/>
  <c r="AI653" i="10" s="1"/>
  <c r="T653" i="10"/>
  <c r="AH653" i="10" s="1"/>
  <c r="S653" i="10"/>
  <c r="AG653" i="10" s="1"/>
  <c r="R653" i="10"/>
  <c r="AF653" i="10" s="1"/>
  <c r="AD652" i="10"/>
  <c r="AR652" i="10" s="1"/>
  <c r="AA652" i="10"/>
  <c r="AO652" i="10" s="1"/>
  <c r="U652" i="10"/>
  <c r="AI652" i="10" s="1"/>
  <c r="T652" i="10"/>
  <c r="AH652" i="10" s="1"/>
  <c r="S652" i="10"/>
  <c r="AG652" i="10" s="1"/>
  <c r="R652" i="10"/>
  <c r="AF652" i="10" s="1"/>
  <c r="AD651" i="10"/>
  <c r="AR651" i="10" s="1"/>
  <c r="AA651" i="10"/>
  <c r="AO651" i="10" s="1"/>
  <c r="U651" i="10"/>
  <c r="AI651" i="10" s="1"/>
  <c r="T651" i="10"/>
  <c r="AH651" i="10" s="1"/>
  <c r="S651" i="10"/>
  <c r="AG651" i="10" s="1"/>
  <c r="R651" i="10"/>
  <c r="AF651" i="10" s="1"/>
  <c r="AD650" i="10"/>
  <c r="AR650" i="10" s="1"/>
  <c r="AA650" i="10"/>
  <c r="AO650" i="10" s="1"/>
  <c r="U650" i="10"/>
  <c r="AI650" i="10" s="1"/>
  <c r="T650" i="10"/>
  <c r="AH650" i="10" s="1"/>
  <c r="S650" i="10"/>
  <c r="AG650" i="10" s="1"/>
  <c r="R650" i="10"/>
  <c r="AF650" i="10" s="1"/>
  <c r="AD649" i="10"/>
  <c r="AR649" i="10" s="1"/>
  <c r="AA649" i="10"/>
  <c r="AO649" i="10" s="1"/>
  <c r="U649" i="10"/>
  <c r="AI649" i="10" s="1"/>
  <c r="T649" i="10"/>
  <c r="AH649" i="10" s="1"/>
  <c r="S649" i="10"/>
  <c r="AG649" i="10" s="1"/>
  <c r="R649" i="10"/>
  <c r="AF649" i="10" s="1"/>
  <c r="AD648" i="10"/>
  <c r="AR648" i="10" s="1"/>
  <c r="AA648" i="10"/>
  <c r="AO648" i="10" s="1"/>
  <c r="U648" i="10"/>
  <c r="AI648" i="10" s="1"/>
  <c r="T648" i="10"/>
  <c r="AH648" i="10" s="1"/>
  <c r="S648" i="10"/>
  <c r="AG648" i="10" s="1"/>
  <c r="R648" i="10"/>
  <c r="AF648" i="10" s="1"/>
  <c r="AD647" i="10"/>
  <c r="AR647" i="10" s="1"/>
  <c r="AA647" i="10"/>
  <c r="AO647" i="10" s="1"/>
  <c r="U647" i="10"/>
  <c r="AI647" i="10" s="1"/>
  <c r="T647" i="10"/>
  <c r="AH647" i="10" s="1"/>
  <c r="S647" i="10"/>
  <c r="AG647" i="10" s="1"/>
  <c r="R647" i="10"/>
  <c r="AF647" i="10" s="1"/>
  <c r="AD646" i="10"/>
  <c r="AR646" i="10" s="1"/>
  <c r="AA646" i="10"/>
  <c r="AO646" i="10" s="1"/>
  <c r="U646" i="10"/>
  <c r="AI646" i="10" s="1"/>
  <c r="T646" i="10"/>
  <c r="AH646" i="10" s="1"/>
  <c r="S646" i="10"/>
  <c r="AG646" i="10" s="1"/>
  <c r="R646" i="10"/>
  <c r="AF646" i="10" s="1"/>
  <c r="AD645" i="10"/>
  <c r="AR645" i="10" s="1"/>
  <c r="AA645" i="10"/>
  <c r="AO645" i="10" s="1"/>
  <c r="U645" i="10"/>
  <c r="AI645" i="10" s="1"/>
  <c r="T645" i="10"/>
  <c r="AH645" i="10" s="1"/>
  <c r="S645" i="10"/>
  <c r="AG645" i="10" s="1"/>
  <c r="R645" i="10"/>
  <c r="AF645" i="10" s="1"/>
  <c r="AD644" i="10"/>
  <c r="AR644" i="10" s="1"/>
  <c r="AA644" i="10"/>
  <c r="AO644" i="10" s="1"/>
  <c r="U644" i="10"/>
  <c r="AI644" i="10" s="1"/>
  <c r="T644" i="10"/>
  <c r="AH644" i="10" s="1"/>
  <c r="S644" i="10"/>
  <c r="AG644" i="10" s="1"/>
  <c r="R644" i="10"/>
  <c r="AF644" i="10" s="1"/>
  <c r="AD643" i="10"/>
  <c r="AR643" i="10" s="1"/>
  <c r="AA643" i="10"/>
  <c r="AO643" i="10" s="1"/>
  <c r="U643" i="10"/>
  <c r="AI643" i="10" s="1"/>
  <c r="T643" i="10"/>
  <c r="AH643" i="10" s="1"/>
  <c r="S643" i="10"/>
  <c r="AG643" i="10" s="1"/>
  <c r="R643" i="10"/>
  <c r="AF643" i="10" s="1"/>
  <c r="AD642" i="10"/>
  <c r="AR642" i="10" s="1"/>
  <c r="AA642" i="10"/>
  <c r="AO642" i="10" s="1"/>
  <c r="U642" i="10"/>
  <c r="AI642" i="10" s="1"/>
  <c r="T642" i="10"/>
  <c r="AH642" i="10" s="1"/>
  <c r="S642" i="10"/>
  <c r="AG642" i="10" s="1"/>
  <c r="R642" i="10"/>
  <c r="AF642" i="10" s="1"/>
  <c r="AD641" i="10"/>
  <c r="AR641" i="10" s="1"/>
  <c r="AA641" i="10"/>
  <c r="AO641" i="10" s="1"/>
  <c r="U641" i="10"/>
  <c r="AI641" i="10" s="1"/>
  <c r="T641" i="10"/>
  <c r="AH641" i="10" s="1"/>
  <c r="S641" i="10"/>
  <c r="AG641" i="10" s="1"/>
  <c r="R641" i="10"/>
  <c r="AF641" i="10" s="1"/>
  <c r="AD640" i="10"/>
  <c r="AR640" i="10" s="1"/>
  <c r="AA640" i="10"/>
  <c r="AO640" i="10" s="1"/>
  <c r="U640" i="10"/>
  <c r="AI640" i="10" s="1"/>
  <c r="T640" i="10"/>
  <c r="AH640" i="10" s="1"/>
  <c r="S640" i="10"/>
  <c r="AG640" i="10" s="1"/>
  <c r="R640" i="10"/>
  <c r="AF640" i="10" s="1"/>
  <c r="AD639" i="10"/>
  <c r="AR639" i="10" s="1"/>
  <c r="AA639" i="10"/>
  <c r="AO639" i="10" s="1"/>
  <c r="U639" i="10"/>
  <c r="AI639" i="10" s="1"/>
  <c r="T639" i="10"/>
  <c r="AH639" i="10" s="1"/>
  <c r="S639" i="10"/>
  <c r="AG639" i="10" s="1"/>
  <c r="R639" i="10"/>
  <c r="AF639" i="10" s="1"/>
  <c r="AD638" i="10"/>
  <c r="AR638" i="10" s="1"/>
  <c r="AA638" i="10"/>
  <c r="AO638" i="10" s="1"/>
  <c r="U638" i="10"/>
  <c r="AI638" i="10" s="1"/>
  <c r="T638" i="10"/>
  <c r="AH638" i="10" s="1"/>
  <c r="S638" i="10"/>
  <c r="AG638" i="10" s="1"/>
  <c r="R638" i="10"/>
  <c r="AF638" i="10" s="1"/>
  <c r="AD637" i="10"/>
  <c r="AR637" i="10" s="1"/>
  <c r="AA637" i="10"/>
  <c r="AO637" i="10" s="1"/>
  <c r="U637" i="10"/>
  <c r="AI637" i="10" s="1"/>
  <c r="T637" i="10"/>
  <c r="AH637" i="10" s="1"/>
  <c r="S637" i="10"/>
  <c r="AG637" i="10" s="1"/>
  <c r="R637" i="10"/>
  <c r="AF637" i="10" s="1"/>
  <c r="AD636" i="10"/>
  <c r="AR636" i="10" s="1"/>
  <c r="AA636" i="10"/>
  <c r="AO636" i="10" s="1"/>
  <c r="U636" i="10"/>
  <c r="AI636" i="10" s="1"/>
  <c r="T636" i="10"/>
  <c r="AH636" i="10" s="1"/>
  <c r="S636" i="10"/>
  <c r="AG636" i="10" s="1"/>
  <c r="R636" i="10"/>
  <c r="AF636" i="10" s="1"/>
  <c r="AD635" i="10"/>
  <c r="AR635" i="10" s="1"/>
  <c r="AA635" i="10"/>
  <c r="AO635" i="10" s="1"/>
  <c r="U635" i="10"/>
  <c r="AI635" i="10" s="1"/>
  <c r="T635" i="10"/>
  <c r="AH635" i="10" s="1"/>
  <c r="S635" i="10"/>
  <c r="AG635" i="10" s="1"/>
  <c r="R635" i="10"/>
  <c r="AF635" i="10" s="1"/>
  <c r="AD634" i="10"/>
  <c r="AR634" i="10" s="1"/>
  <c r="AA634" i="10"/>
  <c r="AO634" i="10" s="1"/>
  <c r="U634" i="10"/>
  <c r="AI634" i="10" s="1"/>
  <c r="T634" i="10"/>
  <c r="AH634" i="10" s="1"/>
  <c r="S634" i="10"/>
  <c r="AG634" i="10" s="1"/>
  <c r="R634" i="10"/>
  <c r="AF634" i="10" s="1"/>
  <c r="AD633" i="10"/>
  <c r="AR633" i="10" s="1"/>
  <c r="AA633" i="10"/>
  <c r="AO633" i="10" s="1"/>
  <c r="U633" i="10"/>
  <c r="AI633" i="10" s="1"/>
  <c r="T633" i="10"/>
  <c r="AH633" i="10" s="1"/>
  <c r="S633" i="10"/>
  <c r="AG633" i="10" s="1"/>
  <c r="R633" i="10"/>
  <c r="AF633" i="10" s="1"/>
  <c r="AD632" i="10"/>
  <c r="AR632" i="10" s="1"/>
  <c r="AA632" i="10"/>
  <c r="AO632" i="10" s="1"/>
  <c r="U632" i="10"/>
  <c r="AI632" i="10" s="1"/>
  <c r="T632" i="10"/>
  <c r="AH632" i="10" s="1"/>
  <c r="S632" i="10"/>
  <c r="AG632" i="10" s="1"/>
  <c r="R632" i="10"/>
  <c r="AF632" i="10" s="1"/>
  <c r="AD631" i="10"/>
  <c r="AR631" i="10" s="1"/>
  <c r="AA631" i="10"/>
  <c r="AO631" i="10" s="1"/>
  <c r="U631" i="10"/>
  <c r="AI631" i="10" s="1"/>
  <c r="T631" i="10"/>
  <c r="AH631" i="10" s="1"/>
  <c r="S631" i="10"/>
  <c r="AG631" i="10" s="1"/>
  <c r="R631" i="10"/>
  <c r="AF631" i="10" s="1"/>
  <c r="AD630" i="10"/>
  <c r="AR630" i="10" s="1"/>
  <c r="AA630" i="10"/>
  <c r="AO630" i="10" s="1"/>
  <c r="U630" i="10"/>
  <c r="AI630" i="10" s="1"/>
  <c r="T630" i="10"/>
  <c r="AH630" i="10" s="1"/>
  <c r="S630" i="10"/>
  <c r="AG630" i="10" s="1"/>
  <c r="R630" i="10"/>
  <c r="AF630" i="10" s="1"/>
  <c r="AD629" i="10"/>
  <c r="AR629" i="10" s="1"/>
  <c r="AA629" i="10"/>
  <c r="AO629" i="10" s="1"/>
  <c r="U629" i="10"/>
  <c r="AI629" i="10" s="1"/>
  <c r="T629" i="10"/>
  <c r="AH629" i="10" s="1"/>
  <c r="S629" i="10"/>
  <c r="AG629" i="10" s="1"/>
  <c r="R629" i="10"/>
  <c r="AF629" i="10" s="1"/>
  <c r="AD628" i="10"/>
  <c r="AR628" i="10" s="1"/>
  <c r="AA628" i="10"/>
  <c r="AO628" i="10" s="1"/>
  <c r="U628" i="10"/>
  <c r="AI628" i="10" s="1"/>
  <c r="T628" i="10"/>
  <c r="AH628" i="10" s="1"/>
  <c r="S628" i="10"/>
  <c r="AG628" i="10" s="1"/>
  <c r="R628" i="10"/>
  <c r="AF628" i="10" s="1"/>
  <c r="AD627" i="10"/>
  <c r="AR627" i="10" s="1"/>
  <c r="AA627" i="10"/>
  <c r="AO627" i="10" s="1"/>
  <c r="U627" i="10"/>
  <c r="AI627" i="10" s="1"/>
  <c r="T627" i="10"/>
  <c r="AH627" i="10" s="1"/>
  <c r="S627" i="10"/>
  <c r="AG627" i="10" s="1"/>
  <c r="R627" i="10"/>
  <c r="AF627" i="10" s="1"/>
  <c r="AD626" i="10"/>
  <c r="AR626" i="10" s="1"/>
  <c r="AA626" i="10"/>
  <c r="AO626" i="10" s="1"/>
  <c r="U626" i="10"/>
  <c r="AI626" i="10" s="1"/>
  <c r="T626" i="10"/>
  <c r="AH626" i="10" s="1"/>
  <c r="S626" i="10"/>
  <c r="AG626" i="10" s="1"/>
  <c r="R626" i="10"/>
  <c r="AF626" i="10" s="1"/>
  <c r="AD625" i="10"/>
  <c r="AR625" i="10" s="1"/>
  <c r="AA625" i="10"/>
  <c r="AO625" i="10" s="1"/>
  <c r="U625" i="10"/>
  <c r="AI625" i="10" s="1"/>
  <c r="T625" i="10"/>
  <c r="AH625" i="10" s="1"/>
  <c r="S625" i="10"/>
  <c r="AG625" i="10" s="1"/>
  <c r="R625" i="10"/>
  <c r="AF625" i="10" s="1"/>
  <c r="AD624" i="10"/>
  <c r="AR624" i="10" s="1"/>
  <c r="AA624" i="10"/>
  <c r="AO624" i="10" s="1"/>
  <c r="U624" i="10"/>
  <c r="AI624" i="10" s="1"/>
  <c r="T624" i="10"/>
  <c r="AH624" i="10" s="1"/>
  <c r="S624" i="10"/>
  <c r="AG624" i="10" s="1"/>
  <c r="R624" i="10"/>
  <c r="AF624" i="10" s="1"/>
  <c r="AD623" i="10"/>
  <c r="AR623" i="10" s="1"/>
  <c r="AA623" i="10"/>
  <c r="AO623" i="10" s="1"/>
  <c r="U623" i="10"/>
  <c r="AI623" i="10" s="1"/>
  <c r="T623" i="10"/>
  <c r="AH623" i="10" s="1"/>
  <c r="S623" i="10"/>
  <c r="AG623" i="10" s="1"/>
  <c r="R623" i="10"/>
  <c r="AF623" i="10" s="1"/>
  <c r="AD622" i="10"/>
  <c r="AR622" i="10" s="1"/>
  <c r="AA622" i="10"/>
  <c r="AO622" i="10" s="1"/>
  <c r="U622" i="10"/>
  <c r="AI622" i="10" s="1"/>
  <c r="T622" i="10"/>
  <c r="AH622" i="10" s="1"/>
  <c r="S622" i="10"/>
  <c r="AG622" i="10" s="1"/>
  <c r="R622" i="10"/>
  <c r="AF622" i="10" s="1"/>
  <c r="AD621" i="10"/>
  <c r="AR621" i="10" s="1"/>
  <c r="AA621" i="10"/>
  <c r="AO621" i="10" s="1"/>
  <c r="U621" i="10"/>
  <c r="AI621" i="10" s="1"/>
  <c r="T621" i="10"/>
  <c r="AH621" i="10" s="1"/>
  <c r="S621" i="10"/>
  <c r="AG621" i="10" s="1"/>
  <c r="R621" i="10"/>
  <c r="AF621" i="10" s="1"/>
  <c r="AD620" i="10"/>
  <c r="AR620" i="10" s="1"/>
  <c r="AA620" i="10"/>
  <c r="AO620" i="10" s="1"/>
  <c r="U620" i="10"/>
  <c r="AI620" i="10" s="1"/>
  <c r="T620" i="10"/>
  <c r="AH620" i="10" s="1"/>
  <c r="S620" i="10"/>
  <c r="AG620" i="10" s="1"/>
  <c r="R620" i="10"/>
  <c r="AF620" i="10" s="1"/>
  <c r="AD619" i="10"/>
  <c r="AR619" i="10" s="1"/>
  <c r="AA619" i="10"/>
  <c r="AO619" i="10" s="1"/>
  <c r="U619" i="10"/>
  <c r="AI619" i="10" s="1"/>
  <c r="T619" i="10"/>
  <c r="AH619" i="10" s="1"/>
  <c r="S619" i="10"/>
  <c r="AG619" i="10" s="1"/>
  <c r="R619" i="10"/>
  <c r="AF619" i="10" s="1"/>
  <c r="AD618" i="10"/>
  <c r="AR618" i="10" s="1"/>
  <c r="AA618" i="10"/>
  <c r="AO618" i="10" s="1"/>
  <c r="U618" i="10"/>
  <c r="AI618" i="10" s="1"/>
  <c r="T618" i="10"/>
  <c r="AH618" i="10" s="1"/>
  <c r="S618" i="10"/>
  <c r="AG618" i="10" s="1"/>
  <c r="R618" i="10"/>
  <c r="AF618" i="10" s="1"/>
  <c r="AD617" i="10"/>
  <c r="AR617" i="10" s="1"/>
  <c r="AA617" i="10"/>
  <c r="AO617" i="10" s="1"/>
  <c r="U617" i="10"/>
  <c r="AI617" i="10" s="1"/>
  <c r="T617" i="10"/>
  <c r="AH617" i="10" s="1"/>
  <c r="S617" i="10"/>
  <c r="AG617" i="10" s="1"/>
  <c r="R617" i="10"/>
  <c r="AF617" i="10" s="1"/>
  <c r="AD616" i="10"/>
  <c r="AR616" i="10" s="1"/>
  <c r="AA616" i="10"/>
  <c r="AO616" i="10" s="1"/>
  <c r="U616" i="10"/>
  <c r="AI616" i="10" s="1"/>
  <c r="T616" i="10"/>
  <c r="AH616" i="10" s="1"/>
  <c r="S616" i="10"/>
  <c r="AG616" i="10" s="1"/>
  <c r="R616" i="10"/>
  <c r="AF616" i="10" s="1"/>
  <c r="AD615" i="10"/>
  <c r="AR615" i="10" s="1"/>
  <c r="AA615" i="10"/>
  <c r="AO615" i="10" s="1"/>
  <c r="U615" i="10"/>
  <c r="AI615" i="10" s="1"/>
  <c r="T615" i="10"/>
  <c r="AH615" i="10" s="1"/>
  <c r="S615" i="10"/>
  <c r="AG615" i="10" s="1"/>
  <c r="R615" i="10"/>
  <c r="AF615" i="10" s="1"/>
  <c r="AD614" i="10"/>
  <c r="AR614" i="10" s="1"/>
  <c r="AA614" i="10"/>
  <c r="AO614" i="10" s="1"/>
  <c r="U614" i="10"/>
  <c r="AI614" i="10" s="1"/>
  <c r="T614" i="10"/>
  <c r="AH614" i="10" s="1"/>
  <c r="S614" i="10"/>
  <c r="AG614" i="10" s="1"/>
  <c r="R614" i="10"/>
  <c r="AF614" i="10" s="1"/>
  <c r="AD613" i="10"/>
  <c r="AR613" i="10" s="1"/>
  <c r="AA613" i="10"/>
  <c r="AO613" i="10" s="1"/>
  <c r="U613" i="10"/>
  <c r="AI613" i="10" s="1"/>
  <c r="T613" i="10"/>
  <c r="AH613" i="10" s="1"/>
  <c r="S613" i="10"/>
  <c r="AG613" i="10" s="1"/>
  <c r="R613" i="10"/>
  <c r="AF613" i="10" s="1"/>
  <c r="AD612" i="10"/>
  <c r="AR612" i="10" s="1"/>
  <c r="AA612" i="10"/>
  <c r="AO612" i="10" s="1"/>
  <c r="U612" i="10"/>
  <c r="AI612" i="10" s="1"/>
  <c r="T612" i="10"/>
  <c r="AH612" i="10" s="1"/>
  <c r="S612" i="10"/>
  <c r="AG612" i="10" s="1"/>
  <c r="R612" i="10"/>
  <c r="AF612" i="10" s="1"/>
  <c r="AD611" i="10"/>
  <c r="AR611" i="10" s="1"/>
  <c r="AA611" i="10"/>
  <c r="AO611" i="10" s="1"/>
  <c r="U611" i="10"/>
  <c r="AI611" i="10" s="1"/>
  <c r="T611" i="10"/>
  <c r="AH611" i="10" s="1"/>
  <c r="S611" i="10"/>
  <c r="AG611" i="10" s="1"/>
  <c r="R611" i="10"/>
  <c r="AF611" i="10" s="1"/>
  <c r="AD610" i="10"/>
  <c r="AR610" i="10" s="1"/>
  <c r="AA610" i="10"/>
  <c r="AO610" i="10" s="1"/>
  <c r="U610" i="10"/>
  <c r="AI610" i="10" s="1"/>
  <c r="T610" i="10"/>
  <c r="AH610" i="10" s="1"/>
  <c r="S610" i="10"/>
  <c r="AG610" i="10" s="1"/>
  <c r="R610" i="10"/>
  <c r="AF610" i="10" s="1"/>
  <c r="AD609" i="10"/>
  <c r="AR609" i="10" s="1"/>
  <c r="AA609" i="10"/>
  <c r="AO609" i="10" s="1"/>
  <c r="U609" i="10"/>
  <c r="AI609" i="10" s="1"/>
  <c r="T609" i="10"/>
  <c r="AH609" i="10" s="1"/>
  <c r="S609" i="10"/>
  <c r="AG609" i="10" s="1"/>
  <c r="R609" i="10"/>
  <c r="AF609" i="10" s="1"/>
  <c r="AD608" i="10"/>
  <c r="AR608" i="10" s="1"/>
  <c r="AA608" i="10"/>
  <c r="AO608" i="10" s="1"/>
  <c r="U608" i="10"/>
  <c r="AI608" i="10" s="1"/>
  <c r="T608" i="10"/>
  <c r="AH608" i="10" s="1"/>
  <c r="S608" i="10"/>
  <c r="AG608" i="10" s="1"/>
  <c r="R608" i="10"/>
  <c r="AF608" i="10" s="1"/>
  <c r="AD607" i="10"/>
  <c r="AR607" i="10" s="1"/>
  <c r="AA607" i="10"/>
  <c r="AO607" i="10" s="1"/>
  <c r="U607" i="10"/>
  <c r="AI607" i="10" s="1"/>
  <c r="T607" i="10"/>
  <c r="AH607" i="10" s="1"/>
  <c r="S607" i="10"/>
  <c r="AG607" i="10" s="1"/>
  <c r="R607" i="10"/>
  <c r="AF607" i="10" s="1"/>
  <c r="AD606" i="10"/>
  <c r="AR606" i="10" s="1"/>
  <c r="AA606" i="10"/>
  <c r="AO606" i="10" s="1"/>
  <c r="U606" i="10"/>
  <c r="AI606" i="10" s="1"/>
  <c r="T606" i="10"/>
  <c r="AH606" i="10" s="1"/>
  <c r="S606" i="10"/>
  <c r="AG606" i="10" s="1"/>
  <c r="R606" i="10"/>
  <c r="AF606" i="10" s="1"/>
  <c r="AD605" i="10"/>
  <c r="AR605" i="10" s="1"/>
  <c r="AA605" i="10"/>
  <c r="AO605" i="10" s="1"/>
  <c r="U605" i="10"/>
  <c r="AI605" i="10" s="1"/>
  <c r="T605" i="10"/>
  <c r="AH605" i="10" s="1"/>
  <c r="S605" i="10"/>
  <c r="AG605" i="10" s="1"/>
  <c r="R605" i="10"/>
  <c r="AF605" i="10" s="1"/>
  <c r="AD604" i="10"/>
  <c r="AR604" i="10" s="1"/>
  <c r="AA604" i="10"/>
  <c r="AO604" i="10" s="1"/>
  <c r="U604" i="10"/>
  <c r="AI604" i="10" s="1"/>
  <c r="T604" i="10"/>
  <c r="AH604" i="10" s="1"/>
  <c r="S604" i="10"/>
  <c r="AG604" i="10" s="1"/>
  <c r="R604" i="10"/>
  <c r="AF604" i="10" s="1"/>
  <c r="AD603" i="10"/>
  <c r="AR603" i="10" s="1"/>
  <c r="AA603" i="10"/>
  <c r="AO603" i="10" s="1"/>
  <c r="U603" i="10"/>
  <c r="AI603" i="10" s="1"/>
  <c r="T603" i="10"/>
  <c r="AH603" i="10" s="1"/>
  <c r="S603" i="10"/>
  <c r="AG603" i="10" s="1"/>
  <c r="R603" i="10"/>
  <c r="AF603" i="10" s="1"/>
  <c r="R581" i="10"/>
  <c r="AF581" i="10" s="1"/>
  <c r="AD580" i="10"/>
  <c r="AR580" i="10" s="1"/>
  <c r="AA580" i="10"/>
  <c r="AO580" i="10" s="1"/>
  <c r="U580" i="10"/>
  <c r="AI580" i="10" s="1"/>
  <c r="T580" i="10"/>
  <c r="AH580" i="10" s="1"/>
  <c r="S580" i="10"/>
  <c r="AG580" i="10" s="1"/>
  <c r="R580" i="10"/>
  <c r="AF580" i="10" s="1"/>
  <c r="AD579" i="10"/>
  <c r="AR579" i="10" s="1"/>
  <c r="AA579" i="10"/>
  <c r="AO579" i="10" s="1"/>
  <c r="U579" i="10"/>
  <c r="AI579" i="10" s="1"/>
  <c r="T579" i="10"/>
  <c r="AH579" i="10" s="1"/>
  <c r="S579" i="10"/>
  <c r="AG579" i="10" s="1"/>
  <c r="R579" i="10"/>
  <c r="AF579" i="10" s="1"/>
  <c r="AD578" i="10"/>
  <c r="AR578" i="10" s="1"/>
  <c r="AA578" i="10"/>
  <c r="AO578" i="10" s="1"/>
  <c r="U578" i="10"/>
  <c r="AI578" i="10" s="1"/>
  <c r="T578" i="10"/>
  <c r="AH578" i="10" s="1"/>
  <c r="S578" i="10"/>
  <c r="AG578" i="10" s="1"/>
  <c r="R578" i="10"/>
  <c r="AF578" i="10" s="1"/>
  <c r="AD577" i="10"/>
  <c r="AR577" i="10" s="1"/>
  <c r="AA577" i="10"/>
  <c r="AO577" i="10" s="1"/>
  <c r="U577" i="10"/>
  <c r="AI577" i="10" s="1"/>
  <c r="T577" i="10"/>
  <c r="AH577" i="10" s="1"/>
  <c r="S577" i="10"/>
  <c r="AG577" i="10" s="1"/>
  <c r="R577" i="10"/>
  <c r="AF577" i="10" s="1"/>
  <c r="AD576" i="10"/>
  <c r="AR576" i="10" s="1"/>
  <c r="AA576" i="10"/>
  <c r="AO576" i="10" s="1"/>
  <c r="U576" i="10"/>
  <c r="AI576" i="10" s="1"/>
  <c r="T576" i="10"/>
  <c r="AH576" i="10" s="1"/>
  <c r="S576" i="10"/>
  <c r="AG576" i="10" s="1"/>
  <c r="R576" i="10"/>
  <c r="AF576" i="10" s="1"/>
  <c r="AD575" i="10"/>
  <c r="AR575" i="10" s="1"/>
  <c r="AA575" i="10"/>
  <c r="AO575" i="10" s="1"/>
  <c r="U575" i="10"/>
  <c r="AI575" i="10" s="1"/>
  <c r="T575" i="10"/>
  <c r="AH575" i="10" s="1"/>
  <c r="S575" i="10"/>
  <c r="AG575" i="10" s="1"/>
  <c r="R575" i="10"/>
  <c r="AF575" i="10" s="1"/>
  <c r="AD574" i="10"/>
  <c r="AR574" i="10" s="1"/>
  <c r="AA574" i="10"/>
  <c r="AO574" i="10" s="1"/>
  <c r="U574" i="10"/>
  <c r="AI574" i="10" s="1"/>
  <c r="T574" i="10"/>
  <c r="AH574" i="10" s="1"/>
  <c r="S574" i="10"/>
  <c r="AG574" i="10" s="1"/>
  <c r="R574" i="10"/>
  <c r="AF574" i="10" s="1"/>
  <c r="AD573" i="10"/>
  <c r="AR573" i="10" s="1"/>
  <c r="AA573" i="10"/>
  <c r="AO573" i="10" s="1"/>
  <c r="U573" i="10"/>
  <c r="AI573" i="10" s="1"/>
  <c r="T573" i="10"/>
  <c r="AH573" i="10" s="1"/>
  <c r="S573" i="10"/>
  <c r="AG573" i="10" s="1"/>
  <c r="R573" i="10"/>
  <c r="AF573" i="10" s="1"/>
  <c r="AD572" i="10"/>
  <c r="AR572" i="10" s="1"/>
  <c r="AA572" i="10"/>
  <c r="AO572" i="10" s="1"/>
  <c r="U572" i="10"/>
  <c r="AI572" i="10" s="1"/>
  <c r="T572" i="10"/>
  <c r="AH572" i="10" s="1"/>
  <c r="S572" i="10"/>
  <c r="AG572" i="10" s="1"/>
  <c r="R572" i="10"/>
  <c r="AF572" i="10" s="1"/>
  <c r="AD571" i="10"/>
  <c r="AR571" i="10" s="1"/>
  <c r="AA571" i="10"/>
  <c r="AO571" i="10" s="1"/>
  <c r="U571" i="10"/>
  <c r="AI571" i="10" s="1"/>
  <c r="T571" i="10"/>
  <c r="AH571" i="10" s="1"/>
  <c r="S571" i="10"/>
  <c r="AG571" i="10" s="1"/>
  <c r="R571" i="10"/>
  <c r="AF571" i="10" s="1"/>
  <c r="AD570" i="10"/>
  <c r="AR570" i="10" s="1"/>
  <c r="AA570" i="10"/>
  <c r="AO570" i="10" s="1"/>
  <c r="U570" i="10"/>
  <c r="AI570" i="10" s="1"/>
  <c r="T570" i="10"/>
  <c r="AH570" i="10" s="1"/>
  <c r="S570" i="10"/>
  <c r="AG570" i="10" s="1"/>
  <c r="R570" i="10"/>
  <c r="AF570" i="10" s="1"/>
  <c r="AD569" i="10"/>
  <c r="AR569" i="10" s="1"/>
  <c r="AA569" i="10"/>
  <c r="AO569" i="10" s="1"/>
  <c r="U569" i="10"/>
  <c r="AI569" i="10" s="1"/>
  <c r="T569" i="10"/>
  <c r="AH569" i="10" s="1"/>
  <c r="S569" i="10"/>
  <c r="AG569" i="10" s="1"/>
  <c r="R569" i="10"/>
  <c r="AF569" i="10" s="1"/>
  <c r="AD568" i="10"/>
  <c r="AR568" i="10" s="1"/>
  <c r="AA568" i="10"/>
  <c r="AO568" i="10" s="1"/>
  <c r="U568" i="10"/>
  <c r="AI568" i="10" s="1"/>
  <c r="T568" i="10"/>
  <c r="AH568" i="10" s="1"/>
  <c r="S568" i="10"/>
  <c r="AG568" i="10" s="1"/>
  <c r="R568" i="10"/>
  <c r="AF568" i="10" s="1"/>
  <c r="AD567" i="10"/>
  <c r="AR567" i="10" s="1"/>
  <c r="AA567" i="10"/>
  <c r="AO567" i="10" s="1"/>
  <c r="U567" i="10"/>
  <c r="AI567" i="10" s="1"/>
  <c r="T567" i="10"/>
  <c r="AH567" i="10" s="1"/>
  <c r="S567" i="10"/>
  <c r="AG567" i="10" s="1"/>
  <c r="R567" i="10"/>
  <c r="AF567" i="10" s="1"/>
  <c r="AD566" i="10"/>
  <c r="AR566" i="10" s="1"/>
  <c r="AA566" i="10"/>
  <c r="AO566" i="10" s="1"/>
  <c r="U566" i="10"/>
  <c r="AI566" i="10" s="1"/>
  <c r="T566" i="10"/>
  <c r="AH566" i="10" s="1"/>
  <c r="S566" i="10"/>
  <c r="AG566" i="10" s="1"/>
  <c r="R566" i="10"/>
  <c r="AF566" i="10" s="1"/>
  <c r="AD565" i="10"/>
  <c r="AR565" i="10" s="1"/>
  <c r="AA565" i="10"/>
  <c r="AO565" i="10" s="1"/>
  <c r="U565" i="10"/>
  <c r="AI565" i="10" s="1"/>
  <c r="T565" i="10"/>
  <c r="AH565" i="10" s="1"/>
  <c r="S565" i="10"/>
  <c r="AG565" i="10" s="1"/>
  <c r="R565" i="10"/>
  <c r="AF565" i="10" s="1"/>
  <c r="AD564" i="10"/>
  <c r="AR564" i="10" s="1"/>
  <c r="AA564" i="10"/>
  <c r="AO564" i="10" s="1"/>
  <c r="U564" i="10"/>
  <c r="AI564" i="10" s="1"/>
  <c r="T564" i="10"/>
  <c r="AH564" i="10" s="1"/>
  <c r="S564" i="10"/>
  <c r="AG564" i="10" s="1"/>
  <c r="R564" i="10"/>
  <c r="AF564" i="10" s="1"/>
  <c r="AD563" i="10"/>
  <c r="AR563" i="10" s="1"/>
  <c r="AA563" i="10"/>
  <c r="AO563" i="10" s="1"/>
  <c r="U563" i="10"/>
  <c r="AI563" i="10" s="1"/>
  <c r="T563" i="10"/>
  <c r="AH563" i="10" s="1"/>
  <c r="S563" i="10"/>
  <c r="AG563" i="10" s="1"/>
  <c r="R563" i="10"/>
  <c r="AF563" i="10" s="1"/>
  <c r="AD562" i="10"/>
  <c r="AR562" i="10" s="1"/>
  <c r="AA562" i="10"/>
  <c r="AO562" i="10" s="1"/>
  <c r="U562" i="10"/>
  <c r="AI562" i="10" s="1"/>
  <c r="T562" i="10"/>
  <c r="AH562" i="10" s="1"/>
  <c r="S562" i="10"/>
  <c r="AG562" i="10" s="1"/>
  <c r="R562" i="10"/>
  <c r="AF562" i="10" s="1"/>
  <c r="AD561" i="10"/>
  <c r="AR561" i="10" s="1"/>
  <c r="AA561" i="10"/>
  <c r="AO561" i="10" s="1"/>
  <c r="U561" i="10"/>
  <c r="AI561" i="10" s="1"/>
  <c r="T561" i="10"/>
  <c r="AH561" i="10" s="1"/>
  <c r="S561" i="10"/>
  <c r="AG561" i="10" s="1"/>
  <c r="R561" i="10"/>
  <c r="AF561" i="10" s="1"/>
  <c r="AD560" i="10"/>
  <c r="AR560" i="10" s="1"/>
  <c r="AA560" i="10"/>
  <c r="AO560" i="10" s="1"/>
  <c r="U560" i="10"/>
  <c r="AI560" i="10" s="1"/>
  <c r="T560" i="10"/>
  <c r="AH560" i="10" s="1"/>
  <c r="S560" i="10"/>
  <c r="AG560" i="10" s="1"/>
  <c r="R560" i="10"/>
  <c r="AF560" i="10" s="1"/>
  <c r="AD559" i="10"/>
  <c r="AR559" i="10" s="1"/>
  <c r="AA559" i="10"/>
  <c r="AO559" i="10" s="1"/>
  <c r="U559" i="10"/>
  <c r="AI559" i="10" s="1"/>
  <c r="T559" i="10"/>
  <c r="AH559" i="10" s="1"/>
  <c r="S559" i="10"/>
  <c r="AG559" i="10" s="1"/>
  <c r="R559" i="10"/>
  <c r="AF559" i="10" s="1"/>
  <c r="AD558" i="10"/>
  <c r="AR558" i="10" s="1"/>
  <c r="AA558" i="10"/>
  <c r="AO558" i="10" s="1"/>
  <c r="U558" i="10"/>
  <c r="AI558" i="10" s="1"/>
  <c r="T558" i="10"/>
  <c r="AH558" i="10" s="1"/>
  <c r="S558" i="10"/>
  <c r="AG558" i="10" s="1"/>
  <c r="R558" i="10"/>
  <c r="AF558" i="10" s="1"/>
  <c r="AD557" i="10"/>
  <c r="AR557" i="10" s="1"/>
  <c r="AA557" i="10"/>
  <c r="AO557" i="10" s="1"/>
  <c r="U557" i="10"/>
  <c r="AI557" i="10" s="1"/>
  <c r="T557" i="10"/>
  <c r="AH557" i="10" s="1"/>
  <c r="S557" i="10"/>
  <c r="AG557" i="10" s="1"/>
  <c r="R557" i="10"/>
  <c r="AF557" i="10" s="1"/>
  <c r="AD556" i="10"/>
  <c r="AR556" i="10" s="1"/>
  <c r="AA556" i="10"/>
  <c r="AO556" i="10" s="1"/>
  <c r="U556" i="10"/>
  <c r="AI556" i="10" s="1"/>
  <c r="T556" i="10"/>
  <c r="AH556" i="10" s="1"/>
  <c r="S556" i="10"/>
  <c r="AG556" i="10" s="1"/>
  <c r="R556" i="10"/>
  <c r="AF556" i="10" s="1"/>
  <c r="AD555" i="10"/>
  <c r="AR555" i="10" s="1"/>
  <c r="AA555" i="10"/>
  <c r="AO555" i="10" s="1"/>
  <c r="U555" i="10"/>
  <c r="AI555" i="10" s="1"/>
  <c r="T555" i="10"/>
  <c r="AH555" i="10" s="1"/>
  <c r="S555" i="10"/>
  <c r="AG555" i="10" s="1"/>
  <c r="R555" i="10"/>
  <c r="AF555" i="10" s="1"/>
  <c r="AD554" i="10"/>
  <c r="AR554" i="10" s="1"/>
  <c r="AA554" i="10"/>
  <c r="AO554" i="10" s="1"/>
  <c r="U554" i="10"/>
  <c r="AI554" i="10" s="1"/>
  <c r="T554" i="10"/>
  <c r="AH554" i="10" s="1"/>
  <c r="S554" i="10"/>
  <c r="AG554" i="10" s="1"/>
  <c r="R554" i="10"/>
  <c r="AF554" i="10" s="1"/>
  <c r="AD553" i="10"/>
  <c r="AR553" i="10" s="1"/>
  <c r="AA553" i="10"/>
  <c r="AO553" i="10" s="1"/>
  <c r="U553" i="10"/>
  <c r="AI553" i="10" s="1"/>
  <c r="T553" i="10"/>
  <c r="AH553" i="10" s="1"/>
  <c r="S553" i="10"/>
  <c r="AG553" i="10" s="1"/>
  <c r="R553" i="10"/>
  <c r="AF553" i="10" s="1"/>
  <c r="AD552" i="10"/>
  <c r="AR552" i="10" s="1"/>
  <c r="AA552" i="10"/>
  <c r="AO552" i="10" s="1"/>
  <c r="U552" i="10"/>
  <c r="AI552" i="10" s="1"/>
  <c r="T552" i="10"/>
  <c r="AH552" i="10" s="1"/>
  <c r="S552" i="10"/>
  <c r="AG552" i="10" s="1"/>
  <c r="R552" i="10"/>
  <c r="AF552" i="10" s="1"/>
  <c r="AD551" i="10"/>
  <c r="AR551" i="10" s="1"/>
  <c r="AA551" i="10"/>
  <c r="AO551" i="10" s="1"/>
  <c r="U551" i="10"/>
  <c r="AI551" i="10" s="1"/>
  <c r="T551" i="10"/>
  <c r="AH551" i="10" s="1"/>
  <c r="S551" i="10"/>
  <c r="AG551" i="10" s="1"/>
  <c r="R551" i="10"/>
  <c r="AF551" i="10" s="1"/>
  <c r="AD550" i="10"/>
  <c r="AR550" i="10" s="1"/>
  <c r="AA550" i="10"/>
  <c r="AO550" i="10" s="1"/>
  <c r="U550" i="10"/>
  <c r="AI550" i="10" s="1"/>
  <c r="T550" i="10"/>
  <c r="AH550" i="10" s="1"/>
  <c r="S550" i="10"/>
  <c r="AG550" i="10" s="1"/>
  <c r="R550" i="10"/>
  <c r="AF550" i="10" s="1"/>
  <c r="AD549" i="10"/>
  <c r="AR549" i="10" s="1"/>
  <c r="AA549" i="10"/>
  <c r="AO549" i="10" s="1"/>
  <c r="U549" i="10"/>
  <c r="AI549" i="10" s="1"/>
  <c r="T549" i="10"/>
  <c r="AH549" i="10" s="1"/>
  <c r="S549" i="10"/>
  <c r="AG549" i="10" s="1"/>
  <c r="R549" i="10"/>
  <c r="AF549" i="10" s="1"/>
  <c r="AD548" i="10"/>
  <c r="AR548" i="10" s="1"/>
  <c r="AA548" i="10"/>
  <c r="AO548" i="10" s="1"/>
  <c r="U548" i="10"/>
  <c r="AI548" i="10" s="1"/>
  <c r="T548" i="10"/>
  <c r="AH548" i="10" s="1"/>
  <c r="S548" i="10"/>
  <c r="AG548" i="10" s="1"/>
  <c r="R548" i="10"/>
  <c r="AF548" i="10" s="1"/>
  <c r="AD547" i="10"/>
  <c r="AR547" i="10" s="1"/>
  <c r="AA547" i="10"/>
  <c r="AO547" i="10" s="1"/>
  <c r="U547" i="10"/>
  <c r="AI547" i="10" s="1"/>
  <c r="T547" i="10"/>
  <c r="AH547" i="10" s="1"/>
  <c r="S547" i="10"/>
  <c r="AG547" i="10" s="1"/>
  <c r="R547" i="10"/>
  <c r="AF547" i="10" s="1"/>
  <c r="AD546" i="10"/>
  <c r="AR546" i="10" s="1"/>
  <c r="AA546" i="10"/>
  <c r="AO546" i="10" s="1"/>
  <c r="U546" i="10"/>
  <c r="AI546" i="10" s="1"/>
  <c r="T546" i="10"/>
  <c r="AH546" i="10" s="1"/>
  <c r="S546" i="10"/>
  <c r="AG546" i="10" s="1"/>
  <c r="R546" i="10"/>
  <c r="AF546" i="10" s="1"/>
  <c r="AD545" i="10"/>
  <c r="AR545" i="10" s="1"/>
  <c r="AA545" i="10"/>
  <c r="AO545" i="10" s="1"/>
  <c r="U545" i="10"/>
  <c r="AI545" i="10" s="1"/>
  <c r="T545" i="10"/>
  <c r="AH545" i="10" s="1"/>
  <c r="S545" i="10"/>
  <c r="AG545" i="10" s="1"/>
  <c r="R545" i="10"/>
  <c r="AF545" i="10" s="1"/>
  <c r="AD544" i="10"/>
  <c r="AR544" i="10" s="1"/>
  <c r="AA544" i="10"/>
  <c r="AO544" i="10" s="1"/>
  <c r="U544" i="10"/>
  <c r="AI544" i="10" s="1"/>
  <c r="T544" i="10"/>
  <c r="AH544" i="10" s="1"/>
  <c r="S544" i="10"/>
  <c r="AG544" i="10" s="1"/>
  <c r="R544" i="10"/>
  <c r="AF544" i="10" s="1"/>
  <c r="AD543" i="10"/>
  <c r="AR543" i="10" s="1"/>
  <c r="AA543" i="10"/>
  <c r="AO543" i="10" s="1"/>
  <c r="U543" i="10"/>
  <c r="AI543" i="10" s="1"/>
  <c r="T543" i="10"/>
  <c r="AH543" i="10" s="1"/>
  <c r="S543" i="10"/>
  <c r="AG543" i="10" s="1"/>
  <c r="R543" i="10"/>
  <c r="AF543" i="10" s="1"/>
  <c r="AD542" i="10"/>
  <c r="AR542" i="10" s="1"/>
  <c r="AA542" i="10"/>
  <c r="AO542" i="10" s="1"/>
  <c r="U542" i="10"/>
  <c r="AI542" i="10" s="1"/>
  <c r="T542" i="10"/>
  <c r="AH542" i="10" s="1"/>
  <c r="S542" i="10"/>
  <c r="AG542" i="10" s="1"/>
  <c r="R542" i="10"/>
  <c r="AF542" i="10" s="1"/>
  <c r="AD541" i="10"/>
  <c r="AR541" i="10" s="1"/>
  <c r="AA541" i="10"/>
  <c r="AO541" i="10" s="1"/>
  <c r="U541" i="10"/>
  <c r="AI541" i="10" s="1"/>
  <c r="T541" i="10"/>
  <c r="AH541" i="10" s="1"/>
  <c r="S541" i="10"/>
  <c r="AG541" i="10" s="1"/>
  <c r="R541" i="10"/>
  <c r="AF541" i="10" s="1"/>
  <c r="AD540" i="10"/>
  <c r="AR540" i="10" s="1"/>
  <c r="AA540" i="10"/>
  <c r="AO540" i="10" s="1"/>
  <c r="U540" i="10"/>
  <c r="AI540" i="10" s="1"/>
  <c r="T540" i="10"/>
  <c r="AH540" i="10" s="1"/>
  <c r="S540" i="10"/>
  <c r="AG540" i="10" s="1"/>
  <c r="R540" i="10"/>
  <c r="AF540" i="10" s="1"/>
  <c r="AD539" i="10"/>
  <c r="AR539" i="10" s="1"/>
  <c r="AA539" i="10"/>
  <c r="AO539" i="10" s="1"/>
  <c r="U539" i="10"/>
  <c r="AI539" i="10" s="1"/>
  <c r="T539" i="10"/>
  <c r="AH539" i="10" s="1"/>
  <c r="S539" i="10"/>
  <c r="AG539" i="10" s="1"/>
  <c r="R539" i="10"/>
  <c r="AF539" i="10" s="1"/>
  <c r="AD538" i="10"/>
  <c r="AR538" i="10" s="1"/>
  <c r="AA538" i="10"/>
  <c r="AO538" i="10" s="1"/>
  <c r="U538" i="10"/>
  <c r="AI538" i="10" s="1"/>
  <c r="T538" i="10"/>
  <c r="AH538" i="10" s="1"/>
  <c r="S538" i="10"/>
  <c r="AG538" i="10" s="1"/>
  <c r="R538" i="10"/>
  <c r="AF538" i="10" s="1"/>
  <c r="AD537" i="10"/>
  <c r="AR537" i="10" s="1"/>
  <c r="AA537" i="10"/>
  <c r="AO537" i="10" s="1"/>
  <c r="U537" i="10"/>
  <c r="AI537" i="10" s="1"/>
  <c r="T537" i="10"/>
  <c r="AH537" i="10" s="1"/>
  <c r="S537" i="10"/>
  <c r="AG537" i="10" s="1"/>
  <c r="R537" i="10"/>
  <c r="AF537" i="10" s="1"/>
  <c r="AD536" i="10"/>
  <c r="AR536" i="10" s="1"/>
  <c r="AA536" i="10"/>
  <c r="AO536" i="10" s="1"/>
  <c r="U536" i="10"/>
  <c r="AI536" i="10" s="1"/>
  <c r="T536" i="10"/>
  <c r="AH536" i="10" s="1"/>
  <c r="S536" i="10"/>
  <c r="AG536" i="10" s="1"/>
  <c r="R536" i="10"/>
  <c r="AF536" i="10" s="1"/>
  <c r="AD535" i="10"/>
  <c r="AR535" i="10" s="1"/>
  <c r="AA535" i="10"/>
  <c r="AO535" i="10" s="1"/>
  <c r="U535" i="10"/>
  <c r="AI535" i="10" s="1"/>
  <c r="T535" i="10"/>
  <c r="AH535" i="10" s="1"/>
  <c r="S535" i="10"/>
  <c r="AG535" i="10" s="1"/>
  <c r="R535" i="10"/>
  <c r="AF535" i="10" s="1"/>
  <c r="AD534" i="10"/>
  <c r="AR534" i="10" s="1"/>
  <c r="AA534" i="10"/>
  <c r="AO534" i="10" s="1"/>
  <c r="U534" i="10"/>
  <c r="AI534" i="10" s="1"/>
  <c r="T534" i="10"/>
  <c r="AH534" i="10" s="1"/>
  <c r="S534" i="10"/>
  <c r="AG534" i="10" s="1"/>
  <c r="R534" i="10"/>
  <c r="AF534" i="10" s="1"/>
  <c r="AD533" i="10"/>
  <c r="AR533" i="10" s="1"/>
  <c r="AA533" i="10"/>
  <c r="AO533" i="10" s="1"/>
  <c r="U533" i="10"/>
  <c r="AI533" i="10" s="1"/>
  <c r="T533" i="10"/>
  <c r="AH533" i="10" s="1"/>
  <c r="S533" i="10"/>
  <c r="AG533" i="10" s="1"/>
  <c r="R533" i="10"/>
  <c r="AF533" i="10" s="1"/>
  <c r="AD532" i="10"/>
  <c r="AR532" i="10" s="1"/>
  <c r="AA532" i="10"/>
  <c r="AO532" i="10" s="1"/>
  <c r="U532" i="10"/>
  <c r="AI532" i="10" s="1"/>
  <c r="T532" i="10"/>
  <c r="AH532" i="10" s="1"/>
  <c r="S532" i="10"/>
  <c r="AG532" i="10" s="1"/>
  <c r="R532" i="10"/>
  <c r="AF532" i="10" s="1"/>
  <c r="AD531" i="10"/>
  <c r="AR531" i="10" s="1"/>
  <c r="AA531" i="10"/>
  <c r="AO531" i="10" s="1"/>
  <c r="U531" i="10"/>
  <c r="AI531" i="10" s="1"/>
  <c r="T531" i="10"/>
  <c r="AH531" i="10" s="1"/>
  <c r="S531" i="10"/>
  <c r="AG531" i="10" s="1"/>
  <c r="R531" i="10"/>
  <c r="AF531" i="10" s="1"/>
  <c r="AD530" i="10"/>
  <c r="AR530" i="10" s="1"/>
  <c r="AA530" i="10"/>
  <c r="AO530" i="10" s="1"/>
  <c r="U530" i="10"/>
  <c r="AI530" i="10" s="1"/>
  <c r="T530" i="10"/>
  <c r="AH530" i="10" s="1"/>
  <c r="S530" i="10"/>
  <c r="AG530" i="10" s="1"/>
  <c r="R530" i="10"/>
  <c r="AF530" i="10" s="1"/>
  <c r="AD529" i="10"/>
  <c r="AR529" i="10" s="1"/>
  <c r="AA529" i="10"/>
  <c r="AO529" i="10" s="1"/>
  <c r="U529" i="10"/>
  <c r="AI529" i="10" s="1"/>
  <c r="T529" i="10"/>
  <c r="AH529" i="10" s="1"/>
  <c r="S529" i="10"/>
  <c r="AG529" i="10" s="1"/>
  <c r="R529" i="10"/>
  <c r="AF529" i="10" s="1"/>
  <c r="AD528" i="10"/>
  <c r="AR528" i="10" s="1"/>
  <c r="AA528" i="10"/>
  <c r="AO528" i="10" s="1"/>
  <c r="U528" i="10"/>
  <c r="AI528" i="10" s="1"/>
  <c r="T528" i="10"/>
  <c r="AH528" i="10" s="1"/>
  <c r="S528" i="10"/>
  <c r="AG528" i="10" s="1"/>
  <c r="R528" i="10"/>
  <c r="AF528" i="10" s="1"/>
  <c r="AD527" i="10"/>
  <c r="AR527" i="10" s="1"/>
  <c r="AA527" i="10"/>
  <c r="AO527" i="10" s="1"/>
  <c r="U527" i="10"/>
  <c r="AI527" i="10" s="1"/>
  <c r="T527" i="10"/>
  <c r="AH527" i="10" s="1"/>
  <c r="S527" i="10"/>
  <c r="AG527" i="10" s="1"/>
  <c r="R527" i="10"/>
  <c r="AF527" i="10" s="1"/>
  <c r="AD526" i="10"/>
  <c r="AR526" i="10" s="1"/>
  <c r="AA526" i="10"/>
  <c r="AO526" i="10" s="1"/>
  <c r="U526" i="10"/>
  <c r="AI526" i="10" s="1"/>
  <c r="T526" i="10"/>
  <c r="AH526" i="10" s="1"/>
  <c r="S526" i="10"/>
  <c r="AG526" i="10" s="1"/>
  <c r="R526" i="10"/>
  <c r="AF526" i="10" s="1"/>
  <c r="AD525" i="10"/>
  <c r="AR525" i="10" s="1"/>
  <c r="AA525" i="10"/>
  <c r="AO525" i="10" s="1"/>
  <c r="U525" i="10"/>
  <c r="AI525" i="10" s="1"/>
  <c r="T525" i="10"/>
  <c r="AH525" i="10" s="1"/>
  <c r="S525" i="10"/>
  <c r="AG525" i="10" s="1"/>
  <c r="R525" i="10"/>
  <c r="AF525" i="10" s="1"/>
  <c r="AD524" i="10"/>
  <c r="AR524" i="10" s="1"/>
  <c r="AA524" i="10"/>
  <c r="AO524" i="10" s="1"/>
  <c r="U524" i="10"/>
  <c r="AI524" i="10" s="1"/>
  <c r="T524" i="10"/>
  <c r="AH524" i="10" s="1"/>
  <c r="S524" i="10"/>
  <c r="AG524" i="10" s="1"/>
  <c r="R524" i="10"/>
  <c r="AF524" i="10" s="1"/>
  <c r="AD523" i="10"/>
  <c r="AR523" i="10" s="1"/>
  <c r="AA523" i="10"/>
  <c r="AO523" i="10" s="1"/>
  <c r="U523" i="10"/>
  <c r="AI523" i="10" s="1"/>
  <c r="T523" i="10"/>
  <c r="AH523" i="10" s="1"/>
  <c r="S523" i="10"/>
  <c r="AG523" i="10" s="1"/>
  <c r="R523" i="10"/>
  <c r="AF523" i="10" s="1"/>
  <c r="AD522" i="10"/>
  <c r="AR522" i="10" s="1"/>
  <c r="AA522" i="10"/>
  <c r="AO522" i="10" s="1"/>
  <c r="U522" i="10"/>
  <c r="AI522" i="10" s="1"/>
  <c r="T522" i="10"/>
  <c r="AH522" i="10" s="1"/>
  <c r="S522" i="10"/>
  <c r="AG522" i="10" s="1"/>
  <c r="R522" i="10"/>
  <c r="AF522" i="10" s="1"/>
  <c r="AD521" i="10"/>
  <c r="AR521" i="10" s="1"/>
  <c r="AA521" i="10"/>
  <c r="AO521" i="10" s="1"/>
  <c r="U521" i="10"/>
  <c r="AI521" i="10" s="1"/>
  <c r="T521" i="10"/>
  <c r="AH521" i="10" s="1"/>
  <c r="S521" i="10"/>
  <c r="AG521" i="10" s="1"/>
  <c r="R521" i="10"/>
  <c r="AF521" i="10" s="1"/>
  <c r="AD520" i="10"/>
  <c r="AR520" i="10" s="1"/>
  <c r="AA520" i="10"/>
  <c r="AO520" i="10" s="1"/>
  <c r="U520" i="10"/>
  <c r="AI520" i="10" s="1"/>
  <c r="T520" i="10"/>
  <c r="AH520" i="10" s="1"/>
  <c r="S520" i="10"/>
  <c r="AG520" i="10" s="1"/>
  <c r="R520" i="10"/>
  <c r="AF520" i="10" s="1"/>
  <c r="AD519" i="10"/>
  <c r="AR519" i="10" s="1"/>
  <c r="AA519" i="10"/>
  <c r="AO519" i="10" s="1"/>
  <c r="U519" i="10"/>
  <c r="AI519" i="10" s="1"/>
  <c r="T519" i="10"/>
  <c r="AH519" i="10" s="1"/>
  <c r="S519" i="10"/>
  <c r="AG519" i="10" s="1"/>
  <c r="R519" i="10"/>
  <c r="AF519" i="10" s="1"/>
  <c r="AD518" i="10"/>
  <c r="AR518" i="10" s="1"/>
  <c r="AA518" i="10"/>
  <c r="AO518" i="10" s="1"/>
  <c r="U518" i="10"/>
  <c r="AI518" i="10" s="1"/>
  <c r="T518" i="10"/>
  <c r="AH518" i="10" s="1"/>
  <c r="S518" i="10"/>
  <c r="AG518" i="10" s="1"/>
  <c r="R518" i="10"/>
  <c r="AF518" i="10" s="1"/>
  <c r="AD517" i="10"/>
  <c r="AR517" i="10" s="1"/>
  <c r="AA517" i="10"/>
  <c r="AO517" i="10" s="1"/>
  <c r="U517" i="10"/>
  <c r="AI517" i="10" s="1"/>
  <c r="T517" i="10"/>
  <c r="AH517" i="10" s="1"/>
  <c r="S517" i="10"/>
  <c r="AG517" i="10" s="1"/>
  <c r="R517" i="10"/>
  <c r="AF517" i="10" s="1"/>
  <c r="AD516" i="10"/>
  <c r="AR516" i="10" s="1"/>
  <c r="AA516" i="10"/>
  <c r="AO516" i="10" s="1"/>
  <c r="U516" i="10"/>
  <c r="AI516" i="10" s="1"/>
  <c r="T516" i="10"/>
  <c r="AH516" i="10" s="1"/>
  <c r="S516" i="10"/>
  <c r="AG516" i="10" s="1"/>
  <c r="R516" i="10"/>
  <c r="AF516" i="10" s="1"/>
  <c r="AD515" i="10"/>
  <c r="AR515" i="10" s="1"/>
  <c r="AA515" i="10"/>
  <c r="AO515" i="10" s="1"/>
  <c r="U515" i="10"/>
  <c r="AI515" i="10" s="1"/>
  <c r="T515" i="10"/>
  <c r="AH515" i="10" s="1"/>
  <c r="S515" i="10"/>
  <c r="AG515" i="10" s="1"/>
  <c r="R515" i="10"/>
  <c r="AF515" i="10" s="1"/>
  <c r="AD514" i="10"/>
  <c r="AR514" i="10" s="1"/>
  <c r="AA514" i="10"/>
  <c r="AO514" i="10" s="1"/>
  <c r="U514" i="10"/>
  <c r="AI514" i="10" s="1"/>
  <c r="T514" i="10"/>
  <c r="AH514" i="10" s="1"/>
  <c r="S514" i="10"/>
  <c r="AG514" i="10" s="1"/>
  <c r="R514" i="10"/>
  <c r="AF514" i="10" s="1"/>
  <c r="AD513" i="10"/>
  <c r="AR513" i="10" s="1"/>
  <c r="AA513" i="10"/>
  <c r="AO513" i="10" s="1"/>
  <c r="U513" i="10"/>
  <c r="AI513" i="10" s="1"/>
  <c r="T513" i="10"/>
  <c r="AH513" i="10" s="1"/>
  <c r="S513" i="10"/>
  <c r="AG513" i="10" s="1"/>
  <c r="R513" i="10"/>
  <c r="AF513" i="10" s="1"/>
  <c r="AD512" i="10"/>
  <c r="AR512" i="10" s="1"/>
  <c r="AA512" i="10"/>
  <c r="AO512" i="10" s="1"/>
  <c r="U512" i="10"/>
  <c r="AI512" i="10" s="1"/>
  <c r="T512" i="10"/>
  <c r="AH512" i="10" s="1"/>
  <c r="S512" i="10"/>
  <c r="AG512" i="10" s="1"/>
  <c r="R512" i="10"/>
  <c r="AF512" i="10" s="1"/>
  <c r="AD511" i="10"/>
  <c r="AR511" i="10" s="1"/>
  <c r="AA511" i="10"/>
  <c r="AO511" i="10" s="1"/>
  <c r="U511" i="10"/>
  <c r="AI511" i="10" s="1"/>
  <c r="T511" i="10"/>
  <c r="AH511" i="10" s="1"/>
  <c r="S511" i="10"/>
  <c r="AG511" i="10" s="1"/>
  <c r="R511" i="10"/>
  <c r="AF511" i="10" s="1"/>
  <c r="AD510" i="10"/>
  <c r="AR510" i="10" s="1"/>
  <c r="AA510" i="10"/>
  <c r="AO510" i="10" s="1"/>
  <c r="U510" i="10"/>
  <c r="AI510" i="10" s="1"/>
  <c r="T510" i="10"/>
  <c r="AH510" i="10" s="1"/>
  <c r="S510" i="10"/>
  <c r="AG510" i="10" s="1"/>
  <c r="R510" i="10"/>
  <c r="AF510" i="10" s="1"/>
  <c r="AD509" i="10"/>
  <c r="AR509" i="10" s="1"/>
  <c r="AA509" i="10"/>
  <c r="AO509" i="10" s="1"/>
  <c r="U509" i="10"/>
  <c r="AI509" i="10" s="1"/>
  <c r="T509" i="10"/>
  <c r="AH509" i="10" s="1"/>
  <c r="S509" i="10"/>
  <c r="AG509" i="10" s="1"/>
  <c r="R509" i="10"/>
  <c r="AF509" i="10" s="1"/>
  <c r="AD508" i="10"/>
  <c r="AR508" i="10" s="1"/>
  <c r="AA508" i="10"/>
  <c r="AO508" i="10" s="1"/>
  <c r="U508" i="10"/>
  <c r="AI508" i="10" s="1"/>
  <c r="T508" i="10"/>
  <c r="AH508" i="10" s="1"/>
  <c r="S508" i="10"/>
  <c r="AG508" i="10" s="1"/>
  <c r="R508" i="10"/>
  <c r="AF508" i="10" s="1"/>
  <c r="AD507" i="10"/>
  <c r="AR507" i="10" s="1"/>
  <c r="AA507" i="10"/>
  <c r="AO507" i="10" s="1"/>
  <c r="U507" i="10"/>
  <c r="AI507" i="10" s="1"/>
  <c r="T507" i="10"/>
  <c r="AH507" i="10" s="1"/>
  <c r="S507" i="10"/>
  <c r="AG507" i="10" s="1"/>
  <c r="R507" i="10"/>
  <c r="AF507" i="10" s="1"/>
  <c r="AD506" i="10"/>
  <c r="AR506" i="10" s="1"/>
  <c r="AA506" i="10"/>
  <c r="AO506" i="10" s="1"/>
  <c r="U506" i="10"/>
  <c r="AI506" i="10" s="1"/>
  <c r="T506" i="10"/>
  <c r="AH506" i="10" s="1"/>
  <c r="S506" i="10"/>
  <c r="AG506" i="10" s="1"/>
  <c r="R506" i="10"/>
  <c r="AF506" i="10" s="1"/>
  <c r="AD505" i="10"/>
  <c r="AR505" i="10" s="1"/>
  <c r="AA505" i="10"/>
  <c r="AO505" i="10" s="1"/>
  <c r="U505" i="10"/>
  <c r="AI505" i="10" s="1"/>
  <c r="T505" i="10"/>
  <c r="AH505" i="10" s="1"/>
  <c r="S505" i="10"/>
  <c r="AG505" i="10" s="1"/>
  <c r="R505" i="10"/>
  <c r="AF505" i="10" s="1"/>
  <c r="AD504" i="10"/>
  <c r="AR504" i="10" s="1"/>
  <c r="AA504" i="10"/>
  <c r="AO504" i="10" s="1"/>
  <c r="U504" i="10"/>
  <c r="AI504" i="10" s="1"/>
  <c r="T504" i="10"/>
  <c r="AH504" i="10" s="1"/>
  <c r="S504" i="10"/>
  <c r="AG504" i="10" s="1"/>
  <c r="R504" i="10"/>
  <c r="AF504" i="10" s="1"/>
  <c r="AD503" i="10"/>
  <c r="AR503" i="10" s="1"/>
  <c r="AA503" i="10"/>
  <c r="AO503" i="10" s="1"/>
  <c r="U503" i="10"/>
  <c r="AI503" i="10" s="1"/>
  <c r="T503" i="10"/>
  <c r="AH503" i="10" s="1"/>
  <c r="S503" i="10"/>
  <c r="AG503" i="10" s="1"/>
  <c r="R503" i="10"/>
  <c r="AF503" i="10" s="1"/>
  <c r="AD502" i="10"/>
  <c r="AR502" i="10" s="1"/>
  <c r="AA502" i="10"/>
  <c r="AO502" i="10" s="1"/>
  <c r="U502" i="10"/>
  <c r="AI502" i="10" s="1"/>
  <c r="T502" i="10"/>
  <c r="AH502" i="10" s="1"/>
  <c r="S502" i="10"/>
  <c r="AG502" i="10" s="1"/>
  <c r="R502" i="10"/>
  <c r="AF502" i="10" s="1"/>
  <c r="AD501" i="10"/>
  <c r="AR501" i="10" s="1"/>
  <c r="AA501" i="10"/>
  <c r="AO501" i="10" s="1"/>
  <c r="U501" i="10"/>
  <c r="AI501" i="10" s="1"/>
  <c r="T501" i="10"/>
  <c r="AH501" i="10" s="1"/>
  <c r="S501" i="10"/>
  <c r="AG501" i="10" s="1"/>
  <c r="R501" i="10"/>
  <c r="AF501" i="10" s="1"/>
  <c r="AD500" i="10"/>
  <c r="AR500" i="10" s="1"/>
  <c r="AA500" i="10"/>
  <c r="AO500" i="10" s="1"/>
  <c r="U500" i="10"/>
  <c r="AI500" i="10" s="1"/>
  <c r="T500" i="10"/>
  <c r="AH500" i="10" s="1"/>
  <c r="S500" i="10"/>
  <c r="AG500" i="10" s="1"/>
  <c r="R500" i="10"/>
  <c r="AF500" i="10" s="1"/>
  <c r="AD499" i="10"/>
  <c r="AR499" i="10" s="1"/>
  <c r="AA499" i="10"/>
  <c r="AO499" i="10" s="1"/>
  <c r="U499" i="10"/>
  <c r="AI499" i="10" s="1"/>
  <c r="T499" i="10"/>
  <c r="AH499" i="10" s="1"/>
  <c r="S499" i="10"/>
  <c r="AG499" i="10" s="1"/>
  <c r="R499" i="10"/>
  <c r="AF499" i="10" s="1"/>
  <c r="AD498" i="10"/>
  <c r="AR498" i="10" s="1"/>
  <c r="AA498" i="10"/>
  <c r="AO498" i="10" s="1"/>
  <c r="U498" i="10"/>
  <c r="AI498" i="10" s="1"/>
  <c r="T498" i="10"/>
  <c r="AH498" i="10" s="1"/>
  <c r="S498" i="10"/>
  <c r="AG498" i="10" s="1"/>
  <c r="R498" i="10"/>
  <c r="AF498" i="10" s="1"/>
  <c r="AD497" i="10"/>
  <c r="AR497" i="10" s="1"/>
  <c r="AA497" i="10"/>
  <c r="AO497" i="10" s="1"/>
  <c r="U497" i="10"/>
  <c r="AI497" i="10" s="1"/>
  <c r="T497" i="10"/>
  <c r="AH497" i="10" s="1"/>
  <c r="S497" i="10"/>
  <c r="AG497" i="10" s="1"/>
  <c r="R497" i="10"/>
  <c r="AF497" i="10" s="1"/>
  <c r="AD496" i="10"/>
  <c r="AR496" i="10" s="1"/>
  <c r="AA496" i="10"/>
  <c r="AO496" i="10" s="1"/>
  <c r="U496" i="10"/>
  <c r="AI496" i="10" s="1"/>
  <c r="T496" i="10"/>
  <c r="AH496" i="10" s="1"/>
  <c r="S496" i="10"/>
  <c r="AG496" i="10" s="1"/>
  <c r="R496" i="10"/>
  <c r="AF496" i="10" s="1"/>
  <c r="AD495" i="10"/>
  <c r="AR495" i="10" s="1"/>
  <c r="AA495" i="10"/>
  <c r="AO495" i="10" s="1"/>
  <c r="U495" i="10"/>
  <c r="AI495" i="10" s="1"/>
  <c r="T495" i="10"/>
  <c r="AH495" i="10" s="1"/>
  <c r="S495" i="10"/>
  <c r="AG495" i="10" s="1"/>
  <c r="R495" i="10"/>
  <c r="AF495" i="10" s="1"/>
  <c r="AD494" i="10"/>
  <c r="AR494" i="10" s="1"/>
  <c r="AA494" i="10"/>
  <c r="AO494" i="10" s="1"/>
  <c r="U494" i="10"/>
  <c r="AI494" i="10" s="1"/>
  <c r="T494" i="10"/>
  <c r="AH494" i="10" s="1"/>
  <c r="S494" i="10"/>
  <c r="AG494" i="10" s="1"/>
  <c r="R494" i="10"/>
  <c r="AF494" i="10" s="1"/>
  <c r="AD493" i="10"/>
  <c r="AR493" i="10" s="1"/>
  <c r="AA493" i="10"/>
  <c r="AO493" i="10" s="1"/>
  <c r="U493" i="10"/>
  <c r="AI493" i="10" s="1"/>
  <c r="T493" i="10"/>
  <c r="AH493" i="10" s="1"/>
  <c r="S493" i="10"/>
  <c r="AG493" i="10" s="1"/>
  <c r="R493" i="10"/>
  <c r="AF493" i="10" s="1"/>
  <c r="AD492" i="10"/>
  <c r="AR492" i="10" s="1"/>
  <c r="AA492" i="10"/>
  <c r="AO492" i="10" s="1"/>
  <c r="U492" i="10"/>
  <c r="AI492" i="10" s="1"/>
  <c r="T492" i="10"/>
  <c r="AH492" i="10" s="1"/>
  <c r="S492" i="10"/>
  <c r="AG492" i="10" s="1"/>
  <c r="R492" i="10"/>
  <c r="AF492" i="10" s="1"/>
  <c r="AD491" i="10"/>
  <c r="AR491" i="10" s="1"/>
  <c r="AA491" i="10"/>
  <c r="AO491" i="10" s="1"/>
  <c r="U491" i="10"/>
  <c r="AI491" i="10" s="1"/>
  <c r="T491" i="10"/>
  <c r="AH491" i="10" s="1"/>
  <c r="S491" i="10"/>
  <c r="AG491" i="10" s="1"/>
  <c r="R491" i="10"/>
  <c r="AF491" i="10" s="1"/>
  <c r="AD490" i="10"/>
  <c r="AR490" i="10" s="1"/>
  <c r="AA490" i="10"/>
  <c r="AO490" i="10" s="1"/>
  <c r="U490" i="10"/>
  <c r="AI490" i="10" s="1"/>
  <c r="T490" i="10"/>
  <c r="AH490" i="10" s="1"/>
  <c r="S490" i="10"/>
  <c r="AG490" i="10" s="1"/>
  <c r="R490" i="10"/>
  <c r="AF490" i="10" s="1"/>
  <c r="AD489" i="10"/>
  <c r="AR489" i="10" s="1"/>
  <c r="AA489" i="10"/>
  <c r="AO489" i="10" s="1"/>
  <c r="U489" i="10"/>
  <c r="AI489" i="10" s="1"/>
  <c r="T489" i="10"/>
  <c r="AH489" i="10" s="1"/>
  <c r="S489" i="10"/>
  <c r="AG489" i="10" s="1"/>
  <c r="R489" i="10"/>
  <c r="AF489" i="10" s="1"/>
  <c r="AD488" i="10"/>
  <c r="AR488" i="10" s="1"/>
  <c r="AA488" i="10"/>
  <c r="AO488" i="10" s="1"/>
  <c r="U488" i="10"/>
  <c r="AI488" i="10" s="1"/>
  <c r="T488" i="10"/>
  <c r="AH488" i="10" s="1"/>
  <c r="S488" i="10"/>
  <c r="AG488" i="10" s="1"/>
  <c r="R488" i="10"/>
  <c r="AF488" i="10" s="1"/>
  <c r="AD487" i="10"/>
  <c r="AR487" i="10" s="1"/>
  <c r="AA487" i="10"/>
  <c r="AO487" i="10" s="1"/>
  <c r="U487" i="10"/>
  <c r="AI487" i="10" s="1"/>
  <c r="T487" i="10"/>
  <c r="AH487" i="10" s="1"/>
  <c r="S487" i="10"/>
  <c r="AG487" i="10" s="1"/>
  <c r="R487" i="10"/>
  <c r="AF487" i="10" s="1"/>
  <c r="AD486" i="10"/>
  <c r="AR486" i="10" s="1"/>
  <c r="AA486" i="10"/>
  <c r="AO486" i="10" s="1"/>
  <c r="U486" i="10"/>
  <c r="AI486" i="10" s="1"/>
  <c r="T486" i="10"/>
  <c r="AH486" i="10" s="1"/>
  <c r="S486" i="10"/>
  <c r="AG486" i="10" s="1"/>
  <c r="R486" i="10"/>
  <c r="AF486" i="10" s="1"/>
  <c r="AD485" i="10"/>
  <c r="AR485" i="10" s="1"/>
  <c r="AA485" i="10"/>
  <c r="AO485" i="10" s="1"/>
  <c r="U485" i="10"/>
  <c r="AI485" i="10" s="1"/>
  <c r="T485" i="10"/>
  <c r="AH485" i="10" s="1"/>
  <c r="S485" i="10"/>
  <c r="AG485" i="10" s="1"/>
  <c r="R485" i="10"/>
  <c r="AF485" i="10" s="1"/>
  <c r="AD484" i="10"/>
  <c r="AR484" i="10" s="1"/>
  <c r="AA484" i="10"/>
  <c r="AO484" i="10" s="1"/>
  <c r="U484" i="10"/>
  <c r="AI484" i="10" s="1"/>
  <c r="T484" i="10"/>
  <c r="AH484" i="10" s="1"/>
  <c r="S484" i="10"/>
  <c r="AG484" i="10" s="1"/>
  <c r="R484" i="10"/>
  <c r="AF484" i="10" s="1"/>
  <c r="AD483" i="10"/>
  <c r="AR483" i="10" s="1"/>
  <c r="AA483" i="10"/>
  <c r="AO483" i="10" s="1"/>
  <c r="U483" i="10"/>
  <c r="AI483" i="10" s="1"/>
  <c r="T483" i="10"/>
  <c r="AH483" i="10" s="1"/>
  <c r="S483" i="10"/>
  <c r="AG483" i="10" s="1"/>
  <c r="R483" i="10"/>
  <c r="AF483" i="10" s="1"/>
  <c r="AD482" i="10"/>
  <c r="AR482" i="10" s="1"/>
  <c r="AA482" i="10"/>
  <c r="AO482" i="10" s="1"/>
  <c r="U482" i="10"/>
  <c r="AI482" i="10" s="1"/>
  <c r="T482" i="10"/>
  <c r="AH482" i="10" s="1"/>
  <c r="S482" i="10"/>
  <c r="AG482" i="10" s="1"/>
  <c r="R482" i="10"/>
  <c r="AF482" i="10" s="1"/>
  <c r="AD481" i="10"/>
  <c r="AR481" i="10" s="1"/>
  <c r="AA481" i="10"/>
  <c r="AO481" i="10" s="1"/>
  <c r="U481" i="10"/>
  <c r="AI481" i="10" s="1"/>
  <c r="T481" i="10"/>
  <c r="AH481" i="10" s="1"/>
  <c r="S481" i="10"/>
  <c r="AG481" i="10" s="1"/>
  <c r="R481" i="10"/>
  <c r="AF481" i="10" s="1"/>
  <c r="AD480" i="10"/>
  <c r="AR480" i="10" s="1"/>
  <c r="AA480" i="10"/>
  <c r="AO480" i="10" s="1"/>
  <c r="U480" i="10"/>
  <c r="AI480" i="10" s="1"/>
  <c r="T480" i="10"/>
  <c r="AH480" i="10" s="1"/>
  <c r="S480" i="10"/>
  <c r="AG480" i="10" s="1"/>
  <c r="R480" i="10"/>
  <c r="AF480" i="10" s="1"/>
  <c r="AD479" i="10"/>
  <c r="AR479" i="10" s="1"/>
  <c r="AA479" i="10"/>
  <c r="AO479" i="10" s="1"/>
  <c r="U479" i="10"/>
  <c r="AI479" i="10" s="1"/>
  <c r="T479" i="10"/>
  <c r="AH479" i="10" s="1"/>
  <c r="S479" i="10"/>
  <c r="AG479" i="10" s="1"/>
  <c r="R479" i="10"/>
  <c r="AF479" i="10" s="1"/>
  <c r="AD478" i="10"/>
  <c r="AR478" i="10" s="1"/>
  <c r="AA478" i="10"/>
  <c r="AO478" i="10" s="1"/>
  <c r="U478" i="10"/>
  <c r="AI478" i="10" s="1"/>
  <c r="T478" i="10"/>
  <c r="AH478" i="10" s="1"/>
  <c r="S478" i="10"/>
  <c r="AG478" i="10" s="1"/>
  <c r="R478" i="10"/>
  <c r="AF478" i="10" s="1"/>
  <c r="AD477" i="10"/>
  <c r="AR477" i="10" s="1"/>
  <c r="AA477" i="10"/>
  <c r="AO477" i="10" s="1"/>
  <c r="U477" i="10"/>
  <c r="AI477" i="10" s="1"/>
  <c r="T477" i="10"/>
  <c r="AH477" i="10" s="1"/>
  <c r="S477" i="10"/>
  <c r="AG477" i="10" s="1"/>
  <c r="R477" i="10"/>
  <c r="AF477" i="10" s="1"/>
  <c r="AD476" i="10"/>
  <c r="AR476" i="10" s="1"/>
  <c r="AA476" i="10"/>
  <c r="AO476" i="10" s="1"/>
  <c r="U476" i="10"/>
  <c r="AI476" i="10" s="1"/>
  <c r="T476" i="10"/>
  <c r="AH476" i="10" s="1"/>
  <c r="S476" i="10"/>
  <c r="AG476" i="10" s="1"/>
  <c r="R476" i="10"/>
  <c r="AF476" i="10" s="1"/>
  <c r="AD475" i="10"/>
  <c r="AR475" i="10" s="1"/>
  <c r="AA475" i="10"/>
  <c r="AO475" i="10" s="1"/>
  <c r="U475" i="10"/>
  <c r="AI475" i="10" s="1"/>
  <c r="T475" i="10"/>
  <c r="AH475" i="10" s="1"/>
  <c r="S475" i="10"/>
  <c r="AG475" i="10" s="1"/>
  <c r="R475" i="10"/>
  <c r="AF475" i="10" s="1"/>
  <c r="AD474" i="10"/>
  <c r="AR474" i="10" s="1"/>
  <c r="AA474" i="10"/>
  <c r="AO474" i="10" s="1"/>
  <c r="U474" i="10"/>
  <c r="AI474" i="10" s="1"/>
  <c r="T474" i="10"/>
  <c r="AH474" i="10" s="1"/>
  <c r="S474" i="10"/>
  <c r="AG474" i="10" s="1"/>
  <c r="R474" i="10"/>
  <c r="AF474" i="10" s="1"/>
  <c r="AD473" i="10"/>
  <c r="AR473" i="10" s="1"/>
  <c r="AA473" i="10"/>
  <c r="AO473" i="10" s="1"/>
  <c r="U473" i="10"/>
  <c r="AI473" i="10" s="1"/>
  <c r="T473" i="10"/>
  <c r="AH473" i="10" s="1"/>
  <c r="S473" i="10"/>
  <c r="AG473" i="10" s="1"/>
  <c r="R473" i="10"/>
  <c r="AF473" i="10" s="1"/>
  <c r="AD472" i="10"/>
  <c r="AR472" i="10" s="1"/>
  <c r="AA472" i="10"/>
  <c r="AO472" i="10" s="1"/>
  <c r="U472" i="10"/>
  <c r="AI472" i="10" s="1"/>
  <c r="T472" i="10"/>
  <c r="AH472" i="10" s="1"/>
  <c r="S472" i="10"/>
  <c r="AG472" i="10" s="1"/>
  <c r="R472" i="10"/>
  <c r="AF472" i="10" s="1"/>
  <c r="AD471" i="10"/>
  <c r="AR471" i="10" s="1"/>
  <c r="AA471" i="10"/>
  <c r="AO471" i="10" s="1"/>
  <c r="U471" i="10"/>
  <c r="AI471" i="10" s="1"/>
  <c r="T471" i="10"/>
  <c r="AH471" i="10" s="1"/>
  <c r="S471" i="10"/>
  <c r="AG471" i="10" s="1"/>
  <c r="R471" i="10"/>
  <c r="AF471" i="10" s="1"/>
  <c r="AD470" i="10"/>
  <c r="AR470" i="10" s="1"/>
  <c r="AA470" i="10"/>
  <c r="AO470" i="10" s="1"/>
  <c r="U470" i="10"/>
  <c r="AI470" i="10" s="1"/>
  <c r="T470" i="10"/>
  <c r="AH470" i="10" s="1"/>
  <c r="S470" i="10"/>
  <c r="AG470" i="10" s="1"/>
  <c r="R470" i="10"/>
  <c r="AF470" i="10" s="1"/>
  <c r="AD469" i="10"/>
  <c r="AR469" i="10" s="1"/>
  <c r="AA469" i="10"/>
  <c r="AO469" i="10" s="1"/>
  <c r="U469" i="10"/>
  <c r="AI469" i="10" s="1"/>
  <c r="T469" i="10"/>
  <c r="AH469" i="10" s="1"/>
  <c r="S469" i="10"/>
  <c r="AG469" i="10" s="1"/>
  <c r="R469" i="10"/>
  <c r="AF469" i="10" s="1"/>
  <c r="AD468" i="10"/>
  <c r="AR468" i="10" s="1"/>
  <c r="AA468" i="10"/>
  <c r="AO468" i="10" s="1"/>
  <c r="U468" i="10"/>
  <c r="AI468" i="10" s="1"/>
  <c r="T468" i="10"/>
  <c r="AH468" i="10" s="1"/>
  <c r="S468" i="10"/>
  <c r="AG468" i="10" s="1"/>
  <c r="R468" i="10"/>
  <c r="AF468" i="10" s="1"/>
  <c r="AD467" i="10"/>
  <c r="AR467" i="10" s="1"/>
  <c r="AA467" i="10"/>
  <c r="AO467" i="10" s="1"/>
  <c r="U467" i="10"/>
  <c r="AI467" i="10" s="1"/>
  <c r="T467" i="10"/>
  <c r="AH467" i="10" s="1"/>
  <c r="S467" i="10"/>
  <c r="AG467" i="10" s="1"/>
  <c r="R467" i="10"/>
  <c r="AF467" i="10" s="1"/>
  <c r="AD466" i="10"/>
  <c r="AR466" i="10" s="1"/>
  <c r="AA466" i="10"/>
  <c r="AO466" i="10" s="1"/>
  <c r="U466" i="10"/>
  <c r="AI466" i="10" s="1"/>
  <c r="T466" i="10"/>
  <c r="AH466" i="10" s="1"/>
  <c r="S466" i="10"/>
  <c r="AG466" i="10" s="1"/>
  <c r="R466" i="10"/>
  <c r="AF466" i="10" s="1"/>
  <c r="AD465" i="10"/>
  <c r="AR465" i="10" s="1"/>
  <c r="AA465" i="10"/>
  <c r="AO465" i="10" s="1"/>
  <c r="U465" i="10"/>
  <c r="AI465" i="10" s="1"/>
  <c r="T465" i="10"/>
  <c r="AH465" i="10" s="1"/>
  <c r="S465" i="10"/>
  <c r="AG465" i="10" s="1"/>
  <c r="R465" i="10"/>
  <c r="AF465" i="10" s="1"/>
  <c r="AD464" i="10"/>
  <c r="AR464" i="10" s="1"/>
  <c r="AA464" i="10"/>
  <c r="AO464" i="10" s="1"/>
  <c r="U464" i="10"/>
  <c r="AI464" i="10" s="1"/>
  <c r="T464" i="10"/>
  <c r="AH464" i="10" s="1"/>
  <c r="S464" i="10"/>
  <c r="AG464" i="10" s="1"/>
  <c r="R464" i="10"/>
  <c r="AF464" i="10" s="1"/>
  <c r="AD463" i="10"/>
  <c r="AR463" i="10" s="1"/>
  <c r="AA463" i="10"/>
  <c r="AO463" i="10" s="1"/>
  <c r="U463" i="10"/>
  <c r="AI463" i="10" s="1"/>
  <c r="T463" i="10"/>
  <c r="AH463" i="10" s="1"/>
  <c r="S463" i="10"/>
  <c r="AG463" i="10" s="1"/>
  <c r="R463" i="10"/>
  <c r="AF463" i="10" s="1"/>
  <c r="AD462" i="10"/>
  <c r="AR462" i="10" s="1"/>
  <c r="AA462" i="10"/>
  <c r="AO462" i="10" s="1"/>
  <c r="U462" i="10"/>
  <c r="AI462" i="10" s="1"/>
  <c r="T462" i="10"/>
  <c r="AH462" i="10" s="1"/>
  <c r="S462" i="10"/>
  <c r="AG462" i="10" s="1"/>
  <c r="R462" i="10"/>
  <c r="AF462" i="10" s="1"/>
  <c r="AD461" i="10"/>
  <c r="AR461" i="10" s="1"/>
  <c r="AA461" i="10"/>
  <c r="AO461" i="10" s="1"/>
  <c r="U461" i="10"/>
  <c r="AI461" i="10" s="1"/>
  <c r="T461" i="10"/>
  <c r="AH461" i="10" s="1"/>
  <c r="S461" i="10"/>
  <c r="AG461" i="10" s="1"/>
  <c r="R461" i="10"/>
  <c r="AF461" i="10" s="1"/>
  <c r="AD460" i="10"/>
  <c r="AR460" i="10" s="1"/>
  <c r="AA460" i="10"/>
  <c r="AO460" i="10" s="1"/>
  <c r="U460" i="10"/>
  <c r="AI460" i="10" s="1"/>
  <c r="T460" i="10"/>
  <c r="AH460" i="10" s="1"/>
  <c r="S460" i="10"/>
  <c r="AG460" i="10" s="1"/>
  <c r="R460" i="10"/>
  <c r="AF460" i="10" s="1"/>
  <c r="AD459" i="10"/>
  <c r="AR459" i="10" s="1"/>
  <c r="AA459" i="10"/>
  <c r="AO459" i="10" s="1"/>
  <c r="U459" i="10"/>
  <c r="AI459" i="10" s="1"/>
  <c r="T459" i="10"/>
  <c r="AH459" i="10" s="1"/>
  <c r="S459" i="10"/>
  <c r="AG459" i="10" s="1"/>
  <c r="R459" i="10"/>
  <c r="AF459" i="10" s="1"/>
  <c r="AD458" i="10"/>
  <c r="AR458" i="10" s="1"/>
  <c r="AA458" i="10"/>
  <c r="AO458" i="10" s="1"/>
  <c r="U458" i="10"/>
  <c r="AI458" i="10" s="1"/>
  <c r="T458" i="10"/>
  <c r="AH458" i="10" s="1"/>
  <c r="S458" i="10"/>
  <c r="AG458" i="10" s="1"/>
  <c r="R458" i="10"/>
  <c r="AF458" i="10" s="1"/>
  <c r="AD457" i="10"/>
  <c r="AR457" i="10" s="1"/>
  <c r="AA457" i="10"/>
  <c r="AO457" i="10" s="1"/>
  <c r="U457" i="10"/>
  <c r="AI457" i="10" s="1"/>
  <c r="T457" i="10"/>
  <c r="AH457" i="10" s="1"/>
  <c r="S457" i="10"/>
  <c r="AG457" i="10" s="1"/>
  <c r="R457" i="10"/>
  <c r="AF457" i="10" s="1"/>
  <c r="AD456" i="10"/>
  <c r="AR456" i="10" s="1"/>
  <c r="AA456" i="10"/>
  <c r="AO456" i="10" s="1"/>
  <c r="U456" i="10"/>
  <c r="AI456" i="10" s="1"/>
  <c r="T456" i="10"/>
  <c r="AH456" i="10" s="1"/>
  <c r="S456" i="10"/>
  <c r="AG456" i="10" s="1"/>
  <c r="R456" i="10"/>
  <c r="AF456" i="10" s="1"/>
  <c r="AD455" i="10"/>
  <c r="AR455" i="10" s="1"/>
  <c r="AA455" i="10"/>
  <c r="AO455" i="10" s="1"/>
  <c r="U455" i="10"/>
  <c r="AI455" i="10" s="1"/>
  <c r="T455" i="10"/>
  <c r="AH455" i="10" s="1"/>
  <c r="S455" i="10"/>
  <c r="AG455" i="10" s="1"/>
  <c r="R455" i="10"/>
  <c r="AF455" i="10" s="1"/>
  <c r="AD454" i="10"/>
  <c r="AR454" i="10" s="1"/>
  <c r="AA454" i="10"/>
  <c r="AO454" i="10" s="1"/>
  <c r="U454" i="10"/>
  <c r="AI454" i="10" s="1"/>
  <c r="T454" i="10"/>
  <c r="AH454" i="10" s="1"/>
  <c r="S454" i="10"/>
  <c r="AG454" i="10" s="1"/>
  <c r="R454" i="10"/>
  <c r="AF454" i="10" s="1"/>
  <c r="AD453" i="10"/>
  <c r="AR453" i="10" s="1"/>
  <c r="AA453" i="10"/>
  <c r="AO453" i="10" s="1"/>
  <c r="U453" i="10"/>
  <c r="AI453" i="10" s="1"/>
  <c r="T453" i="10"/>
  <c r="AH453" i="10" s="1"/>
  <c r="S453" i="10"/>
  <c r="AG453" i="10" s="1"/>
  <c r="R453" i="10"/>
  <c r="AF453" i="10" s="1"/>
  <c r="AD452" i="10"/>
  <c r="AR452" i="10" s="1"/>
  <c r="AA452" i="10"/>
  <c r="AO452" i="10" s="1"/>
  <c r="U452" i="10"/>
  <c r="AI452" i="10" s="1"/>
  <c r="T452" i="10"/>
  <c r="AH452" i="10" s="1"/>
  <c r="S452" i="10"/>
  <c r="AG452" i="10" s="1"/>
  <c r="R452" i="10"/>
  <c r="AF452" i="10" s="1"/>
  <c r="AD451" i="10"/>
  <c r="AR451" i="10" s="1"/>
  <c r="AA451" i="10"/>
  <c r="AO451" i="10" s="1"/>
  <c r="U451" i="10"/>
  <c r="AI451" i="10" s="1"/>
  <c r="T451" i="10"/>
  <c r="AH451" i="10" s="1"/>
  <c r="S451" i="10"/>
  <c r="AG451" i="10" s="1"/>
  <c r="R451" i="10"/>
  <c r="AF451" i="10" s="1"/>
  <c r="AD450" i="10"/>
  <c r="AR450" i="10" s="1"/>
  <c r="AA450" i="10"/>
  <c r="AO450" i="10" s="1"/>
  <c r="U450" i="10"/>
  <c r="AI450" i="10" s="1"/>
  <c r="T450" i="10"/>
  <c r="AH450" i="10" s="1"/>
  <c r="S450" i="10"/>
  <c r="AG450" i="10" s="1"/>
  <c r="R450" i="10"/>
  <c r="AF450" i="10" s="1"/>
  <c r="AD449" i="10"/>
  <c r="AR449" i="10" s="1"/>
  <c r="AA449" i="10"/>
  <c r="AO449" i="10" s="1"/>
  <c r="U449" i="10"/>
  <c r="AI449" i="10" s="1"/>
  <c r="T449" i="10"/>
  <c r="AH449" i="10" s="1"/>
  <c r="S449" i="10"/>
  <c r="AG449" i="10" s="1"/>
  <c r="R449" i="10"/>
  <c r="AF449" i="10" s="1"/>
  <c r="AD448" i="10"/>
  <c r="AR448" i="10" s="1"/>
  <c r="AA448" i="10"/>
  <c r="AO448" i="10" s="1"/>
  <c r="U448" i="10"/>
  <c r="AI448" i="10" s="1"/>
  <c r="T448" i="10"/>
  <c r="AH448" i="10" s="1"/>
  <c r="S448" i="10"/>
  <c r="AG448" i="10" s="1"/>
  <c r="R448" i="10"/>
  <c r="AF448" i="10" s="1"/>
  <c r="AD447" i="10"/>
  <c r="AR447" i="10" s="1"/>
  <c r="AA447" i="10"/>
  <c r="AO447" i="10" s="1"/>
  <c r="U447" i="10"/>
  <c r="AI447" i="10" s="1"/>
  <c r="T447" i="10"/>
  <c r="AH447" i="10" s="1"/>
  <c r="S447" i="10"/>
  <c r="AG447" i="10" s="1"/>
  <c r="R447" i="10"/>
  <c r="AF447" i="10" s="1"/>
  <c r="AD446" i="10"/>
  <c r="AR446" i="10" s="1"/>
  <c r="AA446" i="10"/>
  <c r="AO446" i="10" s="1"/>
  <c r="U446" i="10"/>
  <c r="AI446" i="10" s="1"/>
  <c r="T446" i="10"/>
  <c r="AH446" i="10" s="1"/>
  <c r="S446" i="10"/>
  <c r="AG446" i="10" s="1"/>
  <c r="R446" i="10"/>
  <c r="AF446" i="10" s="1"/>
  <c r="AD445" i="10"/>
  <c r="AR445" i="10" s="1"/>
  <c r="AA445" i="10"/>
  <c r="AO445" i="10" s="1"/>
  <c r="U445" i="10"/>
  <c r="AI445" i="10" s="1"/>
  <c r="T445" i="10"/>
  <c r="AH445" i="10" s="1"/>
  <c r="S445" i="10"/>
  <c r="AG445" i="10" s="1"/>
  <c r="R445" i="10"/>
  <c r="AF445" i="10" s="1"/>
  <c r="AD444" i="10"/>
  <c r="AR444" i="10" s="1"/>
  <c r="AA444" i="10"/>
  <c r="AO444" i="10" s="1"/>
  <c r="U444" i="10"/>
  <c r="AI444" i="10" s="1"/>
  <c r="T444" i="10"/>
  <c r="AH444" i="10" s="1"/>
  <c r="S444" i="10"/>
  <c r="AG444" i="10" s="1"/>
  <c r="R444" i="10"/>
  <c r="AF444" i="10" s="1"/>
  <c r="AD443" i="10"/>
  <c r="AR443" i="10" s="1"/>
  <c r="AA443" i="10"/>
  <c r="AO443" i="10" s="1"/>
  <c r="U443" i="10"/>
  <c r="AI443" i="10" s="1"/>
  <c r="T443" i="10"/>
  <c r="AH443" i="10" s="1"/>
  <c r="S443" i="10"/>
  <c r="AG443" i="10" s="1"/>
  <c r="R443" i="10"/>
  <c r="AF443" i="10" s="1"/>
  <c r="AD442" i="10"/>
  <c r="AR442" i="10" s="1"/>
  <c r="AA442" i="10"/>
  <c r="AO442" i="10" s="1"/>
  <c r="U442" i="10"/>
  <c r="AI442" i="10" s="1"/>
  <c r="T442" i="10"/>
  <c r="AH442" i="10" s="1"/>
  <c r="S442" i="10"/>
  <c r="AG442" i="10" s="1"/>
  <c r="R442" i="10"/>
  <c r="AF442" i="10" s="1"/>
  <c r="AD441" i="10"/>
  <c r="AR441" i="10" s="1"/>
  <c r="AA441" i="10"/>
  <c r="AO441" i="10" s="1"/>
  <c r="U441" i="10"/>
  <c r="AI441" i="10" s="1"/>
  <c r="T441" i="10"/>
  <c r="AH441" i="10" s="1"/>
  <c r="S441" i="10"/>
  <c r="AG441" i="10" s="1"/>
  <c r="R441" i="10"/>
  <c r="AF441" i="10" s="1"/>
  <c r="AD440" i="10"/>
  <c r="AR440" i="10" s="1"/>
  <c r="AA440" i="10"/>
  <c r="AO440" i="10" s="1"/>
  <c r="U440" i="10"/>
  <c r="AI440" i="10" s="1"/>
  <c r="T440" i="10"/>
  <c r="AH440" i="10" s="1"/>
  <c r="S440" i="10"/>
  <c r="AG440" i="10" s="1"/>
  <c r="R440" i="10"/>
  <c r="AF440" i="10" s="1"/>
  <c r="AD439" i="10"/>
  <c r="AR439" i="10" s="1"/>
  <c r="AA439" i="10"/>
  <c r="AO439" i="10" s="1"/>
  <c r="U439" i="10"/>
  <c r="AI439" i="10" s="1"/>
  <c r="T439" i="10"/>
  <c r="AH439" i="10" s="1"/>
  <c r="S439" i="10"/>
  <c r="AG439" i="10" s="1"/>
  <c r="R439" i="10"/>
  <c r="AF439" i="10" s="1"/>
  <c r="AD438" i="10"/>
  <c r="AR438" i="10" s="1"/>
  <c r="AA438" i="10"/>
  <c r="AO438" i="10" s="1"/>
  <c r="U438" i="10"/>
  <c r="AI438" i="10" s="1"/>
  <c r="T438" i="10"/>
  <c r="AH438" i="10" s="1"/>
  <c r="S438" i="10"/>
  <c r="AG438" i="10" s="1"/>
  <c r="R438" i="10"/>
  <c r="AF438" i="10" s="1"/>
  <c r="AD437" i="10"/>
  <c r="AR437" i="10" s="1"/>
  <c r="AA437" i="10"/>
  <c r="AO437" i="10" s="1"/>
  <c r="U437" i="10"/>
  <c r="AI437" i="10" s="1"/>
  <c r="T437" i="10"/>
  <c r="AH437" i="10" s="1"/>
  <c r="S437" i="10"/>
  <c r="AG437" i="10" s="1"/>
  <c r="R437" i="10"/>
  <c r="AF437" i="10" s="1"/>
  <c r="AD436" i="10"/>
  <c r="AR436" i="10" s="1"/>
  <c r="AA436" i="10"/>
  <c r="AO436" i="10" s="1"/>
  <c r="U436" i="10"/>
  <c r="AI436" i="10" s="1"/>
  <c r="T436" i="10"/>
  <c r="AH436" i="10" s="1"/>
  <c r="S436" i="10"/>
  <c r="AG436" i="10" s="1"/>
  <c r="R436" i="10"/>
  <c r="AF436" i="10" s="1"/>
  <c r="AD435" i="10"/>
  <c r="AR435" i="10" s="1"/>
  <c r="AA435" i="10"/>
  <c r="AO435" i="10" s="1"/>
  <c r="U435" i="10"/>
  <c r="AI435" i="10" s="1"/>
  <c r="T435" i="10"/>
  <c r="AH435" i="10" s="1"/>
  <c r="S435" i="10"/>
  <c r="AG435" i="10" s="1"/>
  <c r="R435" i="10"/>
  <c r="AF435" i="10" s="1"/>
  <c r="AD434" i="10"/>
  <c r="AR434" i="10" s="1"/>
  <c r="AA434" i="10"/>
  <c r="AO434" i="10" s="1"/>
  <c r="U434" i="10"/>
  <c r="AI434" i="10" s="1"/>
  <c r="T434" i="10"/>
  <c r="AH434" i="10" s="1"/>
  <c r="S434" i="10"/>
  <c r="AG434" i="10" s="1"/>
  <c r="R434" i="10"/>
  <c r="AF434" i="10" s="1"/>
  <c r="AD433" i="10"/>
  <c r="AR433" i="10" s="1"/>
  <c r="AA433" i="10"/>
  <c r="AO433" i="10" s="1"/>
  <c r="U433" i="10"/>
  <c r="AI433" i="10" s="1"/>
  <c r="T433" i="10"/>
  <c r="AH433" i="10" s="1"/>
  <c r="S433" i="10"/>
  <c r="AG433" i="10" s="1"/>
  <c r="R433" i="10"/>
  <c r="AF433" i="10" s="1"/>
  <c r="AD432" i="10"/>
  <c r="AR432" i="10" s="1"/>
  <c r="AA432" i="10"/>
  <c r="AO432" i="10" s="1"/>
  <c r="U432" i="10"/>
  <c r="AI432" i="10" s="1"/>
  <c r="T432" i="10"/>
  <c r="AH432" i="10" s="1"/>
  <c r="S432" i="10"/>
  <c r="AG432" i="10" s="1"/>
  <c r="R432" i="10"/>
  <c r="AF432" i="10" s="1"/>
  <c r="AD431" i="10"/>
  <c r="AR431" i="10" s="1"/>
  <c r="AA431" i="10"/>
  <c r="AO431" i="10" s="1"/>
  <c r="U431" i="10"/>
  <c r="AI431" i="10" s="1"/>
  <c r="T431" i="10"/>
  <c r="AH431" i="10" s="1"/>
  <c r="S431" i="10"/>
  <c r="AG431" i="10" s="1"/>
  <c r="R431" i="10"/>
  <c r="AF431" i="10" s="1"/>
  <c r="AD430" i="10"/>
  <c r="AR430" i="10" s="1"/>
  <c r="AA430" i="10"/>
  <c r="AO430" i="10" s="1"/>
  <c r="U430" i="10"/>
  <c r="AI430" i="10" s="1"/>
  <c r="T430" i="10"/>
  <c r="AH430" i="10" s="1"/>
  <c r="S430" i="10"/>
  <c r="AG430" i="10" s="1"/>
  <c r="R430" i="10"/>
  <c r="AF430" i="10" s="1"/>
  <c r="AD429" i="10"/>
  <c r="AR429" i="10" s="1"/>
  <c r="AA429" i="10"/>
  <c r="AO429" i="10" s="1"/>
  <c r="U429" i="10"/>
  <c r="AI429" i="10" s="1"/>
  <c r="T429" i="10"/>
  <c r="AH429" i="10" s="1"/>
  <c r="S429" i="10"/>
  <c r="AG429" i="10" s="1"/>
  <c r="R429" i="10"/>
  <c r="AF429" i="10" s="1"/>
  <c r="AD428" i="10"/>
  <c r="AR428" i="10" s="1"/>
  <c r="AA428" i="10"/>
  <c r="AO428" i="10" s="1"/>
  <c r="U428" i="10"/>
  <c r="AI428" i="10" s="1"/>
  <c r="T428" i="10"/>
  <c r="AH428" i="10" s="1"/>
  <c r="S428" i="10"/>
  <c r="AG428" i="10" s="1"/>
  <c r="R428" i="10"/>
  <c r="AF428" i="10" s="1"/>
  <c r="AD427" i="10"/>
  <c r="AR427" i="10" s="1"/>
  <c r="AA427" i="10"/>
  <c r="AO427" i="10" s="1"/>
  <c r="U427" i="10"/>
  <c r="AI427" i="10" s="1"/>
  <c r="T427" i="10"/>
  <c r="AH427" i="10" s="1"/>
  <c r="S427" i="10"/>
  <c r="AG427" i="10" s="1"/>
  <c r="R427" i="10"/>
  <c r="AF427" i="10" s="1"/>
  <c r="AD426" i="10"/>
  <c r="AR426" i="10" s="1"/>
  <c r="AA426" i="10"/>
  <c r="AO426" i="10" s="1"/>
  <c r="U426" i="10"/>
  <c r="AI426" i="10" s="1"/>
  <c r="T426" i="10"/>
  <c r="AH426" i="10" s="1"/>
  <c r="S426" i="10"/>
  <c r="AG426" i="10" s="1"/>
  <c r="R426" i="10"/>
  <c r="AF426" i="10" s="1"/>
  <c r="AD425" i="10"/>
  <c r="AR425" i="10" s="1"/>
  <c r="AA425" i="10"/>
  <c r="AO425" i="10" s="1"/>
  <c r="U425" i="10"/>
  <c r="AI425" i="10" s="1"/>
  <c r="T425" i="10"/>
  <c r="AH425" i="10" s="1"/>
  <c r="S425" i="10"/>
  <c r="AG425" i="10" s="1"/>
  <c r="R425" i="10"/>
  <c r="AF425" i="10" s="1"/>
  <c r="AD424" i="10"/>
  <c r="AR424" i="10" s="1"/>
  <c r="AA424" i="10"/>
  <c r="AO424" i="10" s="1"/>
  <c r="U424" i="10"/>
  <c r="AI424" i="10" s="1"/>
  <c r="T424" i="10"/>
  <c r="AH424" i="10" s="1"/>
  <c r="S424" i="10"/>
  <c r="AG424" i="10" s="1"/>
  <c r="R424" i="10"/>
  <c r="AF424" i="10" s="1"/>
  <c r="AD423" i="10"/>
  <c r="AR423" i="10" s="1"/>
  <c r="AA423" i="10"/>
  <c r="AO423" i="10" s="1"/>
  <c r="U423" i="10"/>
  <c r="AI423" i="10" s="1"/>
  <c r="T423" i="10"/>
  <c r="AH423" i="10" s="1"/>
  <c r="S423" i="10"/>
  <c r="AG423" i="10" s="1"/>
  <c r="R423" i="10"/>
  <c r="AF423" i="10" s="1"/>
  <c r="AD422" i="10"/>
  <c r="AR422" i="10" s="1"/>
  <c r="AA422" i="10"/>
  <c r="AO422" i="10" s="1"/>
  <c r="U422" i="10"/>
  <c r="AI422" i="10" s="1"/>
  <c r="T422" i="10"/>
  <c r="AH422" i="10" s="1"/>
  <c r="S422" i="10"/>
  <c r="AG422" i="10" s="1"/>
  <c r="R422" i="10"/>
  <c r="AF422" i="10" s="1"/>
  <c r="AD421" i="10"/>
  <c r="AR421" i="10" s="1"/>
  <c r="AA421" i="10"/>
  <c r="AO421" i="10" s="1"/>
  <c r="U421" i="10"/>
  <c r="AI421" i="10" s="1"/>
  <c r="T421" i="10"/>
  <c r="AH421" i="10" s="1"/>
  <c r="S421" i="10"/>
  <c r="AG421" i="10" s="1"/>
  <c r="R421" i="10"/>
  <c r="AF421" i="10" s="1"/>
  <c r="AD420" i="10"/>
  <c r="AR420" i="10" s="1"/>
  <c r="AA420" i="10"/>
  <c r="AO420" i="10" s="1"/>
  <c r="U420" i="10"/>
  <c r="AI420" i="10" s="1"/>
  <c r="T420" i="10"/>
  <c r="AH420" i="10" s="1"/>
  <c r="S420" i="10"/>
  <c r="AG420" i="10" s="1"/>
  <c r="R420" i="10"/>
  <c r="AF420" i="10" s="1"/>
  <c r="AD419" i="10"/>
  <c r="AR419" i="10" s="1"/>
  <c r="AA419" i="10"/>
  <c r="AO419" i="10" s="1"/>
  <c r="U419" i="10"/>
  <c r="AI419" i="10" s="1"/>
  <c r="T419" i="10"/>
  <c r="AH419" i="10" s="1"/>
  <c r="S419" i="10"/>
  <c r="AG419" i="10" s="1"/>
  <c r="R419" i="10"/>
  <c r="AF419" i="10" s="1"/>
  <c r="AD418" i="10"/>
  <c r="AR418" i="10" s="1"/>
  <c r="AA418" i="10"/>
  <c r="AO418" i="10" s="1"/>
  <c r="U418" i="10"/>
  <c r="AI418" i="10" s="1"/>
  <c r="T418" i="10"/>
  <c r="AH418" i="10" s="1"/>
  <c r="S418" i="10"/>
  <c r="AG418" i="10" s="1"/>
  <c r="R418" i="10"/>
  <c r="AF418" i="10" s="1"/>
  <c r="AD417" i="10"/>
  <c r="AR417" i="10" s="1"/>
  <c r="AA417" i="10"/>
  <c r="AO417" i="10" s="1"/>
  <c r="U417" i="10"/>
  <c r="AI417" i="10" s="1"/>
  <c r="T417" i="10"/>
  <c r="AH417" i="10" s="1"/>
  <c r="S417" i="10"/>
  <c r="AG417" i="10" s="1"/>
  <c r="R417" i="10"/>
  <c r="AF417" i="10" s="1"/>
  <c r="AD416" i="10"/>
  <c r="AR416" i="10" s="1"/>
  <c r="AA416" i="10"/>
  <c r="AO416" i="10" s="1"/>
  <c r="U416" i="10"/>
  <c r="AI416" i="10" s="1"/>
  <c r="T416" i="10"/>
  <c r="AH416" i="10" s="1"/>
  <c r="S416" i="10"/>
  <c r="AG416" i="10" s="1"/>
  <c r="R416" i="10"/>
  <c r="AF416" i="10" s="1"/>
  <c r="AD415" i="10"/>
  <c r="AR415" i="10" s="1"/>
  <c r="AA415" i="10"/>
  <c r="AO415" i="10" s="1"/>
  <c r="U415" i="10"/>
  <c r="AI415" i="10" s="1"/>
  <c r="T415" i="10"/>
  <c r="AH415" i="10" s="1"/>
  <c r="S415" i="10"/>
  <c r="AG415" i="10" s="1"/>
  <c r="R415" i="10"/>
  <c r="AF415" i="10" s="1"/>
  <c r="AD414" i="10"/>
  <c r="AR414" i="10" s="1"/>
  <c r="AA414" i="10"/>
  <c r="AO414" i="10" s="1"/>
  <c r="U414" i="10"/>
  <c r="AI414" i="10" s="1"/>
  <c r="T414" i="10"/>
  <c r="AH414" i="10" s="1"/>
  <c r="S414" i="10"/>
  <c r="AG414" i="10" s="1"/>
  <c r="R414" i="10"/>
  <c r="AF414" i="10" s="1"/>
  <c r="R411" i="10"/>
  <c r="AF411" i="10" s="1"/>
  <c r="S411" i="10"/>
  <c r="AG411" i="10" s="1"/>
  <c r="T411" i="10"/>
  <c r="AH411" i="10" s="1"/>
  <c r="U411" i="10"/>
  <c r="AI411" i="10" s="1"/>
  <c r="AA411" i="10"/>
  <c r="AO411" i="10" s="1"/>
  <c r="AD411" i="10"/>
  <c r="AR411" i="10" s="1"/>
  <c r="R412" i="10"/>
  <c r="AF412" i="10" s="1"/>
  <c r="S412" i="10"/>
  <c r="AG412" i="10" s="1"/>
  <c r="T412" i="10"/>
  <c r="AH412" i="10" s="1"/>
  <c r="U412" i="10"/>
  <c r="AI412" i="10" s="1"/>
  <c r="AA412" i="10"/>
  <c r="AO412" i="10" s="1"/>
  <c r="AD412" i="10"/>
  <c r="AR412" i="10" s="1"/>
  <c r="R413" i="10"/>
  <c r="AF413" i="10" s="1"/>
  <c r="S413" i="10"/>
  <c r="AG413" i="10" s="1"/>
  <c r="T413" i="10"/>
  <c r="AH413" i="10" s="1"/>
  <c r="U413" i="10"/>
  <c r="AI413" i="10" s="1"/>
  <c r="AA413" i="10"/>
  <c r="AO413" i="10" s="1"/>
  <c r="AD413" i="10"/>
  <c r="AR413" i="10" s="1"/>
  <c r="AD410" i="10"/>
  <c r="AR410" i="10" s="1"/>
  <c r="AA410" i="10"/>
  <c r="AO410" i="10" s="1"/>
  <c r="U410" i="10"/>
  <c r="AI410" i="10" s="1"/>
  <c r="T410" i="10"/>
  <c r="AH410" i="10" s="1"/>
  <c r="S410" i="10"/>
  <c r="AG410" i="10" s="1"/>
  <c r="R410" i="10"/>
  <c r="AF410" i="10" s="1"/>
  <c r="AD409" i="10"/>
  <c r="AR409" i="10" s="1"/>
  <c r="AA409" i="10"/>
  <c r="AO409" i="10" s="1"/>
  <c r="U409" i="10"/>
  <c r="AI409" i="10" s="1"/>
  <c r="T409" i="10"/>
  <c r="AH409" i="10" s="1"/>
  <c r="S409" i="10"/>
  <c r="AG409" i="10" s="1"/>
  <c r="R409" i="10"/>
  <c r="AF409" i="10" s="1"/>
  <c r="AD408" i="10"/>
  <c r="AR408" i="10" s="1"/>
  <c r="AA408" i="10"/>
  <c r="AO408" i="10" s="1"/>
  <c r="U408" i="10"/>
  <c r="AI408" i="10" s="1"/>
  <c r="T408" i="10"/>
  <c r="AH408" i="10" s="1"/>
  <c r="S408" i="10"/>
  <c r="AG408" i="10" s="1"/>
  <c r="R408" i="10"/>
  <c r="AF408" i="10" s="1"/>
  <c r="AD407" i="10"/>
  <c r="AR407" i="10" s="1"/>
  <c r="AA407" i="10"/>
  <c r="AO407" i="10" s="1"/>
  <c r="U407" i="10"/>
  <c r="AI407" i="10" s="1"/>
  <c r="T407" i="10"/>
  <c r="AH407" i="10" s="1"/>
  <c r="S407" i="10"/>
  <c r="AG407" i="10" s="1"/>
  <c r="R407" i="10"/>
  <c r="AF407" i="10" s="1"/>
  <c r="AD406" i="10"/>
  <c r="AR406" i="10" s="1"/>
  <c r="AA406" i="10"/>
  <c r="AO406" i="10" s="1"/>
  <c r="U406" i="10"/>
  <c r="AI406" i="10" s="1"/>
  <c r="T406" i="10"/>
  <c r="AH406" i="10" s="1"/>
  <c r="S406" i="10"/>
  <c r="AG406" i="10" s="1"/>
  <c r="R406" i="10"/>
  <c r="AF406" i="10" s="1"/>
  <c r="AD405" i="10"/>
  <c r="AR405" i="10" s="1"/>
  <c r="AA405" i="10"/>
  <c r="AO405" i="10" s="1"/>
  <c r="U405" i="10"/>
  <c r="AI405" i="10" s="1"/>
  <c r="T405" i="10"/>
  <c r="AH405" i="10" s="1"/>
  <c r="S405" i="10"/>
  <c r="AG405" i="10" s="1"/>
  <c r="R405" i="10"/>
  <c r="AF405" i="10" s="1"/>
  <c r="AD404" i="10"/>
  <c r="AR404" i="10" s="1"/>
  <c r="AA404" i="10"/>
  <c r="AO404" i="10" s="1"/>
  <c r="U404" i="10"/>
  <c r="AI404" i="10" s="1"/>
  <c r="T404" i="10"/>
  <c r="AH404" i="10" s="1"/>
  <c r="S404" i="10"/>
  <c r="AG404" i="10" s="1"/>
  <c r="R404" i="10"/>
  <c r="AF404" i="10" s="1"/>
  <c r="AD403" i="10"/>
  <c r="AR403" i="10" s="1"/>
  <c r="AA403" i="10"/>
  <c r="AO403" i="10" s="1"/>
  <c r="U403" i="10"/>
  <c r="AI403" i="10" s="1"/>
  <c r="T403" i="10"/>
  <c r="AH403" i="10" s="1"/>
  <c r="S403" i="10"/>
  <c r="AG403" i="10" s="1"/>
  <c r="R403" i="10"/>
  <c r="AF403" i="10" s="1"/>
  <c r="AD402" i="10"/>
  <c r="AR402" i="10" s="1"/>
  <c r="AA402" i="10"/>
  <c r="AO402" i="10" s="1"/>
  <c r="U402" i="10"/>
  <c r="AI402" i="10" s="1"/>
  <c r="T402" i="10"/>
  <c r="AH402" i="10" s="1"/>
  <c r="S402" i="10"/>
  <c r="AG402" i="10" s="1"/>
  <c r="R402" i="10"/>
  <c r="AF402" i="10" s="1"/>
  <c r="AD401" i="10"/>
  <c r="AR401" i="10" s="1"/>
  <c r="AA401" i="10"/>
  <c r="AO401" i="10" s="1"/>
  <c r="U401" i="10"/>
  <c r="AI401" i="10" s="1"/>
  <c r="T401" i="10"/>
  <c r="AH401" i="10" s="1"/>
  <c r="S401" i="10"/>
  <c r="AG401" i="10" s="1"/>
  <c r="R401" i="10"/>
  <c r="AF401" i="10" s="1"/>
  <c r="AD400" i="10"/>
  <c r="AR400" i="10" s="1"/>
  <c r="AA400" i="10"/>
  <c r="AO400" i="10" s="1"/>
  <c r="U400" i="10"/>
  <c r="AI400" i="10" s="1"/>
  <c r="T400" i="10"/>
  <c r="AH400" i="10" s="1"/>
  <c r="S400" i="10"/>
  <c r="AG400" i="10" s="1"/>
  <c r="R400" i="10"/>
  <c r="AF400" i="10" s="1"/>
  <c r="AD399" i="10"/>
  <c r="AR399" i="10" s="1"/>
  <c r="AA399" i="10"/>
  <c r="AO399" i="10" s="1"/>
  <c r="U399" i="10"/>
  <c r="AI399" i="10" s="1"/>
  <c r="T399" i="10"/>
  <c r="AH399" i="10" s="1"/>
  <c r="S399" i="10"/>
  <c r="AG399" i="10" s="1"/>
  <c r="R399" i="10"/>
  <c r="AF399" i="10" s="1"/>
  <c r="AD398" i="10"/>
  <c r="AR398" i="10" s="1"/>
  <c r="AA398" i="10"/>
  <c r="AO398" i="10" s="1"/>
  <c r="U398" i="10"/>
  <c r="AI398" i="10" s="1"/>
  <c r="T398" i="10"/>
  <c r="AH398" i="10" s="1"/>
  <c r="S398" i="10"/>
  <c r="AG398" i="10" s="1"/>
  <c r="R398" i="10"/>
  <c r="AF398" i="10" s="1"/>
  <c r="AD397" i="10"/>
  <c r="AR397" i="10" s="1"/>
  <c r="AA397" i="10"/>
  <c r="AO397" i="10" s="1"/>
  <c r="U397" i="10"/>
  <c r="AI397" i="10" s="1"/>
  <c r="T397" i="10"/>
  <c r="AH397" i="10" s="1"/>
  <c r="S397" i="10"/>
  <c r="AG397" i="10" s="1"/>
  <c r="R397" i="10"/>
  <c r="AF397" i="10" s="1"/>
  <c r="AD396" i="10"/>
  <c r="AR396" i="10" s="1"/>
  <c r="AA396" i="10"/>
  <c r="AO396" i="10" s="1"/>
  <c r="U396" i="10"/>
  <c r="AI396" i="10" s="1"/>
  <c r="T396" i="10"/>
  <c r="AH396" i="10" s="1"/>
  <c r="S396" i="10"/>
  <c r="AG396" i="10" s="1"/>
  <c r="R396" i="10"/>
  <c r="AF396" i="10" s="1"/>
  <c r="AD395" i="10"/>
  <c r="AR395" i="10" s="1"/>
  <c r="AA395" i="10"/>
  <c r="AO395" i="10" s="1"/>
  <c r="U395" i="10"/>
  <c r="AI395" i="10" s="1"/>
  <c r="T395" i="10"/>
  <c r="AH395" i="10" s="1"/>
  <c r="S395" i="10"/>
  <c r="AG395" i="10" s="1"/>
  <c r="R395" i="10"/>
  <c r="AF395" i="10" s="1"/>
  <c r="AD394" i="10"/>
  <c r="AR394" i="10" s="1"/>
  <c r="AA394" i="10"/>
  <c r="AO394" i="10" s="1"/>
  <c r="U394" i="10"/>
  <c r="AI394" i="10" s="1"/>
  <c r="T394" i="10"/>
  <c r="AH394" i="10" s="1"/>
  <c r="S394" i="10"/>
  <c r="AG394" i="10" s="1"/>
  <c r="R394" i="10"/>
  <c r="AF394" i="10" s="1"/>
  <c r="AD393" i="10"/>
  <c r="AR393" i="10" s="1"/>
  <c r="AA393" i="10"/>
  <c r="AO393" i="10" s="1"/>
  <c r="U393" i="10"/>
  <c r="AI393" i="10" s="1"/>
  <c r="T393" i="10"/>
  <c r="AH393" i="10" s="1"/>
  <c r="S393" i="10"/>
  <c r="AG393" i="10" s="1"/>
  <c r="R393" i="10"/>
  <c r="AF393" i="10" s="1"/>
  <c r="W34" i="10" l="1"/>
  <c r="AK33" i="10"/>
  <c r="V215" i="32"/>
  <c r="AJ214" i="32"/>
  <c r="V176" i="32"/>
  <c r="AJ175" i="32"/>
  <c r="W118" i="10"/>
  <c r="AK117" i="10"/>
  <c r="AC232" i="10"/>
  <c r="AQ231" i="10"/>
  <c r="W232" i="10"/>
  <c r="AK231" i="10"/>
  <c r="V316" i="10"/>
  <c r="AJ315" i="10"/>
  <c r="AB54" i="10"/>
  <c r="AP53" i="10"/>
  <c r="AB115" i="10"/>
  <c r="AP114" i="10"/>
  <c r="AB212" i="10"/>
  <c r="AP211" i="10"/>
  <c r="AB295" i="10"/>
  <c r="AP294" i="10"/>
  <c r="W158" i="10"/>
  <c r="AK157" i="10"/>
  <c r="V232" i="10"/>
  <c r="AJ231" i="10"/>
  <c r="AB135" i="10"/>
  <c r="AP134" i="10"/>
  <c r="AB362" i="10"/>
  <c r="AP361" i="10"/>
  <c r="AC191" i="10"/>
  <c r="AQ190" i="10"/>
  <c r="AC15" i="10"/>
  <c r="AQ14" i="10"/>
  <c r="AC316" i="10"/>
  <c r="AQ315" i="10"/>
  <c r="AB191" i="10"/>
  <c r="AP190" i="10"/>
  <c r="AC35" i="10"/>
  <c r="AQ34" i="10"/>
  <c r="V191" i="10"/>
  <c r="AJ190" i="10"/>
  <c r="AC116" i="10"/>
  <c r="AQ115" i="10"/>
  <c r="AC340" i="10"/>
  <c r="AQ339" i="10"/>
  <c r="AC55" i="10"/>
  <c r="AQ54" i="10"/>
  <c r="V383" i="10"/>
  <c r="AJ382" i="10"/>
  <c r="AC362" i="10"/>
  <c r="AQ361" i="10"/>
  <c r="W212" i="10"/>
  <c r="AK211" i="10"/>
  <c r="AB74" i="10"/>
  <c r="AP73" i="10"/>
  <c r="AJ252" i="10"/>
  <c r="V77" i="10"/>
  <c r="AJ76" i="10"/>
  <c r="AC295" i="10"/>
  <c r="AQ294" i="10"/>
  <c r="V340" i="10"/>
  <c r="AJ339" i="10"/>
  <c r="V157" i="10"/>
  <c r="AJ156" i="10"/>
  <c r="AB274" i="10"/>
  <c r="AP273" i="10"/>
  <c r="AC154" i="10"/>
  <c r="AQ153" i="10"/>
  <c r="AB154" i="10"/>
  <c r="AP153" i="10"/>
  <c r="W74" i="10"/>
  <c r="AK73" i="10"/>
  <c r="V362" i="10"/>
  <c r="AJ361" i="10"/>
  <c r="V212" i="10"/>
  <c r="AJ211" i="10"/>
  <c r="AP252" i="10"/>
  <c r="AC212" i="10"/>
  <c r="AQ211" i="10"/>
  <c r="W275" i="10"/>
  <c r="AK274" i="10"/>
  <c r="W316" i="10"/>
  <c r="AK315" i="10"/>
  <c r="W295" i="10"/>
  <c r="AK294" i="10"/>
  <c r="AB94" i="10"/>
  <c r="AP93" i="10"/>
  <c r="AC74" i="10"/>
  <c r="AQ73" i="10"/>
  <c r="AB14" i="10"/>
  <c r="AP13" i="10"/>
  <c r="AQ252" i="10"/>
  <c r="V295" i="10"/>
  <c r="AJ294" i="10"/>
  <c r="AC136" i="10"/>
  <c r="AQ135" i="10"/>
  <c r="V97" i="10"/>
  <c r="AJ96" i="10"/>
  <c r="AC275" i="10"/>
  <c r="AQ274" i="10"/>
  <c r="W363" i="10"/>
  <c r="AK362" i="10"/>
  <c r="V137" i="10"/>
  <c r="AJ136" i="10"/>
  <c r="AB175" i="10"/>
  <c r="AP174" i="10"/>
  <c r="AK253" i="10"/>
  <c r="AB35" i="10"/>
  <c r="AP34" i="10"/>
  <c r="V175" i="10"/>
  <c r="AJ174" i="10"/>
  <c r="W175" i="10"/>
  <c r="AK174" i="10"/>
  <c r="AC383" i="10"/>
  <c r="AQ382" i="10"/>
  <c r="W383" i="10"/>
  <c r="AK382" i="10"/>
  <c r="W94" i="10"/>
  <c r="AK93" i="10"/>
  <c r="AB232" i="10"/>
  <c r="AP231" i="10"/>
  <c r="AB316" i="10"/>
  <c r="AP315" i="10"/>
  <c r="AC175" i="10"/>
  <c r="AQ174" i="10"/>
  <c r="AC95" i="10"/>
  <c r="AQ94" i="10"/>
  <c r="V274" i="10"/>
  <c r="AJ273" i="10"/>
  <c r="V57" i="10"/>
  <c r="AJ56" i="10"/>
  <c r="AB383" i="10"/>
  <c r="AP382" i="10"/>
  <c r="W340" i="10"/>
  <c r="AK339" i="10"/>
  <c r="AB340" i="10"/>
  <c r="AP339" i="10"/>
  <c r="W191" i="10"/>
  <c r="AK190" i="10"/>
  <c r="AB54" i="32"/>
  <c r="AP53" i="32"/>
  <c r="V295" i="32"/>
  <c r="AJ294" i="32"/>
  <c r="W232" i="32"/>
  <c r="AK231" i="32"/>
  <c r="W274" i="32"/>
  <c r="AK273" i="32"/>
  <c r="AK252" i="32"/>
  <c r="V362" i="32"/>
  <c r="AJ361" i="32"/>
  <c r="AC212" i="32"/>
  <c r="AQ211" i="32"/>
  <c r="AC175" i="32"/>
  <c r="AQ174" i="32"/>
  <c r="V317" i="32"/>
  <c r="AJ316" i="32"/>
  <c r="AP252" i="32"/>
  <c r="AB74" i="32"/>
  <c r="AP73" i="32"/>
  <c r="AC191" i="32"/>
  <c r="AQ190" i="32"/>
  <c r="AB94" i="32"/>
  <c r="AP93" i="32"/>
  <c r="V274" i="32"/>
  <c r="AJ273" i="32"/>
  <c r="AC362" i="32"/>
  <c r="AQ361" i="32"/>
  <c r="AC316" i="32"/>
  <c r="AQ315" i="32"/>
  <c r="AC340" i="32"/>
  <c r="AQ339" i="32"/>
  <c r="W341" i="32"/>
  <c r="AK340" i="32"/>
  <c r="AC34" i="32"/>
  <c r="AQ33" i="32"/>
  <c r="V383" i="32"/>
  <c r="AJ382" i="32"/>
  <c r="AC232" i="32"/>
  <c r="AQ231" i="32"/>
  <c r="W362" i="32"/>
  <c r="AK361" i="32"/>
  <c r="AC94" i="32"/>
  <c r="AQ93" i="32"/>
  <c r="AB175" i="32"/>
  <c r="AP174" i="32"/>
  <c r="W383" i="32"/>
  <c r="AK382" i="32"/>
  <c r="AB340" i="32"/>
  <c r="AP339" i="32"/>
  <c r="AC115" i="32"/>
  <c r="AQ114" i="32"/>
  <c r="AB154" i="32"/>
  <c r="AP153" i="32"/>
  <c r="AC295" i="32"/>
  <c r="AQ294" i="32"/>
  <c r="AJ252" i="32"/>
  <c r="AB14" i="32"/>
  <c r="AP13" i="32"/>
  <c r="AB232" i="32"/>
  <c r="AP231" i="32"/>
  <c r="AB212" i="32"/>
  <c r="AP211" i="32"/>
  <c r="AC274" i="32"/>
  <c r="AQ273" i="32"/>
  <c r="V193" i="32"/>
  <c r="AJ192" i="32"/>
  <c r="AC54" i="32"/>
  <c r="AQ53" i="32"/>
  <c r="AC135" i="32"/>
  <c r="AQ134" i="32"/>
  <c r="V340" i="32"/>
  <c r="AJ339" i="32"/>
  <c r="AB362" i="32"/>
  <c r="AP361" i="32"/>
  <c r="AB34" i="32"/>
  <c r="AP33" i="32"/>
  <c r="AC74" i="32"/>
  <c r="AQ73" i="32"/>
  <c r="W317" i="32"/>
  <c r="AK316" i="32"/>
  <c r="AQ252" i="32"/>
  <c r="AC154" i="32"/>
  <c r="AQ153" i="32"/>
  <c r="W94" i="32"/>
  <c r="AK93" i="32"/>
  <c r="AB383" i="32"/>
  <c r="AP382" i="32"/>
  <c r="AC14" i="32"/>
  <c r="AQ13" i="32"/>
  <c r="W176" i="32"/>
  <c r="AK175" i="32"/>
  <c r="W295" i="32"/>
  <c r="AK294" i="32"/>
  <c r="W212" i="32"/>
  <c r="AK211" i="32"/>
  <c r="AB135" i="32"/>
  <c r="AP134" i="32"/>
  <c r="AB115" i="32"/>
  <c r="AP114" i="32"/>
  <c r="AC383" i="32"/>
  <c r="AQ382" i="32"/>
  <c r="AB295" i="32"/>
  <c r="AP294" i="32"/>
  <c r="AB274" i="32"/>
  <c r="AP273" i="32"/>
  <c r="V232" i="32"/>
  <c r="AJ231" i="32"/>
  <c r="AB191" i="32"/>
  <c r="AP190" i="32"/>
  <c r="AB317" i="32"/>
  <c r="AP316" i="32"/>
  <c r="Z208" i="10"/>
  <c r="AN207" i="10"/>
  <c r="Y71" i="32"/>
  <c r="AM70" i="32"/>
  <c r="X30" i="32"/>
  <c r="AL29" i="32"/>
  <c r="Z31" i="32"/>
  <c r="AN30" i="32"/>
  <c r="Z336" i="32"/>
  <c r="AN335" i="32"/>
  <c r="Y90" i="32"/>
  <c r="AM89" i="32"/>
  <c r="X270" i="32"/>
  <c r="AL269" i="32"/>
  <c r="Y208" i="32"/>
  <c r="AM207" i="32"/>
  <c r="X208" i="32"/>
  <c r="AL207" i="32"/>
  <c r="X358" i="32"/>
  <c r="AL357" i="32"/>
  <c r="Z10" i="32"/>
  <c r="AN9" i="32"/>
  <c r="AN130" i="32"/>
  <c r="Z131" i="32"/>
  <c r="Y10" i="32"/>
  <c r="AM9" i="32"/>
  <c r="X187" i="32"/>
  <c r="AL186" i="32"/>
  <c r="Y228" i="32"/>
  <c r="AM227" i="32"/>
  <c r="Z172" i="32"/>
  <c r="AN171" i="32"/>
  <c r="Y50" i="32"/>
  <c r="AM49" i="32"/>
  <c r="AM248" i="32"/>
  <c r="AN249" i="32"/>
  <c r="Z291" i="32"/>
  <c r="AN290" i="32"/>
  <c r="Y312" i="32"/>
  <c r="AM311" i="32"/>
  <c r="Z71" i="32"/>
  <c r="AN70" i="32"/>
  <c r="Y379" i="32"/>
  <c r="AM378" i="32"/>
  <c r="Z50" i="32"/>
  <c r="AN49" i="32"/>
  <c r="X379" i="32"/>
  <c r="AL378" i="32"/>
  <c r="X291" i="32"/>
  <c r="AL290" i="32"/>
  <c r="Y291" i="32"/>
  <c r="AM290" i="32"/>
  <c r="X50" i="32"/>
  <c r="AL49" i="32"/>
  <c r="X312" i="32"/>
  <c r="AL311" i="32"/>
  <c r="X90" i="32"/>
  <c r="AL89" i="32"/>
  <c r="Z151" i="32"/>
  <c r="AN150" i="32"/>
  <c r="Z111" i="32"/>
  <c r="AN110" i="32"/>
  <c r="Z379" i="32"/>
  <c r="AN378" i="32"/>
  <c r="Y131" i="32"/>
  <c r="AM130" i="32"/>
  <c r="Y111" i="32"/>
  <c r="AM110" i="32"/>
  <c r="X336" i="32"/>
  <c r="AL335" i="32"/>
  <c r="X171" i="32"/>
  <c r="AL170" i="32"/>
  <c r="X228" i="32"/>
  <c r="AL227" i="32"/>
  <c r="Z358" i="32"/>
  <c r="AN357" i="32"/>
  <c r="Y150" i="32"/>
  <c r="AM149" i="32"/>
  <c r="X111" i="32"/>
  <c r="AL110" i="32"/>
  <c r="X150" i="32"/>
  <c r="AL149" i="32"/>
  <c r="Y336" i="32"/>
  <c r="AM335" i="32"/>
  <c r="Z90" i="32"/>
  <c r="AN89" i="32"/>
  <c r="Y188" i="32"/>
  <c r="AM187" i="32"/>
  <c r="Y172" i="32"/>
  <c r="AM171" i="32"/>
  <c r="Z270" i="32"/>
  <c r="AN269" i="32"/>
  <c r="X10" i="32"/>
  <c r="AL9" i="32"/>
  <c r="Z210" i="32"/>
  <c r="AN209" i="32"/>
  <c r="AL248" i="32"/>
  <c r="X131" i="32"/>
  <c r="AL130" i="32"/>
  <c r="Z312" i="32"/>
  <c r="AN311" i="32"/>
  <c r="AM29" i="32"/>
  <c r="Y30" i="32"/>
  <c r="Z187" i="32"/>
  <c r="AN186" i="32"/>
  <c r="X71" i="32"/>
  <c r="AL70" i="32"/>
  <c r="Y270" i="32"/>
  <c r="AM269" i="32"/>
  <c r="Z228" i="32"/>
  <c r="AN227" i="32"/>
  <c r="AL29" i="10"/>
  <c r="AM29" i="10"/>
  <c r="Y30" i="10"/>
  <c r="Y208" i="10"/>
  <c r="AM207" i="10"/>
  <c r="Z312" i="10"/>
  <c r="AN311" i="10"/>
  <c r="Z150" i="10"/>
  <c r="AN149" i="10"/>
  <c r="Z187" i="10"/>
  <c r="AN186" i="10"/>
  <c r="Z90" i="10"/>
  <c r="AN89" i="10"/>
  <c r="Y270" i="10"/>
  <c r="AM269" i="10"/>
  <c r="Y187" i="10"/>
  <c r="AM186" i="10"/>
  <c r="Z111" i="10"/>
  <c r="AN110" i="10"/>
  <c r="Y171" i="10"/>
  <c r="AM170" i="10"/>
  <c r="Z228" i="10"/>
  <c r="AN227" i="10"/>
  <c r="Y111" i="10"/>
  <c r="AM110" i="10"/>
  <c r="Z70" i="10"/>
  <c r="AN69" i="10"/>
  <c r="AL89" i="10"/>
  <c r="AL110" i="10"/>
  <c r="Z43" i="10"/>
  <c r="AN43" i="10" s="1"/>
  <c r="AN42" i="10"/>
  <c r="Z171" i="10"/>
  <c r="AN170" i="10"/>
  <c r="AL290" i="10"/>
  <c r="Y131" i="10"/>
  <c r="AM130" i="10"/>
  <c r="AM379" i="10"/>
  <c r="Y380" i="10"/>
  <c r="Z380" i="10"/>
  <c r="AN379" i="10"/>
  <c r="Z50" i="10"/>
  <c r="AN49" i="10"/>
  <c r="AL49" i="10"/>
  <c r="AL207" i="10"/>
  <c r="AL269" i="10"/>
  <c r="Y336" i="10"/>
  <c r="AM335" i="10"/>
  <c r="Y228" i="10"/>
  <c r="AM227" i="10"/>
  <c r="Y291" i="10"/>
  <c r="AM290" i="10"/>
  <c r="Z359" i="10"/>
  <c r="AN358" i="10"/>
  <c r="AL171" i="10"/>
  <c r="Z291" i="10"/>
  <c r="AN290" i="10"/>
  <c r="Y359" i="10"/>
  <c r="AM358" i="10"/>
  <c r="AL186" i="10"/>
  <c r="Y50" i="10"/>
  <c r="AM49" i="10"/>
  <c r="AL358" i="10"/>
  <c r="AL130" i="10"/>
  <c r="Z336" i="10"/>
  <c r="AN335" i="10"/>
  <c r="AN130" i="10"/>
  <c r="Z131" i="10"/>
  <c r="Y71" i="10"/>
  <c r="AM70" i="10"/>
  <c r="AM249" i="10"/>
  <c r="AL335" i="10"/>
  <c r="AN248" i="10"/>
  <c r="AL150" i="10"/>
  <c r="Y312" i="10"/>
  <c r="AM311" i="10"/>
  <c r="AL227" i="10"/>
  <c r="Y90" i="10"/>
  <c r="AM89" i="10"/>
  <c r="AL248" i="10"/>
  <c r="AL311" i="10"/>
  <c r="Y150" i="10"/>
  <c r="AM149" i="10"/>
  <c r="AL378" i="10"/>
  <c r="Z271" i="10"/>
  <c r="AN270" i="10"/>
  <c r="AL70" i="10"/>
  <c r="AD374" i="32"/>
  <c r="AD375" i="32" s="1"/>
  <c r="U374" i="32"/>
  <c r="AA374" i="32"/>
  <c r="T374" i="32"/>
  <c r="AH373" i="32"/>
  <c r="S331" i="32"/>
  <c r="S374" i="32"/>
  <c r="W35" i="10" l="1"/>
  <c r="AK34" i="10"/>
  <c r="V177" i="32"/>
  <c r="AJ176" i="32"/>
  <c r="V216" i="32"/>
  <c r="AJ215" i="32"/>
  <c r="AC176" i="10"/>
  <c r="AQ175" i="10"/>
  <c r="W192" i="10"/>
  <c r="AK191" i="10"/>
  <c r="V58" i="10"/>
  <c r="AJ57" i="10"/>
  <c r="AB317" i="10"/>
  <c r="AP316" i="10"/>
  <c r="AC384" i="10"/>
  <c r="AQ383" i="10"/>
  <c r="AK254" i="10"/>
  <c r="AC276" i="10"/>
  <c r="AQ275" i="10"/>
  <c r="AQ253" i="10"/>
  <c r="W296" i="10"/>
  <c r="AK295" i="10"/>
  <c r="AP253" i="10"/>
  <c r="AB155" i="10"/>
  <c r="AP154" i="10"/>
  <c r="V341" i="10"/>
  <c r="AJ340" i="10"/>
  <c r="AB75" i="10"/>
  <c r="AP74" i="10"/>
  <c r="AC56" i="10"/>
  <c r="AQ55" i="10"/>
  <c r="AC36" i="10"/>
  <c r="AQ35" i="10"/>
  <c r="AC192" i="10"/>
  <c r="AQ191" i="10"/>
  <c r="W159" i="10"/>
  <c r="AK158" i="10"/>
  <c r="AB55" i="10"/>
  <c r="AP54" i="10"/>
  <c r="W119" i="10"/>
  <c r="AK118" i="10"/>
  <c r="V275" i="10"/>
  <c r="AJ274" i="10"/>
  <c r="AB176" i="10"/>
  <c r="AP175" i="10"/>
  <c r="W317" i="10"/>
  <c r="AK316" i="10"/>
  <c r="AC296" i="10"/>
  <c r="AQ295" i="10"/>
  <c r="AC341" i="10"/>
  <c r="AQ340" i="10"/>
  <c r="AB363" i="10"/>
  <c r="AP362" i="10"/>
  <c r="V317" i="10"/>
  <c r="AJ316" i="10"/>
  <c r="AB341" i="10"/>
  <c r="AP340" i="10"/>
  <c r="W384" i="10"/>
  <c r="AK383" i="10"/>
  <c r="AB233" i="10"/>
  <c r="AP232" i="10"/>
  <c r="W176" i="10"/>
  <c r="AK175" i="10"/>
  <c r="V98" i="10"/>
  <c r="AJ97" i="10"/>
  <c r="AB15" i="10"/>
  <c r="AP14" i="10"/>
  <c r="V213" i="10"/>
  <c r="AJ212" i="10"/>
  <c r="AC155" i="10"/>
  <c r="AQ154" i="10"/>
  <c r="W213" i="10"/>
  <c r="AK212" i="10"/>
  <c r="AB192" i="10"/>
  <c r="AP191" i="10"/>
  <c r="AB296" i="10"/>
  <c r="AP295" i="10"/>
  <c r="W341" i="10"/>
  <c r="AK340" i="10"/>
  <c r="AC96" i="10"/>
  <c r="AQ95" i="10"/>
  <c r="W95" i="10"/>
  <c r="AK94" i="10"/>
  <c r="V176" i="10"/>
  <c r="AJ175" i="10"/>
  <c r="V138" i="10"/>
  <c r="AJ137" i="10"/>
  <c r="AC137" i="10"/>
  <c r="AQ136" i="10"/>
  <c r="AC75" i="10"/>
  <c r="AQ74" i="10"/>
  <c r="W276" i="10"/>
  <c r="AK275" i="10"/>
  <c r="V363" i="10"/>
  <c r="AJ362" i="10"/>
  <c r="AB275" i="10"/>
  <c r="AP274" i="10"/>
  <c r="V78" i="10"/>
  <c r="AJ77" i="10"/>
  <c r="AC363" i="10"/>
  <c r="AQ362" i="10"/>
  <c r="AC117" i="10"/>
  <c r="AQ116" i="10"/>
  <c r="AC317" i="10"/>
  <c r="AQ316" i="10"/>
  <c r="AB136" i="10"/>
  <c r="AP135" i="10"/>
  <c r="AB213" i="10"/>
  <c r="AP212" i="10"/>
  <c r="W233" i="10"/>
  <c r="AK232" i="10"/>
  <c r="AB384" i="10"/>
  <c r="AP383" i="10"/>
  <c r="AB36" i="10"/>
  <c r="AP35" i="10"/>
  <c r="W364" i="10"/>
  <c r="AK363" i="10"/>
  <c r="V296" i="10"/>
  <c r="AJ295" i="10"/>
  <c r="AB95" i="10"/>
  <c r="AP94" i="10"/>
  <c r="AC213" i="10"/>
  <c r="AQ212" i="10"/>
  <c r="W75" i="10"/>
  <c r="AK74" i="10"/>
  <c r="V158" i="10"/>
  <c r="AJ157" i="10"/>
  <c r="AJ253" i="10"/>
  <c r="V384" i="10"/>
  <c r="AJ383" i="10"/>
  <c r="V192" i="10"/>
  <c r="AJ191" i="10"/>
  <c r="AC16" i="10"/>
  <c r="AQ15" i="10"/>
  <c r="V233" i="10"/>
  <c r="AJ232" i="10"/>
  <c r="AB116" i="10"/>
  <c r="AP115" i="10"/>
  <c r="AC233" i="10"/>
  <c r="AQ232" i="10"/>
  <c r="V233" i="32"/>
  <c r="AJ232" i="32"/>
  <c r="AB116" i="32"/>
  <c r="AP115" i="32"/>
  <c r="W177" i="32"/>
  <c r="AK176" i="32"/>
  <c r="AC155" i="32"/>
  <c r="AQ154" i="32"/>
  <c r="AB35" i="32"/>
  <c r="AP34" i="32"/>
  <c r="AC55" i="32"/>
  <c r="AQ54" i="32"/>
  <c r="AB233" i="32"/>
  <c r="AP232" i="32"/>
  <c r="AB155" i="32"/>
  <c r="AP154" i="32"/>
  <c r="AB176" i="32"/>
  <c r="AP175" i="32"/>
  <c r="V384" i="32"/>
  <c r="AJ383" i="32"/>
  <c r="AC317" i="32"/>
  <c r="AQ316" i="32"/>
  <c r="AC192" i="32"/>
  <c r="AQ191" i="32"/>
  <c r="AC176" i="32"/>
  <c r="AQ175" i="32"/>
  <c r="W275" i="32"/>
  <c r="AK274" i="32"/>
  <c r="AB275" i="32"/>
  <c r="AP274" i="32"/>
  <c r="AB136" i="32"/>
  <c r="AP135" i="32"/>
  <c r="AC15" i="32"/>
  <c r="AQ14" i="32"/>
  <c r="AQ253" i="32"/>
  <c r="AB363" i="32"/>
  <c r="AP362" i="32"/>
  <c r="V194" i="32"/>
  <c r="AJ193" i="32"/>
  <c r="AB15" i="32"/>
  <c r="AP14" i="32"/>
  <c r="AC116" i="32"/>
  <c r="AQ115" i="32"/>
  <c r="AC95" i="32"/>
  <c r="AQ94" i="32"/>
  <c r="AC35" i="32"/>
  <c r="AQ34" i="32"/>
  <c r="AC363" i="32"/>
  <c r="AQ362" i="32"/>
  <c r="AB75" i="32"/>
  <c r="AP74" i="32"/>
  <c r="AC213" i="32"/>
  <c r="AQ212" i="32"/>
  <c r="W233" i="32"/>
  <c r="AK232" i="32"/>
  <c r="AB318" i="32"/>
  <c r="AP317" i="32"/>
  <c r="AB296" i="32"/>
  <c r="AP295" i="32"/>
  <c r="W213" i="32"/>
  <c r="AK212" i="32"/>
  <c r="AB384" i="32"/>
  <c r="AP383" i="32"/>
  <c r="W318" i="32"/>
  <c r="AK317" i="32"/>
  <c r="V341" i="32"/>
  <c r="AJ340" i="32"/>
  <c r="AC275" i="32"/>
  <c r="AQ274" i="32"/>
  <c r="AJ253" i="32"/>
  <c r="AB341" i="32"/>
  <c r="AP340" i="32"/>
  <c r="W363" i="32"/>
  <c r="AK362" i="32"/>
  <c r="W342" i="32"/>
  <c r="AK341" i="32"/>
  <c r="V275" i="32"/>
  <c r="AJ274" i="32"/>
  <c r="AP253" i="32"/>
  <c r="V363" i="32"/>
  <c r="AJ362" i="32"/>
  <c r="V296" i="32"/>
  <c r="AJ295" i="32"/>
  <c r="AB192" i="32"/>
  <c r="AP191" i="32"/>
  <c r="AC384" i="32"/>
  <c r="AQ383" i="32"/>
  <c r="W296" i="32"/>
  <c r="AK295" i="32"/>
  <c r="W95" i="32"/>
  <c r="AK94" i="32"/>
  <c r="AC75" i="32"/>
  <c r="AQ74" i="32"/>
  <c r="AC136" i="32"/>
  <c r="AQ135" i="32"/>
  <c r="AB213" i="32"/>
  <c r="AP212" i="32"/>
  <c r="AC296" i="32"/>
  <c r="AQ295" i="32"/>
  <c r="W384" i="32"/>
  <c r="AK383" i="32"/>
  <c r="AC233" i="32"/>
  <c r="AQ232" i="32"/>
  <c r="AC341" i="32"/>
  <c r="AQ340" i="32"/>
  <c r="AB95" i="32"/>
  <c r="AP94" i="32"/>
  <c r="V318" i="32"/>
  <c r="AJ317" i="32"/>
  <c r="AK253" i="32"/>
  <c r="AB55" i="32"/>
  <c r="AP54" i="32"/>
  <c r="Z209" i="10"/>
  <c r="AN208" i="10"/>
  <c r="Z229" i="32"/>
  <c r="AN228" i="32"/>
  <c r="Z211" i="32"/>
  <c r="AN210" i="32"/>
  <c r="Y189" i="32"/>
  <c r="AM188" i="32"/>
  <c r="X112" i="32"/>
  <c r="AL111" i="32"/>
  <c r="X172" i="32"/>
  <c r="AL171" i="32"/>
  <c r="Z380" i="32"/>
  <c r="AN379" i="32"/>
  <c r="X313" i="32"/>
  <c r="AL312" i="32"/>
  <c r="X380" i="32"/>
  <c r="AL379" i="32"/>
  <c r="Y313" i="32"/>
  <c r="AM312" i="32"/>
  <c r="Y51" i="32"/>
  <c r="AM50" i="32"/>
  <c r="Y11" i="32"/>
  <c r="AM10" i="32"/>
  <c r="X209" i="32"/>
  <c r="AL208" i="32"/>
  <c r="Z337" i="32"/>
  <c r="AN336" i="32"/>
  <c r="Z132" i="32"/>
  <c r="AN131" i="32"/>
  <c r="Z313" i="32"/>
  <c r="AN312" i="32"/>
  <c r="X11" i="32"/>
  <c r="AL10" i="32"/>
  <c r="Z91" i="32"/>
  <c r="AN90" i="32"/>
  <c r="Y151" i="32"/>
  <c r="AM150" i="32"/>
  <c r="X337" i="32"/>
  <c r="AL336" i="32"/>
  <c r="Z112" i="32"/>
  <c r="AN111" i="32"/>
  <c r="X51" i="32"/>
  <c r="AL50" i="32"/>
  <c r="Z51" i="32"/>
  <c r="AN50" i="32"/>
  <c r="Z292" i="32"/>
  <c r="AN291" i="32"/>
  <c r="Z173" i="32"/>
  <c r="AN172" i="32"/>
  <c r="Y209" i="32"/>
  <c r="AM208" i="32"/>
  <c r="Z32" i="32"/>
  <c r="AN31" i="32"/>
  <c r="Y271" i="32"/>
  <c r="AM270" i="32"/>
  <c r="X72" i="32"/>
  <c r="AL71" i="32"/>
  <c r="X132" i="32"/>
  <c r="AL131" i="32"/>
  <c r="Z271" i="32"/>
  <c r="AN270" i="32"/>
  <c r="Y337" i="32"/>
  <c r="AM336" i="32"/>
  <c r="Z359" i="32"/>
  <c r="AN358" i="32"/>
  <c r="Y112" i="32"/>
  <c r="AM111" i="32"/>
  <c r="Z152" i="32"/>
  <c r="AN151" i="32"/>
  <c r="Y292" i="32"/>
  <c r="AM291" i="32"/>
  <c r="Y380" i="32"/>
  <c r="AM379" i="32"/>
  <c r="AN250" i="32"/>
  <c r="Y229" i="32"/>
  <c r="AM228" i="32"/>
  <c r="Z11" i="32"/>
  <c r="AN10" i="32"/>
  <c r="X271" i="32"/>
  <c r="AL270" i="32"/>
  <c r="X31" i="32"/>
  <c r="AL30" i="32"/>
  <c r="Y31" i="32"/>
  <c r="AM30" i="32"/>
  <c r="Z188" i="32"/>
  <c r="AN187" i="32"/>
  <c r="AL249" i="32"/>
  <c r="Y173" i="32"/>
  <c r="AM172" i="32"/>
  <c r="X151" i="32"/>
  <c r="AL150" i="32"/>
  <c r="X229" i="32"/>
  <c r="AL228" i="32"/>
  <c r="Y132" i="32"/>
  <c r="AM131" i="32"/>
  <c r="X91" i="32"/>
  <c r="AL90" i="32"/>
  <c r="X292" i="32"/>
  <c r="AL291" i="32"/>
  <c r="Z72" i="32"/>
  <c r="AN71" i="32"/>
  <c r="AM249" i="32"/>
  <c r="X188" i="32"/>
  <c r="AL187" i="32"/>
  <c r="X359" i="32"/>
  <c r="AL358" i="32"/>
  <c r="Y91" i="32"/>
  <c r="AM90" i="32"/>
  <c r="Y72" i="32"/>
  <c r="AM71" i="32"/>
  <c r="AL30" i="10"/>
  <c r="Y31" i="10"/>
  <c r="AM30" i="10"/>
  <c r="Z132" i="10"/>
  <c r="AN131" i="10"/>
  <c r="Y381" i="10"/>
  <c r="AM380" i="10"/>
  <c r="AL379" i="10"/>
  <c r="Y91" i="10"/>
  <c r="AM90" i="10"/>
  <c r="AN249" i="10"/>
  <c r="Y360" i="10"/>
  <c r="AM359" i="10"/>
  <c r="Y292" i="10"/>
  <c r="AM291" i="10"/>
  <c r="AL208" i="10"/>
  <c r="Y112" i="10"/>
  <c r="AM111" i="10"/>
  <c r="Z112" i="10"/>
  <c r="AN111" i="10"/>
  <c r="Z188" i="10"/>
  <c r="AN187" i="10"/>
  <c r="Z337" i="10"/>
  <c r="AN336" i="10"/>
  <c r="Y51" i="10"/>
  <c r="AM50" i="10"/>
  <c r="Z292" i="10"/>
  <c r="AN291" i="10"/>
  <c r="Y229" i="10"/>
  <c r="AM228" i="10"/>
  <c r="AL50" i="10"/>
  <c r="Y132" i="10"/>
  <c r="AM131" i="10"/>
  <c r="AL111" i="10"/>
  <c r="Z229" i="10"/>
  <c r="AN228" i="10"/>
  <c r="Y188" i="10"/>
  <c r="AM187" i="10"/>
  <c r="Z151" i="10"/>
  <c r="AN150" i="10"/>
  <c r="AL336" i="10"/>
  <c r="AL312" i="10"/>
  <c r="AL131" i="10"/>
  <c r="AL187" i="10"/>
  <c r="AL172" i="10"/>
  <c r="Y337" i="10"/>
  <c r="AM336" i="10"/>
  <c r="Z51" i="10"/>
  <c r="AN50" i="10"/>
  <c r="AL291" i="10"/>
  <c r="AL90" i="10"/>
  <c r="Y271" i="10"/>
  <c r="AM270" i="10"/>
  <c r="Z313" i="10"/>
  <c r="AN312" i="10"/>
  <c r="AL228" i="10"/>
  <c r="AL71" i="10"/>
  <c r="AM250" i="10"/>
  <c r="Y151" i="10"/>
  <c r="AM150" i="10"/>
  <c r="Y313" i="10"/>
  <c r="AM312" i="10"/>
  <c r="Z272" i="10"/>
  <c r="AN271" i="10"/>
  <c r="AL249" i="10"/>
  <c r="AL151" i="10"/>
  <c r="Y72" i="10"/>
  <c r="AM71" i="10"/>
  <c r="AL359" i="10"/>
  <c r="Z360" i="10"/>
  <c r="AN359" i="10"/>
  <c r="AL270" i="10"/>
  <c r="Z381" i="10"/>
  <c r="AN380" i="10"/>
  <c r="Z172" i="10"/>
  <c r="AN171" i="10"/>
  <c r="Z71" i="10"/>
  <c r="AN70" i="10"/>
  <c r="Y172" i="10"/>
  <c r="AM171" i="10"/>
  <c r="Z91" i="10"/>
  <c r="AN90" i="10"/>
  <c r="Y209" i="10"/>
  <c r="AM208" i="10"/>
  <c r="AR374" i="32"/>
  <c r="AA375" i="32"/>
  <c r="AO374" i="32"/>
  <c r="AI374" i="32"/>
  <c r="U375" i="32"/>
  <c r="AD376" i="32"/>
  <c r="AR375" i="32"/>
  <c r="T375" i="32"/>
  <c r="AH374" i="32"/>
  <c r="S375" i="32"/>
  <c r="AG374" i="32"/>
  <c r="S332" i="32"/>
  <c r="U41" i="24"/>
  <c r="V41" i="24"/>
  <c r="T41" i="24"/>
  <c r="AD370" i="32"/>
  <c r="AR370" i="32" s="1"/>
  <c r="AA370" i="32"/>
  <c r="U370" i="32"/>
  <c r="T370" i="32"/>
  <c r="AH370" i="32" s="1"/>
  <c r="AD369" i="32"/>
  <c r="AR369" i="32" s="1"/>
  <c r="AA369" i="32"/>
  <c r="AO369" i="32" s="1"/>
  <c r="U369" i="32"/>
  <c r="AI369" i="32" s="1"/>
  <c r="T369" i="32"/>
  <c r="AH369" i="32" s="1"/>
  <c r="T353" i="32"/>
  <c r="AD353" i="32"/>
  <c r="AA353" i="32"/>
  <c r="U353" i="32"/>
  <c r="AD329" i="32"/>
  <c r="AR329" i="32" s="1"/>
  <c r="AA329" i="32"/>
  <c r="AO329" i="32" s="1"/>
  <c r="U329" i="32"/>
  <c r="AI329" i="32" s="1"/>
  <c r="T329" i="32"/>
  <c r="AH329" i="32" s="1"/>
  <c r="AD328" i="32"/>
  <c r="AR328" i="32" s="1"/>
  <c r="AA328" i="32"/>
  <c r="AO328" i="32" s="1"/>
  <c r="U328" i="32"/>
  <c r="AI328" i="32" s="1"/>
  <c r="T328" i="32"/>
  <c r="AH328" i="32" s="1"/>
  <c r="AD327" i="32"/>
  <c r="AR327" i="32" s="1"/>
  <c r="AA327" i="32"/>
  <c r="AO327" i="32" s="1"/>
  <c r="U327" i="32"/>
  <c r="AI327" i="32" s="1"/>
  <c r="T327" i="32"/>
  <c r="AH327" i="32" s="1"/>
  <c r="AD306" i="32"/>
  <c r="AR306" i="32" s="1"/>
  <c r="AA306" i="32"/>
  <c r="U306" i="32"/>
  <c r="T306" i="32"/>
  <c r="AH306" i="32" s="1"/>
  <c r="AD285" i="32"/>
  <c r="AA285" i="32"/>
  <c r="AO285" i="32" s="1"/>
  <c r="U285" i="32"/>
  <c r="AI285" i="32" s="1"/>
  <c r="T285" i="32"/>
  <c r="AD264" i="32"/>
  <c r="AA264" i="32"/>
  <c r="U264" i="32"/>
  <c r="T264" i="32"/>
  <c r="AH264" i="32" s="1"/>
  <c r="AD243" i="32"/>
  <c r="AD202" i="32"/>
  <c r="AR202" i="32" s="1"/>
  <c r="AA202" i="32"/>
  <c r="U202" i="32"/>
  <c r="T202" i="32"/>
  <c r="AD181" i="32"/>
  <c r="AA181" i="32"/>
  <c r="U181" i="32"/>
  <c r="T181" i="32"/>
  <c r="AH181" i="32" s="1"/>
  <c r="AD165" i="32"/>
  <c r="AA165" i="32"/>
  <c r="U165" i="32"/>
  <c r="T165" i="32"/>
  <c r="AH165" i="32" s="1"/>
  <c r="AD144" i="32"/>
  <c r="AR144" i="32" s="1"/>
  <c r="AA144" i="32"/>
  <c r="AO144" i="32" s="1"/>
  <c r="U144" i="32"/>
  <c r="AI144" i="32" s="1"/>
  <c r="T144" i="32"/>
  <c r="AD125" i="32"/>
  <c r="AA125" i="32"/>
  <c r="U125" i="32"/>
  <c r="AI125" i="32" s="1"/>
  <c r="T125" i="32"/>
  <c r="AH125" i="32" s="1"/>
  <c r="AD105" i="32"/>
  <c r="AA105" i="32"/>
  <c r="U105" i="32"/>
  <c r="AI105" i="32" s="1"/>
  <c r="T105" i="32"/>
  <c r="AH105" i="32" s="1"/>
  <c r="AD84" i="32"/>
  <c r="AR84" i="32" s="1"/>
  <c r="AA84" i="32"/>
  <c r="AO84" i="32" s="1"/>
  <c r="U84" i="32"/>
  <c r="T84" i="32"/>
  <c r="AD64" i="32"/>
  <c r="AR64" i="32" s="1"/>
  <c r="AA64" i="32"/>
  <c r="AO64" i="32" s="1"/>
  <c r="U64" i="32"/>
  <c r="AI64" i="32" s="1"/>
  <c r="T64" i="32"/>
  <c r="AD44" i="32"/>
  <c r="AA44" i="32"/>
  <c r="T44" i="32"/>
  <c r="AD24" i="32"/>
  <c r="AA24" i="32"/>
  <c r="T24" i="32"/>
  <c r="AD4" i="32"/>
  <c r="AA4" i="32"/>
  <c r="T4" i="32"/>
  <c r="S370" i="32"/>
  <c r="AG370" i="32" s="1"/>
  <c r="S369" i="32"/>
  <c r="AG369" i="32" s="1"/>
  <c r="S353" i="32"/>
  <c r="AG353" i="32" s="1"/>
  <c r="S329" i="32"/>
  <c r="AG329" i="32" s="1"/>
  <c r="S328" i="32"/>
  <c r="AG328" i="32" s="1"/>
  <c r="S327" i="32"/>
  <c r="AG327" i="32" s="1"/>
  <c r="S306" i="32"/>
  <c r="S285" i="32"/>
  <c r="S264" i="32"/>
  <c r="S202" i="32"/>
  <c r="S181" i="32"/>
  <c r="S165" i="32"/>
  <c r="S144" i="32"/>
  <c r="S125" i="32"/>
  <c r="S105" i="32"/>
  <c r="S84" i="32"/>
  <c r="S64" i="32"/>
  <c r="S44" i="32"/>
  <c r="S24" i="32"/>
  <c r="S4" i="32"/>
  <c r="AD373" i="10"/>
  <c r="AD374" i="10" s="1"/>
  <c r="AD375" i="10" s="1"/>
  <c r="AD376" i="10" s="1"/>
  <c r="AD377" i="10" s="1"/>
  <c r="AD378" i="10" s="1"/>
  <c r="AD379" i="10" s="1"/>
  <c r="AD380" i="10" s="1"/>
  <c r="AD381" i="10" s="1"/>
  <c r="AD382" i="10" s="1"/>
  <c r="AD383" i="10" s="1"/>
  <c r="AD384" i="10" s="1"/>
  <c r="AD385" i="10" s="1"/>
  <c r="AD386" i="10" s="1"/>
  <c r="AD387" i="10" s="1"/>
  <c r="AD388" i="10" s="1"/>
  <c r="AD389" i="10" s="1"/>
  <c r="AD390" i="10" s="1"/>
  <c r="AD391" i="10" s="1"/>
  <c r="AD392" i="10" s="1"/>
  <c r="AA373" i="10"/>
  <c r="AA374" i="10" s="1"/>
  <c r="AA375" i="10" s="1"/>
  <c r="AA376" i="10" s="1"/>
  <c r="AA377" i="10" s="1"/>
  <c r="AA378" i="10" s="1"/>
  <c r="AA379" i="10" s="1"/>
  <c r="AA380" i="10" s="1"/>
  <c r="AA381" i="10" s="1"/>
  <c r="AA382" i="10" s="1"/>
  <c r="AA383" i="10" s="1"/>
  <c r="AA384" i="10" s="1"/>
  <c r="AA385" i="10" s="1"/>
  <c r="AA386" i="10" s="1"/>
  <c r="AA387" i="10" s="1"/>
  <c r="AA388" i="10" s="1"/>
  <c r="AA389" i="10" s="1"/>
  <c r="AA390" i="10" s="1"/>
  <c r="AA391" i="10" s="1"/>
  <c r="AA392" i="10" s="1"/>
  <c r="U373" i="10"/>
  <c r="U374" i="10" s="1"/>
  <c r="U375" i="10" s="1"/>
  <c r="U376" i="10" s="1"/>
  <c r="U377" i="10" s="1"/>
  <c r="U378" i="10" s="1"/>
  <c r="U379" i="10" s="1"/>
  <c r="U380" i="10" s="1"/>
  <c r="U381" i="10" s="1"/>
  <c r="U382" i="10" s="1"/>
  <c r="U383" i="10" s="1"/>
  <c r="U384" i="10" s="1"/>
  <c r="U385" i="10" s="1"/>
  <c r="U386" i="10" s="1"/>
  <c r="U387" i="10" s="1"/>
  <c r="U388" i="10" s="1"/>
  <c r="U389" i="10" s="1"/>
  <c r="U390" i="10" s="1"/>
  <c r="U391" i="10" s="1"/>
  <c r="U392" i="10" s="1"/>
  <c r="T373" i="10"/>
  <c r="T374" i="10" s="1"/>
  <c r="T375" i="10" s="1"/>
  <c r="T376" i="10" s="1"/>
  <c r="T377" i="10" s="1"/>
  <c r="T378" i="10" s="1"/>
  <c r="T379" i="10" s="1"/>
  <c r="T380" i="10" s="1"/>
  <c r="T381" i="10" s="1"/>
  <c r="T382" i="10" s="1"/>
  <c r="T383" i="10" s="1"/>
  <c r="T384" i="10" s="1"/>
  <c r="T385" i="10" s="1"/>
  <c r="T386" i="10" s="1"/>
  <c r="T387" i="10" s="1"/>
  <c r="T388" i="10" s="1"/>
  <c r="T389" i="10" s="1"/>
  <c r="T390" i="10" s="1"/>
  <c r="T391" i="10" s="1"/>
  <c r="T392" i="10" s="1"/>
  <c r="AD352" i="10"/>
  <c r="AD353" i="10" s="1"/>
  <c r="AD354" i="10" s="1"/>
  <c r="AD355" i="10" s="1"/>
  <c r="AD356" i="10" s="1"/>
  <c r="AD357" i="10" s="1"/>
  <c r="AD358" i="10" s="1"/>
  <c r="AD359" i="10" s="1"/>
  <c r="AD360" i="10" s="1"/>
  <c r="AD361" i="10" s="1"/>
  <c r="AD362" i="10" s="1"/>
  <c r="AD363" i="10" s="1"/>
  <c r="AD364" i="10" s="1"/>
  <c r="AD365" i="10" s="1"/>
  <c r="AD366" i="10" s="1"/>
  <c r="AD367" i="10" s="1"/>
  <c r="AD368" i="10" s="1"/>
  <c r="AD369" i="10" s="1"/>
  <c r="AD370" i="10" s="1"/>
  <c r="AD371" i="10" s="1"/>
  <c r="AD372" i="10" s="1"/>
  <c r="AA352" i="10"/>
  <c r="AA353" i="10" s="1"/>
  <c r="AA354" i="10" s="1"/>
  <c r="AA355" i="10" s="1"/>
  <c r="AA356" i="10" s="1"/>
  <c r="AA357" i="10" s="1"/>
  <c r="AA358" i="10" s="1"/>
  <c r="AA359" i="10" s="1"/>
  <c r="AA360" i="10" s="1"/>
  <c r="AA361" i="10" s="1"/>
  <c r="AA362" i="10" s="1"/>
  <c r="AA363" i="10" s="1"/>
  <c r="AA364" i="10" s="1"/>
  <c r="AA365" i="10" s="1"/>
  <c r="AA366" i="10" s="1"/>
  <c r="AA367" i="10" s="1"/>
  <c r="AA368" i="10" s="1"/>
  <c r="AA369" i="10" s="1"/>
  <c r="AA370" i="10" s="1"/>
  <c r="AA371" i="10" s="1"/>
  <c r="AA372" i="10" s="1"/>
  <c r="U352" i="10"/>
  <c r="U353" i="10" s="1"/>
  <c r="U354" i="10" s="1"/>
  <c r="U355" i="10" s="1"/>
  <c r="U356" i="10" s="1"/>
  <c r="U357" i="10" s="1"/>
  <c r="U358" i="10" s="1"/>
  <c r="U359" i="10" s="1"/>
  <c r="U360" i="10" s="1"/>
  <c r="U361" i="10" s="1"/>
  <c r="U362" i="10" s="1"/>
  <c r="U363" i="10" s="1"/>
  <c r="U364" i="10" s="1"/>
  <c r="U365" i="10" s="1"/>
  <c r="U366" i="10" s="1"/>
  <c r="U367" i="10" s="1"/>
  <c r="U368" i="10" s="1"/>
  <c r="U369" i="10" s="1"/>
  <c r="U370" i="10" s="1"/>
  <c r="U371" i="10" s="1"/>
  <c r="U372" i="10" s="1"/>
  <c r="T352" i="10"/>
  <c r="T353" i="10" s="1"/>
  <c r="T354" i="10" s="1"/>
  <c r="T355" i="10" s="1"/>
  <c r="T356" i="10" s="1"/>
  <c r="T357" i="10" s="1"/>
  <c r="T358" i="10" s="1"/>
  <c r="T359" i="10" s="1"/>
  <c r="T360" i="10" s="1"/>
  <c r="T361" i="10" s="1"/>
  <c r="T362" i="10" s="1"/>
  <c r="T363" i="10" s="1"/>
  <c r="T364" i="10" s="1"/>
  <c r="T365" i="10" s="1"/>
  <c r="T366" i="10" s="1"/>
  <c r="T367" i="10" s="1"/>
  <c r="T368" i="10" s="1"/>
  <c r="T369" i="10" s="1"/>
  <c r="T370" i="10" s="1"/>
  <c r="T371" i="10" s="1"/>
  <c r="T372" i="10" s="1"/>
  <c r="AD351" i="10"/>
  <c r="AA351" i="10"/>
  <c r="U351" i="10"/>
  <c r="T351" i="10"/>
  <c r="AD330" i="10"/>
  <c r="AD331" i="10" s="1"/>
  <c r="AD332" i="10" s="1"/>
  <c r="AD333" i="10" s="1"/>
  <c r="AD334" i="10" s="1"/>
  <c r="AD335" i="10" s="1"/>
  <c r="AD336" i="10" s="1"/>
  <c r="AD337" i="10" s="1"/>
  <c r="AD338" i="10" s="1"/>
  <c r="AD339" i="10" s="1"/>
  <c r="AD340" i="10" s="1"/>
  <c r="AD341" i="10" s="1"/>
  <c r="AD342" i="10" s="1"/>
  <c r="AD343" i="10" s="1"/>
  <c r="AD344" i="10" s="1"/>
  <c r="AD345" i="10" s="1"/>
  <c r="AD346" i="10" s="1"/>
  <c r="AD347" i="10" s="1"/>
  <c r="AD348" i="10" s="1"/>
  <c r="AD349" i="10" s="1"/>
  <c r="AD350" i="10" s="1"/>
  <c r="AA330" i="10"/>
  <c r="U330" i="10"/>
  <c r="U331" i="10" s="1"/>
  <c r="U332" i="10" s="1"/>
  <c r="U333" i="10" s="1"/>
  <c r="U334" i="10" s="1"/>
  <c r="U335" i="10" s="1"/>
  <c r="U336" i="10" s="1"/>
  <c r="U337" i="10" s="1"/>
  <c r="U338" i="10" s="1"/>
  <c r="U339" i="10" s="1"/>
  <c r="U340" i="10" s="1"/>
  <c r="U341" i="10" s="1"/>
  <c r="U342" i="10" s="1"/>
  <c r="U343" i="10" s="1"/>
  <c r="U344" i="10" s="1"/>
  <c r="U345" i="10" s="1"/>
  <c r="U346" i="10" s="1"/>
  <c r="U347" i="10" s="1"/>
  <c r="U348" i="10" s="1"/>
  <c r="U349" i="10" s="1"/>
  <c r="U350" i="10" s="1"/>
  <c r="T330" i="10"/>
  <c r="T331" i="10" s="1"/>
  <c r="T332" i="10" s="1"/>
  <c r="T333" i="10" s="1"/>
  <c r="T334" i="10" s="1"/>
  <c r="T335" i="10" s="1"/>
  <c r="T336" i="10" s="1"/>
  <c r="T337" i="10" s="1"/>
  <c r="T338" i="10" s="1"/>
  <c r="T339" i="10" s="1"/>
  <c r="T340" i="10" s="1"/>
  <c r="T341" i="10" s="1"/>
  <c r="T342" i="10" s="1"/>
  <c r="T343" i="10" s="1"/>
  <c r="T344" i="10" s="1"/>
  <c r="T345" i="10" s="1"/>
  <c r="T346" i="10" s="1"/>
  <c r="T347" i="10" s="1"/>
  <c r="T348" i="10" s="1"/>
  <c r="T349" i="10" s="1"/>
  <c r="T350" i="10" s="1"/>
  <c r="AD329" i="10"/>
  <c r="AA329" i="10"/>
  <c r="U329" i="10"/>
  <c r="T329" i="10"/>
  <c r="AR328" i="10"/>
  <c r="AO328" i="10"/>
  <c r="AI328" i="10"/>
  <c r="AH328" i="10"/>
  <c r="AD327" i="10"/>
  <c r="AA327" i="10"/>
  <c r="U327" i="10"/>
  <c r="T327" i="10"/>
  <c r="AD306" i="10"/>
  <c r="AD307" i="10" s="1"/>
  <c r="AD308" i="10" s="1"/>
  <c r="AD309" i="10" s="1"/>
  <c r="AD310" i="10" s="1"/>
  <c r="AD311" i="10" s="1"/>
  <c r="AD312" i="10" s="1"/>
  <c r="AD313" i="10" s="1"/>
  <c r="AD314" i="10" s="1"/>
  <c r="AD315" i="10" s="1"/>
  <c r="AD316" i="10" s="1"/>
  <c r="AD317" i="10" s="1"/>
  <c r="AD318" i="10" s="1"/>
  <c r="AD319" i="10" s="1"/>
  <c r="AD320" i="10" s="1"/>
  <c r="AD321" i="10" s="1"/>
  <c r="AD322" i="10" s="1"/>
  <c r="AD323" i="10" s="1"/>
  <c r="AD324" i="10" s="1"/>
  <c r="AD325" i="10" s="1"/>
  <c r="AD326" i="10" s="1"/>
  <c r="AA306" i="10"/>
  <c r="AA307" i="10" s="1"/>
  <c r="AA308" i="10" s="1"/>
  <c r="AA309" i="10" s="1"/>
  <c r="AA310" i="10" s="1"/>
  <c r="AA311" i="10" s="1"/>
  <c r="AA312" i="10" s="1"/>
  <c r="AA313" i="10" s="1"/>
  <c r="AA314" i="10" s="1"/>
  <c r="AA315" i="10" s="1"/>
  <c r="AA316" i="10" s="1"/>
  <c r="AA317" i="10" s="1"/>
  <c r="AA318" i="10" s="1"/>
  <c r="AA319" i="10" s="1"/>
  <c r="AA320" i="10" s="1"/>
  <c r="AA321" i="10" s="1"/>
  <c r="AA322" i="10" s="1"/>
  <c r="AA323" i="10" s="1"/>
  <c r="AA324" i="10" s="1"/>
  <c r="AA325" i="10" s="1"/>
  <c r="AA326" i="10" s="1"/>
  <c r="U306" i="10"/>
  <c r="U307" i="10" s="1"/>
  <c r="U308" i="10" s="1"/>
  <c r="U309" i="10" s="1"/>
  <c r="U310" i="10" s="1"/>
  <c r="U311" i="10" s="1"/>
  <c r="U312" i="10" s="1"/>
  <c r="U313" i="10" s="1"/>
  <c r="U314" i="10" s="1"/>
  <c r="U315" i="10" s="1"/>
  <c r="U316" i="10" s="1"/>
  <c r="U317" i="10" s="1"/>
  <c r="U318" i="10" s="1"/>
  <c r="U319" i="10" s="1"/>
  <c r="U320" i="10" s="1"/>
  <c r="U321" i="10" s="1"/>
  <c r="U322" i="10" s="1"/>
  <c r="U323" i="10" s="1"/>
  <c r="U324" i="10" s="1"/>
  <c r="U325" i="10" s="1"/>
  <c r="U326" i="10" s="1"/>
  <c r="T306" i="10"/>
  <c r="T307" i="10" s="1"/>
  <c r="T308" i="10" s="1"/>
  <c r="T309" i="10" s="1"/>
  <c r="T310" i="10" s="1"/>
  <c r="T311" i="10" s="1"/>
  <c r="T312" i="10" s="1"/>
  <c r="T313" i="10" s="1"/>
  <c r="T314" i="10" s="1"/>
  <c r="T315" i="10" s="1"/>
  <c r="T316" i="10" s="1"/>
  <c r="T317" i="10" s="1"/>
  <c r="T318" i="10" s="1"/>
  <c r="T319" i="10" s="1"/>
  <c r="T320" i="10" s="1"/>
  <c r="T321" i="10" s="1"/>
  <c r="T322" i="10" s="1"/>
  <c r="T323" i="10" s="1"/>
  <c r="T324" i="10" s="1"/>
  <c r="T325" i="10" s="1"/>
  <c r="T326" i="10" s="1"/>
  <c r="AD285" i="10"/>
  <c r="AD286" i="10" s="1"/>
  <c r="AD287" i="10" s="1"/>
  <c r="AD288" i="10" s="1"/>
  <c r="AD289" i="10" s="1"/>
  <c r="AD290" i="10" s="1"/>
  <c r="AD291" i="10" s="1"/>
  <c r="AD292" i="10" s="1"/>
  <c r="AD293" i="10" s="1"/>
  <c r="AD294" i="10" s="1"/>
  <c r="AD295" i="10" s="1"/>
  <c r="AD296" i="10" s="1"/>
  <c r="AD297" i="10" s="1"/>
  <c r="AD298" i="10" s="1"/>
  <c r="AD299" i="10" s="1"/>
  <c r="AD300" i="10" s="1"/>
  <c r="AD301" i="10" s="1"/>
  <c r="AD302" i="10" s="1"/>
  <c r="AD303" i="10" s="1"/>
  <c r="AD304" i="10" s="1"/>
  <c r="AD305" i="10" s="1"/>
  <c r="AA285" i="10"/>
  <c r="AA286" i="10" s="1"/>
  <c r="AA287" i="10" s="1"/>
  <c r="AA288" i="10" s="1"/>
  <c r="AA289" i="10" s="1"/>
  <c r="AA290" i="10" s="1"/>
  <c r="AA291" i="10" s="1"/>
  <c r="AA292" i="10" s="1"/>
  <c r="AA293" i="10" s="1"/>
  <c r="AA294" i="10" s="1"/>
  <c r="AA295" i="10" s="1"/>
  <c r="AA296" i="10" s="1"/>
  <c r="AA297" i="10" s="1"/>
  <c r="AA298" i="10" s="1"/>
  <c r="AA299" i="10" s="1"/>
  <c r="AA300" i="10" s="1"/>
  <c r="AA301" i="10" s="1"/>
  <c r="AA302" i="10" s="1"/>
  <c r="AA303" i="10" s="1"/>
  <c r="AA304" i="10" s="1"/>
  <c r="AA305" i="10" s="1"/>
  <c r="U285" i="10"/>
  <c r="U286" i="10" s="1"/>
  <c r="U287" i="10" s="1"/>
  <c r="U288" i="10" s="1"/>
  <c r="U289" i="10" s="1"/>
  <c r="U290" i="10" s="1"/>
  <c r="U291" i="10" s="1"/>
  <c r="U292" i="10" s="1"/>
  <c r="U293" i="10" s="1"/>
  <c r="U294" i="10" s="1"/>
  <c r="U295" i="10" s="1"/>
  <c r="U296" i="10" s="1"/>
  <c r="U297" i="10" s="1"/>
  <c r="U298" i="10" s="1"/>
  <c r="U299" i="10" s="1"/>
  <c r="U300" i="10" s="1"/>
  <c r="U301" i="10" s="1"/>
  <c r="U302" i="10" s="1"/>
  <c r="U303" i="10" s="1"/>
  <c r="U304" i="10" s="1"/>
  <c r="U305" i="10" s="1"/>
  <c r="T285" i="10"/>
  <c r="T286" i="10" s="1"/>
  <c r="T287" i="10" s="1"/>
  <c r="T288" i="10" s="1"/>
  <c r="T289" i="10" s="1"/>
  <c r="T290" i="10" s="1"/>
  <c r="T291" i="10" s="1"/>
  <c r="T292" i="10" s="1"/>
  <c r="T293" i="10" s="1"/>
  <c r="T294" i="10" s="1"/>
  <c r="T295" i="10" s="1"/>
  <c r="T296" i="10" s="1"/>
  <c r="T297" i="10" s="1"/>
  <c r="T298" i="10" s="1"/>
  <c r="T299" i="10" s="1"/>
  <c r="T300" i="10" s="1"/>
  <c r="T301" i="10" s="1"/>
  <c r="T302" i="10" s="1"/>
  <c r="T303" i="10" s="1"/>
  <c r="T304" i="10" s="1"/>
  <c r="T305" i="10" s="1"/>
  <c r="AD264" i="10"/>
  <c r="AD265" i="10" s="1"/>
  <c r="AD266" i="10" s="1"/>
  <c r="AD267" i="10" s="1"/>
  <c r="AD268" i="10" s="1"/>
  <c r="AD269" i="10" s="1"/>
  <c r="AD270" i="10" s="1"/>
  <c r="AD271" i="10" s="1"/>
  <c r="AD272" i="10" s="1"/>
  <c r="AD273" i="10" s="1"/>
  <c r="AD274" i="10" s="1"/>
  <c r="AD275" i="10" s="1"/>
  <c r="AD276" i="10" s="1"/>
  <c r="AD277" i="10" s="1"/>
  <c r="AD278" i="10" s="1"/>
  <c r="AD279" i="10" s="1"/>
  <c r="AD280" i="10" s="1"/>
  <c r="AD281" i="10" s="1"/>
  <c r="AD282" i="10" s="1"/>
  <c r="AD283" i="10" s="1"/>
  <c r="AD284" i="10" s="1"/>
  <c r="AA264" i="10"/>
  <c r="AA265" i="10" s="1"/>
  <c r="AA266" i="10" s="1"/>
  <c r="AA267" i="10" s="1"/>
  <c r="AA268" i="10" s="1"/>
  <c r="AA269" i="10" s="1"/>
  <c r="AA270" i="10" s="1"/>
  <c r="AA271" i="10" s="1"/>
  <c r="AA272" i="10" s="1"/>
  <c r="AA273" i="10" s="1"/>
  <c r="AA274" i="10" s="1"/>
  <c r="AA275" i="10" s="1"/>
  <c r="AA276" i="10" s="1"/>
  <c r="AA277" i="10" s="1"/>
  <c r="AA278" i="10" s="1"/>
  <c r="AA279" i="10" s="1"/>
  <c r="AA280" i="10" s="1"/>
  <c r="AA281" i="10" s="1"/>
  <c r="AA282" i="10" s="1"/>
  <c r="AA283" i="10" s="1"/>
  <c r="AA284" i="10" s="1"/>
  <c r="U264" i="10"/>
  <c r="U265" i="10" s="1"/>
  <c r="U266" i="10" s="1"/>
  <c r="U267" i="10" s="1"/>
  <c r="U268" i="10" s="1"/>
  <c r="U269" i="10" s="1"/>
  <c r="U270" i="10" s="1"/>
  <c r="U271" i="10" s="1"/>
  <c r="U272" i="10" s="1"/>
  <c r="U273" i="10" s="1"/>
  <c r="U274" i="10" s="1"/>
  <c r="U275" i="10" s="1"/>
  <c r="U276" i="10" s="1"/>
  <c r="U277" i="10" s="1"/>
  <c r="U278" i="10" s="1"/>
  <c r="U279" i="10" s="1"/>
  <c r="U280" i="10" s="1"/>
  <c r="U281" i="10" s="1"/>
  <c r="U282" i="10" s="1"/>
  <c r="U283" i="10" s="1"/>
  <c r="U284" i="10" s="1"/>
  <c r="T264" i="10"/>
  <c r="T265" i="10" s="1"/>
  <c r="T266" i="10" s="1"/>
  <c r="T267" i="10" s="1"/>
  <c r="T268" i="10" s="1"/>
  <c r="T269" i="10" s="1"/>
  <c r="T270" i="10" s="1"/>
  <c r="T271" i="10" s="1"/>
  <c r="T272" i="10" s="1"/>
  <c r="T273" i="10" s="1"/>
  <c r="T274" i="10" s="1"/>
  <c r="T275" i="10" s="1"/>
  <c r="T276" i="10" s="1"/>
  <c r="T277" i="10" s="1"/>
  <c r="T278" i="10" s="1"/>
  <c r="T279" i="10" s="1"/>
  <c r="T280" i="10" s="1"/>
  <c r="T281" i="10" s="1"/>
  <c r="T282" i="10" s="1"/>
  <c r="T283" i="10" s="1"/>
  <c r="T284" i="10" s="1"/>
  <c r="AD243" i="10"/>
  <c r="AD244" i="10" s="1"/>
  <c r="AD245" i="10" s="1"/>
  <c r="AD246" i="10" s="1"/>
  <c r="AD247" i="10" s="1"/>
  <c r="AD248" i="10" s="1"/>
  <c r="AD249" i="10" s="1"/>
  <c r="AD250" i="10" s="1"/>
  <c r="AD251" i="10" s="1"/>
  <c r="AD252" i="10" s="1"/>
  <c r="AD253" i="10" s="1"/>
  <c r="AD254" i="10" s="1"/>
  <c r="AD255" i="10" s="1"/>
  <c r="AD256" i="10" s="1"/>
  <c r="AD257" i="10" s="1"/>
  <c r="AD258" i="10" s="1"/>
  <c r="AD259" i="10" s="1"/>
  <c r="AD260" i="10" s="1"/>
  <c r="AD261" i="10" s="1"/>
  <c r="AD262" i="10" s="1"/>
  <c r="AD263" i="10" s="1"/>
  <c r="AD222" i="10"/>
  <c r="AD223" i="10" s="1"/>
  <c r="AD224" i="10" s="1"/>
  <c r="AD225" i="10" s="1"/>
  <c r="AD226" i="10" s="1"/>
  <c r="AD227" i="10" s="1"/>
  <c r="AD228" i="10" s="1"/>
  <c r="AD229" i="10" s="1"/>
  <c r="AD230" i="10" s="1"/>
  <c r="AD231" i="10" s="1"/>
  <c r="AD232" i="10" s="1"/>
  <c r="AD233" i="10" s="1"/>
  <c r="AD234" i="10" s="1"/>
  <c r="AD235" i="10" s="1"/>
  <c r="AD236" i="10" s="1"/>
  <c r="AD237" i="10" s="1"/>
  <c r="AD238" i="10" s="1"/>
  <c r="AD239" i="10" s="1"/>
  <c r="AD240" i="10" s="1"/>
  <c r="AD241" i="10" s="1"/>
  <c r="AD242" i="10" s="1"/>
  <c r="AA222" i="10"/>
  <c r="AA223" i="10" s="1"/>
  <c r="AA224" i="10" s="1"/>
  <c r="AA225" i="10" s="1"/>
  <c r="AA226" i="10" s="1"/>
  <c r="AA227" i="10" s="1"/>
  <c r="AA228" i="10" s="1"/>
  <c r="AA229" i="10" s="1"/>
  <c r="AA230" i="10" s="1"/>
  <c r="AA231" i="10" s="1"/>
  <c r="AA232" i="10" s="1"/>
  <c r="AA233" i="10" s="1"/>
  <c r="AA234" i="10" s="1"/>
  <c r="AA235" i="10" s="1"/>
  <c r="AA236" i="10" s="1"/>
  <c r="AA237" i="10" s="1"/>
  <c r="AA238" i="10" s="1"/>
  <c r="AA239" i="10" s="1"/>
  <c r="AA240" i="10" s="1"/>
  <c r="AA241" i="10" s="1"/>
  <c r="AA242" i="10" s="1"/>
  <c r="U222" i="10"/>
  <c r="U223" i="10" s="1"/>
  <c r="U224" i="10" s="1"/>
  <c r="U225" i="10" s="1"/>
  <c r="U226" i="10" s="1"/>
  <c r="U227" i="10" s="1"/>
  <c r="U228" i="10" s="1"/>
  <c r="U229" i="10" s="1"/>
  <c r="U230" i="10" s="1"/>
  <c r="U231" i="10" s="1"/>
  <c r="U232" i="10" s="1"/>
  <c r="U233" i="10" s="1"/>
  <c r="U234" i="10" s="1"/>
  <c r="U235" i="10" s="1"/>
  <c r="U236" i="10" s="1"/>
  <c r="U237" i="10" s="1"/>
  <c r="U238" i="10" s="1"/>
  <c r="U239" i="10" s="1"/>
  <c r="U240" i="10" s="1"/>
  <c r="U241" i="10" s="1"/>
  <c r="U242" i="10" s="1"/>
  <c r="T222" i="10"/>
  <c r="T223" i="10" s="1"/>
  <c r="T224" i="10" s="1"/>
  <c r="T225" i="10" s="1"/>
  <c r="T226" i="10" s="1"/>
  <c r="T227" i="10" s="1"/>
  <c r="T228" i="10" s="1"/>
  <c r="T229" i="10" s="1"/>
  <c r="T230" i="10" s="1"/>
  <c r="T231" i="10" s="1"/>
  <c r="T232" i="10" s="1"/>
  <c r="T233" i="10" s="1"/>
  <c r="T234" i="10" s="1"/>
  <c r="T235" i="10" s="1"/>
  <c r="T236" i="10" s="1"/>
  <c r="T237" i="10" s="1"/>
  <c r="T238" i="10" s="1"/>
  <c r="T239" i="10" s="1"/>
  <c r="T240" i="10" s="1"/>
  <c r="T241" i="10" s="1"/>
  <c r="T242" i="10" s="1"/>
  <c r="AD202" i="10"/>
  <c r="AD203" i="10" s="1"/>
  <c r="AD204" i="10" s="1"/>
  <c r="AD205" i="10" s="1"/>
  <c r="AD206" i="10" s="1"/>
  <c r="AD207" i="10" s="1"/>
  <c r="AD208" i="10" s="1"/>
  <c r="AD209" i="10" s="1"/>
  <c r="AD210" i="10" s="1"/>
  <c r="AD211" i="10" s="1"/>
  <c r="AD212" i="10" s="1"/>
  <c r="AD213" i="10" s="1"/>
  <c r="AD214" i="10" s="1"/>
  <c r="AD215" i="10" s="1"/>
  <c r="AD216" i="10" s="1"/>
  <c r="AD217" i="10" s="1"/>
  <c r="AD218" i="10" s="1"/>
  <c r="AD219" i="10" s="1"/>
  <c r="AD220" i="10" s="1"/>
  <c r="AD221" i="10" s="1"/>
  <c r="AA202" i="10"/>
  <c r="U202" i="10"/>
  <c r="U203" i="10" s="1"/>
  <c r="U204" i="10" s="1"/>
  <c r="U205" i="10" s="1"/>
  <c r="U206" i="10" s="1"/>
  <c r="U207" i="10" s="1"/>
  <c r="U208" i="10" s="1"/>
  <c r="U209" i="10" s="1"/>
  <c r="U210" i="10" s="1"/>
  <c r="U211" i="10" s="1"/>
  <c r="U212" i="10" s="1"/>
  <c r="U213" i="10" s="1"/>
  <c r="U214" i="10" s="1"/>
  <c r="U215" i="10" s="1"/>
  <c r="U216" i="10" s="1"/>
  <c r="U217" i="10" s="1"/>
  <c r="U218" i="10" s="1"/>
  <c r="U219" i="10" s="1"/>
  <c r="U220" i="10" s="1"/>
  <c r="U221" i="10" s="1"/>
  <c r="T202" i="10"/>
  <c r="T203" i="10" s="1"/>
  <c r="T204" i="10" s="1"/>
  <c r="T205" i="10" s="1"/>
  <c r="T206" i="10" s="1"/>
  <c r="T207" i="10" s="1"/>
  <c r="T208" i="10" s="1"/>
  <c r="T209" i="10" s="1"/>
  <c r="T210" i="10" s="1"/>
  <c r="T211" i="10" s="1"/>
  <c r="T212" i="10" s="1"/>
  <c r="T213" i="10" s="1"/>
  <c r="T214" i="10" s="1"/>
  <c r="T215" i="10" s="1"/>
  <c r="T216" i="10" s="1"/>
  <c r="T217" i="10" s="1"/>
  <c r="T218" i="10" s="1"/>
  <c r="T219" i="10" s="1"/>
  <c r="T220" i="10" s="1"/>
  <c r="T221" i="10" s="1"/>
  <c r="AD181" i="10"/>
  <c r="AD182" i="10" s="1"/>
  <c r="AD183" i="10" s="1"/>
  <c r="AD184" i="10" s="1"/>
  <c r="AD185" i="10" s="1"/>
  <c r="AD186" i="10" s="1"/>
  <c r="AD187" i="10" s="1"/>
  <c r="AD188" i="10" s="1"/>
  <c r="AD189" i="10" s="1"/>
  <c r="AD190" i="10" s="1"/>
  <c r="AD191" i="10" s="1"/>
  <c r="AD192" i="10" s="1"/>
  <c r="AD193" i="10" s="1"/>
  <c r="AD194" i="10" s="1"/>
  <c r="AD195" i="10" s="1"/>
  <c r="AD196" i="10" s="1"/>
  <c r="AD197" i="10" s="1"/>
  <c r="AD198" i="10" s="1"/>
  <c r="AD199" i="10" s="1"/>
  <c r="AD200" i="10" s="1"/>
  <c r="AD201" i="10" s="1"/>
  <c r="AA181" i="10"/>
  <c r="AA182" i="10" s="1"/>
  <c r="AA183" i="10" s="1"/>
  <c r="AA184" i="10" s="1"/>
  <c r="AA185" i="10" s="1"/>
  <c r="AA186" i="10" s="1"/>
  <c r="AA187" i="10" s="1"/>
  <c r="AA188" i="10" s="1"/>
  <c r="AA189" i="10" s="1"/>
  <c r="AA190" i="10" s="1"/>
  <c r="AA191" i="10" s="1"/>
  <c r="AA192" i="10" s="1"/>
  <c r="AA193" i="10" s="1"/>
  <c r="AA194" i="10" s="1"/>
  <c r="AA195" i="10" s="1"/>
  <c r="AA196" i="10" s="1"/>
  <c r="AA197" i="10" s="1"/>
  <c r="AA198" i="10" s="1"/>
  <c r="AA199" i="10" s="1"/>
  <c r="AA200" i="10" s="1"/>
  <c r="AA201" i="10" s="1"/>
  <c r="U181" i="10"/>
  <c r="U182" i="10" s="1"/>
  <c r="U183" i="10" s="1"/>
  <c r="U184" i="10" s="1"/>
  <c r="U185" i="10" s="1"/>
  <c r="U186" i="10" s="1"/>
  <c r="U187" i="10" s="1"/>
  <c r="U188" i="10" s="1"/>
  <c r="U189" i="10" s="1"/>
  <c r="U190" i="10" s="1"/>
  <c r="U191" i="10" s="1"/>
  <c r="U192" i="10" s="1"/>
  <c r="U193" i="10" s="1"/>
  <c r="U194" i="10" s="1"/>
  <c r="U195" i="10" s="1"/>
  <c r="U196" i="10" s="1"/>
  <c r="U197" i="10" s="1"/>
  <c r="U198" i="10" s="1"/>
  <c r="U199" i="10" s="1"/>
  <c r="U200" i="10" s="1"/>
  <c r="U201" i="10" s="1"/>
  <c r="T181" i="10"/>
  <c r="T182" i="10" s="1"/>
  <c r="T183" i="10" s="1"/>
  <c r="T184" i="10" s="1"/>
  <c r="T185" i="10" s="1"/>
  <c r="T186" i="10" s="1"/>
  <c r="T187" i="10" s="1"/>
  <c r="T188" i="10" s="1"/>
  <c r="T189" i="10" s="1"/>
  <c r="T190" i="10" s="1"/>
  <c r="T191" i="10" s="1"/>
  <c r="T192" i="10" s="1"/>
  <c r="T193" i="10" s="1"/>
  <c r="T194" i="10" s="1"/>
  <c r="T195" i="10" s="1"/>
  <c r="T196" i="10" s="1"/>
  <c r="T197" i="10" s="1"/>
  <c r="T198" i="10" s="1"/>
  <c r="T199" i="10" s="1"/>
  <c r="T200" i="10" s="1"/>
  <c r="T201" i="10" s="1"/>
  <c r="AD165" i="10"/>
  <c r="AD166" i="10" s="1"/>
  <c r="AD167" i="10" s="1"/>
  <c r="AD168" i="10" s="1"/>
  <c r="AD169" i="10" s="1"/>
  <c r="AD170" i="10" s="1"/>
  <c r="AD171" i="10" s="1"/>
  <c r="AD172" i="10" s="1"/>
  <c r="AD173" i="10" s="1"/>
  <c r="AD174" i="10" s="1"/>
  <c r="AD175" i="10" s="1"/>
  <c r="AD176" i="10" s="1"/>
  <c r="AD177" i="10" s="1"/>
  <c r="AD178" i="10" s="1"/>
  <c r="AD179" i="10" s="1"/>
  <c r="AD180" i="10" s="1"/>
  <c r="AA165" i="10"/>
  <c r="AA166" i="10" s="1"/>
  <c r="AA167" i="10" s="1"/>
  <c r="AA168" i="10" s="1"/>
  <c r="AA169" i="10" s="1"/>
  <c r="AA170" i="10" s="1"/>
  <c r="AA171" i="10" s="1"/>
  <c r="AA172" i="10" s="1"/>
  <c r="AA173" i="10" s="1"/>
  <c r="AA174" i="10" s="1"/>
  <c r="AA175" i="10" s="1"/>
  <c r="AA176" i="10" s="1"/>
  <c r="AA177" i="10" s="1"/>
  <c r="AA178" i="10" s="1"/>
  <c r="AA179" i="10" s="1"/>
  <c r="AA180" i="10" s="1"/>
  <c r="U165" i="10"/>
  <c r="U166" i="10" s="1"/>
  <c r="U167" i="10" s="1"/>
  <c r="U168" i="10" s="1"/>
  <c r="U169" i="10" s="1"/>
  <c r="U170" i="10" s="1"/>
  <c r="U171" i="10" s="1"/>
  <c r="U172" i="10" s="1"/>
  <c r="U173" i="10" s="1"/>
  <c r="U174" i="10" s="1"/>
  <c r="U175" i="10" s="1"/>
  <c r="U176" i="10" s="1"/>
  <c r="U177" i="10" s="1"/>
  <c r="U178" i="10" s="1"/>
  <c r="U179" i="10" s="1"/>
  <c r="U180" i="10" s="1"/>
  <c r="T165" i="10"/>
  <c r="T166" i="10" s="1"/>
  <c r="T167" i="10" s="1"/>
  <c r="T168" i="10" s="1"/>
  <c r="T169" i="10" s="1"/>
  <c r="T170" i="10" s="1"/>
  <c r="T171" i="10" s="1"/>
  <c r="T172" i="10" s="1"/>
  <c r="T173" i="10" s="1"/>
  <c r="T174" i="10" s="1"/>
  <c r="T175" i="10" s="1"/>
  <c r="T176" i="10" s="1"/>
  <c r="T177" i="10" s="1"/>
  <c r="T178" i="10" s="1"/>
  <c r="T179" i="10" s="1"/>
  <c r="T180" i="10" s="1"/>
  <c r="AD144" i="10"/>
  <c r="AD145" i="10" s="1"/>
  <c r="AD146" i="10" s="1"/>
  <c r="AD147" i="10" s="1"/>
  <c r="AD148" i="10" s="1"/>
  <c r="AD149" i="10" s="1"/>
  <c r="AD150" i="10" s="1"/>
  <c r="AD151" i="10" s="1"/>
  <c r="AD152" i="10" s="1"/>
  <c r="AD153" i="10" s="1"/>
  <c r="AD154" i="10" s="1"/>
  <c r="AD155" i="10" s="1"/>
  <c r="AD156" i="10" s="1"/>
  <c r="AD157" i="10" s="1"/>
  <c r="AD158" i="10" s="1"/>
  <c r="AD159" i="10" s="1"/>
  <c r="AD160" i="10" s="1"/>
  <c r="AD161" i="10" s="1"/>
  <c r="AD162" i="10" s="1"/>
  <c r="AD163" i="10" s="1"/>
  <c r="AD164" i="10" s="1"/>
  <c r="AA144" i="10"/>
  <c r="AA145" i="10" s="1"/>
  <c r="AA146" i="10" s="1"/>
  <c r="AA147" i="10" s="1"/>
  <c r="AA148" i="10" s="1"/>
  <c r="AA149" i="10" s="1"/>
  <c r="AA150" i="10" s="1"/>
  <c r="AA151" i="10" s="1"/>
  <c r="AA152" i="10" s="1"/>
  <c r="AA153" i="10" s="1"/>
  <c r="AA154" i="10" s="1"/>
  <c r="AA155" i="10" s="1"/>
  <c r="AA156" i="10" s="1"/>
  <c r="AA157" i="10" s="1"/>
  <c r="AA158" i="10" s="1"/>
  <c r="AA159" i="10" s="1"/>
  <c r="AA160" i="10" s="1"/>
  <c r="AA161" i="10" s="1"/>
  <c r="AA162" i="10" s="1"/>
  <c r="AA163" i="10" s="1"/>
  <c r="AA164" i="10" s="1"/>
  <c r="U144" i="10"/>
  <c r="U145" i="10" s="1"/>
  <c r="U146" i="10" s="1"/>
  <c r="U147" i="10" s="1"/>
  <c r="U148" i="10" s="1"/>
  <c r="U149" i="10" s="1"/>
  <c r="U150" i="10" s="1"/>
  <c r="U151" i="10" s="1"/>
  <c r="U152" i="10" s="1"/>
  <c r="U153" i="10" s="1"/>
  <c r="U154" i="10" s="1"/>
  <c r="U155" i="10" s="1"/>
  <c r="U156" i="10" s="1"/>
  <c r="U157" i="10" s="1"/>
  <c r="U158" i="10" s="1"/>
  <c r="U159" i="10" s="1"/>
  <c r="U160" i="10" s="1"/>
  <c r="U161" i="10" s="1"/>
  <c r="U162" i="10" s="1"/>
  <c r="U163" i="10" s="1"/>
  <c r="U164" i="10" s="1"/>
  <c r="T144" i="10"/>
  <c r="T145" i="10" s="1"/>
  <c r="T146" i="10" s="1"/>
  <c r="T147" i="10" s="1"/>
  <c r="T148" i="10" s="1"/>
  <c r="T149" i="10" s="1"/>
  <c r="T150" i="10" s="1"/>
  <c r="T151" i="10" s="1"/>
  <c r="T152" i="10" s="1"/>
  <c r="T153" i="10" s="1"/>
  <c r="T154" i="10" s="1"/>
  <c r="T155" i="10" s="1"/>
  <c r="T156" i="10" s="1"/>
  <c r="T157" i="10" s="1"/>
  <c r="T158" i="10" s="1"/>
  <c r="T159" i="10" s="1"/>
  <c r="T160" i="10" s="1"/>
  <c r="T161" i="10" s="1"/>
  <c r="T162" i="10" s="1"/>
  <c r="T163" i="10" s="1"/>
  <c r="T164" i="10" s="1"/>
  <c r="AD125" i="10"/>
  <c r="AD126" i="10" s="1"/>
  <c r="AD127" i="10" s="1"/>
  <c r="AD128" i="10" s="1"/>
  <c r="AD129" i="10" s="1"/>
  <c r="AD130" i="10" s="1"/>
  <c r="AD131" i="10" s="1"/>
  <c r="AD132" i="10" s="1"/>
  <c r="AD133" i="10" s="1"/>
  <c r="AD134" i="10" s="1"/>
  <c r="AD135" i="10" s="1"/>
  <c r="AD136" i="10" s="1"/>
  <c r="AD137" i="10" s="1"/>
  <c r="AD138" i="10" s="1"/>
  <c r="AD139" i="10" s="1"/>
  <c r="AD140" i="10" s="1"/>
  <c r="AD141" i="10" s="1"/>
  <c r="AD142" i="10" s="1"/>
  <c r="AD143" i="10" s="1"/>
  <c r="AA125" i="10"/>
  <c r="AA126" i="10" s="1"/>
  <c r="AA127" i="10" s="1"/>
  <c r="AA128" i="10" s="1"/>
  <c r="AA129" i="10" s="1"/>
  <c r="AA130" i="10" s="1"/>
  <c r="AA131" i="10" s="1"/>
  <c r="AA132" i="10" s="1"/>
  <c r="AA133" i="10" s="1"/>
  <c r="AA134" i="10" s="1"/>
  <c r="AA135" i="10" s="1"/>
  <c r="AA136" i="10" s="1"/>
  <c r="AA137" i="10" s="1"/>
  <c r="AA138" i="10" s="1"/>
  <c r="AA139" i="10" s="1"/>
  <c r="AA140" i="10" s="1"/>
  <c r="AA141" i="10" s="1"/>
  <c r="AA142" i="10" s="1"/>
  <c r="AA143" i="10" s="1"/>
  <c r="U125" i="10"/>
  <c r="U126" i="10" s="1"/>
  <c r="U127" i="10" s="1"/>
  <c r="U128" i="10" s="1"/>
  <c r="U129" i="10" s="1"/>
  <c r="U130" i="10" s="1"/>
  <c r="U131" i="10" s="1"/>
  <c r="U132" i="10" s="1"/>
  <c r="U133" i="10" s="1"/>
  <c r="U134" i="10" s="1"/>
  <c r="U135" i="10" s="1"/>
  <c r="U136" i="10" s="1"/>
  <c r="U137" i="10" s="1"/>
  <c r="U138" i="10" s="1"/>
  <c r="U139" i="10" s="1"/>
  <c r="U140" i="10" s="1"/>
  <c r="U141" i="10" s="1"/>
  <c r="U142" i="10" s="1"/>
  <c r="U143" i="10" s="1"/>
  <c r="T125" i="10"/>
  <c r="T126" i="10" s="1"/>
  <c r="T127" i="10" s="1"/>
  <c r="T128" i="10" s="1"/>
  <c r="T129" i="10" s="1"/>
  <c r="T130" i="10" s="1"/>
  <c r="T131" i="10" s="1"/>
  <c r="T132" i="10" s="1"/>
  <c r="T133" i="10" s="1"/>
  <c r="T134" i="10" s="1"/>
  <c r="T135" i="10" s="1"/>
  <c r="T136" i="10" s="1"/>
  <c r="T137" i="10" s="1"/>
  <c r="T138" i="10" s="1"/>
  <c r="T139" i="10" s="1"/>
  <c r="T140" i="10" s="1"/>
  <c r="T141" i="10" s="1"/>
  <c r="T142" i="10" s="1"/>
  <c r="T143" i="10" s="1"/>
  <c r="AD105" i="10"/>
  <c r="AD106" i="10" s="1"/>
  <c r="AD107" i="10" s="1"/>
  <c r="AD108" i="10" s="1"/>
  <c r="AD109" i="10" s="1"/>
  <c r="AD110" i="10" s="1"/>
  <c r="AD111" i="10" s="1"/>
  <c r="AD112" i="10" s="1"/>
  <c r="AD113" i="10" s="1"/>
  <c r="AD114" i="10" s="1"/>
  <c r="AD115" i="10" s="1"/>
  <c r="AD116" i="10" s="1"/>
  <c r="AD117" i="10" s="1"/>
  <c r="AD118" i="10" s="1"/>
  <c r="AD119" i="10" s="1"/>
  <c r="AD120" i="10" s="1"/>
  <c r="AD121" i="10" s="1"/>
  <c r="AD122" i="10" s="1"/>
  <c r="AD123" i="10" s="1"/>
  <c r="AD124" i="10" s="1"/>
  <c r="AA105" i="10"/>
  <c r="AA106" i="10" s="1"/>
  <c r="AA107" i="10" s="1"/>
  <c r="AA108" i="10" s="1"/>
  <c r="AA109" i="10" s="1"/>
  <c r="AA110" i="10" s="1"/>
  <c r="AA111" i="10" s="1"/>
  <c r="AA112" i="10" s="1"/>
  <c r="AA113" i="10" s="1"/>
  <c r="AA114" i="10" s="1"/>
  <c r="AA115" i="10" s="1"/>
  <c r="AA116" i="10" s="1"/>
  <c r="AA117" i="10" s="1"/>
  <c r="AA118" i="10" s="1"/>
  <c r="AA119" i="10" s="1"/>
  <c r="AA120" i="10" s="1"/>
  <c r="AA121" i="10" s="1"/>
  <c r="AA122" i="10" s="1"/>
  <c r="AA123" i="10" s="1"/>
  <c r="AA124" i="10" s="1"/>
  <c r="U105" i="10"/>
  <c r="U106" i="10" s="1"/>
  <c r="U107" i="10" s="1"/>
  <c r="U108" i="10" s="1"/>
  <c r="U109" i="10" s="1"/>
  <c r="U110" i="10" s="1"/>
  <c r="U111" i="10" s="1"/>
  <c r="U112" i="10" s="1"/>
  <c r="U113" i="10" s="1"/>
  <c r="U114" i="10" s="1"/>
  <c r="U115" i="10" s="1"/>
  <c r="U116" i="10" s="1"/>
  <c r="U117" i="10" s="1"/>
  <c r="U118" i="10" s="1"/>
  <c r="U119" i="10" s="1"/>
  <c r="U120" i="10" s="1"/>
  <c r="U121" i="10" s="1"/>
  <c r="U122" i="10" s="1"/>
  <c r="U123" i="10" s="1"/>
  <c r="U124" i="10" s="1"/>
  <c r="T105" i="10"/>
  <c r="T106" i="10" s="1"/>
  <c r="T107" i="10" s="1"/>
  <c r="T108" i="10" s="1"/>
  <c r="T109" i="10" s="1"/>
  <c r="T110" i="10" s="1"/>
  <c r="T111" i="10" s="1"/>
  <c r="T112" i="10" s="1"/>
  <c r="T113" i="10" s="1"/>
  <c r="T114" i="10" s="1"/>
  <c r="T115" i="10" s="1"/>
  <c r="T116" i="10" s="1"/>
  <c r="T117" i="10" s="1"/>
  <c r="T118" i="10" s="1"/>
  <c r="T119" i="10" s="1"/>
  <c r="T120" i="10" s="1"/>
  <c r="T121" i="10" s="1"/>
  <c r="T122" i="10" s="1"/>
  <c r="T123" i="10" s="1"/>
  <c r="T124" i="10" s="1"/>
  <c r="AD84" i="10"/>
  <c r="AD85" i="10" s="1"/>
  <c r="AD86" i="10" s="1"/>
  <c r="AD87" i="10" s="1"/>
  <c r="AD88" i="10" s="1"/>
  <c r="AD89" i="10" s="1"/>
  <c r="AD90" i="10" s="1"/>
  <c r="AD91" i="10" s="1"/>
  <c r="AD92" i="10" s="1"/>
  <c r="AD93" i="10" s="1"/>
  <c r="AD94" i="10" s="1"/>
  <c r="AD95" i="10" s="1"/>
  <c r="AD96" i="10" s="1"/>
  <c r="AD97" i="10" s="1"/>
  <c r="AD98" i="10" s="1"/>
  <c r="AD99" i="10" s="1"/>
  <c r="AD100" i="10" s="1"/>
  <c r="AD101" i="10" s="1"/>
  <c r="AD102" i="10" s="1"/>
  <c r="AD103" i="10" s="1"/>
  <c r="AD104" i="10" s="1"/>
  <c r="AA84" i="10"/>
  <c r="AA85" i="10" s="1"/>
  <c r="AA86" i="10" s="1"/>
  <c r="AA87" i="10" s="1"/>
  <c r="AA88" i="10" s="1"/>
  <c r="AA89" i="10" s="1"/>
  <c r="AA90" i="10" s="1"/>
  <c r="AA91" i="10" s="1"/>
  <c r="AA92" i="10" s="1"/>
  <c r="AA93" i="10" s="1"/>
  <c r="AA94" i="10" s="1"/>
  <c r="AA95" i="10" s="1"/>
  <c r="AA96" i="10" s="1"/>
  <c r="AA97" i="10" s="1"/>
  <c r="AA98" i="10" s="1"/>
  <c r="AA99" i="10" s="1"/>
  <c r="AA100" i="10" s="1"/>
  <c r="AA101" i="10" s="1"/>
  <c r="AA102" i="10" s="1"/>
  <c r="AA103" i="10" s="1"/>
  <c r="AA104" i="10" s="1"/>
  <c r="U84" i="10"/>
  <c r="U85" i="10" s="1"/>
  <c r="U86" i="10" s="1"/>
  <c r="U87" i="10" s="1"/>
  <c r="U88" i="10" s="1"/>
  <c r="U89" i="10" s="1"/>
  <c r="U90" i="10" s="1"/>
  <c r="U91" i="10" s="1"/>
  <c r="U92" i="10" s="1"/>
  <c r="U93" i="10" s="1"/>
  <c r="U94" i="10" s="1"/>
  <c r="U95" i="10" s="1"/>
  <c r="U96" i="10" s="1"/>
  <c r="U97" i="10" s="1"/>
  <c r="U98" i="10" s="1"/>
  <c r="U99" i="10" s="1"/>
  <c r="U100" i="10" s="1"/>
  <c r="U101" i="10" s="1"/>
  <c r="U102" i="10" s="1"/>
  <c r="U103" i="10" s="1"/>
  <c r="U104" i="10" s="1"/>
  <c r="T84" i="10"/>
  <c r="T85" i="10" s="1"/>
  <c r="T86" i="10" s="1"/>
  <c r="T87" i="10" s="1"/>
  <c r="T88" i="10" s="1"/>
  <c r="T89" i="10" s="1"/>
  <c r="T90" i="10" s="1"/>
  <c r="T91" i="10" s="1"/>
  <c r="T92" i="10" s="1"/>
  <c r="T93" i="10" s="1"/>
  <c r="T94" i="10" s="1"/>
  <c r="T95" i="10" s="1"/>
  <c r="T96" i="10" s="1"/>
  <c r="T97" i="10" s="1"/>
  <c r="T98" i="10" s="1"/>
  <c r="T99" i="10" s="1"/>
  <c r="T100" i="10" s="1"/>
  <c r="T101" i="10" s="1"/>
  <c r="T102" i="10" s="1"/>
  <c r="T103" i="10" s="1"/>
  <c r="T104" i="10" s="1"/>
  <c r="AD64" i="10"/>
  <c r="AD65" i="10" s="1"/>
  <c r="AD66" i="10" s="1"/>
  <c r="AD67" i="10" s="1"/>
  <c r="AD68" i="10" s="1"/>
  <c r="AD69" i="10" s="1"/>
  <c r="AD70" i="10" s="1"/>
  <c r="AD71" i="10" s="1"/>
  <c r="AD72" i="10" s="1"/>
  <c r="AD73" i="10" s="1"/>
  <c r="AD74" i="10" s="1"/>
  <c r="AD75" i="10" s="1"/>
  <c r="AD76" i="10" s="1"/>
  <c r="AD77" i="10" s="1"/>
  <c r="AD78" i="10" s="1"/>
  <c r="AD79" i="10" s="1"/>
  <c r="AD80" i="10" s="1"/>
  <c r="AD81" i="10" s="1"/>
  <c r="AD82" i="10" s="1"/>
  <c r="AD83" i="10" s="1"/>
  <c r="AA64" i="10"/>
  <c r="AA65" i="10" s="1"/>
  <c r="AA66" i="10" s="1"/>
  <c r="AA67" i="10" s="1"/>
  <c r="AA68" i="10" s="1"/>
  <c r="AA69" i="10" s="1"/>
  <c r="AA70" i="10" s="1"/>
  <c r="AA71" i="10" s="1"/>
  <c r="AA72" i="10" s="1"/>
  <c r="AA73" i="10" s="1"/>
  <c r="AA74" i="10" s="1"/>
  <c r="AA75" i="10" s="1"/>
  <c r="AA76" i="10" s="1"/>
  <c r="AA77" i="10" s="1"/>
  <c r="AA78" i="10" s="1"/>
  <c r="AA79" i="10" s="1"/>
  <c r="AA80" i="10" s="1"/>
  <c r="AA81" i="10" s="1"/>
  <c r="AA82" i="10" s="1"/>
  <c r="AA83" i="10" s="1"/>
  <c r="U64" i="10"/>
  <c r="U65" i="10" s="1"/>
  <c r="U66" i="10" s="1"/>
  <c r="U67" i="10" s="1"/>
  <c r="U68" i="10" s="1"/>
  <c r="U69" i="10" s="1"/>
  <c r="U70" i="10" s="1"/>
  <c r="U71" i="10" s="1"/>
  <c r="U72" i="10" s="1"/>
  <c r="U73" i="10" s="1"/>
  <c r="U74" i="10" s="1"/>
  <c r="U75" i="10" s="1"/>
  <c r="U76" i="10" s="1"/>
  <c r="U77" i="10" s="1"/>
  <c r="U78" i="10" s="1"/>
  <c r="U79" i="10" s="1"/>
  <c r="U80" i="10" s="1"/>
  <c r="U81" i="10" s="1"/>
  <c r="U82" i="10" s="1"/>
  <c r="U83" i="10" s="1"/>
  <c r="T64" i="10"/>
  <c r="T65" i="10" s="1"/>
  <c r="T66" i="10" s="1"/>
  <c r="T67" i="10" s="1"/>
  <c r="T68" i="10" s="1"/>
  <c r="T69" i="10" s="1"/>
  <c r="T70" i="10" s="1"/>
  <c r="T71" i="10" s="1"/>
  <c r="T72" i="10" s="1"/>
  <c r="T73" i="10" s="1"/>
  <c r="T74" i="10" s="1"/>
  <c r="T75" i="10" s="1"/>
  <c r="T76" i="10" s="1"/>
  <c r="T77" i="10" s="1"/>
  <c r="T78" i="10" s="1"/>
  <c r="T79" i="10" s="1"/>
  <c r="T80" i="10" s="1"/>
  <c r="T81" i="10" s="1"/>
  <c r="T82" i="10" s="1"/>
  <c r="T83" i="10" s="1"/>
  <c r="AD44" i="10"/>
  <c r="AD45" i="10" s="1"/>
  <c r="AD46" i="10" s="1"/>
  <c r="AD47" i="10" s="1"/>
  <c r="AD48" i="10" s="1"/>
  <c r="AD49" i="10" s="1"/>
  <c r="AD50" i="10" s="1"/>
  <c r="AD51" i="10" s="1"/>
  <c r="AD52" i="10" s="1"/>
  <c r="AD53" i="10" s="1"/>
  <c r="AD54" i="10" s="1"/>
  <c r="AD55" i="10" s="1"/>
  <c r="AD56" i="10" s="1"/>
  <c r="AD57" i="10" s="1"/>
  <c r="AD58" i="10" s="1"/>
  <c r="AD59" i="10" s="1"/>
  <c r="AD60" i="10" s="1"/>
  <c r="AD61" i="10" s="1"/>
  <c r="AD62" i="10" s="1"/>
  <c r="AD63" i="10" s="1"/>
  <c r="AA44" i="10"/>
  <c r="AA45" i="10" s="1"/>
  <c r="AA46" i="10" s="1"/>
  <c r="AA47" i="10" s="1"/>
  <c r="AA48" i="10" s="1"/>
  <c r="AA49" i="10" s="1"/>
  <c r="AA50" i="10" s="1"/>
  <c r="AA51" i="10" s="1"/>
  <c r="AA52" i="10" s="1"/>
  <c r="AA53" i="10" s="1"/>
  <c r="AA54" i="10" s="1"/>
  <c r="AA55" i="10" s="1"/>
  <c r="AA56" i="10" s="1"/>
  <c r="AA57" i="10" s="1"/>
  <c r="AA58" i="10" s="1"/>
  <c r="AA59" i="10" s="1"/>
  <c r="AA60" i="10" s="1"/>
  <c r="AA61" i="10" s="1"/>
  <c r="AA62" i="10" s="1"/>
  <c r="AA63" i="10" s="1"/>
  <c r="U44" i="10"/>
  <c r="U45" i="10" s="1"/>
  <c r="U46" i="10" s="1"/>
  <c r="U47" i="10" s="1"/>
  <c r="U48" i="10" s="1"/>
  <c r="U49" i="10" s="1"/>
  <c r="U50" i="10" s="1"/>
  <c r="U51" i="10" s="1"/>
  <c r="U52" i="10" s="1"/>
  <c r="U53" i="10" s="1"/>
  <c r="U54" i="10" s="1"/>
  <c r="U55" i="10" s="1"/>
  <c r="U56" i="10" s="1"/>
  <c r="U57" i="10" s="1"/>
  <c r="U58" i="10" s="1"/>
  <c r="U59" i="10" s="1"/>
  <c r="U60" i="10" s="1"/>
  <c r="U61" i="10" s="1"/>
  <c r="U62" i="10" s="1"/>
  <c r="U63" i="10" s="1"/>
  <c r="T44" i="10"/>
  <c r="T45" i="10" s="1"/>
  <c r="T46" i="10" s="1"/>
  <c r="T47" i="10" s="1"/>
  <c r="T48" i="10" s="1"/>
  <c r="T49" i="10" s="1"/>
  <c r="T50" i="10" s="1"/>
  <c r="T51" i="10" s="1"/>
  <c r="T52" i="10" s="1"/>
  <c r="T53" i="10" s="1"/>
  <c r="T54" i="10" s="1"/>
  <c r="T55" i="10" s="1"/>
  <c r="T56" i="10" s="1"/>
  <c r="T57" i="10" s="1"/>
  <c r="T58" i="10" s="1"/>
  <c r="T59" i="10" s="1"/>
  <c r="T60" i="10" s="1"/>
  <c r="T61" i="10" s="1"/>
  <c r="T62" i="10" s="1"/>
  <c r="T63" i="10" s="1"/>
  <c r="AD24" i="10"/>
  <c r="AD25" i="10" s="1"/>
  <c r="AD26" i="10" s="1"/>
  <c r="AD27" i="10" s="1"/>
  <c r="AD28" i="10" s="1"/>
  <c r="AD29" i="10" s="1"/>
  <c r="AD30" i="10" s="1"/>
  <c r="AD31" i="10" s="1"/>
  <c r="AD32" i="10" s="1"/>
  <c r="AD33" i="10" s="1"/>
  <c r="AD34" i="10" s="1"/>
  <c r="AD35" i="10" s="1"/>
  <c r="AD36" i="10" s="1"/>
  <c r="AD37" i="10" s="1"/>
  <c r="AD38" i="10" s="1"/>
  <c r="AD39" i="10" s="1"/>
  <c r="AD40" i="10" s="1"/>
  <c r="AD41" i="10" s="1"/>
  <c r="AD42" i="10" s="1"/>
  <c r="AD43" i="10" s="1"/>
  <c r="AA24" i="10"/>
  <c r="AA25" i="10" s="1"/>
  <c r="AA26" i="10" s="1"/>
  <c r="AA27" i="10" s="1"/>
  <c r="AA28" i="10" s="1"/>
  <c r="AA29" i="10" s="1"/>
  <c r="AA30" i="10" s="1"/>
  <c r="AA31" i="10" s="1"/>
  <c r="AA32" i="10" s="1"/>
  <c r="AA33" i="10" s="1"/>
  <c r="AA34" i="10" s="1"/>
  <c r="AA35" i="10" s="1"/>
  <c r="AA36" i="10" s="1"/>
  <c r="AA37" i="10" s="1"/>
  <c r="AA38" i="10" s="1"/>
  <c r="AA39" i="10" s="1"/>
  <c r="AA40" i="10" s="1"/>
  <c r="AA41" i="10" s="1"/>
  <c r="AA42" i="10" s="1"/>
  <c r="AA43" i="10" s="1"/>
  <c r="U24" i="10"/>
  <c r="U25" i="10" s="1"/>
  <c r="U26" i="10" s="1"/>
  <c r="U27" i="10" s="1"/>
  <c r="U28" i="10" s="1"/>
  <c r="U29" i="10" s="1"/>
  <c r="U30" i="10" s="1"/>
  <c r="U31" i="10" s="1"/>
  <c r="U32" i="10" s="1"/>
  <c r="U33" i="10" s="1"/>
  <c r="U34" i="10" s="1"/>
  <c r="U35" i="10" s="1"/>
  <c r="U36" i="10" s="1"/>
  <c r="U37" i="10" s="1"/>
  <c r="U38" i="10" s="1"/>
  <c r="U39" i="10" s="1"/>
  <c r="U40" i="10" s="1"/>
  <c r="U41" i="10" s="1"/>
  <c r="U42" i="10" s="1"/>
  <c r="U43" i="10" s="1"/>
  <c r="T24" i="10"/>
  <c r="T25" i="10" s="1"/>
  <c r="T26" i="10" s="1"/>
  <c r="T27" i="10" s="1"/>
  <c r="T28" i="10" s="1"/>
  <c r="T29" i="10" s="1"/>
  <c r="T30" i="10" s="1"/>
  <c r="T31" i="10" s="1"/>
  <c r="T32" i="10" s="1"/>
  <c r="T33" i="10" s="1"/>
  <c r="T34" i="10" s="1"/>
  <c r="T35" i="10" s="1"/>
  <c r="T36" i="10" s="1"/>
  <c r="T37" i="10" s="1"/>
  <c r="T38" i="10" s="1"/>
  <c r="T39" i="10" s="1"/>
  <c r="T40" i="10" s="1"/>
  <c r="T41" i="10" s="1"/>
  <c r="T42" i="10" s="1"/>
  <c r="T43" i="10" s="1"/>
  <c r="AD4" i="10"/>
  <c r="AD5" i="10" s="1"/>
  <c r="AD6" i="10" s="1"/>
  <c r="AD7" i="10" s="1"/>
  <c r="AD8" i="10" s="1"/>
  <c r="AD9" i="10" s="1"/>
  <c r="AD10" i="10" s="1"/>
  <c r="AD11" i="10" s="1"/>
  <c r="AD12" i="10" s="1"/>
  <c r="AD13" i="10" s="1"/>
  <c r="AD14" i="10" s="1"/>
  <c r="AD15" i="10" s="1"/>
  <c r="AD16" i="10" s="1"/>
  <c r="AD17" i="10" s="1"/>
  <c r="AD18" i="10" s="1"/>
  <c r="AD19" i="10" s="1"/>
  <c r="AD20" i="10" s="1"/>
  <c r="AD21" i="10" s="1"/>
  <c r="AD22" i="10" s="1"/>
  <c r="AD23" i="10" s="1"/>
  <c r="AA4" i="10"/>
  <c r="AA5" i="10" s="1"/>
  <c r="AA6" i="10" s="1"/>
  <c r="AA7" i="10" s="1"/>
  <c r="AA8" i="10" s="1"/>
  <c r="AA9" i="10" s="1"/>
  <c r="AA10" i="10" s="1"/>
  <c r="AA11" i="10" s="1"/>
  <c r="AA12" i="10" s="1"/>
  <c r="AA13" i="10" s="1"/>
  <c r="AA14" i="10" s="1"/>
  <c r="AA15" i="10" s="1"/>
  <c r="AA16" i="10" s="1"/>
  <c r="AA17" i="10" s="1"/>
  <c r="AA18" i="10" s="1"/>
  <c r="AA19" i="10" s="1"/>
  <c r="AA20" i="10" s="1"/>
  <c r="AA21" i="10" s="1"/>
  <c r="AA22" i="10" s="1"/>
  <c r="AA23" i="10" s="1"/>
  <c r="U4" i="10"/>
  <c r="U5" i="10" s="1"/>
  <c r="U6" i="10" s="1"/>
  <c r="U7" i="10" s="1"/>
  <c r="U8" i="10" s="1"/>
  <c r="U9" i="10" s="1"/>
  <c r="U10" i="10" s="1"/>
  <c r="U11" i="10" s="1"/>
  <c r="U12" i="10" s="1"/>
  <c r="U13" i="10" s="1"/>
  <c r="U14" i="10" s="1"/>
  <c r="U15" i="10" s="1"/>
  <c r="U16" i="10" s="1"/>
  <c r="U17" i="10" s="1"/>
  <c r="U18" i="10" s="1"/>
  <c r="U19" i="10" s="1"/>
  <c r="U20" i="10" s="1"/>
  <c r="U21" i="10" s="1"/>
  <c r="U22" i="10" s="1"/>
  <c r="U23" i="10" s="1"/>
  <c r="T4" i="10"/>
  <c r="T5" i="10" s="1"/>
  <c r="T6" i="10" s="1"/>
  <c r="T7" i="10" s="1"/>
  <c r="T8" i="10" s="1"/>
  <c r="T9" i="10" s="1"/>
  <c r="T10" i="10" s="1"/>
  <c r="T11" i="10" s="1"/>
  <c r="T12" i="10" s="1"/>
  <c r="T13" i="10" s="1"/>
  <c r="T14" i="10" s="1"/>
  <c r="T15" i="10" s="1"/>
  <c r="T16" i="10" s="1"/>
  <c r="T17" i="10" s="1"/>
  <c r="T18" i="10" s="1"/>
  <c r="T19" i="10" s="1"/>
  <c r="T20" i="10" s="1"/>
  <c r="T21" i="10" s="1"/>
  <c r="T22" i="10" s="1"/>
  <c r="T23" i="10" s="1"/>
  <c r="S373" i="10"/>
  <c r="S374" i="10" s="1"/>
  <c r="S375" i="10" s="1"/>
  <c r="S376" i="10" s="1"/>
  <c r="S377" i="10" s="1"/>
  <c r="S378" i="10" s="1"/>
  <c r="S379" i="10" s="1"/>
  <c r="S380" i="10" s="1"/>
  <c r="S381" i="10" s="1"/>
  <c r="S382" i="10" s="1"/>
  <c r="S383" i="10" s="1"/>
  <c r="S384" i="10" s="1"/>
  <c r="S385" i="10" s="1"/>
  <c r="S386" i="10" s="1"/>
  <c r="S387" i="10" s="1"/>
  <c r="S388" i="10" s="1"/>
  <c r="S389" i="10" s="1"/>
  <c r="S390" i="10" s="1"/>
  <c r="S391" i="10" s="1"/>
  <c r="S392" i="10" s="1"/>
  <c r="S352" i="10"/>
  <c r="S353" i="10" s="1"/>
  <c r="S354" i="10" s="1"/>
  <c r="S355" i="10" s="1"/>
  <c r="S356" i="10" s="1"/>
  <c r="S357" i="10" s="1"/>
  <c r="S358" i="10" s="1"/>
  <c r="S359" i="10" s="1"/>
  <c r="S360" i="10" s="1"/>
  <c r="S361" i="10" s="1"/>
  <c r="S362" i="10" s="1"/>
  <c r="S363" i="10" s="1"/>
  <c r="S364" i="10" s="1"/>
  <c r="S365" i="10" s="1"/>
  <c r="S366" i="10" s="1"/>
  <c r="S367" i="10" s="1"/>
  <c r="S368" i="10" s="1"/>
  <c r="S369" i="10" s="1"/>
  <c r="S370" i="10" s="1"/>
  <c r="S371" i="10" s="1"/>
  <c r="S372" i="10" s="1"/>
  <c r="S351" i="10"/>
  <c r="S330" i="10"/>
  <c r="S331" i="10" s="1"/>
  <c r="S332" i="10" s="1"/>
  <c r="S333" i="10" s="1"/>
  <c r="S334" i="10" s="1"/>
  <c r="S335" i="10" s="1"/>
  <c r="S336" i="10" s="1"/>
  <c r="S337" i="10" s="1"/>
  <c r="S338" i="10" s="1"/>
  <c r="S339" i="10" s="1"/>
  <c r="S340" i="10" s="1"/>
  <c r="S341" i="10" s="1"/>
  <c r="S342" i="10" s="1"/>
  <c r="S343" i="10" s="1"/>
  <c r="S344" i="10" s="1"/>
  <c r="S345" i="10" s="1"/>
  <c r="S346" i="10" s="1"/>
  <c r="S347" i="10" s="1"/>
  <c r="S348" i="10" s="1"/>
  <c r="S349" i="10" s="1"/>
  <c r="S350" i="10" s="1"/>
  <c r="S329" i="10"/>
  <c r="AG328" i="10"/>
  <c r="S327" i="10"/>
  <c r="S306" i="10"/>
  <c r="S307" i="10" s="1"/>
  <c r="S308" i="10" s="1"/>
  <c r="S309" i="10" s="1"/>
  <c r="S310" i="10" s="1"/>
  <c r="S311" i="10" s="1"/>
  <c r="S312" i="10" s="1"/>
  <c r="S313" i="10" s="1"/>
  <c r="S314" i="10" s="1"/>
  <c r="S315" i="10" s="1"/>
  <c r="S316" i="10" s="1"/>
  <c r="S317" i="10" s="1"/>
  <c r="S318" i="10" s="1"/>
  <c r="S319" i="10" s="1"/>
  <c r="S320" i="10" s="1"/>
  <c r="S321" i="10" s="1"/>
  <c r="S322" i="10" s="1"/>
  <c r="S323" i="10" s="1"/>
  <c r="S324" i="10" s="1"/>
  <c r="S325" i="10" s="1"/>
  <c r="S326" i="10" s="1"/>
  <c r="S285" i="10"/>
  <c r="S286" i="10" s="1"/>
  <c r="S287" i="10" s="1"/>
  <c r="S288" i="10" s="1"/>
  <c r="S289" i="10" s="1"/>
  <c r="S290" i="10" s="1"/>
  <c r="S291" i="10" s="1"/>
  <c r="S292" i="10" s="1"/>
  <c r="S293" i="10" s="1"/>
  <c r="S294" i="10" s="1"/>
  <c r="S295" i="10" s="1"/>
  <c r="S296" i="10" s="1"/>
  <c r="S297" i="10" s="1"/>
  <c r="S298" i="10" s="1"/>
  <c r="S299" i="10" s="1"/>
  <c r="S300" i="10" s="1"/>
  <c r="S301" i="10" s="1"/>
  <c r="S302" i="10" s="1"/>
  <c r="S303" i="10" s="1"/>
  <c r="S304" i="10" s="1"/>
  <c r="S305" i="10" s="1"/>
  <c r="S264" i="10"/>
  <c r="S265" i="10" s="1"/>
  <c r="S266" i="10" s="1"/>
  <c r="S267" i="10" s="1"/>
  <c r="S268" i="10" s="1"/>
  <c r="S269" i="10" s="1"/>
  <c r="S270" i="10" s="1"/>
  <c r="S271" i="10" s="1"/>
  <c r="S272" i="10" s="1"/>
  <c r="S273" i="10" s="1"/>
  <c r="S274" i="10" s="1"/>
  <c r="S275" i="10" s="1"/>
  <c r="S276" i="10" s="1"/>
  <c r="S277" i="10" s="1"/>
  <c r="S278" i="10" s="1"/>
  <c r="S279" i="10" s="1"/>
  <c r="S280" i="10" s="1"/>
  <c r="S281" i="10" s="1"/>
  <c r="S282" i="10" s="1"/>
  <c r="S283" i="10" s="1"/>
  <c r="S284" i="10" s="1"/>
  <c r="S222" i="10"/>
  <c r="S223" i="10" s="1"/>
  <c r="S224" i="10" s="1"/>
  <c r="S225" i="10" s="1"/>
  <c r="S226" i="10" s="1"/>
  <c r="S227" i="10" s="1"/>
  <c r="S228" i="10" s="1"/>
  <c r="S229" i="10" s="1"/>
  <c r="S230" i="10" s="1"/>
  <c r="S231" i="10" s="1"/>
  <c r="S232" i="10" s="1"/>
  <c r="S233" i="10" s="1"/>
  <c r="S234" i="10" s="1"/>
  <c r="S235" i="10" s="1"/>
  <c r="S236" i="10" s="1"/>
  <c r="S237" i="10" s="1"/>
  <c r="S238" i="10" s="1"/>
  <c r="S239" i="10" s="1"/>
  <c r="S240" i="10" s="1"/>
  <c r="S241" i="10" s="1"/>
  <c r="S242" i="10" s="1"/>
  <c r="S202" i="10"/>
  <c r="S203" i="10" s="1"/>
  <c r="S204" i="10" s="1"/>
  <c r="S205" i="10" s="1"/>
  <c r="S206" i="10" s="1"/>
  <c r="S207" i="10" s="1"/>
  <c r="S208" i="10" s="1"/>
  <c r="S209" i="10" s="1"/>
  <c r="S210" i="10" s="1"/>
  <c r="S211" i="10" s="1"/>
  <c r="S212" i="10" s="1"/>
  <c r="S213" i="10" s="1"/>
  <c r="S214" i="10" s="1"/>
  <c r="S215" i="10" s="1"/>
  <c r="S216" i="10" s="1"/>
  <c r="S217" i="10" s="1"/>
  <c r="S218" i="10" s="1"/>
  <c r="S219" i="10" s="1"/>
  <c r="S220" i="10" s="1"/>
  <c r="S221" i="10" s="1"/>
  <c r="S181" i="10"/>
  <c r="S182" i="10" s="1"/>
  <c r="S183" i="10" s="1"/>
  <c r="S184" i="10" s="1"/>
  <c r="S185" i="10" s="1"/>
  <c r="S186" i="10" s="1"/>
  <c r="S187" i="10" s="1"/>
  <c r="S188" i="10" s="1"/>
  <c r="S189" i="10" s="1"/>
  <c r="S190" i="10" s="1"/>
  <c r="S191" i="10" s="1"/>
  <c r="S192" i="10" s="1"/>
  <c r="S193" i="10" s="1"/>
  <c r="S194" i="10" s="1"/>
  <c r="S195" i="10" s="1"/>
  <c r="S196" i="10" s="1"/>
  <c r="S197" i="10" s="1"/>
  <c r="S198" i="10" s="1"/>
  <c r="S199" i="10" s="1"/>
  <c r="S200" i="10" s="1"/>
  <c r="S201" i="10" s="1"/>
  <c r="S165" i="10"/>
  <c r="S166" i="10" s="1"/>
  <c r="S167" i="10" s="1"/>
  <c r="S168" i="10" s="1"/>
  <c r="S169" i="10" s="1"/>
  <c r="S170" i="10" s="1"/>
  <c r="S171" i="10" s="1"/>
  <c r="S172" i="10" s="1"/>
  <c r="S173" i="10" s="1"/>
  <c r="S174" i="10" s="1"/>
  <c r="S175" i="10" s="1"/>
  <c r="S176" i="10" s="1"/>
  <c r="S177" i="10" s="1"/>
  <c r="S178" i="10" s="1"/>
  <c r="S179" i="10" s="1"/>
  <c r="S180" i="10" s="1"/>
  <c r="S144" i="10"/>
  <c r="S145" i="10" s="1"/>
  <c r="S146" i="10" s="1"/>
  <c r="S147" i="10" s="1"/>
  <c r="S148" i="10" s="1"/>
  <c r="S149" i="10" s="1"/>
  <c r="S150" i="10" s="1"/>
  <c r="S151" i="10" s="1"/>
  <c r="S152" i="10" s="1"/>
  <c r="S153" i="10" s="1"/>
  <c r="S154" i="10" s="1"/>
  <c r="S155" i="10" s="1"/>
  <c r="S156" i="10" s="1"/>
  <c r="S157" i="10" s="1"/>
  <c r="S158" i="10" s="1"/>
  <c r="S159" i="10" s="1"/>
  <c r="S160" i="10" s="1"/>
  <c r="S161" i="10" s="1"/>
  <c r="S162" i="10" s="1"/>
  <c r="S163" i="10" s="1"/>
  <c r="S164" i="10" s="1"/>
  <c r="S125" i="10"/>
  <c r="S126" i="10" s="1"/>
  <c r="S127" i="10" s="1"/>
  <c r="S128" i="10" s="1"/>
  <c r="S129" i="10" s="1"/>
  <c r="S130" i="10" s="1"/>
  <c r="S131" i="10" s="1"/>
  <c r="S132" i="10" s="1"/>
  <c r="S133" i="10" s="1"/>
  <c r="S134" i="10" s="1"/>
  <c r="S135" i="10" s="1"/>
  <c r="S136" i="10" s="1"/>
  <c r="S137" i="10" s="1"/>
  <c r="S138" i="10" s="1"/>
  <c r="S139" i="10" s="1"/>
  <c r="S140" i="10" s="1"/>
  <c r="S141" i="10" s="1"/>
  <c r="S142" i="10" s="1"/>
  <c r="S143" i="10" s="1"/>
  <c r="S105" i="10"/>
  <c r="S106" i="10" s="1"/>
  <c r="S107" i="10" s="1"/>
  <c r="S108" i="10" s="1"/>
  <c r="S109" i="10" s="1"/>
  <c r="S110" i="10" s="1"/>
  <c r="S111" i="10" s="1"/>
  <c r="S112" i="10" s="1"/>
  <c r="S113" i="10" s="1"/>
  <c r="S114" i="10" s="1"/>
  <c r="S115" i="10" s="1"/>
  <c r="S116" i="10" s="1"/>
  <c r="S117" i="10" s="1"/>
  <c r="S118" i="10" s="1"/>
  <c r="S119" i="10" s="1"/>
  <c r="S120" i="10" s="1"/>
  <c r="S121" i="10" s="1"/>
  <c r="S122" i="10" s="1"/>
  <c r="S123" i="10" s="1"/>
  <c r="S124" i="10" s="1"/>
  <c r="S84" i="10"/>
  <c r="S85" i="10" s="1"/>
  <c r="S86" i="10" s="1"/>
  <c r="S87" i="10" s="1"/>
  <c r="S88" i="10" s="1"/>
  <c r="S89" i="10" s="1"/>
  <c r="S90" i="10" s="1"/>
  <c r="S91" i="10" s="1"/>
  <c r="S92" i="10" s="1"/>
  <c r="S93" i="10" s="1"/>
  <c r="S94" i="10" s="1"/>
  <c r="S95" i="10" s="1"/>
  <c r="S96" i="10" s="1"/>
  <c r="S97" i="10" s="1"/>
  <c r="S98" i="10" s="1"/>
  <c r="S99" i="10" s="1"/>
  <c r="S100" i="10" s="1"/>
  <c r="S101" i="10" s="1"/>
  <c r="S102" i="10" s="1"/>
  <c r="S103" i="10" s="1"/>
  <c r="S104" i="10" s="1"/>
  <c r="S64" i="10"/>
  <c r="S65" i="10" s="1"/>
  <c r="S66" i="10" s="1"/>
  <c r="S67" i="10" s="1"/>
  <c r="S68" i="10" s="1"/>
  <c r="S69" i="10" s="1"/>
  <c r="S70" i="10" s="1"/>
  <c r="S71" i="10" s="1"/>
  <c r="S72" i="10" s="1"/>
  <c r="S73" i="10" s="1"/>
  <c r="S74" i="10" s="1"/>
  <c r="S75" i="10" s="1"/>
  <c r="S76" i="10" s="1"/>
  <c r="S77" i="10" s="1"/>
  <c r="S78" i="10" s="1"/>
  <c r="S79" i="10" s="1"/>
  <c r="S80" i="10" s="1"/>
  <c r="S81" i="10" s="1"/>
  <c r="S82" i="10" s="1"/>
  <c r="S83" i="10" s="1"/>
  <c r="S44" i="10"/>
  <c r="S45" i="10" s="1"/>
  <c r="S46" i="10" s="1"/>
  <c r="S47" i="10" s="1"/>
  <c r="S48" i="10" s="1"/>
  <c r="S49" i="10" s="1"/>
  <c r="S50" i="10" s="1"/>
  <c r="S51" i="10" s="1"/>
  <c r="S52" i="10" s="1"/>
  <c r="S53" i="10" s="1"/>
  <c r="S54" i="10" s="1"/>
  <c r="S55" i="10" s="1"/>
  <c r="S56" i="10" s="1"/>
  <c r="S57" i="10" s="1"/>
  <c r="S58" i="10" s="1"/>
  <c r="S59" i="10" s="1"/>
  <c r="S60" i="10" s="1"/>
  <c r="S61" i="10" s="1"/>
  <c r="S62" i="10" s="1"/>
  <c r="S63" i="10" s="1"/>
  <c r="S24" i="10"/>
  <c r="S25" i="10" s="1"/>
  <c r="S26" i="10" s="1"/>
  <c r="S27" i="10" s="1"/>
  <c r="S28" i="10" s="1"/>
  <c r="S29" i="10" s="1"/>
  <c r="S30" i="10" s="1"/>
  <c r="S31" i="10" s="1"/>
  <c r="S32" i="10" s="1"/>
  <c r="S33" i="10" s="1"/>
  <c r="S34" i="10" s="1"/>
  <c r="S35" i="10" s="1"/>
  <c r="S36" i="10" s="1"/>
  <c r="S37" i="10" s="1"/>
  <c r="S38" i="10" s="1"/>
  <c r="S39" i="10" s="1"/>
  <c r="S40" i="10" s="1"/>
  <c r="S41" i="10" s="1"/>
  <c r="S42" i="10" s="1"/>
  <c r="S43" i="10" s="1"/>
  <c r="S4" i="10"/>
  <c r="S5" i="10" s="1"/>
  <c r="S6" i="10" s="1"/>
  <c r="S7" i="10" s="1"/>
  <c r="S8" i="10" s="1"/>
  <c r="S9" i="10" s="1"/>
  <c r="S10" i="10" s="1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AA331" i="10" l="1"/>
  <c r="AA203" i="10"/>
  <c r="W36" i="10"/>
  <c r="AK35" i="10"/>
  <c r="V217" i="32"/>
  <c r="AJ216" i="32"/>
  <c r="V178" i="32"/>
  <c r="AJ177" i="32"/>
  <c r="AB117" i="10"/>
  <c r="AP116" i="10"/>
  <c r="V385" i="10"/>
  <c r="AJ384" i="10"/>
  <c r="AC214" i="10"/>
  <c r="AQ213" i="10"/>
  <c r="AB37" i="10"/>
  <c r="AP36" i="10"/>
  <c r="AB137" i="10"/>
  <c r="AP136" i="10"/>
  <c r="V79" i="10"/>
  <c r="AJ78" i="10"/>
  <c r="AC76" i="10"/>
  <c r="AQ75" i="10"/>
  <c r="W96" i="10"/>
  <c r="AK95" i="10"/>
  <c r="AB193" i="10"/>
  <c r="AP192" i="10"/>
  <c r="AB16" i="10"/>
  <c r="AP15" i="10"/>
  <c r="W385" i="10"/>
  <c r="AK384" i="10"/>
  <c r="AC342" i="10"/>
  <c r="AQ341" i="10"/>
  <c r="V276" i="10"/>
  <c r="AJ275" i="10"/>
  <c r="AC193" i="10"/>
  <c r="AQ192" i="10"/>
  <c r="V342" i="10"/>
  <c r="AJ341" i="10"/>
  <c r="AQ254" i="10"/>
  <c r="AB318" i="10"/>
  <c r="AP317" i="10"/>
  <c r="V234" i="10"/>
  <c r="AJ233" i="10"/>
  <c r="AJ254" i="10"/>
  <c r="AB96" i="10"/>
  <c r="AP95" i="10"/>
  <c r="AB385" i="10"/>
  <c r="AP384" i="10"/>
  <c r="AC318" i="10"/>
  <c r="AQ317" i="10"/>
  <c r="AB276" i="10"/>
  <c r="AP275" i="10"/>
  <c r="AC138" i="10"/>
  <c r="AQ137" i="10"/>
  <c r="AC97" i="10"/>
  <c r="AQ96" i="10"/>
  <c r="W214" i="10"/>
  <c r="AK213" i="10"/>
  <c r="V99" i="10"/>
  <c r="AJ98" i="10"/>
  <c r="AB342" i="10"/>
  <c r="AP341" i="10"/>
  <c r="AC297" i="10"/>
  <c r="AQ296" i="10"/>
  <c r="W120" i="10"/>
  <c r="AK119" i="10"/>
  <c r="AC37" i="10"/>
  <c r="AQ36" i="10"/>
  <c r="AB156" i="10"/>
  <c r="AP155" i="10"/>
  <c r="AC277" i="10"/>
  <c r="AQ276" i="10"/>
  <c r="V59" i="10"/>
  <c r="AJ58" i="10"/>
  <c r="AC17" i="10"/>
  <c r="AQ16" i="10"/>
  <c r="V159" i="10"/>
  <c r="AJ158" i="10"/>
  <c r="V297" i="10"/>
  <c r="AJ296" i="10"/>
  <c r="W234" i="10"/>
  <c r="AK233" i="10"/>
  <c r="AC118" i="10"/>
  <c r="AQ117" i="10"/>
  <c r="V364" i="10"/>
  <c r="AJ363" i="10"/>
  <c r="V139" i="10"/>
  <c r="AJ138" i="10"/>
  <c r="W342" i="10"/>
  <c r="AK341" i="10"/>
  <c r="AC156" i="10"/>
  <c r="AQ155" i="10"/>
  <c r="W177" i="10"/>
  <c r="AK176" i="10"/>
  <c r="V318" i="10"/>
  <c r="AJ317" i="10"/>
  <c r="W318" i="10"/>
  <c r="AK317" i="10"/>
  <c r="AB56" i="10"/>
  <c r="AP55" i="10"/>
  <c r="AC57" i="10"/>
  <c r="AQ56" i="10"/>
  <c r="AP254" i="10"/>
  <c r="AK255" i="10"/>
  <c r="W193" i="10"/>
  <c r="AK192" i="10"/>
  <c r="AC234" i="10"/>
  <c r="AQ233" i="10"/>
  <c r="V193" i="10"/>
  <c r="AJ192" i="10"/>
  <c r="W76" i="10"/>
  <c r="AK75" i="10"/>
  <c r="W365" i="10"/>
  <c r="AK364" i="10"/>
  <c r="AB214" i="10"/>
  <c r="AP213" i="10"/>
  <c r="AC364" i="10"/>
  <c r="AQ363" i="10"/>
  <c r="W277" i="10"/>
  <c r="AK276" i="10"/>
  <c r="V177" i="10"/>
  <c r="AJ176" i="10"/>
  <c r="AB297" i="10"/>
  <c r="AP296" i="10"/>
  <c r="V214" i="10"/>
  <c r="AJ213" i="10"/>
  <c r="AB234" i="10"/>
  <c r="AP233" i="10"/>
  <c r="AB364" i="10"/>
  <c r="AP363" i="10"/>
  <c r="AB177" i="10"/>
  <c r="AP176" i="10"/>
  <c r="W160" i="10"/>
  <c r="AK159" i="10"/>
  <c r="AB76" i="10"/>
  <c r="AP75" i="10"/>
  <c r="W297" i="10"/>
  <c r="AK296" i="10"/>
  <c r="AC385" i="10"/>
  <c r="AQ384" i="10"/>
  <c r="AC177" i="10"/>
  <c r="AQ176" i="10"/>
  <c r="V319" i="32"/>
  <c r="AJ318" i="32"/>
  <c r="W385" i="32"/>
  <c r="AK384" i="32"/>
  <c r="AC76" i="32"/>
  <c r="AQ75" i="32"/>
  <c r="AB193" i="32"/>
  <c r="AP192" i="32"/>
  <c r="V276" i="32"/>
  <c r="AJ275" i="32"/>
  <c r="AJ254" i="32"/>
  <c r="AB385" i="32"/>
  <c r="AP384" i="32"/>
  <c r="W234" i="32"/>
  <c r="AK233" i="32"/>
  <c r="AC36" i="32"/>
  <c r="AQ35" i="32"/>
  <c r="V195" i="32"/>
  <c r="AJ194" i="32"/>
  <c r="AB137" i="32"/>
  <c r="AP136" i="32"/>
  <c r="AC193" i="32"/>
  <c r="AQ192" i="32"/>
  <c r="AB156" i="32"/>
  <c r="AP155" i="32"/>
  <c r="AC156" i="32"/>
  <c r="AQ155" i="32"/>
  <c r="AB96" i="32"/>
  <c r="AP95" i="32"/>
  <c r="AC297" i="32"/>
  <c r="AQ296" i="32"/>
  <c r="W96" i="32"/>
  <c r="AK95" i="32"/>
  <c r="V297" i="32"/>
  <c r="AJ296" i="32"/>
  <c r="W343" i="32"/>
  <c r="AK342" i="32"/>
  <c r="AC276" i="32"/>
  <c r="AQ275" i="32"/>
  <c r="W214" i="32"/>
  <c r="AK213" i="32"/>
  <c r="AC214" i="32"/>
  <c r="AQ213" i="32"/>
  <c r="AC96" i="32"/>
  <c r="AQ95" i="32"/>
  <c r="AB364" i="32"/>
  <c r="AP363" i="32"/>
  <c r="AB276" i="32"/>
  <c r="AP275" i="32"/>
  <c r="AC318" i="32"/>
  <c r="AQ317" i="32"/>
  <c r="AB234" i="32"/>
  <c r="AP233" i="32"/>
  <c r="W178" i="32"/>
  <c r="AK177" i="32"/>
  <c r="AB56" i="32"/>
  <c r="AP55" i="32"/>
  <c r="AC342" i="32"/>
  <c r="AQ341" i="32"/>
  <c r="AB214" i="32"/>
  <c r="AP213" i="32"/>
  <c r="W297" i="32"/>
  <c r="AK296" i="32"/>
  <c r="V364" i="32"/>
  <c r="AJ363" i="32"/>
  <c r="W364" i="32"/>
  <c r="AK363" i="32"/>
  <c r="V342" i="32"/>
  <c r="AJ341" i="32"/>
  <c r="AB297" i="32"/>
  <c r="AP296" i="32"/>
  <c r="AB76" i="32"/>
  <c r="AP75" i="32"/>
  <c r="AC117" i="32"/>
  <c r="AQ116" i="32"/>
  <c r="AQ254" i="32"/>
  <c r="W276" i="32"/>
  <c r="AK275" i="32"/>
  <c r="V385" i="32"/>
  <c r="AJ384" i="32"/>
  <c r="AC56" i="32"/>
  <c r="AQ55" i="32"/>
  <c r="AB117" i="32"/>
  <c r="AP116" i="32"/>
  <c r="AK254" i="32"/>
  <c r="AC234" i="32"/>
  <c r="AQ233" i="32"/>
  <c r="AC137" i="32"/>
  <c r="AQ136" i="32"/>
  <c r="AC385" i="32"/>
  <c r="AQ384" i="32"/>
  <c r="AP254" i="32"/>
  <c r="AB342" i="32"/>
  <c r="AP341" i="32"/>
  <c r="W319" i="32"/>
  <c r="AK318" i="32"/>
  <c r="AB319" i="32"/>
  <c r="AP318" i="32"/>
  <c r="AC364" i="32"/>
  <c r="AQ363" i="32"/>
  <c r="AB16" i="32"/>
  <c r="AP15" i="32"/>
  <c r="AC16" i="32"/>
  <c r="AQ15" i="32"/>
  <c r="AC177" i="32"/>
  <c r="AQ176" i="32"/>
  <c r="AB177" i="32"/>
  <c r="AP176" i="32"/>
  <c r="AB36" i="32"/>
  <c r="AP35" i="32"/>
  <c r="V234" i="32"/>
  <c r="AJ233" i="32"/>
  <c r="Z210" i="10"/>
  <c r="AN209" i="10"/>
  <c r="Y73" i="32"/>
  <c r="AM72" i="32"/>
  <c r="AM250" i="32"/>
  <c r="Y133" i="32"/>
  <c r="AM132" i="32"/>
  <c r="AL250" i="32"/>
  <c r="X272" i="32"/>
  <c r="AL271" i="32"/>
  <c r="Y381" i="32"/>
  <c r="AM380" i="32"/>
  <c r="Z360" i="32"/>
  <c r="AN359" i="32"/>
  <c r="AL72" i="32"/>
  <c r="X73" i="32"/>
  <c r="Z174" i="32"/>
  <c r="AN173" i="32"/>
  <c r="Z113" i="32"/>
  <c r="AN112" i="32"/>
  <c r="X12" i="32"/>
  <c r="AL11" i="32"/>
  <c r="X210" i="32"/>
  <c r="AL209" i="32"/>
  <c r="X381" i="32"/>
  <c r="AL380" i="32"/>
  <c r="X113" i="32"/>
  <c r="AL112" i="32"/>
  <c r="Y92" i="32"/>
  <c r="AM91" i="32"/>
  <c r="Z73" i="32"/>
  <c r="AN72" i="32"/>
  <c r="X230" i="32"/>
  <c r="AL229" i="32"/>
  <c r="Z189" i="32"/>
  <c r="AN188" i="32"/>
  <c r="Z12" i="32"/>
  <c r="AN11" i="32"/>
  <c r="Y293" i="32"/>
  <c r="AM292" i="32"/>
  <c r="Y338" i="32"/>
  <c r="AM337" i="32"/>
  <c r="Y272" i="32"/>
  <c r="AM271" i="32"/>
  <c r="Z293" i="32"/>
  <c r="AN292" i="32"/>
  <c r="X338" i="32"/>
  <c r="AL337" i="32"/>
  <c r="Z314" i="32"/>
  <c r="AN313" i="32"/>
  <c r="Y12" i="32"/>
  <c r="AM11" i="32"/>
  <c r="X314" i="32"/>
  <c r="AL313" i="32"/>
  <c r="Y190" i="32"/>
  <c r="AM189" i="32"/>
  <c r="X360" i="32"/>
  <c r="AL359" i="32"/>
  <c r="X293" i="32"/>
  <c r="AL292" i="32"/>
  <c r="X152" i="32"/>
  <c r="AL151" i="32"/>
  <c r="Y32" i="32"/>
  <c r="AM31" i="32"/>
  <c r="Y230" i="32"/>
  <c r="AM229" i="32"/>
  <c r="Z153" i="32"/>
  <c r="AN152" i="32"/>
  <c r="Z272" i="32"/>
  <c r="AN271" i="32"/>
  <c r="Z33" i="32"/>
  <c r="AN32" i="32"/>
  <c r="Z52" i="32"/>
  <c r="AN51" i="32"/>
  <c r="Y152" i="32"/>
  <c r="AM151" i="32"/>
  <c r="Z133" i="32"/>
  <c r="AN132" i="32"/>
  <c r="Y52" i="32"/>
  <c r="AM51" i="32"/>
  <c r="Z381" i="32"/>
  <c r="AN380" i="32"/>
  <c r="Z212" i="32"/>
  <c r="AN211" i="32"/>
  <c r="X189" i="32"/>
  <c r="AL188" i="32"/>
  <c r="X92" i="32"/>
  <c r="AL91" i="32"/>
  <c r="AM173" i="32"/>
  <c r="Y174" i="32"/>
  <c r="X32" i="32"/>
  <c r="AL31" i="32"/>
  <c r="AN251" i="32"/>
  <c r="Y113" i="32"/>
  <c r="AM112" i="32"/>
  <c r="X133" i="32"/>
  <c r="AL132" i="32"/>
  <c r="Y210" i="32"/>
  <c r="AM209" i="32"/>
  <c r="X52" i="32"/>
  <c r="AL51" i="32"/>
  <c r="Z92" i="32"/>
  <c r="AN91" i="32"/>
  <c r="Z338" i="32"/>
  <c r="AN337" i="32"/>
  <c r="Y314" i="32"/>
  <c r="AM313" i="32"/>
  <c r="X173" i="32"/>
  <c r="AL172" i="32"/>
  <c r="Z230" i="32"/>
  <c r="AN229" i="32"/>
  <c r="Y32" i="10"/>
  <c r="AM31" i="10"/>
  <c r="AL31" i="10"/>
  <c r="Z72" i="10"/>
  <c r="AN71" i="10"/>
  <c r="Z361" i="10"/>
  <c r="AN360" i="10"/>
  <c r="AL250" i="10"/>
  <c r="AM251" i="10"/>
  <c r="Y272" i="10"/>
  <c r="AM271" i="10"/>
  <c r="Y338" i="10"/>
  <c r="AM337" i="10"/>
  <c r="AL313" i="10"/>
  <c r="Z230" i="10"/>
  <c r="AN229" i="10"/>
  <c r="Y230" i="10"/>
  <c r="AM229" i="10"/>
  <c r="Z189" i="10"/>
  <c r="AN188" i="10"/>
  <c r="Y293" i="10"/>
  <c r="AM292" i="10"/>
  <c r="Y92" i="10"/>
  <c r="AM91" i="10"/>
  <c r="Y210" i="10"/>
  <c r="AM209" i="10"/>
  <c r="Z173" i="10"/>
  <c r="AN172" i="10"/>
  <c r="AL360" i="10"/>
  <c r="Z273" i="10"/>
  <c r="AN272" i="10"/>
  <c r="AL72" i="10"/>
  <c r="AL91" i="10"/>
  <c r="AL173" i="10"/>
  <c r="AL337" i="10"/>
  <c r="AL112" i="10"/>
  <c r="Z293" i="10"/>
  <c r="AN292" i="10"/>
  <c r="Z113" i="10"/>
  <c r="AN112" i="10"/>
  <c r="Y361" i="10"/>
  <c r="AM360" i="10"/>
  <c r="AL380" i="10"/>
  <c r="Z92" i="10"/>
  <c r="AN91" i="10"/>
  <c r="Z382" i="10"/>
  <c r="AN381" i="10"/>
  <c r="Y73" i="10"/>
  <c r="AM72" i="10"/>
  <c r="Y314" i="10"/>
  <c r="AM313" i="10"/>
  <c r="AL229" i="10"/>
  <c r="AL292" i="10"/>
  <c r="AL188" i="10"/>
  <c r="Z152" i="10"/>
  <c r="AN151" i="10"/>
  <c r="Y133" i="10"/>
  <c r="AM132" i="10"/>
  <c r="Y52" i="10"/>
  <c r="AM51" i="10"/>
  <c r="Y113" i="10"/>
  <c r="AM112" i="10"/>
  <c r="Y382" i="10"/>
  <c r="AM381" i="10"/>
  <c r="Y173" i="10"/>
  <c r="AM172" i="10"/>
  <c r="AL271" i="10"/>
  <c r="AL152" i="10"/>
  <c r="Y152" i="10"/>
  <c r="AM151" i="10"/>
  <c r="Z314" i="10"/>
  <c r="AN313" i="10"/>
  <c r="Z52" i="10"/>
  <c r="AN51" i="10"/>
  <c r="AL132" i="10"/>
  <c r="Y189" i="10"/>
  <c r="AM188" i="10"/>
  <c r="AL51" i="10"/>
  <c r="Z338" i="10"/>
  <c r="AN337" i="10"/>
  <c r="AL209" i="10"/>
  <c r="AN250" i="10"/>
  <c r="Z133" i="10"/>
  <c r="AN132" i="10"/>
  <c r="U106" i="32"/>
  <c r="AI106" i="32" s="1"/>
  <c r="AA286" i="32"/>
  <c r="AA287" i="32" s="1"/>
  <c r="U126" i="32"/>
  <c r="AI126" i="32" s="1"/>
  <c r="T265" i="32"/>
  <c r="T266" i="32" s="1"/>
  <c r="U286" i="32"/>
  <c r="AI286" i="32" s="1"/>
  <c r="AD65" i="32"/>
  <c r="AD66" i="32" s="1"/>
  <c r="T166" i="32"/>
  <c r="T167" i="32" s="1"/>
  <c r="AD145" i="32"/>
  <c r="AR145" i="32" s="1"/>
  <c r="T182" i="32"/>
  <c r="T183" i="32" s="1"/>
  <c r="AD371" i="32"/>
  <c r="AD372" i="32" s="1"/>
  <c r="AR372" i="32" s="1"/>
  <c r="AA166" i="32"/>
  <c r="AO165" i="32"/>
  <c r="AA5" i="32"/>
  <c r="AO4" i="32"/>
  <c r="U265" i="32"/>
  <c r="AI264" i="32"/>
  <c r="AD5" i="32"/>
  <c r="AR4" i="32"/>
  <c r="AD45" i="32"/>
  <c r="AR44" i="32"/>
  <c r="AA106" i="32"/>
  <c r="AO105" i="32"/>
  <c r="AA265" i="32"/>
  <c r="AO264" i="32"/>
  <c r="AA182" i="32"/>
  <c r="AO181" i="32"/>
  <c r="U307" i="32"/>
  <c r="AI306" i="32"/>
  <c r="AA25" i="32"/>
  <c r="AO24" i="32"/>
  <c r="AI243" i="32"/>
  <c r="AA307" i="32"/>
  <c r="AO306" i="32"/>
  <c r="AD377" i="32"/>
  <c r="AR376" i="32"/>
  <c r="AA45" i="32"/>
  <c r="AO44" i="32"/>
  <c r="AD126" i="32"/>
  <c r="AR125" i="32"/>
  <c r="AA203" i="32"/>
  <c r="AO202" i="32"/>
  <c r="AA376" i="32"/>
  <c r="AO375" i="32"/>
  <c r="U85" i="32"/>
  <c r="AI84" i="32"/>
  <c r="AD106" i="32"/>
  <c r="AR105" i="32"/>
  <c r="U182" i="32"/>
  <c r="AI181" i="32"/>
  <c r="AD203" i="32"/>
  <c r="AD265" i="32"/>
  <c r="AR264" i="32"/>
  <c r="U166" i="32"/>
  <c r="AI165" i="32"/>
  <c r="AD182" i="32"/>
  <c r="AR181" i="32"/>
  <c r="AD25" i="32"/>
  <c r="AR24" i="32"/>
  <c r="AA85" i="32"/>
  <c r="AO243" i="32"/>
  <c r="AA354" i="32"/>
  <c r="AO353" i="32"/>
  <c r="U371" i="32"/>
  <c r="AI370" i="32"/>
  <c r="U376" i="32"/>
  <c r="AI375" i="32"/>
  <c r="U65" i="32"/>
  <c r="AD85" i="32"/>
  <c r="U145" i="32"/>
  <c r="AD244" i="32"/>
  <c r="AR243" i="32"/>
  <c r="T307" i="32"/>
  <c r="T308" i="32" s="1"/>
  <c r="AD354" i="32"/>
  <c r="AR353" i="32"/>
  <c r="AA371" i="32"/>
  <c r="AO370" i="32"/>
  <c r="AI24" i="32"/>
  <c r="U354" i="32"/>
  <c r="AI353" i="32"/>
  <c r="AD166" i="32"/>
  <c r="AR165" i="32"/>
  <c r="AI4" i="32"/>
  <c r="AI44" i="32"/>
  <c r="AA65" i="32"/>
  <c r="AA126" i="32"/>
  <c r="AO125" i="32"/>
  <c r="AA145" i="32"/>
  <c r="U203" i="32"/>
  <c r="AI202" i="32"/>
  <c r="AD286" i="32"/>
  <c r="AR285" i="32"/>
  <c r="AD307" i="32"/>
  <c r="T5" i="32"/>
  <c r="AH4" i="32"/>
  <c r="T45" i="32"/>
  <c r="AH44" i="32"/>
  <c r="AH243" i="32"/>
  <c r="T203" i="32"/>
  <c r="AH202" i="32"/>
  <c r="T354" i="32"/>
  <c r="AH353" i="32"/>
  <c r="T85" i="32"/>
  <c r="AH84" i="32"/>
  <c r="T371" i="32"/>
  <c r="T25" i="32"/>
  <c r="AH24" i="32"/>
  <c r="T65" i="32"/>
  <c r="AH64" i="32"/>
  <c r="T126" i="32"/>
  <c r="T106" i="32"/>
  <c r="T286" i="32"/>
  <c r="AH285" i="32"/>
  <c r="T145" i="32"/>
  <c r="AH144" i="32"/>
  <c r="T376" i="32"/>
  <c r="AH375" i="32"/>
  <c r="S65" i="32"/>
  <c r="AG64" i="32"/>
  <c r="AG222" i="32"/>
  <c r="S85" i="32"/>
  <c r="AG84" i="32"/>
  <c r="AG243" i="32"/>
  <c r="S106" i="32"/>
  <c r="AG105" i="32"/>
  <c r="S265" i="32"/>
  <c r="AG264" i="32"/>
  <c r="S126" i="32"/>
  <c r="AG125" i="32"/>
  <c r="S286" i="32"/>
  <c r="AG285" i="32"/>
  <c r="S145" i="32"/>
  <c r="AG144" i="32"/>
  <c r="S307" i="32"/>
  <c r="AG306" i="32"/>
  <c r="S5" i="32"/>
  <c r="AG4" i="32"/>
  <c r="S166" i="32"/>
  <c r="AG165" i="32"/>
  <c r="S333" i="32"/>
  <c r="S25" i="32"/>
  <c r="AG24" i="32"/>
  <c r="S182" i="32"/>
  <c r="AG181" i="32"/>
  <c r="S45" i="32"/>
  <c r="AG44" i="32"/>
  <c r="S203" i="32"/>
  <c r="AG202" i="32"/>
  <c r="S376" i="32"/>
  <c r="AG375" i="32"/>
  <c r="S354" i="32"/>
  <c r="AG354" i="32" s="1"/>
  <c r="S371" i="32"/>
  <c r="AG371" i="32" s="1"/>
  <c r="AA204" i="10" l="1"/>
  <c r="AA332" i="10"/>
  <c r="W37" i="10"/>
  <c r="AK36" i="10"/>
  <c r="V179" i="32"/>
  <c r="AJ178" i="32"/>
  <c r="V218" i="32"/>
  <c r="AJ217" i="32"/>
  <c r="AC178" i="10"/>
  <c r="AQ177" i="10"/>
  <c r="W161" i="10"/>
  <c r="AK160" i="10"/>
  <c r="V215" i="10"/>
  <c r="AJ214" i="10"/>
  <c r="AC365" i="10"/>
  <c r="AQ364" i="10"/>
  <c r="V194" i="10"/>
  <c r="AJ193" i="10"/>
  <c r="AP255" i="10"/>
  <c r="V319" i="10"/>
  <c r="AJ318" i="10"/>
  <c r="V298" i="10"/>
  <c r="AJ297" i="10"/>
  <c r="AC278" i="10"/>
  <c r="AQ277" i="10"/>
  <c r="AC298" i="10"/>
  <c r="AQ297" i="10"/>
  <c r="AC98" i="10"/>
  <c r="AQ97" i="10"/>
  <c r="AB386" i="10"/>
  <c r="AP385" i="10"/>
  <c r="AB319" i="10"/>
  <c r="AP318" i="10"/>
  <c r="V277" i="10"/>
  <c r="AJ276" i="10"/>
  <c r="AB194" i="10"/>
  <c r="AP193" i="10"/>
  <c r="AB138" i="10"/>
  <c r="AP137" i="10"/>
  <c r="AB118" i="10"/>
  <c r="AP117" i="10"/>
  <c r="AC386" i="10"/>
  <c r="AQ385" i="10"/>
  <c r="AB178" i="10"/>
  <c r="AP177" i="10"/>
  <c r="AB298" i="10"/>
  <c r="AP297" i="10"/>
  <c r="AB215" i="10"/>
  <c r="AP214" i="10"/>
  <c r="AC235" i="10"/>
  <c r="AQ234" i="10"/>
  <c r="AC58" i="10"/>
  <c r="AQ57" i="10"/>
  <c r="W178" i="10"/>
  <c r="AK177" i="10"/>
  <c r="V365" i="10"/>
  <c r="AJ364" i="10"/>
  <c r="V160" i="10"/>
  <c r="AJ159" i="10"/>
  <c r="AB157" i="10"/>
  <c r="AP156" i="10"/>
  <c r="AB343" i="10"/>
  <c r="AP342" i="10"/>
  <c r="AC139" i="10"/>
  <c r="AQ138" i="10"/>
  <c r="AB97" i="10"/>
  <c r="AP96" i="10"/>
  <c r="AQ255" i="10"/>
  <c r="AC343" i="10"/>
  <c r="AQ342" i="10"/>
  <c r="W97" i="10"/>
  <c r="AK96" i="10"/>
  <c r="AB38" i="10"/>
  <c r="AP37" i="10"/>
  <c r="AC157" i="10"/>
  <c r="AQ156" i="10"/>
  <c r="W298" i="10"/>
  <c r="AK297" i="10"/>
  <c r="AB365" i="10"/>
  <c r="AP364" i="10"/>
  <c r="V178" i="10"/>
  <c r="AJ177" i="10"/>
  <c r="W366" i="10"/>
  <c r="AK365" i="10"/>
  <c r="W194" i="10"/>
  <c r="AK193" i="10"/>
  <c r="AB57" i="10"/>
  <c r="AP56" i="10"/>
  <c r="AC119" i="10"/>
  <c r="AQ118" i="10"/>
  <c r="AC18" i="10"/>
  <c r="AQ17" i="10"/>
  <c r="AC38" i="10"/>
  <c r="AQ37" i="10"/>
  <c r="V100" i="10"/>
  <c r="AJ99" i="10"/>
  <c r="AB277" i="10"/>
  <c r="AP276" i="10"/>
  <c r="AJ255" i="10"/>
  <c r="V343" i="10"/>
  <c r="AJ342" i="10"/>
  <c r="W386" i="10"/>
  <c r="AK385" i="10"/>
  <c r="AC77" i="10"/>
  <c r="AQ76" i="10"/>
  <c r="AC215" i="10"/>
  <c r="AQ214" i="10"/>
  <c r="AB77" i="10"/>
  <c r="AP76" i="10"/>
  <c r="AB235" i="10"/>
  <c r="AP234" i="10"/>
  <c r="W278" i="10"/>
  <c r="AK277" i="10"/>
  <c r="W77" i="10"/>
  <c r="AK76" i="10"/>
  <c r="AK256" i="10"/>
  <c r="W319" i="10"/>
  <c r="AK318" i="10"/>
  <c r="W343" i="10"/>
  <c r="AK342" i="10"/>
  <c r="W235" i="10"/>
  <c r="AK234" i="10"/>
  <c r="V60" i="10"/>
  <c r="AJ59" i="10"/>
  <c r="W121" i="10"/>
  <c r="AK120" i="10"/>
  <c r="W215" i="10"/>
  <c r="AK214" i="10"/>
  <c r="AC319" i="10"/>
  <c r="AQ318" i="10"/>
  <c r="V235" i="10"/>
  <c r="AJ234" i="10"/>
  <c r="AC194" i="10"/>
  <c r="AQ193" i="10"/>
  <c r="AB17" i="10"/>
  <c r="AP16" i="10"/>
  <c r="V80" i="10"/>
  <c r="AJ79" i="10"/>
  <c r="V386" i="10"/>
  <c r="AJ385" i="10"/>
  <c r="V140" i="10"/>
  <c r="AJ139" i="10"/>
  <c r="AB178" i="32"/>
  <c r="AP177" i="32"/>
  <c r="AC365" i="32"/>
  <c r="AQ364" i="32"/>
  <c r="AP255" i="32"/>
  <c r="AK255" i="32"/>
  <c r="W277" i="32"/>
  <c r="AK276" i="32"/>
  <c r="AB298" i="32"/>
  <c r="AP297" i="32"/>
  <c r="W298" i="32"/>
  <c r="AK297" i="32"/>
  <c r="W179" i="32"/>
  <c r="AK178" i="32"/>
  <c r="AB365" i="32"/>
  <c r="AP364" i="32"/>
  <c r="AC277" i="32"/>
  <c r="AQ276" i="32"/>
  <c r="AC298" i="32"/>
  <c r="AQ297" i="32"/>
  <c r="AC194" i="32"/>
  <c r="AQ193" i="32"/>
  <c r="W235" i="32"/>
  <c r="AK234" i="32"/>
  <c r="AB194" i="32"/>
  <c r="AP193" i="32"/>
  <c r="AC178" i="32"/>
  <c r="AQ177" i="32"/>
  <c r="AB320" i="32"/>
  <c r="AP319" i="32"/>
  <c r="AC386" i="32"/>
  <c r="AQ385" i="32"/>
  <c r="AB118" i="32"/>
  <c r="AP117" i="32"/>
  <c r="AQ255" i="32"/>
  <c r="V343" i="32"/>
  <c r="AJ342" i="32"/>
  <c r="AB215" i="32"/>
  <c r="AP214" i="32"/>
  <c r="AB235" i="32"/>
  <c r="AP234" i="32"/>
  <c r="AC97" i="32"/>
  <c r="AQ96" i="32"/>
  <c r="W344" i="32"/>
  <c r="AK343" i="32"/>
  <c r="AB97" i="32"/>
  <c r="AP96" i="32"/>
  <c r="AB138" i="32"/>
  <c r="AP137" i="32"/>
  <c r="AB386" i="32"/>
  <c r="AP385" i="32"/>
  <c r="AC77" i="32"/>
  <c r="AQ76" i="32"/>
  <c r="V235" i="32"/>
  <c r="AJ234" i="32"/>
  <c r="AC17" i="32"/>
  <c r="AQ16" i="32"/>
  <c r="W320" i="32"/>
  <c r="AK319" i="32"/>
  <c r="AC138" i="32"/>
  <c r="AQ137" i="32"/>
  <c r="AC57" i="32"/>
  <c r="AQ56" i="32"/>
  <c r="AC118" i="32"/>
  <c r="AQ117" i="32"/>
  <c r="W365" i="32"/>
  <c r="AK364" i="32"/>
  <c r="AC343" i="32"/>
  <c r="AQ342" i="32"/>
  <c r="AC319" i="32"/>
  <c r="AQ318" i="32"/>
  <c r="AC215" i="32"/>
  <c r="AQ214" i="32"/>
  <c r="V298" i="32"/>
  <c r="AJ297" i="32"/>
  <c r="AC157" i="32"/>
  <c r="AQ156" i="32"/>
  <c r="V196" i="32"/>
  <c r="AJ195" i="32"/>
  <c r="AJ255" i="32"/>
  <c r="W386" i="32"/>
  <c r="AK385" i="32"/>
  <c r="AB37" i="32"/>
  <c r="AP36" i="32"/>
  <c r="AB17" i="32"/>
  <c r="AP16" i="32"/>
  <c r="AB343" i="32"/>
  <c r="AP342" i="32"/>
  <c r="AC235" i="32"/>
  <c r="AQ234" i="32"/>
  <c r="V386" i="32"/>
  <c r="AJ385" i="32"/>
  <c r="AB77" i="32"/>
  <c r="AP76" i="32"/>
  <c r="V365" i="32"/>
  <c r="AJ364" i="32"/>
  <c r="AB57" i="32"/>
  <c r="AP56" i="32"/>
  <c r="AB277" i="32"/>
  <c r="AP276" i="32"/>
  <c r="W215" i="32"/>
  <c r="AK214" i="32"/>
  <c r="W97" i="32"/>
  <c r="AK96" i="32"/>
  <c r="AB157" i="32"/>
  <c r="AP156" i="32"/>
  <c r="AC37" i="32"/>
  <c r="AQ36" i="32"/>
  <c r="V277" i="32"/>
  <c r="AJ276" i="32"/>
  <c r="V320" i="32"/>
  <c r="AJ319" i="32"/>
  <c r="Z211" i="10"/>
  <c r="AN210" i="10"/>
  <c r="AR65" i="32"/>
  <c r="Z231" i="32"/>
  <c r="AN230" i="32"/>
  <c r="Z93" i="32"/>
  <c r="AN92" i="32"/>
  <c r="Y114" i="32"/>
  <c r="AM113" i="32"/>
  <c r="X93" i="32"/>
  <c r="AL92" i="32"/>
  <c r="Y53" i="32"/>
  <c r="AM52" i="32"/>
  <c r="Z34" i="32"/>
  <c r="AN33" i="32"/>
  <c r="Y33" i="32"/>
  <c r="AM32" i="32"/>
  <c r="Y191" i="32"/>
  <c r="AM190" i="32"/>
  <c r="X339" i="32"/>
  <c r="AL338" i="32"/>
  <c r="Y294" i="32"/>
  <c r="AM293" i="32"/>
  <c r="Z74" i="32"/>
  <c r="AN73" i="32"/>
  <c r="X211" i="32"/>
  <c r="AL210" i="32"/>
  <c r="AL251" i="32"/>
  <c r="X174" i="32"/>
  <c r="AL173" i="32"/>
  <c r="X53" i="32"/>
  <c r="AL52" i="32"/>
  <c r="AN252" i="32"/>
  <c r="X190" i="32"/>
  <c r="AL189" i="32"/>
  <c r="Z134" i="32"/>
  <c r="AN133" i="32"/>
  <c r="Z273" i="32"/>
  <c r="AN272" i="32"/>
  <c r="X153" i="32"/>
  <c r="AL152" i="32"/>
  <c r="X315" i="32"/>
  <c r="AL314" i="32"/>
  <c r="Z294" i="32"/>
  <c r="AN293" i="32"/>
  <c r="Z13" i="32"/>
  <c r="AN12" i="32"/>
  <c r="Y93" i="32"/>
  <c r="AM92" i="32"/>
  <c r="X13" i="32"/>
  <c r="AL12" i="32"/>
  <c r="Z361" i="32"/>
  <c r="AN360" i="32"/>
  <c r="AM133" i="32"/>
  <c r="Y134" i="32"/>
  <c r="X74" i="32"/>
  <c r="AL73" i="32"/>
  <c r="Y315" i="32"/>
  <c r="AM314" i="32"/>
  <c r="Y211" i="32"/>
  <c r="AM210" i="32"/>
  <c r="AL32" i="32"/>
  <c r="X33" i="32"/>
  <c r="Z213" i="32"/>
  <c r="AN212" i="32"/>
  <c r="Y153" i="32"/>
  <c r="AM152" i="32"/>
  <c r="Z154" i="32"/>
  <c r="AN153" i="32"/>
  <c r="X294" i="32"/>
  <c r="AL293" i="32"/>
  <c r="Y13" i="32"/>
  <c r="AM12" i="32"/>
  <c r="Y273" i="32"/>
  <c r="AM272" i="32"/>
  <c r="Z190" i="32"/>
  <c r="AN189" i="32"/>
  <c r="X114" i="32"/>
  <c r="AL113" i="32"/>
  <c r="Z114" i="32"/>
  <c r="AN113" i="32"/>
  <c r="Y382" i="32"/>
  <c r="AM381" i="32"/>
  <c r="AM251" i="32"/>
  <c r="Y175" i="32"/>
  <c r="AM174" i="32"/>
  <c r="Z339" i="32"/>
  <c r="AN338" i="32"/>
  <c r="X134" i="32"/>
  <c r="AL133" i="32"/>
  <c r="Z382" i="32"/>
  <c r="AN381" i="32"/>
  <c r="Z53" i="32"/>
  <c r="AN52" i="32"/>
  <c r="Y231" i="32"/>
  <c r="AM230" i="32"/>
  <c r="X361" i="32"/>
  <c r="AL360" i="32"/>
  <c r="Z315" i="32"/>
  <c r="AN314" i="32"/>
  <c r="Y339" i="32"/>
  <c r="AM338" i="32"/>
  <c r="X231" i="32"/>
  <c r="AL230" i="32"/>
  <c r="X382" i="32"/>
  <c r="AL381" i="32"/>
  <c r="Z175" i="32"/>
  <c r="AN174" i="32"/>
  <c r="X273" i="32"/>
  <c r="AL272" i="32"/>
  <c r="Y74" i="32"/>
  <c r="AM73" i="32"/>
  <c r="Y33" i="10"/>
  <c r="AM32" i="10"/>
  <c r="AL32" i="10"/>
  <c r="AH265" i="32"/>
  <c r="AL272" i="10"/>
  <c r="Y114" i="10"/>
  <c r="AM113" i="10"/>
  <c r="AL189" i="10"/>
  <c r="Y74" i="10"/>
  <c r="AM73" i="10"/>
  <c r="Y362" i="10"/>
  <c r="AM361" i="10"/>
  <c r="AL338" i="10"/>
  <c r="Z274" i="10"/>
  <c r="AN273" i="10"/>
  <c r="Y93" i="10"/>
  <c r="AM92" i="10"/>
  <c r="Z231" i="10"/>
  <c r="AN230" i="10"/>
  <c r="AM252" i="10"/>
  <c r="Z315" i="10"/>
  <c r="AN314" i="10"/>
  <c r="AM173" i="10"/>
  <c r="Y174" i="10"/>
  <c r="Y53" i="10"/>
  <c r="AM52" i="10"/>
  <c r="AL293" i="10"/>
  <c r="Z383" i="10"/>
  <c r="AN382" i="10"/>
  <c r="Z114" i="10"/>
  <c r="AN113" i="10"/>
  <c r="AL174" i="10"/>
  <c r="AL361" i="10"/>
  <c r="Y294" i="10"/>
  <c r="AM293" i="10"/>
  <c r="AL314" i="10"/>
  <c r="AL251" i="10"/>
  <c r="Z53" i="10"/>
  <c r="AN52" i="10"/>
  <c r="AN251" i="10"/>
  <c r="Y190" i="10"/>
  <c r="AM189" i="10"/>
  <c r="Y153" i="10"/>
  <c r="AM152" i="10"/>
  <c r="Y383" i="10"/>
  <c r="AM382" i="10"/>
  <c r="AM133" i="10"/>
  <c r="Y134" i="10"/>
  <c r="AL230" i="10"/>
  <c r="Z93" i="10"/>
  <c r="AN92" i="10"/>
  <c r="Z294" i="10"/>
  <c r="AN293" i="10"/>
  <c r="AL92" i="10"/>
  <c r="Z174" i="10"/>
  <c r="AN173" i="10"/>
  <c r="Z190" i="10"/>
  <c r="AN189" i="10"/>
  <c r="Y339" i="10"/>
  <c r="AM338" i="10"/>
  <c r="Z362" i="10"/>
  <c r="AN361" i="10"/>
  <c r="Z339" i="10"/>
  <c r="AN338" i="10"/>
  <c r="Z134" i="10"/>
  <c r="AN133" i="10"/>
  <c r="AL73" i="10"/>
  <c r="AL52" i="10"/>
  <c r="AL210" i="10"/>
  <c r="AL133" i="10"/>
  <c r="AL153" i="10"/>
  <c r="Z153" i="10"/>
  <c r="AN152" i="10"/>
  <c r="Y315" i="10"/>
  <c r="AM314" i="10"/>
  <c r="AL381" i="10"/>
  <c r="AL113" i="10"/>
  <c r="Y211" i="10"/>
  <c r="AM210" i="10"/>
  <c r="Y231" i="10"/>
  <c r="AM230" i="10"/>
  <c r="Y273" i="10"/>
  <c r="AM272" i="10"/>
  <c r="Z73" i="10"/>
  <c r="AN72" i="10"/>
  <c r="AD146" i="32"/>
  <c r="AD147" i="32" s="1"/>
  <c r="U127" i="32"/>
  <c r="AI127" i="32" s="1"/>
  <c r="U107" i="32"/>
  <c r="U108" i="32" s="1"/>
  <c r="U287" i="32"/>
  <c r="U288" i="32" s="1"/>
  <c r="AH307" i="32"/>
  <c r="AH166" i="32"/>
  <c r="AO286" i="32"/>
  <c r="AH182" i="32"/>
  <c r="AR371" i="32"/>
  <c r="AD183" i="32"/>
  <c r="AR182" i="32"/>
  <c r="U204" i="32"/>
  <c r="AI203" i="32"/>
  <c r="AI5" i="32"/>
  <c r="AD86" i="32"/>
  <c r="AR85" i="32"/>
  <c r="U167" i="32"/>
  <c r="AI166" i="32"/>
  <c r="U308" i="32"/>
  <c r="AI307" i="32"/>
  <c r="AD245" i="32"/>
  <c r="AR244" i="32"/>
  <c r="AA146" i="32"/>
  <c r="AO145" i="32"/>
  <c r="AA372" i="32"/>
  <c r="AO372" i="32" s="1"/>
  <c r="AO371" i="32"/>
  <c r="U66" i="32"/>
  <c r="AI65" i="32"/>
  <c r="AO244" i="32"/>
  <c r="U86" i="32"/>
  <c r="AI85" i="32"/>
  <c r="AD127" i="32"/>
  <c r="AR126" i="32"/>
  <c r="AI244" i="32"/>
  <c r="AA288" i="32"/>
  <c r="AO287" i="32"/>
  <c r="AD46" i="32"/>
  <c r="AR45" i="32"/>
  <c r="AR166" i="32"/>
  <c r="AD167" i="32"/>
  <c r="AA86" i="32"/>
  <c r="AO85" i="32"/>
  <c r="AD266" i="32"/>
  <c r="AR265" i="32"/>
  <c r="U183" i="32"/>
  <c r="AI182" i="32"/>
  <c r="AD355" i="32"/>
  <c r="AR354" i="32"/>
  <c r="U377" i="32"/>
  <c r="AI376" i="32"/>
  <c r="AD204" i="32"/>
  <c r="AR203" i="32"/>
  <c r="AA377" i="32"/>
  <c r="AO376" i="32"/>
  <c r="AA46" i="32"/>
  <c r="AO45" i="32"/>
  <c r="AA26" i="32"/>
  <c r="AO25" i="32"/>
  <c r="AA266" i="32"/>
  <c r="AO265" i="32"/>
  <c r="AD6" i="32"/>
  <c r="AR5" i="32"/>
  <c r="AD67" i="32"/>
  <c r="AR66" i="32"/>
  <c r="U372" i="32"/>
  <c r="AI372" i="32" s="1"/>
  <c r="AI371" i="32"/>
  <c r="AA127" i="32"/>
  <c r="AO126" i="32"/>
  <c r="AD308" i="32"/>
  <c r="AR307" i="32"/>
  <c r="AA66" i="32"/>
  <c r="AO65" i="32"/>
  <c r="U355" i="32"/>
  <c r="AI354" i="32"/>
  <c r="AD26" i="32"/>
  <c r="AR25" i="32"/>
  <c r="AA6" i="32"/>
  <c r="AO5" i="32"/>
  <c r="AD287" i="32"/>
  <c r="AR286" i="32"/>
  <c r="AD378" i="32"/>
  <c r="AR377" i="32"/>
  <c r="AI45" i="32"/>
  <c r="AI25" i="32"/>
  <c r="AI145" i="32"/>
  <c r="U146" i="32"/>
  <c r="AA355" i="32"/>
  <c r="AO354" i="32"/>
  <c r="AD107" i="32"/>
  <c r="AR106" i="32"/>
  <c r="AA204" i="32"/>
  <c r="AO203" i="32"/>
  <c r="AA308" i="32"/>
  <c r="AO307" i="32"/>
  <c r="AA183" i="32"/>
  <c r="AO182" i="32"/>
  <c r="AA107" i="32"/>
  <c r="AO106" i="32"/>
  <c r="U266" i="32"/>
  <c r="AI265" i="32"/>
  <c r="AA167" i="32"/>
  <c r="AO166" i="32"/>
  <c r="T309" i="32"/>
  <c r="AH308" i="32"/>
  <c r="T377" i="32"/>
  <c r="AH376" i="32"/>
  <c r="T146" i="32"/>
  <c r="AH145" i="32"/>
  <c r="T372" i="32"/>
  <c r="AH372" i="32" s="1"/>
  <c r="AH371" i="32"/>
  <c r="T168" i="32"/>
  <c r="AH167" i="32"/>
  <c r="AH244" i="32"/>
  <c r="T26" i="32"/>
  <c r="AH25" i="32"/>
  <c r="T107" i="32"/>
  <c r="AH106" i="32"/>
  <c r="T46" i="32"/>
  <c r="AH45" i="32"/>
  <c r="T66" i="32"/>
  <c r="AH65" i="32"/>
  <c r="T86" i="32"/>
  <c r="AH85" i="32"/>
  <c r="AH266" i="32"/>
  <c r="T267" i="32"/>
  <c r="T127" i="32"/>
  <c r="AH126" i="32"/>
  <c r="T204" i="32"/>
  <c r="AH203" i="32"/>
  <c r="T287" i="32"/>
  <c r="AH286" i="32"/>
  <c r="T355" i="32"/>
  <c r="AH354" i="32"/>
  <c r="T184" i="32"/>
  <c r="AH183" i="32"/>
  <c r="T6" i="32"/>
  <c r="AH5" i="32"/>
  <c r="S167" i="32"/>
  <c r="AG166" i="32"/>
  <c r="S287" i="32"/>
  <c r="AG286" i="32"/>
  <c r="S183" i="32"/>
  <c r="AG182" i="32"/>
  <c r="S6" i="32"/>
  <c r="AG5" i="32"/>
  <c r="S127" i="32"/>
  <c r="AG126" i="32"/>
  <c r="S86" i="32"/>
  <c r="AG85" i="32"/>
  <c r="AG244" i="32"/>
  <c r="S377" i="32"/>
  <c r="AG376" i="32"/>
  <c r="S26" i="32"/>
  <c r="AG25" i="32"/>
  <c r="S308" i="32"/>
  <c r="AG307" i="32"/>
  <c r="S266" i="32"/>
  <c r="AG265" i="32"/>
  <c r="AG223" i="32"/>
  <c r="S46" i="32"/>
  <c r="AG45" i="32"/>
  <c r="S204" i="32"/>
  <c r="AG203" i="32"/>
  <c r="S334" i="32"/>
  <c r="S146" i="32"/>
  <c r="AG145" i="32"/>
  <c r="S107" i="32"/>
  <c r="AG106" i="32"/>
  <c r="S66" i="32"/>
  <c r="AG65" i="32"/>
  <c r="S372" i="32"/>
  <c r="AG372" i="32" s="1"/>
  <c r="S355" i="32"/>
  <c r="AG355" i="32" s="1"/>
  <c r="AR329" i="10"/>
  <c r="AO329" i="10"/>
  <c r="AI329" i="10"/>
  <c r="AH329" i="10"/>
  <c r="AR164" i="10"/>
  <c r="AO164" i="10"/>
  <c r="AI164" i="10"/>
  <c r="AH164" i="10"/>
  <c r="AG164" i="10"/>
  <c r="AR163" i="10"/>
  <c r="AO163" i="10"/>
  <c r="AI163" i="10"/>
  <c r="AH163" i="10"/>
  <c r="AG163" i="10"/>
  <c r="AR162" i="10"/>
  <c r="AO162" i="10"/>
  <c r="AI162" i="10"/>
  <c r="AH162" i="10"/>
  <c r="AG162" i="10"/>
  <c r="AR161" i="10"/>
  <c r="AO161" i="10"/>
  <c r="AI161" i="10"/>
  <c r="AH161" i="10"/>
  <c r="AG161" i="10"/>
  <c r="AR160" i="10"/>
  <c r="AO160" i="10"/>
  <c r="AI160" i="10"/>
  <c r="AH160" i="10"/>
  <c r="AG160" i="10"/>
  <c r="AR159" i="10"/>
  <c r="AO159" i="10"/>
  <c r="AI159" i="10"/>
  <c r="AH159" i="10"/>
  <c r="AG159" i="10"/>
  <c r="AR158" i="10"/>
  <c r="AO158" i="10"/>
  <c r="AI158" i="10"/>
  <c r="AH158" i="10"/>
  <c r="AG158" i="10"/>
  <c r="AR157" i="10"/>
  <c r="AO157" i="10"/>
  <c r="AI157" i="10"/>
  <c r="AH157" i="10"/>
  <c r="AG157" i="10"/>
  <c r="AR156" i="10"/>
  <c r="AO156" i="10"/>
  <c r="AI156" i="10"/>
  <c r="AH156" i="10"/>
  <c r="AG156" i="10"/>
  <c r="AR155" i="10"/>
  <c r="AO155" i="10"/>
  <c r="AI155" i="10"/>
  <c r="AH155" i="10"/>
  <c r="AG155" i="10"/>
  <c r="AR154" i="10"/>
  <c r="AO154" i="10"/>
  <c r="AI154" i="10"/>
  <c r="AH154" i="10"/>
  <c r="AG154" i="10"/>
  <c r="AR153" i="10"/>
  <c r="AO153" i="10"/>
  <c r="AI153" i="10"/>
  <c r="AH153" i="10"/>
  <c r="AG153" i="10"/>
  <c r="AR152" i="10"/>
  <c r="AO152" i="10"/>
  <c r="AI152" i="10"/>
  <c r="AH152" i="10"/>
  <c r="AG152" i="10"/>
  <c r="AR151" i="10"/>
  <c r="AO151" i="10"/>
  <c r="AI151" i="10"/>
  <c r="AH151" i="10"/>
  <c r="AG151" i="10"/>
  <c r="AR150" i="10"/>
  <c r="AO150" i="10"/>
  <c r="AI150" i="10"/>
  <c r="AH150" i="10"/>
  <c r="AG150" i="10"/>
  <c r="AR149" i="10"/>
  <c r="AO149" i="10"/>
  <c r="AI149" i="10"/>
  <c r="AH149" i="10"/>
  <c r="AG149" i="10"/>
  <c r="AR148" i="10"/>
  <c r="AO148" i="10"/>
  <c r="AI148" i="10"/>
  <c r="AH148" i="10"/>
  <c r="AG148" i="10"/>
  <c r="AR147" i="10"/>
  <c r="AO147" i="10"/>
  <c r="AI147" i="10"/>
  <c r="AH147" i="10"/>
  <c r="AG147" i="10"/>
  <c r="AR146" i="10"/>
  <c r="AO146" i="10"/>
  <c r="AI146" i="10"/>
  <c r="AH146" i="10"/>
  <c r="AG146" i="10"/>
  <c r="AR145" i="10"/>
  <c r="AO145" i="10"/>
  <c r="AI145" i="10"/>
  <c r="AH145" i="10"/>
  <c r="AG145" i="10"/>
  <c r="AR144" i="10"/>
  <c r="AO144" i="10"/>
  <c r="AI144" i="10"/>
  <c r="AH144" i="10"/>
  <c r="AG144" i="10"/>
  <c r="AR143" i="10"/>
  <c r="AO143" i="10"/>
  <c r="AI143" i="10"/>
  <c r="AH143" i="10"/>
  <c r="AG143" i="10"/>
  <c r="AR142" i="10"/>
  <c r="AO142" i="10"/>
  <c r="AI142" i="10"/>
  <c r="AH142" i="10"/>
  <c r="AG142" i="10"/>
  <c r="AR141" i="10"/>
  <c r="AO141" i="10"/>
  <c r="AI141" i="10"/>
  <c r="AH141" i="10"/>
  <c r="AG141" i="10"/>
  <c r="AR140" i="10"/>
  <c r="AO140" i="10"/>
  <c r="AI140" i="10"/>
  <c r="AH140" i="10"/>
  <c r="AG140" i="10"/>
  <c r="AR139" i="10"/>
  <c r="AO139" i="10"/>
  <c r="AI139" i="10"/>
  <c r="AH139" i="10"/>
  <c r="AG139" i="10"/>
  <c r="AR138" i="10"/>
  <c r="AO138" i="10"/>
  <c r="AI138" i="10"/>
  <c r="AH138" i="10"/>
  <c r="AG138" i="10"/>
  <c r="AR137" i="10"/>
  <c r="AO137" i="10"/>
  <c r="AI137" i="10"/>
  <c r="AH137" i="10"/>
  <c r="AG137" i="10"/>
  <c r="AR136" i="10"/>
  <c r="AO136" i="10"/>
  <c r="AI136" i="10"/>
  <c r="AH136" i="10"/>
  <c r="AG136" i="10"/>
  <c r="AR135" i="10"/>
  <c r="AO135" i="10"/>
  <c r="AI135" i="10"/>
  <c r="AH135" i="10"/>
  <c r="AG135" i="10"/>
  <c r="AR134" i="10"/>
  <c r="AO134" i="10"/>
  <c r="AI134" i="10"/>
  <c r="AH134" i="10"/>
  <c r="AG134" i="10"/>
  <c r="AR133" i="10"/>
  <c r="AO133" i="10"/>
  <c r="AI133" i="10"/>
  <c r="AH133" i="10"/>
  <c r="AG133" i="10"/>
  <c r="AR132" i="10"/>
  <c r="AO132" i="10"/>
  <c r="AI132" i="10"/>
  <c r="AH132" i="10"/>
  <c r="AG132" i="10"/>
  <c r="AR131" i="10"/>
  <c r="AO131" i="10"/>
  <c r="AI131" i="10"/>
  <c r="AH131" i="10"/>
  <c r="AG131" i="10"/>
  <c r="AR130" i="10"/>
  <c r="AO130" i="10"/>
  <c r="AI130" i="10"/>
  <c r="AH130" i="10"/>
  <c r="AG130" i="10"/>
  <c r="AR129" i="10"/>
  <c r="AO129" i="10"/>
  <c r="AI129" i="10"/>
  <c r="AH129" i="10"/>
  <c r="AG129" i="10"/>
  <c r="AR128" i="10"/>
  <c r="AO128" i="10"/>
  <c r="AI128" i="10"/>
  <c r="AH128" i="10"/>
  <c r="AG128" i="10"/>
  <c r="AR127" i="10"/>
  <c r="AO127" i="10"/>
  <c r="AI127" i="10"/>
  <c r="AH127" i="10"/>
  <c r="AG127" i="10"/>
  <c r="AR126" i="10"/>
  <c r="AO126" i="10"/>
  <c r="AI126" i="10"/>
  <c r="AH126" i="10"/>
  <c r="AG126" i="10"/>
  <c r="AR125" i="10"/>
  <c r="AO125" i="10"/>
  <c r="AI125" i="10"/>
  <c r="AH125" i="10"/>
  <c r="AG125" i="10"/>
  <c r="AR124" i="10"/>
  <c r="AO124" i="10"/>
  <c r="AI124" i="10"/>
  <c r="AH124" i="10"/>
  <c r="AG124" i="10"/>
  <c r="AR123" i="10"/>
  <c r="AO123" i="10"/>
  <c r="AI123" i="10"/>
  <c r="AH123" i="10"/>
  <c r="AG123" i="10"/>
  <c r="AR122" i="10"/>
  <c r="AO122" i="10"/>
  <c r="AI122" i="10"/>
  <c r="AH122" i="10"/>
  <c r="AG122" i="10"/>
  <c r="AR121" i="10"/>
  <c r="AO121" i="10"/>
  <c r="AI121" i="10"/>
  <c r="AH121" i="10"/>
  <c r="AG121" i="10"/>
  <c r="AR120" i="10"/>
  <c r="AO120" i="10"/>
  <c r="AI120" i="10"/>
  <c r="AH120" i="10"/>
  <c r="AG120" i="10"/>
  <c r="AR119" i="10"/>
  <c r="AO119" i="10"/>
  <c r="AI119" i="10"/>
  <c r="AH119" i="10"/>
  <c r="AG119" i="10"/>
  <c r="AR118" i="10"/>
  <c r="AO118" i="10"/>
  <c r="AI118" i="10"/>
  <c r="AH118" i="10"/>
  <c r="AG118" i="10"/>
  <c r="AR117" i="10"/>
  <c r="AO117" i="10"/>
  <c r="AI117" i="10"/>
  <c r="AH117" i="10"/>
  <c r="AG117" i="10"/>
  <c r="AR116" i="10"/>
  <c r="AO116" i="10"/>
  <c r="AI116" i="10"/>
  <c r="AH116" i="10"/>
  <c r="AG116" i="10"/>
  <c r="AR115" i="10"/>
  <c r="AO115" i="10"/>
  <c r="AI115" i="10"/>
  <c r="AH115" i="10"/>
  <c r="AG115" i="10"/>
  <c r="AR114" i="10"/>
  <c r="AO114" i="10"/>
  <c r="AI114" i="10"/>
  <c r="AH114" i="10"/>
  <c r="AG114" i="10"/>
  <c r="AR113" i="10"/>
  <c r="AO113" i="10"/>
  <c r="AI113" i="10"/>
  <c r="AH113" i="10"/>
  <c r="AG113" i="10"/>
  <c r="AR112" i="10"/>
  <c r="AO112" i="10"/>
  <c r="AI112" i="10"/>
  <c r="AH112" i="10"/>
  <c r="AG112" i="10"/>
  <c r="AR111" i="10"/>
  <c r="AO111" i="10"/>
  <c r="AI111" i="10"/>
  <c r="AH111" i="10"/>
  <c r="AG111" i="10"/>
  <c r="AR110" i="10"/>
  <c r="AO110" i="10"/>
  <c r="AI110" i="10"/>
  <c r="AH110" i="10"/>
  <c r="AG110" i="10"/>
  <c r="AR109" i="10"/>
  <c r="AO109" i="10"/>
  <c r="AI109" i="10"/>
  <c r="AH109" i="10"/>
  <c r="AG109" i="10"/>
  <c r="AR108" i="10"/>
  <c r="AO108" i="10"/>
  <c r="AI108" i="10"/>
  <c r="AH108" i="10"/>
  <c r="AG108" i="10"/>
  <c r="AR107" i="10"/>
  <c r="AO107" i="10"/>
  <c r="AI107" i="10"/>
  <c r="AH107" i="10"/>
  <c r="AG107" i="10"/>
  <c r="AR106" i="10"/>
  <c r="AO106" i="10"/>
  <c r="AI106" i="10"/>
  <c r="AH106" i="10"/>
  <c r="AG106" i="10"/>
  <c r="AR105" i="10"/>
  <c r="AO105" i="10"/>
  <c r="AI105" i="10"/>
  <c r="AH105" i="10"/>
  <c r="AG105" i="10"/>
  <c r="AR104" i="10"/>
  <c r="AO104" i="10"/>
  <c r="AI104" i="10"/>
  <c r="AH104" i="10"/>
  <c r="AG104" i="10"/>
  <c r="AR103" i="10"/>
  <c r="AO103" i="10"/>
  <c r="AI103" i="10"/>
  <c r="AH103" i="10"/>
  <c r="AG103" i="10"/>
  <c r="AR102" i="10"/>
  <c r="AO102" i="10"/>
  <c r="AI102" i="10"/>
  <c r="AH102" i="10"/>
  <c r="AG102" i="10"/>
  <c r="AR101" i="10"/>
  <c r="AO101" i="10"/>
  <c r="AI101" i="10"/>
  <c r="AH101" i="10"/>
  <c r="AG101" i="10"/>
  <c r="AR100" i="10"/>
  <c r="AO100" i="10"/>
  <c r="AI100" i="10"/>
  <c r="AH100" i="10"/>
  <c r="AG100" i="10"/>
  <c r="AR99" i="10"/>
  <c r="AO99" i="10"/>
  <c r="AI99" i="10"/>
  <c r="AH99" i="10"/>
  <c r="AG99" i="10"/>
  <c r="AR98" i="10"/>
  <c r="AO98" i="10"/>
  <c r="AI98" i="10"/>
  <c r="AH98" i="10"/>
  <c r="AG98" i="10"/>
  <c r="AR97" i="10"/>
  <c r="AO97" i="10"/>
  <c r="AI97" i="10"/>
  <c r="AH97" i="10"/>
  <c r="AG97" i="10"/>
  <c r="AR96" i="10"/>
  <c r="AO96" i="10"/>
  <c r="AI96" i="10"/>
  <c r="AH96" i="10"/>
  <c r="AG96" i="10"/>
  <c r="AR95" i="10"/>
  <c r="AO95" i="10"/>
  <c r="AI95" i="10"/>
  <c r="AH95" i="10"/>
  <c r="AG95" i="10"/>
  <c r="AR94" i="10"/>
  <c r="AO94" i="10"/>
  <c r="AI94" i="10"/>
  <c r="AH94" i="10"/>
  <c r="AG94" i="10"/>
  <c r="AR93" i="10"/>
  <c r="AO93" i="10"/>
  <c r="AI93" i="10"/>
  <c r="AH93" i="10"/>
  <c r="AG93" i="10"/>
  <c r="AR92" i="10"/>
  <c r="AO92" i="10"/>
  <c r="AI92" i="10"/>
  <c r="AH92" i="10"/>
  <c r="AG92" i="10"/>
  <c r="AR91" i="10"/>
  <c r="AO91" i="10"/>
  <c r="AI91" i="10"/>
  <c r="AH91" i="10"/>
  <c r="AG91" i="10"/>
  <c r="AR90" i="10"/>
  <c r="AO90" i="10"/>
  <c r="AI90" i="10"/>
  <c r="AH90" i="10"/>
  <c r="AG90" i="10"/>
  <c r="AR89" i="10"/>
  <c r="AO89" i="10"/>
  <c r="AI89" i="10"/>
  <c r="AH89" i="10"/>
  <c r="AG89" i="10"/>
  <c r="AR88" i="10"/>
  <c r="AO88" i="10"/>
  <c r="AI88" i="10"/>
  <c r="AH88" i="10"/>
  <c r="AG88" i="10"/>
  <c r="AR87" i="10"/>
  <c r="AO87" i="10"/>
  <c r="AI87" i="10"/>
  <c r="AH87" i="10"/>
  <c r="AG87" i="10"/>
  <c r="AR86" i="10"/>
  <c r="AO86" i="10"/>
  <c r="AI86" i="10"/>
  <c r="AH86" i="10"/>
  <c r="AG86" i="10"/>
  <c r="AR85" i="10"/>
  <c r="AO85" i="10"/>
  <c r="AI85" i="10"/>
  <c r="AH85" i="10"/>
  <c r="AG85" i="10"/>
  <c r="AR84" i="10"/>
  <c r="AO84" i="10"/>
  <c r="AI84" i="10"/>
  <c r="AH84" i="10"/>
  <c r="AG84" i="10"/>
  <c r="AR83" i="10"/>
  <c r="AO83" i="10"/>
  <c r="AI83" i="10"/>
  <c r="AH83" i="10"/>
  <c r="AG83" i="10"/>
  <c r="AR82" i="10"/>
  <c r="AO82" i="10"/>
  <c r="AI82" i="10"/>
  <c r="AH82" i="10"/>
  <c r="AG82" i="10"/>
  <c r="AR81" i="10"/>
  <c r="AO81" i="10"/>
  <c r="AI81" i="10"/>
  <c r="AH81" i="10"/>
  <c r="AG81" i="10"/>
  <c r="AR80" i="10"/>
  <c r="AO80" i="10"/>
  <c r="AI80" i="10"/>
  <c r="AH80" i="10"/>
  <c r="AG80" i="10"/>
  <c r="AR79" i="10"/>
  <c r="AO79" i="10"/>
  <c r="AI79" i="10"/>
  <c r="AH79" i="10"/>
  <c r="AG79" i="10"/>
  <c r="AR78" i="10"/>
  <c r="AO78" i="10"/>
  <c r="AI78" i="10"/>
  <c r="AH78" i="10"/>
  <c r="AG78" i="10"/>
  <c r="AR77" i="10"/>
  <c r="AO77" i="10"/>
  <c r="AI77" i="10"/>
  <c r="AH77" i="10"/>
  <c r="AG77" i="10"/>
  <c r="AR76" i="10"/>
  <c r="AO76" i="10"/>
  <c r="AI76" i="10"/>
  <c r="AH76" i="10"/>
  <c r="AG76" i="10"/>
  <c r="AR75" i="10"/>
  <c r="AO75" i="10"/>
  <c r="AI75" i="10"/>
  <c r="AH75" i="10"/>
  <c r="AG75" i="10"/>
  <c r="AR74" i="10"/>
  <c r="AO74" i="10"/>
  <c r="AI74" i="10"/>
  <c r="AH74" i="10"/>
  <c r="AG74" i="10"/>
  <c r="AR73" i="10"/>
  <c r="AO73" i="10"/>
  <c r="AI73" i="10"/>
  <c r="AH73" i="10"/>
  <c r="AG73" i="10"/>
  <c r="AR72" i="10"/>
  <c r="AO72" i="10"/>
  <c r="AI72" i="10"/>
  <c r="AH72" i="10"/>
  <c r="AG72" i="10"/>
  <c r="AR71" i="10"/>
  <c r="AO71" i="10"/>
  <c r="AI71" i="10"/>
  <c r="AH71" i="10"/>
  <c r="AG71" i="10"/>
  <c r="AR70" i="10"/>
  <c r="AO70" i="10"/>
  <c r="AI70" i="10"/>
  <c r="AH70" i="10"/>
  <c r="AG70" i="10"/>
  <c r="AR69" i="10"/>
  <c r="AO69" i="10"/>
  <c r="AI69" i="10"/>
  <c r="AH69" i="10"/>
  <c r="AG69" i="10"/>
  <c r="AR68" i="10"/>
  <c r="AO68" i="10"/>
  <c r="AI68" i="10"/>
  <c r="AH68" i="10"/>
  <c r="AG68" i="10"/>
  <c r="AR67" i="10"/>
  <c r="AO67" i="10"/>
  <c r="AI67" i="10"/>
  <c r="AH67" i="10"/>
  <c r="AG67" i="10"/>
  <c r="AR66" i="10"/>
  <c r="AO66" i="10"/>
  <c r="AI66" i="10"/>
  <c r="AH66" i="10"/>
  <c r="AG66" i="10"/>
  <c r="AR65" i="10"/>
  <c r="AO65" i="10"/>
  <c r="AI65" i="10"/>
  <c r="AH65" i="10"/>
  <c r="AG65" i="10"/>
  <c r="AR64" i="10"/>
  <c r="AO64" i="10"/>
  <c r="AI64" i="10"/>
  <c r="AH64" i="10"/>
  <c r="AG64" i="10"/>
  <c r="AR63" i="10"/>
  <c r="AO63" i="10"/>
  <c r="AI63" i="10"/>
  <c r="AH63" i="10"/>
  <c r="AR62" i="10"/>
  <c r="AO62" i="10"/>
  <c r="AI62" i="10"/>
  <c r="AH62" i="10"/>
  <c r="AR61" i="10"/>
  <c r="AO61" i="10"/>
  <c r="AI61" i="10"/>
  <c r="AH61" i="10"/>
  <c r="AR60" i="10"/>
  <c r="AO60" i="10"/>
  <c r="AI60" i="10"/>
  <c r="AH60" i="10"/>
  <c r="AR59" i="10"/>
  <c r="AO59" i="10"/>
  <c r="AI59" i="10"/>
  <c r="AH59" i="10"/>
  <c r="AR58" i="10"/>
  <c r="AO58" i="10"/>
  <c r="AI58" i="10"/>
  <c r="AH58" i="10"/>
  <c r="AG58" i="10"/>
  <c r="AR57" i="10"/>
  <c r="AO57" i="10"/>
  <c r="AI57" i="10"/>
  <c r="AH57" i="10"/>
  <c r="AG57" i="10"/>
  <c r="AR56" i="10"/>
  <c r="AO56" i="10"/>
  <c r="AI56" i="10"/>
  <c r="AH56" i="10"/>
  <c r="AG56" i="10"/>
  <c r="AR55" i="10"/>
  <c r="AO55" i="10"/>
  <c r="AI55" i="10"/>
  <c r="AH55" i="10"/>
  <c r="AG55" i="10"/>
  <c r="AR54" i="10"/>
  <c r="AO54" i="10"/>
  <c r="AI54" i="10"/>
  <c r="AH54" i="10"/>
  <c r="AG54" i="10"/>
  <c r="AR53" i="10"/>
  <c r="AO53" i="10"/>
  <c r="AI53" i="10"/>
  <c r="AH53" i="10"/>
  <c r="AG53" i="10"/>
  <c r="AR52" i="10"/>
  <c r="AO52" i="10"/>
  <c r="AI52" i="10"/>
  <c r="AH52" i="10"/>
  <c r="AR51" i="10"/>
  <c r="AO51" i="10"/>
  <c r="AI51" i="10"/>
  <c r="AH51" i="10"/>
  <c r="AR50" i="10"/>
  <c r="AO50" i="10"/>
  <c r="AI50" i="10"/>
  <c r="AH50" i="10"/>
  <c r="AR49" i="10"/>
  <c r="AO49" i="10"/>
  <c r="AI49" i="10"/>
  <c r="AH49" i="10"/>
  <c r="AG49" i="10"/>
  <c r="AR48" i="10"/>
  <c r="AO48" i="10"/>
  <c r="AI48" i="10"/>
  <c r="AH48" i="10"/>
  <c r="AG48" i="10"/>
  <c r="AR47" i="10"/>
  <c r="AO47" i="10"/>
  <c r="AI47" i="10"/>
  <c r="AH47" i="10"/>
  <c r="AG47" i="10"/>
  <c r="AR46" i="10"/>
  <c r="AO46" i="10"/>
  <c r="AI46" i="10"/>
  <c r="AH46" i="10"/>
  <c r="AG46" i="10"/>
  <c r="AR45" i="10"/>
  <c r="AO45" i="10"/>
  <c r="AI45" i="10"/>
  <c r="AH45" i="10"/>
  <c r="AG45" i="10"/>
  <c r="AR44" i="10"/>
  <c r="AO44" i="10"/>
  <c r="AI44" i="10"/>
  <c r="AH44" i="10"/>
  <c r="AG44" i="10"/>
  <c r="AR43" i="10"/>
  <c r="AO43" i="10"/>
  <c r="AI43" i="10"/>
  <c r="AH43" i="10"/>
  <c r="AG43" i="10"/>
  <c r="AR42" i="10"/>
  <c r="AO42" i="10"/>
  <c r="AI42" i="10"/>
  <c r="AH42" i="10"/>
  <c r="AG42" i="10"/>
  <c r="AR41" i="10"/>
  <c r="AO41" i="10"/>
  <c r="AI41" i="10"/>
  <c r="AH41" i="10"/>
  <c r="AG41" i="10"/>
  <c r="AR40" i="10"/>
  <c r="AO40" i="10"/>
  <c r="AI40" i="10"/>
  <c r="AH40" i="10"/>
  <c r="AG40" i="10"/>
  <c r="AR39" i="10"/>
  <c r="AO39" i="10"/>
  <c r="AI39" i="10"/>
  <c r="AH39" i="10"/>
  <c r="AG39" i="10"/>
  <c r="AR38" i="10"/>
  <c r="AO38" i="10"/>
  <c r="AI38" i="10"/>
  <c r="AH38" i="10"/>
  <c r="AG38" i="10"/>
  <c r="AR37" i="10"/>
  <c r="AO37" i="10"/>
  <c r="AI37" i="10"/>
  <c r="AH37" i="10"/>
  <c r="AG37" i="10"/>
  <c r="AR36" i="10"/>
  <c r="AO36" i="10"/>
  <c r="AI36" i="10"/>
  <c r="AH36" i="10"/>
  <c r="AG36" i="10"/>
  <c r="AR35" i="10"/>
  <c r="AO35" i="10"/>
  <c r="AI35" i="10"/>
  <c r="AH35" i="10"/>
  <c r="AG35" i="10"/>
  <c r="AR34" i="10"/>
  <c r="AO34" i="10"/>
  <c r="AI34" i="10"/>
  <c r="AH34" i="10"/>
  <c r="AG34" i="10"/>
  <c r="AR33" i="10"/>
  <c r="AO33" i="10"/>
  <c r="AI33" i="10"/>
  <c r="AH33" i="10"/>
  <c r="AG33" i="10"/>
  <c r="AR32" i="10"/>
  <c r="AO32" i="10"/>
  <c r="AI32" i="10"/>
  <c r="AH32" i="10"/>
  <c r="AG32" i="10"/>
  <c r="AR31" i="10"/>
  <c r="AO31" i="10"/>
  <c r="AI31" i="10"/>
  <c r="AH31" i="10"/>
  <c r="AG31" i="10"/>
  <c r="AR30" i="10"/>
  <c r="AO30" i="10"/>
  <c r="AI30" i="10"/>
  <c r="AH30" i="10"/>
  <c r="AG30" i="10"/>
  <c r="AR29" i="10"/>
  <c r="AO29" i="10"/>
  <c r="AI29" i="10"/>
  <c r="AH29" i="10"/>
  <c r="AG29" i="10"/>
  <c r="AR28" i="10"/>
  <c r="AO28" i="10"/>
  <c r="AI28" i="10"/>
  <c r="AH28" i="10"/>
  <c r="AG28" i="10"/>
  <c r="AR27" i="10"/>
  <c r="AO27" i="10"/>
  <c r="AI27" i="10"/>
  <c r="AH27" i="10"/>
  <c r="AG27" i="10"/>
  <c r="AR26" i="10"/>
  <c r="AO26" i="10"/>
  <c r="AI26" i="10"/>
  <c r="AH26" i="10"/>
  <c r="AG26" i="10"/>
  <c r="AR25" i="10"/>
  <c r="AO25" i="10"/>
  <c r="AI25" i="10"/>
  <c r="AH25" i="10"/>
  <c r="AG25" i="10"/>
  <c r="AR24" i="10"/>
  <c r="AO24" i="10"/>
  <c r="AI24" i="10"/>
  <c r="AH24" i="10"/>
  <c r="AG24" i="10"/>
  <c r="AR23" i="10"/>
  <c r="AO23" i="10"/>
  <c r="AI23" i="10"/>
  <c r="AH23" i="10"/>
  <c r="AG23" i="10"/>
  <c r="AR22" i="10"/>
  <c r="AO22" i="10"/>
  <c r="AI22" i="10"/>
  <c r="AH22" i="10"/>
  <c r="AG22" i="10"/>
  <c r="AR21" i="10"/>
  <c r="AO21" i="10"/>
  <c r="AI21" i="10"/>
  <c r="AH21" i="10"/>
  <c r="AG21" i="10"/>
  <c r="AR20" i="10"/>
  <c r="AO20" i="10"/>
  <c r="AI20" i="10"/>
  <c r="AH20" i="10"/>
  <c r="AG20" i="10"/>
  <c r="AR19" i="10"/>
  <c r="AO19" i="10"/>
  <c r="AI19" i="10"/>
  <c r="AH19" i="10"/>
  <c r="AG19" i="10"/>
  <c r="AR18" i="10"/>
  <c r="AO18" i="10"/>
  <c r="AI18" i="10"/>
  <c r="AH18" i="10"/>
  <c r="AG18" i="10"/>
  <c r="AR17" i="10"/>
  <c r="AO17" i="10"/>
  <c r="AI17" i="10"/>
  <c r="AH17" i="10"/>
  <c r="AG17" i="10"/>
  <c r="AR16" i="10"/>
  <c r="AO16" i="10"/>
  <c r="AI16" i="10"/>
  <c r="AH16" i="10"/>
  <c r="AG16" i="10"/>
  <c r="AR15" i="10"/>
  <c r="AO15" i="10"/>
  <c r="AI15" i="10"/>
  <c r="AH15" i="10"/>
  <c r="AG15" i="10"/>
  <c r="AR14" i="10"/>
  <c r="AO14" i="10"/>
  <c r="AI14" i="10"/>
  <c r="AH14" i="10"/>
  <c r="AG14" i="10"/>
  <c r="AR13" i="10"/>
  <c r="AO13" i="10"/>
  <c r="AI13" i="10"/>
  <c r="AH13" i="10"/>
  <c r="AG13" i="10"/>
  <c r="AR12" i="10"/>
  <c r="AO12" i="10"/>
  <c r="AI12" i="10"/>
  <c r="AH12" i="10"/>
  <c r="AG12" i="10"/>
  <c r="AR11" i="10"/>
  <c r="AO11" i="10"/>
  <c r="AI11" i="10"/>
  <c r="AH11" i="10"/>
  <c r="AG11" i="10"/>
  <c r="AR10" i="10"/>
  <c r="AO10" i="10"/>
  <c r="AI10" i="10"/>
  <c r="AH10" i="10"/>
  <c r="AG10" i="10"/>
  <c r="AR9" i="10"/>
  <c r="AO9" i="10"/>
  <c r="AI9" i="10"/>
  <c r="AH9" i="10"/>
  <c r="AG9" i="10"/>
  <c r="AR8" i="10"/>
  <c r="AO8" i="10"/>
  <c r="AI8" i="10"/>
  <c r="AH8" i="10"/>
  <c r="AG8" i="10"/>
  <c r="AR7" i="10"/>
  <c r="AO7" i="10"/>
  <c r="AI7" i="10"/>
  <c r="AH7" i="10"/>
  <c r="AG7" i="10"/>
  <c r="AR6" i="10"/>
  <c r="AO6" i="10"/>
  <c r="AI6" i="10"/>
  <c r="AH6" i="10"/>
  <c r="AG6" i="10"/>
  <c r="AR5" i="10"/>
  <c r="AO5" i="10"/>
  <c r="AI5" i="10"/>
  <c r="AH5" i="10"/>
  <c r="AG5" i="10"/>
  <c r="AR4" i="10"/>
  <c r="AO4" i="10"/>
  <c r="AI4" i="10"/>
  <c r="AH4" i="10"/>
  <c r="AG4" i="10"/>
  <c r="B4" i="32"/>
  <c r="C4" i="32"/>
  <c r="A4" i="32"/>
  <c r="E1" i="32"/>
  <c r="F1" i="32"/>
  <c r="G1" i="32"/>
  <c r="AA1" i="32"/>
  <c r="AA3" i="32" s="1"/>
  <c r="AD1" i="32"/>
  <c r="D1" i="32"/>
  <c r="R370" i="32"/>
  <c r="AF370" i="32" s="1"/>
  <c r="R369" i="32"/>
  <c r="AF369" i="32" s="1"/>
  <c r="R330" i="32"/>
  <c r="R329" i="32"/>
  <c r="AF329" i="32" s="1"/>
  <c r="R328" i="32"/>
  <c r="AF328" i="32" s="1"/>
  <c r="R327" i="32"/>
  <c r="AF327" i="32" s="1"/>
  <c r="R306" i="32"/>
  <c r="AF306" i="32" s="1"/>
  <c r="R285" i="32"/>
  <c r="R286" i="32" s="1"/>
  <c r="AF286" i="32" s="1"/>
  <c r="R264" i="32"/>
  <c r="AF264" i="32" s="1"/>
  <c r="AF243" i="32"/>
  <c r="AF225" i="32"/>
  <c r="R202" i="32"/>
  <c r="R181" i="32"/>
  <c r="AF181" i="32" s="1"/>
  <c r="R165" i="32"/>
  <c r="AF165" i="32" s="1"/>
  <c r="R144" i="32"/>
  <c r="R145" i="32" s="1"/>
  <c r="R125" i="32"/>
  <c r="AF125" i="32" s="1"/>
  <c r="R105" i="32"/>
  <c r="AF105" i="32" s="1"/>
  <c r="R84" i="32"/>
  <c r="R85" i="32" s="1"/>
  <c r="AF85" i="32" s="1"/>
  <c r="R64" i="32"/>
  <c r="R44" i="32"/>
  <c r="R24" i="32"/>
  <c r="R25" i="32" s="1"/>
  <c r="R26" i="32" s="1"/>
  <c r="R4" i="32"/>
  <c r="R5" i="32" s="1"/>
  <c r="AA333" i="10" l="1"/>
  <c r="AA205" i="10"/>
  <c r="W38" i="10"/>
  <c r="AK37" i="10"/>
  <c r="V219" i="32"/>
  <c r="AJ218" i="32"/>
  <c r="V180" i="32"/>
  <c r="AJ180" i="32" s="1"/>
  <c r="AJ179" i="32"/>
  <c r="V387" i="10"/>
  <c r="AJ386" i="10"/>
  <c r="V236" i="10"/>
  <c r="AJ235" i="10"/>
  <c r="V61" i="10"/>
  <c r="AJ60" i="10"/>
  <c r="AK257" i="10"/>
  <c r="AB78" i="10"/>
  <c r="AP77" i="10"/>
  <c r="V344" i="10"/>
  <c r="AJ343" i="10"/>
  <c r="AC39" i="10"/>
  <c r="AQ38" i="10"/>
  <c r="W195" i="10"/>
  <c r="AK194" i="10"/>
  <c r="W299" i="10"/>
  <c r="AK298" i="10"/>
  <c r="AC344" i="10"/>
  <c r="AQ343" i="10"/>
  <c r="AB344" i="10"/>
  <c r="AP343" i="10"/>
  <c r="W179" i="10"/>
  <c r="AK178" i="10"/>
  <c r="AB299" i="10"/>
  <c r="AP298" i="10"/>
  <c r="AB139" i="10"/>
  <c r="AP138" i="10"/>
  <c r="AB387" i="10"/>
  <c r="AP386" i="10"/>
  <c r="V299" i="10"/>
  <c r="AJ298" i="10"/>
  <c r="AC366" i="10"/>
  <c r="AQ365" i="10"/>
  <c r="V81" i="10"/>
  <c r="AJ80" i="10"/>
  <c r="AC320" i="10"/>
  <c r="AQ319" i="10"/>
  <c r="W236" i="10"/>
  <c r="AK235" i="10"/>
  <c r="W78" i="10"/>
  <c r="AK77" i="10"/>
  <c r="AC216" i="10"/>
  <c r="AQ215" i="10"/>
  <c r="AJ256" i="10"/>
  <c r="AC19" i="10"/>
  <c r="AQ18" i="10"/>
  <c r="W367" i="10"/>
  <c r="AK366" i="10"/>
  <c r="AC158" i="10"/>
  <c r="AQ157" i="10"/>
  <c r="AQ256" i="10"/>
  <c r="AB158" i="10"/>
  <c r="AP157" i="10"/>
  <c r="AC59" i="10"/>
  <c r="AQ58" i="10"/>
  <c r="AB179" i="10"/>
  <c r="AP178" i="10"/>
  <c r="AB195" i="10"/>
  <c r="AP194" i="10"/>
  <c r="AC99" i="10"/>
  <c r="AQ98" i="10"/>
  <c r="V320" i="10"/>
  <c r="AJ319" i="10"/>
  <c r="V216" i="10"/>
  <c r="AJ215" i="10"/>
  <c r="AB18" i="10"/>
  <c r="AP17" i="10"/>
  <c r="W216" i="10"/>
  <c r="AK215" i="10"/>
  <c r="W344" i="10"/>
  <c r="AK343" i="10"/>
  <c r="W279" i="10"/>
  <c r="AK278" i="10"/>
  <c r="AC78" i="10"/>
  <c r="AQ77" i="10"/>
  <c r="AB278" i="10"/>
  <c r="AP277" i="10"/>
  <c r="AC120" i="10"/>
  <c r="AQ119" i="10"/>
  <c r="V179" i="10"/>
  <c r="AJ178" i="10"/>
  <c r="AB39" i="10"/>
  <c r="AP38" i="10"/>
  <c r="AB98" i="10"/>
  <c r="AP97" i="10"/>
  <c r="V161" i="10"/>
  <c r="AJ160" i="10"/>
  <c r="AC236" i="10"/>
  <c r="AQ235" i="10"/>
  <c r="AC387" i="10"/>
  <c r="AQ386" i="10"/>
  <c r="V278" i="10"/>
  <c r="AJ277" i="10"/>
  <c r="AC299" i="10"/>
  <c r="AQ298" i="10"/>
  <c r="AP256" i="10"/>
  <c r="W162" i="10"/>
  <c r="AK161" i="10"/>
  <c r="V141" i="10"/>
  <c r="AJ140" i="10"/>
  <c r="AC195" i="10"/>
  <c r="AQ194" i="10"/>
  <c r="W122" i="10"/>
  <c r="AK121" i="10"/>
  <c r="W320" i="10"/>
  <c r="AK319" i="10"/>
  <c r="AB236" i="10"/>
  <c r="AP235" i="10"/>
  <c r="W387" i="10"/>
  <c r="AK386" i="10"/>
  <c r="V101" i="10"/>
  <c r="AJ100" i="10"/>
  <c r="AB58" i="10"/>
  <c r="AP57" i="10"/>
  <c r="AB366" i="10"/>
  <c r="AP365" i="10"/>
  <c r="W98" i="10"/>
  <c r="AK97" i="10"/>
  <c r="AC140" i="10"/>
  <c r="AQ139" i="10"/>
  <c r="V366" i="10"/>
  <c r="AJ365" i="10"/>
  <c r="AB216" i="10"/>
  <c r="AP215" i="10"/>
  <c r="AB119" i="10"/>
  <c r="AP118" i="10"/>
  <c r="AB320" i="10"/>
  <c r="AP319" i="10"/>
  <c r="AC279" i="10"/>
  <c r="AQ278" i="10"/>
  <c r="V195" i="10"/>
  <c r="AJ194" i="10"/>
  <c r="AC179" i="10"/>
  <c r="AQ178" i="10"/>
  <c r="AC38" i="32"/>
  <c r="AQ37" i="32"/>
  <c r="AB278" i="32"/>
  <c r="AP277" i="32"/>
  <c r="V387" i="32"/>
  <c r="AJ386" i="32"/>
  <c r="AB38" i="32"/>
  <c r="AP37" i="32"/>
  <c r="AC158" i="32"/>
  <c r="AQ157" i="32"/>
  <c r="AC344" i="32"/>
  <c r="AQ343" i="32"/>
  <c r="AC139" i="32"/>
  <c r="AQ138" i="32"/>
  <c r="AC78" i="32"/>
  <c r="AQ77" i="32"/>
  <c r="W345" i="32"/>
  <c r="AK344" i="32"/>
  <c r="V344" i="32"/>
  <c r="AJ343" i="32"/>
  <c r="AB321" i="32"/>
  <c r="AP320" i="32"/>
  <c r="AC195" i="32"/>
  <c r="AQ194" i="32"/>
  <c r="W180" i="32"/>
  <c r="AK180" i="32" s="1"/>
  <c r="AK179" i="32"/>
  <c r="AK256" i="32"/>
  <c r="AB158" i="32"/>
  <c r="AP157" i="32"/>
  <c r="AB58" i="32"/>
  <c r="AP57" i="32"/>
  <c r="AC236" i="32"/>
  <c r="AQ235" i="32"/>
  <c r="W387" i="32"/>
  <c r="AK386" i="32"/>
  <c r="V299" i="32"/>
  <c r="AJ298" i="32"/>
  <c r="W366" i="32"/>
  <c r="AK365" i="32"/>
  <c r="W321" i="32"/>
  <c r="AK320" i="32"/>
  <c r="AB387" i="32"/>
  <c r="AP386" i="32"/>
  <c r="AC98" i="32"/>
  <c r="AQ97" i="32"/>
  <c r="AQ256" i="32"/>
  <c r="AC179" i="32"/>
  <c r="AQ178" i="32"/>
  <c r="AC299" i="32"/>
  <c r="AQ298" i="32"/>
  <c r="W299" i="32"/>
  <c r="AK298" i="32"/>
  <c r="AP256" i="32"/>
  <c r="V321" i="32"/>
  <c r="AJ320" i="32"/>
  <c r="W98" i="32"/>
  <c r="AK97" i="32"/>
  <c r="V366" i="32"/>
  <c r="AJ365" i="32"/>
  <c r="AB344" i="32"/>
  <c r="AP343" i="32"/>
  <c r="AJ256" i="32"/>
  <c r="AC216" i="32"/>
  <c r="AQ215" i="32"/>
  <c r="AC119" i="32"/>
  <c r="AQ118" i="32"/>
  <c r="AC18" i="32"/>
  <c r="AQ17" i="32"/>
  <c r="AB139" i="32"/>
  <c r="AP138" i="32"/>
  <c r="AB236" i="32"/>
  <c r="AP235" i="32"/>
  <c r="AB119" i="32"/>
  <c r="AP118" i="32"/>
  <c r="AB195" i="32"/>
  <c r="AP194" i="32"/>
  <c r="AC278" i="32"/>
  <c r="AQ277" i="32"/>
  <c r="AB299" i="32"/>
  <c r="AP298" i="32"/>
  <c r="AC366" i="32"/>
  <c r="AQ365" i="32"/>
  <c r="V278" i="32"/>
  <c r="AJ277" i="32"/>
  <c r="W216" i="32"/>
  <c r="AK215" i="32"/>
  <c r="AB78" i="32"/>
  <c r="AP77" i="32"/>
  <c r="AB18" i="32"/>
  <c r="AP17" i="32"/>
  <c r="V197" i="32"/>
  <c r="AJ196" i="32"/>
  <c r="AC320" i="32"/>
  <c r="AQ319" i="32"/>
  <c r="AC58" i="32"/>
  <c r="AQ57" i="32"/>
  <c r="V236" i="32"/>
  <c r="AJ235" i="32"/>
  <c r="AB98" i="32"/>
  <c r="AP97" i="32"/>
  <c r="AB216" i="32"/>
  <c r="AP215" i="32"/>
  <c r="AC387" i="32"/>
  <c r="AQ386" i="32"/>
  <c r="W236" i="32"/>
  <c r="AK235" i="32"/>
  <c r="AB366" i="32"/>
  <c r="AP365" i="32"/>
  <c r="W278" i="32"/>
  <c r="AK277" i="32"/>
  <c r="AB179" i="32"/>
  <c r="AP178" i="32"/>
  <c r="Z212" i="10"/>
  <c r="AN211" i="10"/>
  <c r="Y75" i="32"/>
  <c r="AM74" i="32"/>
  <c r="X232" i="32"/>
  <c r="AL231" i="32"/>
  <c r="Y232" i="32"/>
  <c r="AM231" i="32"/>
  <c r="Z340" i="32"/>
  <c r="AN339" i="32"/>
  <c r="Z115" i="32"/>
  <c r="AN114" i="32"/>
  <c r="Y14" i="32"/>
  <c r="AM13" i="32"/>
  <c r="Z214" i="32"/>
  <c r="AN213" i="32"/>
  <c r="X75" i="32"/>
  <c r="AL74" i="32"/>
  <c r="Y94" i="32"/>
  <c r="AM93" i="32"/>
  <c r="X154" i="32"/>
  <c r="AL153" i="32"/>
  <c r="AN253" i="32"/>
  <c r="X212" i="32"/>
  <c r="AL211" i="32"/>
  <c r="Y192" i="32"/>
  <c r="AM191" i="32"/>
  <c r="X94" i="32"/>
  <c r="AL93" i="32"/>
  <c r="X34" i="32"/>
  <c r="AL33" i="32"/>
  <c r="Y135" i="32"/>
  <c r="AM134" i="32"/>
  <c r="X274" i="32"/>
  <c r="AL273" i="32"/>
  <c r="Y340" i="32"/>
  <c r="AM339" i="32"/>
  <c r="Z54" i="32"/>
  <c r="AN53" i="32"/>
  <c r="Y176" i="32"/>
  <c r="AM175" i="32"/>
  <c r="X115" i="32"/>
  <c r="AL114" i="32"/>
  <c r="X295" i="32"/>
  <c r="AL294" i="32"/>
  <c r="Z14" i="32"/>
  <c r="AN13" i="32"/>
  <c r="Z274" i="32"/>
  <c r="AN273" i="32"/>
  <c r="X54" i="32"/>
  <c r="AL53" i="32"/>
  <c r="Z75" i="32"/>
  <c r="AN74" i="32"/>
  <c r="Y34" i="32"/>
  <c r="AM33" i="32"/>
  <c r="Y115" i="32"/>
  <c r="AM114" i="32"/>
  <c r="Z176" i="32"/>
  <c r="AN175" i="32"/>
  <c r="Z316" i="32"/>
  <c r="AN315" i="32"/>
  <c r="Z383" i="32"/>
  <c r="AN382" i="32"/>
  <c r="AM252" i="32"/>
  <c r="Z191" i="32"/>
  <c r="AN190" i="32"/>
  <c r="Z155" i="32"/>
  <c r="AN154" i="32"/>
  <c r="Y212" i="32"/>
  <c r="AM211" i="32"/>
  <c r="Z362" i="32"/>
  <c r="AN361" i="32"/>
  <c r="Z295" i="32"/>
  <c r="AN294" i="32"/>
  <c r="Z135" i="32"/>
  <c r="AN134" i="32"/>
  <c r="X175" i="32"/>
  <c r="AL174" i="32"/>
  <c r="Y295" i="32"/>
  <c r="AM294" i="32"/>
  <c r="Z35" i="32"/>
  <c r="AN34" i="32"/>
  <c r="Z94" i="32"/>
  <c r="AN93" i="32"/>
  <c r="X383" i="32"/>
  <c r="AL382" i="32"/>
  <c r="X362" i="32"/>
  <c r="AL361" i="32"/>
  <c r="X135" i="32"/>
  <c r="AL134" i="32"/>
  <c r="Y383" i="32"/>
  <c r="AM382" i="32"/>
  <c r="Y274" i="32"/>
  <c r="AM273" i="32"/>
  <c r="Y154" i="32"/>
  <c r="AM153" i="32"/>
  <c r="Y316" i="32"/>
  <c r="AM315" i="32"/>
  <c r="X14" i="32"/>
  <c r="AL13" i="32"/>
  <c r="X316" i="32"/>
  <c r="AL315" i="32"/>
  <c r="X191" i="32"/>
  <c r="AL190" i="32"/>
  <c r="AL252" i="32"/>
  <c r="X340" i="32"/>
  <c r="AL339" i="32"/>
  <c r="Y54" i="32"/>
  <c r="AM53" i="32"/>
  <c r="Z232" i="32"/>
  <c r="AN231" i="32"/>
  <c r="Y34" i="10"/>
  <c r="AM33" i="10"/>
  <c r="AL33" i="10"/>
  <c r="U128" i="32"/>
  <c r="U129" i="32" s="1"/>
  <c r="Y175" i="10"/>
  <c r="AM174" i="10"/>
  <c r="Y212" i="10"/>
  <c r="AM211" i="10"/>
  <c r="Z154" i="10"/>
  <c r="AN153" i="10"/>
  <c r="AL211" i="10"/>
  <c r="Z340" i="10"/>
  <c r="AN339" i="10"/>
  <c r="Z175" i="10"/>
  <c r="AN174" i="10"/>
  <c r="AL231" i="10"/>
  <c r="Y191" i="10"/>
  <c r="AM190" i="10"/>
  <c r="AL315" i="10"/>
  <c r="Z115" i="10"/>
  <c r="AN114" i="10"/>
  <c r="Y94" i="10"/>
  <c r="AM93" i="10"/>
  <c r="Y75" i="10"/>
  <c r="AM74" i="10"/>
  <c r="Y135" i="10"/>
  <c r="AM134" i="10"/>
  <c r="Z74" i="10"/>
  <c r="AN73" i="10"/>
  <c r="AL114" i="10"/>
  <c r="AL53" i="10"/>
  <c r="Z363" i="10"/>
  <c r="AN362" i="10"/>
  <c r="AL93" i="10"/>
  <c r="AN252" i="10"/>
  <c r="Y295" i="10"/>
  <c r="AM294" i="10"/>
  <c r="Z384" i="10"/>
  <c r="AN383" i="10"/>
  <c r="Z316" i="10"/>
  <c r="AN315" i="10"/>
  <c r="Z275" i="10"/>
  <c r="AN274" i="10"/>
  <c r="AL190" i="10"/>
  <c r="Y274" i="10"/>
  <c r="AM273" i="10"/>
  <c r="AL382" i="10"/>
  <c r="AL154" i="10"/>
  <c r="AL74" i="10"/>
  <c r="Y340" i="10"/>
  <c r="AM339" i="10"/>
  <c r="Z295" i="10"/>
  <c r="AN294" i="10"/>
  <c r="Y384" i="10"/>
  <c r="AM383" i="10"/>
  <c r="Z54" i="10"/>
  <c r="AN53" i="10"/>
  <c r="AL362" i="10"/>
  <c r="AL294" i="10"/>
  <c r="AM253" i="10"/>
  <c r="AL339" i="10"/>
  <c r="Y115" i="10"/>
  <c r="AM114" i="10"/>
  <c r="Y232" i="10"/>
  <c r="AM231" i="10"/>
  <c r="Y316" i="10"/>
  <c r="AM315" i="10"/>
  <c r="AL134" i="10"/>
  <c r="Z135" i="10"/>
  <c r="AN134" i="10"/>
  <c r="Z191" i="10"/>
  <c r="AN190" i="10"/>
  <c r="Z94" i="10"/>
  <c r="AN93" i="10"/>
  <c r="Y154" i="10"/>
  <c r="AM153" i="10"/>
  <c r="AL252" i="10"/>
  <c r="AL175" i="10"/>
  <c r="Y54" i="10"/>
  <c r="AM53" i="10"/>
  <c r="Z232" i="10"/>
  <c r="AN231" i="10"/>
  <c r="Y363" i="10"/>
  <c r="AM362" i="10"/>
  <c r="AL273" i="10"/>
  <c r="AR146" i="32"/>
  <c r="AI107" i="32"/>
  <c r="AI287" i="32"/>
  <c r="U267" i="32"/>
  <c r="AI266" i="32"/>
  <c r="AA205" i="32"/>
  <c r="AO204" i="32"/>
  <c r="AI26" i="32"/>
  <c r="AA7" i="32"/>
  <c r="AO6" i="32"/>
  <c r="AA67" i="32"/>
  <c r="AO66" i="32"/>
  <c r="AD68" i="32"/>
  <c r="AR67" i="32"/>
  <c r="AA47" i="32"/>
  <c r="AO46" i="32"/>
  <c r="AD356" i="32"/>
  <c r="AR355" i="32"/>
  <c r="AA289" i="32"/>
  <c r="AO288" i="32"/>
  <c r="AO245" i="32"/>
  <c r="AD246" i="32"/>
  <c r="AR245" i="32"/>
  <c r="AI6" i="32"/>
  <c r="AA108" i="32"/>
  <c r="AO107" i="32"/>
  <c r="AD108" i="32"/>
  <c r="AR107" i="32"/>
  <c r="AI46" i="32"/>
  <c r="AD309" i="32"/>
  <c r="AR308" i="32"/>
  <c r="AD7" i="32"/>
  <c r="AR6" i="32"/>
  <c r="AA378" i="32"/>
  <c r="AO377" i="32"/>
  <c r="U184" i="32"/>
  <c r="AI183" i="32"/>
  <c r="U289" i="32"/>
  <c r="AI288" i="32"/>
  <c r="AI245" i="32"/>
  <c r="U67" i="32"/>
  <c r="AI66" i="32"/>
  <c r="U309" i="32"/>
  <c r="AI308" i="32"/>
  <c r="U205" i="32"/>
  <c r="AI204" i="32"/>
  <c r="AA184" i="32"/>
  <c r="AO183" i="32"/>
  <c r="AA356" i="32"/>
  <c r="AO355" i="32"/>
  <c r="AD379" i="32"/>
  <c r="AR378" i="32"/>
  <c r="AD27" i="32"/>
  <c r="AR26" i="32"/>
  <c r="AA128" i="32"/>
  <c r="AO127" i="32"/>
  <c r="AA267" i="32"/>
  <c r="AO266" i="32"/>
  <c r="AD205" i="32"/>
  <c r="AR204" i="32"/>
  <c r="AD267" i="32"/>
  <c r="AR266" i="32"/>
  <c r="AD148" i="32"/>
  <c r="AR147" i="32"/>
  <c r="AD128" i="32"/>
  <c r="AR127" i="32"/>
  <c r="U168" i="32"/>
  <c r="AI167" i="32"/>
  <c r="AD184" i="32"/>
  <c r="AR183" i="32"/>
  <c r="AD168" i="32"/>
  <c r="AR167" i="32"/>
  <c r="U147" i="32"/>
  <c r="AI146" i="32"/>
  <c r="AA168" i="32"/>
  <c r="AO167" i="32"/>
  <c r="AA309" i="32"/>
  <c r="AO308" i="32"/>
  <c r="AD288" i="32"/>
  <c r="AR287" i="32"/>
  <c r="U356" i="32"/>
  <c r="AI355" i="32"/>
  <c r="AA27" i="32"/>
  <c r="AO26" i="32"/>
  <c r="U378" i="32"/>
  <c r="AI377" i="32"/>
  <c r="AA87" i="32"/>
  <c r="AO86" i="32"/>
  <c r="AD47" i="32"/>
  <c r="AR46" i="32"/>
  <c r="U87" i="32"/>
  <c r="AI86" i="32"/>
  <c r="AA147" i="32"/>
  <c r="AO146" i="32"/>
  <c r="AD87" i="32"/>
  <c r="AR86" i="32"/>
  <c r="U109" i="32"/>
  <c r="AI108" i="32"/>
  <c r="T268" i="32"/>
  <c r="AH267" i="32"/>
  <c r="T356" i="32"/>
  <c r="AH355" i="32"/>
  <c r="T108" i="32"/>
  <c r="AH107" i="32"/>
  <c r="T288" i="32"/>
  <c r="AH287" i="32"/>
  <c r="T87" i="32"/>
  <c r="AH86" i="32"/>
  <c r="T27" i="32"/>
  <c r="AH26" i="32"/>
  <c r="T147" i="32"/>
  <c r="AH146" i="32"/>
  <c r="T7" i="32"/>
  <c r="AH6" i="32"/>
  <c r="T205" i="32"/>
  <c r="AH204" i="32"/>
  <c r="T67" i="32"/>
  <c r="AH66" i="32"/>
  <c r="AH245" i="32"/>
  <c r="T378" i="32"/>
  <c r="AH377" i="32"/>
  <c r="T185" i="32"/>
  <c r="AH184" i="32"/>
  <c r="T128" i="32"/>
  <c r="AH127" i="32"/>
  <c r="T47" i="32"/>
  <c r="AH46" i="32"/>
  <c r="T169" i="32"/>
  <c r="AH168" i="32"/>
  <c r="T310" i="32"/>
  <c r="AH309" i="32"/>
  <c r="AG1" i="32"/>
  <c r="AG3" i="32" s="1"/>
  <c r="E3" i="32"/>
  <c r="AR1" i="32"/>
  <c r="AR3" i="32" s="1"/>
  <c r="P3" i="32"/>
  <c r="AF1" i="32"/>
  <c r="D3" i="32"/>
  <c r="AO3" i="32"/>
  <c r="M3" i="32"/>
  <c r="AI1" i="32"/>
  <c r="AI3" i="32" s="1"/>
  <c r="G3" i="32"/>
  <c r="AH1" i="32"/>
  <c r="AH3" i="32" s="1"/>
  <c r="F3" i="32"/>
  <c r="S147" i="32"/>
  <c r="AG146" i="32"/>
  <c r="AG224" i="32"/>
  <c r="S378" i="32"/>
  <c r="AG377" i="32"/>
  <c r="S7" i="32"/>
  <c r="AG6" i="32"/>
  <c r="S335" i="32"/>
  <c r="S267" i="32"/>
  <c r="AG266" i="32"/>
  <c r="AG245" i="32"/>
  <c r="S184" i="32"/>
  <c r="AG183" i="32"/>
  <c r="S67" i="32"/>
  <c r="AG66" i="32"/>
  <c r="S205" i="32"/>
  <c r="AG204" i="32"/>
  <c r="S309" i="32"/>
  <c r="AG308" i="32"/>
  <c r="S87" i="32"/>
  <c r="AG86" i="32"/>
  <c r="S288" i="32"/>
  <c r="AG287" i="32"/>
  <c r="S108" i="32"/>
  <c r="AG107" i="32"/>
  <c r="S47" i="32"/>
  <c r="AG46" i="32"/>
  <c r="S27" i="32"/>
  <c r="AG26" i="32"/>
  <c r="S128" i="32"/>
  <c r="AG127" i="32"/>
  <c r="S168" i="32"/>
  <c r="AG167" i="32"/>
  <c r="T1" i="32"/>
  <c r="T3" i="32" s="1"/>
  <c r="U1" i="32"/>
  <c r="U3" i="32" s="1"/>
  <c r="AD3" i="32"/>
  <c r="R331" i="32"/>
  <c r="S356" i="32"/>
  <c r="AG356" i="32" s="1"/>
  <c r="AF223" i="32"/>
  <c r="AF285" i="32"/>
  <c r="AF222" i="32"/>
  <c r="R1" i="32"/>
  <c r="R3" i="32" s="1"/>
  <c r="R182" i="32"/>
  <c r="R183" i="32" s="1"/>
  <c r="S1" i="32"/>
  <c r="S3" i="32" s="1"/>
  <c r="R203" i="32"/>
  <c r="AF202" i="32"/>
  <c r="R287" i="32"/>
  <c r="R288" i="32" s="1"/>
  <c r="AF288" i="32" s="1"/>
  <c r="R166" i="32"/>
  <c r="R167" i="32" s="1"/>
  <c r="AF167" i="32" s="1"/>
  <c r="AF224" i="32"/>
  <c r="R265" i="32"/>
  <c r="AF265" i="32" s="1"/>
  <c r="R126" i="32"/>
  <c r="R127" i="32" s="1"/>
  <c r="AF127" i="32" s="1"/>
  <c r="R86" i="32"/>
  <c r="R87" i="32" s="1"/>
  <c r="AF87" i="32" s="1"/>
  <c r="R27" i="32"/>
  <c r="AF26" i="32"/>
  <c r="AF25" i="32"/>
  <c r="R307" i="32"/>
  <c r="AF144" i="32"/>
  <c r="AF5" i="32"/>
  <c r="R6" i="32"/>
  <c r="AF4" i="32"/>
  <c r="R65" i="32"/>
  <c r="AF64" i="32"/>
  <c r="R45" i="32"/>
  <c r="AF44" i="32"/>
  <c r="AF24" i="32"/>
  <c r="AF145" i="32"/>
  <c r="R146" i="32"/>
  <c r="AF84" i="32"/>
  <c r="R106" i="32"/>
  <c r="R371" i="32"/>
  <c r="AF371" i="32" s="1"/>
  <c r="AA206" i="10" l="1"/>
  <c r="AA334" i="10"/>
  <c r="BA26" i="32"/>
  <c r="AW26" i="32"/>
  <c r="AX26" i="32"/>
  <c r="AY26" i="32"/>
  <c r="AZ26" i="32"/>
  <c r="AF3" i="32"/>
  <c r="W39" i="10"/>
  <c r="AK38" i="10"/>
  <c r="V220" i="32"/>
  <c r="AJ219" i="32"/>
  <c r="AC180" i="10"/>
  <c r="AQ180" i="10" s="1"/>
  <c r="AQ179" i="10"/>
  <c r="AB120" i="10"/>
  <c r="AP119" i="10"/>
  <c r="W99" i="10"/>
  <c r="AK98" i="10"/>
  <c r="W388" i="10"/>
  <c r="AK387" i="10"/>
  <c r="AC196" i="10"/>
  <c r="AQ195" i="10"/>
  <c r="V162" i="10"/>
  <c r="AJ161" i="10"/>
  <c r="AC121" i="10"/>
  <c r="AQ120" i="10"/>
  <c r="W345" i="10"/>
  <c r="AK344" i="10"/>
  <c r="V321" i="10"/>
  <c r="AJ320" i="10"/>
  <c r="AC60" i="10"/>
  <c r="AQ59" i="10"/>
  <c r="W368" i="10"/>
  <c r="AK367" i="10"/>
  <c r="W79" i="10"/>
  <c r="AK78" i="10"/>
  <c r="AC367" i="10"/>
  <c r="AQ366" i="10"/>
  <c r="AB300" i="10"/>
  <c r="AP299" i="10"/>
  <c r="W300" i="10"/>
  <c r="AK299" i="10"/>
  <c r="AB79" i="10"/>
  <c r="AP78" i="10"/>
  <c r="V388" i="10"/>
  <c r="AJ387" i="10"/>
  <c r="V196" i="10"/>
  <c r="AJ195" i="10"/>
  <c r="AB217" i="10"/>
  <c r="AP216" i="10"/>
  <c r="AB367" i="10"/>
  <c r="AP366" i="10"/>
  <c r="AB237" i="10"/>
  <c r="AP236" i="10"/>
  <c r="V142" i="10"/>
  <c r="AJ141" i="10"/>
  <c r="V279" i="10"/>
  <c r="AJ278" i="10"/>
  <c r="AB99" i="10"/>
  <c r="AP98" i="10"/>
  <c r="AB279" i="10"/>
  <c r="AP278" i="10"/>
  <c r="W217" i="10"/>
  <c r="AK216" i="10"/>
  <c r="AC100" i="10"/>
  <c r="AQ99" i="10"/>
  <c r="AB159" i="10"/>
  <c r="AP158" i="10"/>
  <c r="AC20" i="10"/>
  <c r="AQ19" i="10"/>
  <c r="W237" i="10"/>
  <c r="AK236" i="10"/>
  <c r="V300" i="10"/>
  <c r="AJ299" i="10"/>
  <c r="W180" i="10"/>
  <c r="AK180" i="10" s="1"/>
  <c r="AK179" i="10"/>
  <c r="W196" i="10"/>
  <c r="AK195" i="10"/>
  <c r="AK258" i="10"/>
  <c r="AC280" i="10"/>
  <c r="AQ279" i="10"/>
  <c r="V367" i="10"/>
  <c r="AJ366" i="10"/>
  <c r="AB59" i="10"/>
  <c r="AP58" i="10"/>
  <c r="W321" i="10"/>
  <c r="AK320" i="10"/>
  <c r="W163" i="10"/>
  <c r="AK162" i="10"/>
  <c r="AC388" i="10"/>
  <c r="AQ387" i="10"/>
  <c r="AB40" i="10"/>
  <c r="AP39" i="10"/>
  <c r="AC79" i="10"/>
  <c r="AQ78" i="10"/>
  <c r="AB19" i="10"/>
  <c r="AP18" i="10"/>
  <c r="AB196" i="10"/>
  <c r="AP195" i="10"/>
  <c r="AQ257" i="10"/>
  <c r="AJ257" i="10"/>
  <c r="AC321" i="10"/>
  <c r="AQ320" i="10"/>
  <c r="AB388" i="10"/>
  <c r="AP387" i="10"/>
  <c r="AB345" i="10"/>
  <c r="AP344" i="10"/>
  <c r="AC40" i="10"/>
  <c r="AQ39" i="10"/>
  <c r="V62" i="10"/>
  <c r="AJ61" i="10"/>
  <c r="AB321" i="10"/>
  <c r="AP320" i="10"/>
  <c r="AC141" i="10"/>
  <c r="AQ140" i="10"/>
  <c r="V102" i="10"/>
  <c r="AJ101" i="10"/>
  <c r="W123" i="10"/>
  <c r="AK122" i="10"/>
  <c r="AP257" i="10"/>
  <c r="AC237" i="10"/>
  <c r="AQ236" i="10"/>
  <c r="V180" i="10"/>
  <c r="AJ180" i="10" s="1"/>
  <c r="AJ179" i="10"/>
  <c r="W280" i="10"/>
  <c r="AK279" i="10"/>
  <c r="V217" i="10"/>
  <c r="AJ216" i="10"/>
  <c r="AB180" i="10"/>
  <c r="AP180" i="10" s="1"/>
  <c r="AP179" i="10"/>
  <c r="AC159" i="10"/>
  <c r="AQ158" i="10"/>
  <c r="AC217" i="10"/>
  <c r="AQ216" i="10"/>
  <c r="V82" i="10"/>
  <c r="AJ81" i="10"/>
  <c r="AB140" i="10"/>
  <c r="AP139" i="10"/>
  <c r="AC345" i="10"/>
  <c r="AQ344" i="10"/>
  <c r="V345" i="10"/>
  <c r="AJ344" i="10"/>
  <c r="V237" i="10"/>
  <c r="AJ236" i="10"/>
  <c r="AC300" i="10"/>
  <c r="AQ299" i="10"/>
  <c r="AB367" i="32"/>
  <c r="AP366" i="32"/>
  <c r="AB99" i="32"/>
  <c r="AP98" i="32"/>
  <c r="V198" i="32"/>
  <c r="AJ197" i="32"/>
  <c r="V279" i="32"/>
  <c r="AJ278" i="32"/>
  <c r="AB196" i="32"/>
  <c r="AP195" i="32"/>
  <c r="AC19" i="32"/>
  <c r="AQ18" i="32"/>
  <c r="AB345" i="32"/>
  <c r="AP344" i="32"/>
  <c r="AP257" i="32"/>
  <c r="AQ257" i="32"/>
  <c r="W367" i="32"/>
  <c r="AK366" i="32"/>
  <c r="AB59" i="32"/>
  <c r="AP58" i="32"/>
  <c r="AC196" i="32"/>
  <c r="AQ195" i="32"/>
  <c r="AC79" i="32"/>
  <c r="AQ78" i="32"/>
  <c r="AB39" i="32"/>
  <c r="AP38" i="32"/>
  <c r="W237" i="32"/>
  <c r="AK236" i="32"/>
  <c r="V237" i="32"/>
  <c r="AJ236" i="32"/>
  <c r="AB19" i="32"/>
  <c r="AP18" i="32"/>
  <c r="AC367" i="32"/>
  <c r="AQ366" i="32"/>
  <c r="AB120" i="32"/>
  <c r="AP119" i="32"/>
  <c r="AC120" i="32"/>
  <c r="AQ119" i="32"/>
  <c r="V367" i="32"/>
  <c r="AJ366" i="32"/>
  <c r="W300" i="32"/>
  <c r="AK299" i="32"/>
  <c r="AC99" i="32"/>
  <c r="AQ98" i="32"/>
  <c r="V300" i="32"/>
  <c r="AJ299" i="32"/>
  <c r="AB159" i="32"/>
  <c r="AP158" i="32"/>
  <c r="AB322" i="32"/>
  <c r="AP321" i="32"/>
  <c r="AC140" i="32"/>
  <c r="AQ139" i="32"/>
  <c r="V388" i="32"/>
  <c r="AJ387" i="32"/>
  <c r="AB180" i="32"/>
  <c r="AP180" i="32" s="1"/>
  <c r="AP179" i="32"/>
  <c r="AC388" i="32"/>
  <c r="AQ387" i="32"/>
  <c r="AC59" i="32"/>
  <c r="AQ58" i="32"/>
  <c r="AB79" i="32"/>
  <c r="AP78" i="32"/>
  <c r="AB300" i="32"/>
  <c r="AP299" i="32"/>
  <c r="AB237" i="32"/>
  <c r="AP236" i="32"/>
  <c r="AC217" i="32"/>
  <c r="AQ216" i="32"/>
  <c r="W99" i="32"/>
  <c r="AK98" i="32"/>
  <c r="AC300" i="32"/>
  <c r="AQ299" i="32"/>
  <c r="AB388" i="32"/>
  <c r="AP387" i="32"/>
  <c r="W388" i="32"/>
  <c r="AK387" i="32"/>
  <c r="AK257" i="32"/>
  <c r="V345" i="32"/>
  <c r="AJ344" i="32"/>
  <c r="AC345" i="32"/>
  <c r="AQ344" i="32"/>
  <c r="AB279" i="32"/>
  <c r="AP278" i="32"/>
  <c r="W279" i="32"/>
  <c r="AK278" i="32"/>
  <c r="AB217" i="32"/>
  <c r="AP216" i="32"/>
  <c r="AC321" i="32"/>
  <c r="AQ320" i="32"/>
  <c r="W217" i="32"/>
  <c r="AK216" i="32"/>
  <c r="AC279" i="32"/>
  <c r="AQ278" i="32"/>
  <c r="AB140" i="32"/>
  <c r="AP139" i="32"/>
  <c r="AJ257" i="32"/>
  <c r="V322" i="32"/>
  <c r="AJ321" i="32"/>
  <c r="AC180" i="32"/>
  <c r="AQ180" i="32" s="1"/>
  <c r="AQ179" i="32"/>
  <c r="W322" i="32"/>
  <c r="AK321" i="32"/>
  <c r="AC237" i="32"/>
  <c r="AQ236" i="32"/>
  <c r="W346" i="32"/>
  <c r="AK345" i="32"/>
  <c r="AC159" i="32"/>
  <c r="AQ158" i="32"/>
  <c r="AC39" i="32"/>
  <c r="AQ38" i="32"/>
  <c r="AI128" i="32"/>
  <c r="Z213" i="10"/>
  <c r="AN212" i="10"/>
  <c r="Z233" i="32"/>
  <c r="AN232" i="32"/>
  <c r="X192" i="32"/>
  <c r="AL191" i="32"/>
  <c r="Y155" i="32"/>
  <c r="AM154" i="32"/>
  <c r="X363" i="32"/>
  <c r="AL362" i="32"/>
  <c r="Y296" i="32"/>
  <c r="AM295" i="32"/>
  <c r="Z363" i="32"/>
  <c r="AN362" i="32"/>
  <c r="AM253" i="32"/>
  <c r="Y116" i="32"/>
  <c r="AM115" i="32"/>
  <c r="Z275" i="32"/>
  <c r="AN274" i="32"/>
  <c r="Y177" i="32"/>
  <c r="AM176" i="32"/>
  <c r="Y136" i="32"/>
  <c r="AM135" i="32"/>
  <c r="X213" i="32"/>
  <c r="AL212" i="32"/>
  <c r="X76" i="32"/>
  <c r="AL75" i="32"/>
  <c r="Z341" i="32"/>
  <c r="AN340" i="32"/>
  <c r="Y55" i="32"/>
  <c r="AM54" i="32"/>
  <c r="X317" i="32"/>
  <c r="AL316" i="32"/>
  <c r="Y275" i="32"/>
  <c r="AM274" i="32"/>
  <c r="X384" i="32"/>
  <c r="AL383" i="32"/>
  <c r="X176" i="32"/>
  <c r="AL175" i="32"/>
  <c r="Y213" i="32"/>
  <c r="AM212" i="32"/>
  <c r="Z384" i="32"/>
  <c r="AN383" i="32"/>
  <c r="Y35" i="32"/>
  <c r="AM34" i="32"/>
  <c r="Z15" i="32"/>
  <c r="AN14" i="32"/>
  <c r="Z55" i="32"/>
  <c r="AN54" i="32"/>
  <c r="X35" i="32"/>
  <c r="AL34" i="32"/>
  <c r="AN254" i="32"/>
  <c r="Z215" i="32"/>
  <c r="AN214" i="32"/>
  <c r="Y233" i="32"/>
  <c r="AM232" i="32"/>
  <c r="X341" i="32"/>
  <c r="AL340" i="32"/>
  <c r="X15" i="32"/>
  <c r="AL14" i="32"/>
  <c r="Y384" i="32"/>
  <c r="AM383" i="32"/>
  <c r="Z95" i="32"/>
  <c r="AN94" i="32"/>
  <c r="Z136" i="32"/>
  <c r="AN135" i="32"/>
  <c r="Z156" i="32"/>
  <c r="AN155" i="32"/>
  <c r="Z317" i="32"/>
  <c r="AN316" i="32"/>
  <c r="Z76" i="32"/>
  <c r="AN75" i="32"/>
  <c r="X296" i="32"/>
  <c r="AL295" i="32"/>
  <c r="Y341" i="32"/>
  <c r="AM340" i="32"/>
  <c r="X95" i="32"/>
  <c r="AL94" i="32"/>
  <c r="X155" i="32"/>
  <c r="AL154" i="32"/>
  <c r="Y15" i="32"/>
  <c r="AM14" i="32"/>
  <c r="X233" i="32"/>
  <c r="AL232" i="32"/>
  <c r="AL253" i="32"/>
  <c r="Y317" i="32"/>
  <c r="AM316" i="32"/>
  <c r="X136" i="32"/>
  <c r="AL135" i="32"/>
  <c r="Z36" i="32"/>
  <c r="AN35" i="32"/>
  <c r="Z296" i="32"/>
  <c r="AN295" i="32"/>
  <c r="Z192" i="32"/>
  <c r="AN191" i="32"/>
  <c r="Z177" i="32"/>
  <c r="AN176" i="32"/>
  <c r="X55" i="32"/>
  <c r="AL54" i="32"/>
  <c r="X116" i="32"/>
  <c r="AL115" i="32"/>
  <c r="X275" i="32"/>
  <c r="AL274" i="32"/>
  <c r="Y193" i="32"/>
  <c r="AM192" i="32"/>
  <c r="Y95" i="32"/>
  <c r="AM94" i="32"/>
  <c r="Z116" i="32"/>
  <c r="AN115" i="32"/>
  <c r="Y76" i="32"/>
  <c r="AM75" i="32"/>
  <c r="Y35" i="10"/>
  <c r="AM34" i="10"/>
  <c r="AL34" i="10"/>
  <c r="Y55" i="10"/>
  <c r="AM54" i="10"/>
  <c r="Z95" i="10"/>
  <c r="AN94" i="10"/>
  <c r="Y317" i="10"/>
  <c r="AM316" i="10"/>
  <c r="AM254" i="10"/>
  <c r="Y385" i="10"/>
  <c r="AM384" i="10"/>
  <c r="AL155" i="10"/>
  <c r="Z276" i="10"/>
  <c r="AN275" i="10"/>
  <c r="AN253" i="10"/>
  <c r="Y76" i="10"/>
  <c r="AM75" i="10"/>
  <c r="Y192" i="10"/>
  <c r="AM191" i="10"/>
  <c r="AL212" i="10"/>
  <c r="AL274" i="10"/>
  <c r="AL176" i="10"/>
  <c r="Z192" i="10"/>
  <c r="AN191" i="10"/>
  <c r="Y233" i="10"/>
  <c r="AM232" i="10"/>
  <c r="AL295" i="10"/>
  <c r="Z296" i="10"/>
  <c r="AN295" i="10"/>
  <c r="AL383" i="10"/>
  <c r="Z317" i="10"/>
  <c r="AN316" i="10"/>
  <c r="AL94" i="10"/>
  <c r="AL115" i="10"/>
  <c r="Y95" i="10"/>
  <c r="AM94" i="10"/>
  <c r="AL232" i="10"/>
  <c r="Z155" i="10"/>
  <c r="AN154" i="10"/>
  <c r="Y364" i="10"/>
  <c r="AM363" i="10"/>
  <c r="AL253" i="10"/>
  <c r="Z136" i="10"/>
  <c r="AN135" i="10"/>
  <c r="Y116" i="10"/>
  <c r="AM115" i="10"/>
  <c r="AL363" i="10"/>
  <c r="Y341" i="10"/>
  <c r="AM340" i="10"/>
  <c r="Y275" i="10"/>
  <c r="AM274" i="10"/>
  <c r="Z385" i="10"/>
  <c r="AN384" i="10"/>
  <c r="Z364" i="10"/>
  <c r="AN363" i="10"/>
  <c r="Z75" i="10"/>
  <c r="AN74" i="10"/>
  <c r="Z116" i="10"/>
  <c r="AN115" i="10"/>
  <c r="Z176" i="10"/>
  <c r="AN175" i="10"/>
  <c r="Y213" i="10"/>
  <c r="AM212" i="10"/>
  <c r="Z233" i="10"/>
  <c r="AN232" i="10"/>
  <c r="Y155" i="10"/>
  <c r="AM154" i="10"/>
  <c r="AL135" i="10"/>
  <c r="AL340" i="10"/>
  <c r="Z55" i="10"/>
  <c r="AN54" i="10"/>
  <c r="AL75" i="10"/>
  <c r="AL191" i="10"/>
  <c r="Y296" i="10"/>
  <c r="AM295" i="10"/>
  <c r="AL54" i="10"/>
  <c r="Y136" i="10"/>
  <c r="AM135" i="10"/>
  <c r="AL316" i="10"/>
  <c r="Z341" i="10"/>
  <c r="AN340" i="10"/>
  <c r="Y176" i="10"/>
  <c r="AM175" i="10"/>
  <c r="AD88" i="32"/>
  <c r="AR87" i="32"/>
  <c r="AR168" i="32"/>
  <c r="AD169" i="32"/>
  <c r="AA185" i="32"/>
  <c r="AO184" i="32"/>
  <c r="AD8" i="32"/>
  <c r="AR7" i="32"/>
  <c r="AD69" i="32"/>
  <c r="AR68" i="32"/>
  <c r="AA148" i="32"/>
  <c r="AO147" i="32"/>
  <c r="AD185" i="32"/>
  <c r="AR184" i="32"/>
  <c r="AD28" i="32"/>
  <c r="AR27" i="32"/>
  <c r="U206" i="32"/>
  <c r="AI205" i="32"/>
  <c r="AD310" i="32"/>
  <c r="AR309" i="32"/>
  <c r="U268" i="32"/>
  <c r="AI267" i="32"/>
  <c r="U88" i="32"/>
  <c r="AI87" i="32"/>
  <c r="AA28" i="32"/>
  <c r="AO27" i="32"/>
  <c r="AA169" i="32"/>
  <c r="AO168" i="32"/>
  <c r="U169" i="32"/>
  <c r="AI168" i="32"/>
  <c r="AD206" i="32"/>
  <c r="AR205" i="32"/>
  <c r="AD380" i="32"/>
  <c r="AR379" i="32"/>
  <c r="U310" i="32"/>
  <c r="AI309" i="32"/>
  <c r="U185" i="32"/>
  <c r="AI184" i="32"/>
  <c r="U130" i="32"/>
  <c r="AI129" i="32"/>
  <c r="AI7" i="32"/>
  <c r="AD357" i="32"/>
  <c r="AR356" i="32"/>
  <c r="AA8" i="32"/>
  <c r="AO7" i="32"/>
  <c r="AA88" i="32"/>
  <c r="AO87" i="32"/>
  <c r="AA129" i="32"/>
  <c r="AO128" i="32"/>
  <c r="AA206" i="32"/>
  <c r="AO205" i="32"/>
  <c r="AA310" i="32"/>
  <c r="AO309" i="32"/>
  <c r="AA290" i="32"/>
  <c r="AO289" i="32"/>
  <c r="AD289" i="32"/>
  <c r="AR288" i="32"/>
  <c r="AD149" i="32"/>
  <c r="AR148" i="32"/>
  <c r="AI246" i="32"/>
  <c r="AD109" i="32"/>
  <c r="AR108" i="32"/>
  <c r="AO246" i="32"/>
  <c r="U379" i="32"/>
  <c r="AI378" i="32"/>
  <c r="AD268" i="32"/>
  <c r="AR267" i="32"/>
  <c r="U290" i="32"/>
  <c r="AI289" i="32"/>
  <c r="AA109" i="32"/>
  <c r="AO108" i="32"/>
  <c r="AA68" i="32"/>
  <c r="AO67" i="32"/>
  <c r="U110" i="32"/>
  <c r="AI109" i="32"/>
  <c r="AD48" i="32"/>
  <c r="AR47" i="32"/>
  <c r="U357" i="32"/>
  <c r="AI356" i="32"/>
  <c r="U148" i="32"/>
  <c r="AI147" i="32"/>
  <c r="AD129" i="32"/>
  <c r="AR128" i="32"/>
  <c r="AA268" i="32"/>
  <c r="AO267" i="32"/>
  <c r="AA357" i="32"/>
  <c r="AO356" i="32"/>
  <c r="U68" i="32"/>
  <c r="AI67" i="32"/>
  <c r="AA379" i="32"/>
  <c r="AO378" i="32"/>
  <c r="AI47" i="32"/>
  <c r="AD247" i="32"/>
  <c r="AR246" i="32"/>
  <c r="AA48" i="32"/>
  <c r="AO47" i="32"/>
  <c r="AI27" i="32"/>
  <c r="T8" i="32"/>
  <c r="AH7" i="32"/>
  <c r="T289" i="32"/>
  <c r="AH288" i="32"/>
  <c r="AH246" i="32"/>
  <c r="T148" i="32"/>
  <c r="AH147" i="32"/>
  <c r="T109" i="32"/>
  <c r="AH108" i="32"/>
  <c r="T170" i="32"/>
  <c r="AH169" i="32"/>
  <c r="T48" i="32"/>
  <c r="AH47" i="32"/>
  <c r="T129" i="32"/>
  <c r="AH128" i="32"/>
  <c r="T28" i="32"/>
  <c r="AH27" i="32"/>
  <c r="T357" i="32"/>
  <c r="AH356" i="32"/>
  <c r="T379" i="32"/>
  <c r="AH378" i="32"/>
  <c r="T68" i="32"/>
  <c r="AH67" i="32"/>
  <c r="T311" i="32"/>
  <c r="AH310" i="32"/>
  <c r="T186" i="32"/>
  <c r="AH185" i="32"/>
  <c r="T206" i="32"/>
  <c r="AH205" i="32"/>
  <c r="T88" i="32"/>
  <c r="AH87" i="32"/>
  <c r="AH268" i="32"/>
  <c r="T269" i="32"/>
  <c r="R88" i="32"/>
  <c r="R89" i="32" s="1"/>
  <c r="AZ25" i="32"/>
  <c r="AW24" i="32"/>
  <c r="AY22" i="32"/>
  <c r="BA20" i="32"/>
  <c r="AX19" i="32"/>
  <c r="AZ17" i="32"/>
  <c r="AW16" i="32"/>
  <c r="AY14" i="32"/>
  <c r="BA12" i="32"/>
  <c r="AX11" i="32"/>
  <c r="AZ9" i="32"/>
  <c r="AW8" i="32"/>
  <c r="AY6" i="32"/>
  <c r="BA4" i="32"/>
  <c r="AX23" i="32"/>
  <c r="BA16" i="32"/>
  <c r="AW12" i="32"/>
  <c r="AX7" i="32"/>
  <c r="AZ22" i="32"/>
  <c r="AZ14" i="32"/>
  <c r="AZ6" i="32"/>
  <c r="AY25" i="32"/>
  <c r="BA23" i="32"/>
  <c r="AX22" i="32"/>
  <c r="AZ20" i="32"/>
  <c r="AW19" i="32"/>
  <c r="AY17" i="32"/>
  <c r="BA15" i="32"/>
  <c r="AX14" i="32"/>
  <c r="AZ12" i="32"/>
  <c r="AW11" i="32"/>
  <c r="AY9" i="32"/>
  <c r="BA7" i="32"/>
  <c r="AX6" i="32"/>
  <c r="AZ4" i="32"/>
  <c r="AZ21" i="32"/>
  <c r="AX15" i="32"/>
  <c r="BA8" i="32"/>
  <c r="AW21" i="32"/>
  <c r="AX16" i="32"/>
  <c r="BA9" i="32"/>
  <c r="AX25" i="32"/>
  <c r="AZ23" i="32"/>
  <c r="AW22" i="32"/>
  <c r="AY20" i="32"/>
  <c r="BA18" i="32"/>
  <c r="AX17" i="32"/>
  <c r="AZ15" i="32"/>
  <c r="AW14" i="32"/>
  <c r="AY12" i="32"/>
  <c r="BA10" i="32"/>
  <c r="AX9" i="32"/>
  <c r="AZ7" i="32"/>
  <c r="AW6" i="32"/>
  <c r="AY4" i="32"/>
  <c r="BA24" i="32"/>
  <c r="AY18" i="32"/>
  <c r="AY10" i="32"/>
  <c r="AZ5" i="32"/>
  <c r="AX5" i="32"/>
  <c r="AX24" i="32"/>
  <c r="AW13" i="32"/>
  <c r="AW5" i="32"/>
  <c r="AW25" i="32"/>
  <c r="AY23" i="32"/>
  <c r="BA21" i="32"/>
  <c r="AX20" i="32"/>
  <c r="AZ18" i="32"/>
  <c r="AW17" i="32"/>
  <c r="AY15" i="32"/>
  <c r="BA13" i="32"/>
  <c r="AX12" i="32"/>
  <c r="AZ10" i="32"/>
  <c r="AW9" i="32"/>
  <c r="AY7" i="32"/>
  <c r="BA5" i="32"/>
  <c r="AX4" i="32"/>
  <c r="AW20" i="32"/>
  <c r="AZ13" i="32"/>
  <c r="AW4" i="32"/>
  <c r="BA25" i="32"/>
  <c r="AY11" i="32"/>
  <c r="AZ24" i="32"/>
  <c r="AW23" i="32"/>
  <c r="AY21" i="32"/>
  <c r="BA19" i="32"/>
  <c r="AX18" i="32"/>
  <c r="AZ16" i="32"/>
  <c r="AW15" i="32"/>
  <c r="AY13" i="32"/>
  <c r="BA11" i="32"/>
  <c r="AX10" i="32"/>
  <c r="AZ8" i="32"/>
  <c r="AW7" i="32"/>
  <c r="AY5" i="32"/>
  <c r="AY24" i="32"/>
  <c r="BA22" i="32"/>
  <c r="AX21" i="32"/>
  <c r="AZ19" i="32"/>
  <c r="AW18" i="32"/>
  <c r="AY16" i="32"/>
  <c r="BA14" i="32"/>
  <c r="AX13" i="32"/>
  <c r="AZ11" i="32"/>
  <c r="AW10" i="32"/>
  <c r="AY8" i="32"/>
  <c r="BA6" i="32"/>
  <c r="AY19" i="32"/>
  <c r="BA17" i="32"/>
  <c r="AX8" i="32"/>
  <c r="AF226" i="32"/>
  <c r="AF245" i="32"/>
  <c r="AF126" i="32"/>
  <c r="S28" i="32"/>
  <c r="AG27" i="32"/>
  <c r="S88" i="32"/>
  <c r="AG87" i="32"/>
  <c r="S185" i="32"/>
  <c r="AG184" i="32"/>
  <c r="S8" i="32"/>
  <c r="AG7" i="32"/>
  <c r="AF182" i="32"/>
  <c r="S48" i="32"/>
  <c r="AG47" i="32"/>
  <c r="S310" i="32"/>
  <c r="AG309" i="32"/>
  <c r="AG246" i="32"/>
  <c r="S379" i="32"/>
  <c r="AG378" i="32"/>
  <c r="S169" i="32"/>
  <c r="AG168" i="32"/>
  <c r="S109" i="32"/>
  <c r="AG108" i="32"/>
  <c r="S206" i="32"/>
  <c r="AG205" i="32"/>
  <c r="S268" i="32"/>
  <c r="AG267" i="32"/>
  <c r="AG225" i="32"/>
  <c r="R128" i="32"/>
  <c r="AF128" i="32" s="1"/>
  <c r="S129" i="32"/>
  <c r="AG128" i="32"/>
  <c r="S289" i="32"/>
  <c r="AG288" i="32"/>
  <c r="S68" i="32"/>
  <c r="AG67" i="32"/>
  <c r="S336" i="32"/>
  <c r="S148" i="32"/>
  <c r="AG147" i="32"/>
  <c r="AF86" i="32"/>
  <c r="S357" i="32"/>
  <c r="AG357" i="32" s="1"/>
  <c r="R332" i="32"/>
  <c r="AF244" i="32"/>
  <c r="AF166" i="32"/>
  <c r="R168" i="32"/>
  <c r="R169" i="32" s="1"/>
  <c r="R266" i="32"/>
  <c r="R289" i="32"/>
  <c r="R290" i="32" s="1"/>
  <c r="AF287" i="32"/>
  <c r="AF183" i="32"/>
  <c r="R184" i="32"/>
  <c r="R204" i="32"/>
  <c r="AF203" i="32"/>
  <c r="R308" i="32"/>
  <c r="AF307" i="32"/>
  <c r="R28" i="32"/>
  <c r="AF27" i="32"/>
  <c r="AF227" i="32"/>
  <c r="AF146" i="32"/>
  <c r="R147" i="32"/>
  <c r="AF65" i="32"/>
  <c r="R66" i="32"/>
  <c r="R107" i="32"/>
  <c r="AF106" i="32"/>
  <c r="AF45" i="32"/>
  <c r="R46" i="32"/>
  <c r="R372" i="32"/>
  <c r="AF372" i="32" s="1"/>
  <c r="AF246" i="32"/>
  <c r="AF6" i="32"/>
  <c r="R7" i="32"/>
  <c r="AA335" i="10" l="1"/>
  <c r="AA207" i="10"/>
  <c r="W40" i="10"/>
  <c r="AK39" i="10"/>
  <c r="AF88" i="32"/>
  <c r="V221" i="32"/>
  <c r="AJ221" i="32" s="1"/>
  <c r="AJ220" i="32"/>
  <c r="V238" i="10"/>
  <c r="AJ237" i="10"/>
  <c r="V83" i="10"/>
  <c r="AJ83" i="10" s="1"/>
  <c r="AJ82" i="10"/>
  <c r="V218" i="10"/>
  <c r="AJ217" i="10"/>
  <c r="AP258" i="10"/>
  <c r="AB322" i="10"/>
  <c r="AP321" i="10"/>
  <c r="AB389" i="10"/>
  <c r="AP388" i="10"/>
  <c r="AB197" i="10"/>
  <c r="AP196" i="10"/>
  <c r="AC389" i="10"/>
  <c r="AQ388" i="10"/>
  <c r="V368" i="10"/>
  <c r="AJ367" i="10"/>
  <c r="AB160" i="10"/>
  <c r="AP159" i="10"/>
  <c r="AB100" i="10"/>
  <c r="AP99" i="10"/>
  <c r="AB368" i="10"/>
  <c r="AP367" i="10"/>
  <c r="AB80" i="10"/>
  <c r="AP79" i="10"/>
  <c r="W80" i="10"/>
  <c r="AK79" i="10"/>
  <c r="W346" i="10"/>
  <c r="AK345" i="10"/>
  <c r="W389" i="10"/>
  <c r="AK388" i="10"/>
  <c r="V346" i="10"/>
  <c r="AJ345" i="10"/>
  <c r="AC218" i="10"/>
  <c r="AQ217" i="10"/>
  <c r="W281" i="10"/>
  <c r="AK280" i="10"/>
  <c r="W124" i="10"/>
  <c r="AK124" i="10" s="1"/>
  <c r="AK123" i="10"/>
  <c r="V63" i="10"/>
  <c r="AJ63" i="10" s="1"/>
  <c r="AJ62" i="10"/>
  <c r="AC322" i="10"/>
  <c r="AQ321" i="10"/>
  <c r="AB20" i="10"/>
  <c r="AP19" i="10"/>
  <c r="W164" i="10"/>
  <c r="AK164" i="10" s="1"/>
  <c r="AK163" i="10"/>
  <c r="AC281" i="10"/>
  <c r="AQ280" i="10"/>
  <c r="V301" i="10"/>
  <c r="AJ300" i="10"/>
  <c r="AC101" i="10"/>
  <c r="AQ100" i="10"/>
  <c r="V280" i="10"/>
  <c r="AJ279" i="10"/>
  <c r="AB218" i="10"/>
  <c r="AP217" i="10"/>
  <c r="W301" i="10"/>
  <c r="AK300" i="10"/>
  <c r="W369" i="10"/>
  <c r="AK368" i="10"/>
  <c r="AC122" i="10"/>
  <c r="AQ121" i="10"/>
  <c r="W100" i="10"/>
  <c r="AK99" i="10"/>
  <c r="AC346" i="10"/>
  <c r="AQ345" i="10"/>
  <c r="AC160" i="10"/>
  <c r="AQ159" i="10"/>
  <c r="V103" i="10"/>
  <c r="AJ102" i="10"/>
  <c r="AC41" i="10"/>
  <c r="AQ40" i="10"/>
  <c r="AJ258" i="10"/>
  <c r="AC80" i="10"/>
  <c r="AQ79" i="10"/>
  <c r="W322" i="10"/>
  <c r="AK321" i="10"/>
  <c r="AK259" i="10"/>
  <c r="W238" i="10"/>
  <c r="AK237" i="10"/>
  <c r="W218" i="10"/>
  <c r="AK217" i="10"/>
  <c r="V143" i="10"/>
  <c r="AJ143" i="10" s="1"/>
  <c r="AJ142" i="10"/>
  <c r="V197" i="10"/>
  <c r="AJ196" i="10"/>
  <c r="AB301" i="10"/>
  <c r="AP300" i="10"/>
  <c r="AC61" i="10"/>
  <c r="AQ60" i="10"/>
  <c r="V163" i="10"/>
  <c r="AJ162" i="10"/>
  <c r="AB121" i="10"/>
  <c r="AP120" i="10"/>
  <c r="AC301" i="10"/>
  <c r="AQ300" i="10"/>
  <c r="AB141" i="10"/>
  <c r="AP140" i="10"/>
  <c r="AC238" i="10"/>
  <c r="AQ237" i="10"/>
  <c r="AC142" i="10"/>
  <c r="AQ141" i="10"/>
  <c r="AB346" i="10"/>
  <c r="AP345" i="10"/>
  <c r="AQ258" i="10"/>
  <c r="AB41" i="10"/>
  <c r="AP40" i="10"/>
  <c r="AB60" i="10"/>
  <c r="AP59" i="10"/>
  <c r="W197" i="10"/>
  <c r="AK196" i="10"/>
  <c r="AC21" i="10"/>
  <c r="AQ20" i="10"/>
  <c r="AB280" i="10"/>
  <c r="AP279" i="10"/>
  <c r="AB238" i="10"/>
  <c r="AP237" i="10"/>
  <c r="V389" i="10"/>
  <c r="AJ388" i="10"/>
  <c r="AC368" i="10"/>
  <c r="AQ367" i="10"/>
  <c r="V322" i="10"/>
  <c r="AJ321" i="10"/>
  <c r="AC197" i="10"/>
  <c r="AQ196" i="10"/>
  <c r="AC160" i="32"/>
  <c r="AQ159" i="32"/>
  <c r="AC280" i="32"/>
  <c r="AQ279" i="32"/>
  <c r="W280" i="32"/>
  <c r="AK279" i="32"/>
  <c r="AK258" i="32"/>
  <c r="W100" i="32"/>
  <c r="AK99" i="32"/>
  <c r="AB80" i="32"/>
  <c r="AP79" i="32"/>
  <c r="V389" i="32"/>
  <c r="AJ388" i="32"/>
  <c r="V301" i="32"/>
  <c r="AJ300" i="32"/>
  <c r="AC121" i="32"/>
  <c r="AQ120" i="32"/>
  <c r="V238" i="32"/>
  <c r="AJ237" i="32"/>
  <c r="AC197" i="32"/>
  <c r="AQ196" i="32"/>
  <c r="AP258" i="32"/>
  <c r="V280" i="32"/>
  <c r="AJ279" i="32"/>
  <c r="W347" i="32"/>
  <c r="AK346" i="32"/>
  <c r="V323" i="32"/>
  <c r="AJ322" i="32"/>
  <c r="W218" i="32"/>
  <c r="AK217" i="32"/>
  <c r="AB280" i="32"/>
  <c r="AP279" i="32"/>
  <c r="W389" i="32"/>
  <c r="AK388" i="32"/>
  <c r="AC218" i="32"/>
  <c r="AQ217" i="32"/>
  <c r="AC60" i="32"/>
  <c r="AQ59" i="32"/>
  <c r="AC141" i="32"/>
  <c r="AQ140" i="32"/>
  <c r="AC100" i="32"/>
  <c r="AQ99" i="32"/>
  <c r="AB121" i="32"/>
  <c r="AP120" i="32"/>
  <c r="W238" i="32"/>
  <c r="AK237" i="32"/>
  <c r="AB60" i="32"/>
  <c r="AP59" i="32"/>
  <c r="AB346" i="32"/>
  <c r="AP345" i="32"/>
  <c r="V199" i="32"/>
  <c r="AJ198" i="32"/>
  <c r="AC238" i="32"/>
  <c r="AQ237" i="32"/>
  <c r="AJ258" i="32"/>
  <c r="AC322" i="32"/>
  <c r="AQ321" i="32"/>
  <c r="AC346" i="32"/>
  <c r="AQ345" i="32"/>
  <c r="AB389" i="32"/>
  <c r="AP388" i="32"/>
  <c r="AB238" i="32"/>
  <c r="AP237" i="32"/>
  <c r="AC389" i="32"/>
  <c r="AQ388" i="32"/>
  <c r="AB323" i="32"/>
  <c r="AP322" i="32"/>
  <c r="W301" i="32"/>
  <c r="AK300" i="32"/>
  <c r="AC368" i="32"/>
  <c r="AQ368" i="32" s="1"/>
  <c r="AQ367" i="32"/>
  <c r="AB40" i="32"/>
  <c r="AP39" i="32"/>
  <c r="W368" i="32"/>
  <c r="AK368" i="32" s="1"/>
  <c r="AK367" i="32"/>
  <c r="AC20" i="32"/>
  <c r="AQ19" i="32"/>
  <c r="AB100" i="32"/>
  <c r="AP99" i="32"/>
  <c r="AC40" i="32"/>
  <c r="AQ39" i="32"/>
  <c r="W323" i="32"/>
  <c r="AK322" i="32"/>
  <c r="AB141" i="32"/>
  <c r="AP140" i="32"/>
  <c r="AB218" i="32"/>
  <c r="AP217" i="32"/>
  <c r="V346" i="32"/>
  <c r="AJ345" i="32"/>
  <c r="AC301" i="32"/>
  <c r="AQ300" i="32"/>
  <c r="AB301" i="32"/>
  <c r="AP300" i="32"/>
  <c r="AB160" i="32"/>
  <c r="AP159" i="32"/>
  <c r="V368" i="32"/>
  <c r="AJ368" i="32" s="1"/>
  <c r="AJ367" i="32"/>
  <c r="AB20" i="32"/>
  <c r="AP19" i="32"/>
  <c r="AC80" i="32"/>
  <c r="AQ79" i="32"/>
  <c r="AQ258" i="32"/>
  <c r="AB197" i="32"/>
  <c r="AP196" i="32"/>
  <c r="AB368" i="32"/>
  <c r="AP368" i="32" s="1"/>
  <c r="AP367" i="32"/>
  <c r="Z214" i="10"/>
  <c r="AN213" i="10"/>
  <c r="Y77" i="32"/>
  <c r="AM76" i="32"/>
  <c r="X276" i="32"/>
  <c r="AL275" i="32"/>
  <c r="Z193" i="32"/>
  <c r="AN192" i="32"/>
  <c r="Y318" i="32"/>
  <c r="AM317" i="32"/>
  <c r="X156" i="32"/>
  <c r="AL155" i="32"/>
  <c r="Z77" i="32"/>
  <c r="AN76" i="32"/>
  <c r="Z96" i="32"/>
  <c r="AN95" i="32"/>
  <c r="Y234" i="32"/>
  <c r="AM233" i="32"/>
  <c r="Z56" i="32"/>
  <c r="AN55" i="32"/>
  <c r="Y214" i="32"/>
  <c r="AM213" i="32"/>
  <c r="X318" i="32"/>
  <c r="AL317" i="32"/>
  <c r="X214" i="32"/>
  <c r="AL213" i="32"/>
  <c r="Y117" i="32"/>
  <c r="AM116" i="32"/>
  <c r="X364" i="32"/>
  <c r="AL363" i="32"/>
  <c r="Z117" i="32"/>
  <c r="AN116" i="32"/>
  <c r="X117" i="32"/>
  <c r="AL116" i="32"/>
  <c r="Z297" i="32"/>
  <c r="AN296" i="32"/>
  <c r="AL254" i="32"/>
  <c r="X96" i="32"/>
  <c r="AL95" i="32"/>
  <c r="Z318" i="32"/>
  <c r="AN317" i="32"/>
  <c r="Y385" i="32"/>
  <c r="AM384" i="32"/>
  <c r="Z216" i="32"/>
  <c r="AN215" i="32"/>
  <c r="Z16" i="32"/>
  <c r="AN15" i="32"/>
  <c r="X177" i="32"/>
  <c r="AL176" i="32"/>
  <c r="Y56" i="32"/>
  <c r="AM55" i="32"/>
  <c r="Y137" i="32"/>
  <c r="AM136" i="32"/>
  <c r="AM254" i="32"/>
  <c r="Y156" i="32"/>
  <c r="AM155" i="32"/>
  <c r="Y96" i="32"/>
  <c r="AM95" i="32"/>
  <c r="X56" i="32"/>
  <c r="AL55" i="32"/>
  <c r="Z37" i="32"/>
  <c r="AN36" i="32"/>
  <c r="X234" i="32"/>
  <c r="AL233" i="32"/>
  <c r="Y342" i="32"/>
  <c r="AM341" i="32"/>
  <c r="Z157" i="32"/>
  <c r="AN156" i="32"/>
  <c r="X16" i="32"/>
  <c r="AL15" i="32"/>
  <c r="AN255" i="32"/>
  <c r="Y36" i="32"/>
  <c r="AM35" i="32"/>
  <c r="X385" i="32"/>
  <c r="AL384" i="32"/>
  <c r="Z342" i="32"/>
  <c r="AN341" i="32"/>
  <c r="Y178" i="32"/>
  <c r="AM177" i="32"/>
  <c r="Z364" i="32"/>
  <c r="AN363" i="32"/>
  <c r="X193" i="32"/>
  <c r="AL192" i="32"/>
  <c r="Y194" i="32"/>
  <c r="AM193" i="32"/>
  <c r="Z178" i="32"/>
  <c r="AN177" i="32"/>
  <c r="X137" i="32"/>
  <c r="AL136" i="32"/>
  <c r="Y16" i="32"/>
  <c r="AM15" i="32"/>
  <c r="X297" i="32"/>
  <c r="AL296" i="32"/>
  <c r="Z137" i="32"/>
  <c r="AN136" i="32"/>
  <c r="X342" i="32"/>
  <c r="AL341" i="32"/>
  <c r="X36" i="32"/>
  <c r="AL35" i="32"/>
  <c r="Z385" i="32"/>
  <c r="AN384" i="32"/>
  <c r="Y276" i="32"/>
  <c r="AM275" i="32"/>
  <c r="X77" i="32"/>
  <c r="AL76" i="32"/>
  <c r="Z276" i="32"/>
  <c r="AN275" i="32"/>
  <c r="Y297" i="32"/>
  <c r="AM296" i="32"/>
  <c r="Z234" i="32"/>
  <c r="AN233" i="32"/>
  <c r="Y36" i="10"/>
  <c r="AM35" i="10"/>
  <c r="AL35" i="10"/>
  <c r="Y137" i="10"/>
  <c r="AM136" i="10"/>
  <c r="AL76" i="10"/>
  <c r="Y156" i="10"/>
  <c r="AM155" i="10"/>
  <c r="Z117" i="10"/>
  <c r="AN116" i="10"/>
  <c r="Y276" i="10"/>
  <c r="AM275" i="10"/>
  <c r="Z137" i="10"/>
  <c r="AN136" i="10"/>
  <c r="AL233" i="10"/>
  <c r="Z318" i="10"/>
  <c r="AN317" i="10"/>
  <c r="Y234" i="10"/>
  <c r="AM233" i="10"/>
  <c r="AL213" i="10"/>
  <c r="AN254" i="10"/>
  <c r="AM255" i="10"/>
  <c r="Y177" i="10"/>
  <c r="AM176" i="10"/>
  <c r="AL55" i="10"/>
  <c r="Z56" i="10"/>
  <c r="AN55" i="10"/>
  <c r="Z234" i="10"/>
  <c r="AN233" i="10"/>
  <c r="Z76" i="10"/>
  <c r="AN75" i="10"/>
  <c r="Y342" i="10"/>
  <c r="AM341" i="10"/>
  <c r="AL254" i="10"/>
  <c r="Y96" i="10"/>
  <c r="AM95" i="10"/>
  <c r="AL384" i="10"/>
  <c r="Z193" i="10"/>
  <c r="AN192" i="10"/>
  <c r="Y193" i="10"/>
  <c r="AM192" i="10"/>
  <c r="Z277" i="10"/>
  <c r="AN276" i="10"/>
  <c r="Y318" i="10"/>
  <c r="AM317" i="10"/>
  <c r="Z342" i="10"/>
  <c r="AN341" i="10"/>
  <c r="Y297" i="10"/>
  <c r="AM296" i="10"/>
  <c r="AL341" i="10"/>
  <c r="Y214" i="10"/>
  <c r="AM213" i="10"/>
  <c r="Z365" i="10"/>
  <c r="AN364" i="10"/>
  <c r="AL364" i="10"/>
  <c r="Y365" i="10"/>
  <c r="AM364" i="10"/>
  <c r="AL116" i="10"/>
  <c r="Z297" i="10"/>
  <c r="AN296" i="10"/>
  <c r="AL177" i="10"/>
  <c r="Y77" i="10"/>
  <c r="AM76" i="10"/>
  <c r="AL156" i="10"/>
  <c r="Z96" i="10"/>
  <c r="AN95" i="10"/>
  <c r="AL317" i="10"/>
  <c r="AL192" i="10"/>
  <c r="AL136" i="10"/>
  <c r="Z177" i="10"/>
  <c r="AN176" i="10"/>
  <c r="Z386" i="10"/>
  <c r="AN385" i="10"/>
  <c r="Y117" i="10"/>
  <c r="AM116" i="10"/>
  <c r="Z156" i="10"/>
  <c r="AN155" i="10"/>
  <c r="AL95" i="10"/>
  <c r="AL296" i="10"/>
  <c r="AL275" i="10"/>
  <c r="Y386" i="10"/>
  <c r="AM385" i="10"/>
  <c r="Y56" i="10"/>
  <c r="AM55" i="10"/>
  <c r="AI48" i="32"/>
  <c r="AA269" i="32"/>
  <c r="AO268" i="32"/>
  <c r="AD49" i="32"/>
  <c r="AR48" i="32"/>
  <c r="U291" i="32"/>
  <c r="AI290" i="32"/>
  <c r="AD110" i="32"/>
  <c r="AR109" i="32"/>
  <c r="AA291" i="32"/>
  <c r="AO290" i="32"/>
  <c r="AA89" i="32"/>
  <c r="AO88" i="32"/>
  <c r="U131" i="32"/>
  <c r="AI130" i="32"/>
  <c r="AD207" i="32"/>
  <c r="AR206" i="32"/>
  <c r="U89" i="32"/>
  <c r="AI88" i="32"/>
  <c r="AD29" i="32"/>
  <c r="AR28" i="32"/>
  <c r="AD9" i="32"/>
  <c r="AR8" i="32"/>
  <c r="AI28" i="32"/>
  <c r="AA380" i="32"/>
  <c r="AO379" i="32"/>
  <c r="AD130" i="32"/>
  <c r="AR129" i="32"/>
  <c r="U111" i="32"/>
  <c r="AI110" i="32"/>
  <c r="AD269" i="32"/>
  <c r="AR268" i="32"/>
  <c r="AI247" i="32"/>
  <c r="AA311" i="32"/>
  <c r="AO310" i="32"/>
  <c r="AA9" i="32"/>
  <c r="AO8" i="32"/>
  <c r="U186" i="32"/>
  <c r="AI185" i="32"/>
  <c r="U170" i="32"/>
  <c r="AI169" i="32"/>
  <c r="U269" i="32"/>
  <c r="AI268" i="32"/>
  <c r="AD186" i="32"/>
  <c r="AR185" i="32"/>
  <c r="AA186" i="32"/>
  <c r="AO185" i="32"/>
  <c r="AD170" i="32"/>
  <c r="AR169" i="32"/>
  <c r="AA49" i="32"/>
  <c r="AO48" i="32"/>
  <c r="U69" i="32"/>
  <c r="AI68" i="32"/>
  <c r="U149" i="32"/>
  <c r="AI148" i="32"/>
  <c r="AA69" i="32"/>
  <c r="AO68" i="32"/>
  <c r="U380" i="32"/>
  <c r="AI379" i="32"/>
  <c r="AD150" i="32"/>
  <c r="AR149" i="32"/>
  <c r="AA207" i="32"/>
  <c r="AO206" i="32"/>
  <c r="AD358" i="32"/>
  <c r="AR357" i="32"/>
  <c r="U311" i="32"/>
  <c r="AI310" i="32"/>
  <c r="AA170" i="32"/>
  <c r="AO169" i="32"/>
  <c r="AD311" i="32"/>
  <c r="AR310" i="32"/>
  <c r="AA149" i="32"/>
  <c r="AO148" i="32"/>
  <c r="AD248" i="32"/>
  <c r="AR247" i="32"/>
  <c r="AA358" i="32"/>
  <c r="AO357" i="32"/>
  <c r="U358" i="32"/>
  <c r="AI357" i="32"/>
  <c r="AA110" i="32"/>
  <c r="AO109" i="32"/>
  <c r="AO247" i="32"/>
  <c r="AD290" i="32"/>
  <c r="AR289" i="32"/>
  <c r="AA130" i="32"/>
  <c r="AO129" i="32"/>
  <c r="AI8" i="32"/>
  <c r="AD381" i="32"/>
  <c r="AR380" i="32"/>
  <c r="AA29" i="32"/>
  <c r="AO28" i="32"/>
  <c r="U207" i="32"/>
  <c r="AI206" i="32"/>
  <c r="AD70" i="32"/>
  <c r="AR69" i="32"/>
  <c r="AD89" i="32"/>
  <c r="AR88" i="32"/>
  <c r="T89" i="32"/>
  <c r="AH88" i="32"/>
  <c r="T69" i="32"/>
  <c r="AH68" i="32"/>
  <c r="T130" i="32"/>
  <c r="AH129" i="32"/>
  <c r="T149" i="32"/>
  <c r="AH148" i="32"/>
  <c r="T207" i="32"/>
  <c r="AH206" i="32"/>
  <c r="T380" i="32"/>
  <c r="AH379" i="32"/>
  <c r="T49" i="32"/>
  <c r="AH48" i="32"/>
  <c r="AH247" i="32"/>
  <c r="T187" i="32"/>
  <c r="AH186" i="32"/>
  <c r="T358" i="32"/>
  <c r="AH357" i="32"/>
  <c r="T171" i="32"/>
  <c r="AH170" i="32"/>
  <c r="T290" i="32"/>
  <c r="AH289" i="32"/>
  <c r="T270" i="32"/>
  <c r="AH269" i="32"/>
  <c r="T312" i="32"/>
  <c r="AH311" i="32"/>
  <c r="T29" i="32"/>
  <c r="AH28" i="32"/>
  <c r="T110" i="32"/>
  <c r="AH109" i="32"/>
  <c r="T9" i="32"/>
  <c r="AH8" i="32"/>
  <c r="R129" i="32"/>
  <c r="AF129" i="32" s="1"/>
  <c r="AF289" i="32"/>
  <c r="S269" i="32"/>
  <c r="AG268" i="32"/>
  <c r="S380" i="32"/>
  <c r="AG379" i="32"/>
  <c r="S290" i="32"/>
  <c r="AG289" i="32"/>
  <c r="S9" i="32"/>
  <c r="AG8" i="32"/>
  <c r="S207" i="32"/>
  <c r="AG206" i="32"/>
  <c r="AG247" i="32"/>
  <c r="S149" i="32"/>
  <c r="AG148" i="32"/>
  <c r="S130" i="32"/>
  <c r="AG129" i="32"/>
  <c r="S186" i="32"/>
  <c r="AG185" i="32"/>
  <c r="S110" i="32"/>
  <c r="AG109" i="32"/>
  <c r="S311" i="32"/>
  <c r="AG310" i="32"/>
  <c r="S337" i="32"/>
  <c r="S89" i="32"/>
  <c r="AG88" i="32"/>
  <c r="AG226" i="32"/>
  <c r="S170" i="32"/>
  <c r="AG169" i="32"/>
  <c r="S49" i="32"/>
  <c r="AG48" i="32"/>
  <c r="S69" i="32"/>
  <c r="AG68" i="32"/>
  <c r="S29" i="32"/>
  <c r="AG28" i="32"/>
  <c r="R333" i="32"/>
  <c r="S358" i="32"/>
  <c r="AG358" i="32" s="1"/>
  <c r="AF168" i="32"/>
  <c r="AF266" i="32"/>
  <c r="R267" i="32"/>
  <c r="R205" i="32"/>
  <c r="AF204" i="32"/>
  <c r="R185" i="32"/>
  <c r="AF184" i="32"/>
  <c r="R29" i="32"/>
  <c r="AF28" i="32"/>
  <c r="AF308" i="32"/>
  <c r="R309" i="32"/>
  <c r="AF89" i="32"/>
  <c r="R90" i="32"/>
  <c r="R47" i="32"/>
  <c r="AF46" i="32"/>
  <c r="AF228" i="32"/>
  <c r="AF107" i="32"/>
  <c r="R108" i="32"/>
  <c r="R67" i="32"/>
  <c r="AF66" i="32"/>
  <c r="AF147" i="32"/>
  <c r="R148" i="32"/>
  <c r="AF247" i="32"/>
  <c r="R170" i="32"/>
  <c r="AF169" i="32"/>
  <c r="AF7" i="32"/>
  <c r="R8" i="32"/>
  <c r="AF290" i="32"/>
  <c r="R291" i="32"/>
  <c r="AA208" i="10" l="1"/>
  <c r="AA336" i="10"/>
  <c r="W41" i="10"/>
  <c r="AK40" i="10"/>
  <c r="AB239" i="10"/>
  <c r="AP238" i="10"/>
  <c r="AB122" i="10"/>
  <c r="AP121" i="10"/>
  <c r="AK260" i="10"/>
  <c r="W101" i="10"/>
  <c r="AK100" i="10"/>
  <c r="AC282" i="10"/>
  <c r="AQ281" i="10"/>
  <c r="V239" i="10"/>
  <c r="AJ238" i="10"/>
  <c r="AC198" i="10"/>
  <c r="AQ197" i="10"/>
  <c r="AC143" i="10"/>
  <c r="AQ143" i="10" s="1"/>
  <c r="AQ142" i="10"/>
  <c r="V198" i="10"/>
  <c r="AJ197" i="10"/>
  <c r="AC42" i="10"/>
  <c r="AQ41" i="10"/>
  <c r="AB219" i="10"/>
  <c r="AP218" i="10"/>
  <c r="V347" i="10"/>
  <c r="AJ346" i="10"/>
  <c r="AB81" i="10"/>
  <c r="AP80" i="10"/>
  <c r="V369" i="10"/>
  <c r="AJ368" i="10"/>
  <c r="AB323" i="10"/>
  <c r="AP322" i="10"/>
  <c r="V323" i="10"/>
  <c r="AJ322" i="10"/>
  <c r="AB281" i="10"/>
  <c r="AP280" i="10"/>
  <c r="AB42" i="10"/>
  <c r="AP41" i="10"/>
  <c r="AC239" i="10"/>
  <c r="AQ238" i="10"/>
  <c r="V164" i="10"/>
  <c r="AJ164" i="10" s="1"/>
  <c r="AJ163" i="10"/>
  <c r="W323" i="10"/>
  <c r="AK322" i="10"/>
  <c r="V104" i="10"/>
  <c r="AJ104" i="10" s="1"/>
  <c r="AJ103" i="10"/>
  <c r="AC123" i="10"/>
  <c r="AQ122" i="10"/>
  <c r="V281" i="10"/>
  <c r="AJ280" i="10"/>
  <c r="W390" i="10"/>
  <c r="AK389" i="10"/>
  <c r="AB369" i="10"/>
  <c r="AP368" i="10"/>
  <c r="AC390" i="10"/>
  <c r="AQ389" i="10"/>
  <c r="AP259" i="10"/>
  <c r="AC369" i="10"/>
  <c r="AQ368" i="10"/>
  <c r="AQ259" i="10"/>
  <c r="AC62" i="10"/>
  <c r="AQ61" i="10"/>
  <c r="AC81" i="10"/>
  <c r="AQ80" i="10"/>
  <c r="AC102" i="10"/>
  <c r="AQ101" i="10"/>
  <c r="V219" i="10"/>
  <c r="AJ218" i="10"/>
  <c r="AC22" i="10"/>
  <c r="AQ21" i="10"/>
  <c r="AB142" i="10"/>
  <c r="AP141" i="10"/>
  <c r="W219" i="10"/>
  <c r="AK218" i="10"/>
  <c r="AC161" i="10"/>
  <c r="AQ160" i="10"/>
  <c r="W370" i="10"/>
  <c r="AK369" i="10"/>
  <c r="AB21" i="10"/>
  <c r="AP20" i="10"/>
  <c r="W282" i="10"/>
  <c r="AK281" i="10"/>
  <c r="W347" i="10"/>
  <c r="AK346" i="10"/>
  <c r="AB101" i="10"/>
  <c r="AP100" i="10"/>
  <c r="AB198" i="10"/>
  <c r="AP197" i="10"/>
  <c r="V390" i="10"/>
  <c r="AJ389" i="10"/>
  <c r="W198" i="10"/>
  <c r="AK197" i="10"/>
  <c r="AB347" i="10"/>
  <c r="AP346" i="10"/>
  <c r="AC302" i="10"/>
  <c r="AQ301" i="10"/>
  <c r="AB302" i="10"/>
  <c r="AP301" i="10"/>
  <c r="W239" i="10"/>
  <c r="AK238" i="10"/>
  <c r="AJ259" i="10"/>
  <c r="AC347" i="10"/>
  <c r="AQ346" i="10"/>
  <c r="W302" i="10"/>
  <c r="AK301" i="10"/>
  <c r="V302" i="10"/>
  <c r="AJ301" i="10"/>
  <c r="AC323" i="10"/>
  <c r="AQ322" i="10"/>
  <c r="AC219" i="10"/>
  <c r="AQ218" i="10"/>
  <c r="W81" i="10"/>
  <c r="AK80" i="10"/>
  <c r="AB161" i="10"/>
  <c r="AP160" i="10"/>
  <c r="AB390" i="10"/>
  <c r="AP389" i="10"/>
  <c r="AB61" i="10"/>
  <c r="AP60" i="10"/>
  <c r="AC81" i="32"/>
  <c r="AQ80" i="32"/>
  <c r="AB302" i="32"/>
  <c r="AP301" i="32"/>
  <c r="AB142" i="32"/>
  <c r="AP141" i="32"/>
  <c r="AC21" i="32"/>
  <c r="AQ20" i="32"/>
  <c r="W302" i="32"/>
  <c r="AK301" i="32"/>
  <c r="AB390" i="32"/>
  <c r="AP389" i="32"/>
  <c r="AC239" i="32"/>
  <c r="AQ238" i="32"/>
  <c r="W239" i="32"/>
  <c r="AK238" i="32"/>
  <c r="AC61" i="32"/>
  <c r="AQ60" i="32"/>
  <c r="W219" i="32"/>
  <c r="AK218" i="32"/>
  <c r="AP259" i="32"/>
  <c r="V302" i="32"/>
  <c r="AJ301" i="32"/>
  <c r="AK259" i="32"/>
  <c r="AB21" i="32"/>
  <c r="AP20" i="32"/>
  <c r="AC302" i="32"/>
  <c r="AQ301" i="32"/>
  <c r="W324" i="32"/>
  <c r="AK323" i="32"/>
  <c r="AB324" i="32"/>
  <c r="AP323" i="32"/>
  <c r="AC347" i="32"/>
  <c r="AQ346" i="32"/>
  <c r="V200" i="32"/>
  <c r="AJ199" i="32"/>
  <c r="AB122" i="32"/>
  <c r="AP121" i="32"/>
  <c r="AC219" i="32"/>
  <c r="AQ218" i="32"/>
  <c r="V324" i="32"/>
  <c r="AJ323" i="32"/>
  <c r="AC198" i="32"/>
  <c r="AQ197" i="32"/>
  <c r="V390" i="32"/>
  <c r="AJ389" i="32"/>
  <c r="W281" i="32"/>
  <c r="AK280" i="32"/>
  <c r="AB198" i="32"/>
  <c r="AP197" i="32"/>
  <c r="V347" i="32"/>
  <c r="AJ346" i="32"/>
  <c r="AC41" i="32"/>
  <c r="AQ40" i="32"/>
  <c r="AB41" i="32"/>
  <c r="AP40" i="32"/>
  <c r="AC390" i="32"/>
  <c r="AQ389" i="32"/>
  <c r="AC323" i="32"/>
  <c r="AQ322" i="32"/>
  <c r="AB347" i="32"/>
  <c r="AP346" i="32"/>
  <c r="AC101" i="32"/>
  <c r="AQ100" i="32"/>
  <c r="W390" i="32"/>
  <c r="AK389" i="32"/>
  <c r="W348" i="32"/>
  <c r="AK347" i="32"/>
  <c r="V239" i="32"/>
  <c r="AJ238" i="32"/>
  <c r="AB81" i="32"/>
  <c r="AP80" i="32"/>
  <c r="AC281" i="32"/>
  <c r="AQ280" i="32"/>
  <c r="AQ259" i="32"/>
  <c r="AB161" i="32"/>
  <c r="AP160" i="32"/>
  <c r="AB219" i="32"/>
  <c r="AP218" i="32"/>
  <c r="AB101" i="32"/>
  <c r="AP100" i="32"/>
  <c r="AB239" i="32"/>
  <c r="AP238" i="32"/>
  <c r="AJ259" i="32"/>
  <c r="AB61" i="32"/>
  <c r="AP60" i="32"/>
  <c r="AC142" i="32"/>
  <c r="AQ141" i="32"/>
  <c r="AB281" i="32"/>
  <c r="AP280" i="32"/>
  <c r="V281" i="32"/>
  <c r="AJ280" i="32"/>
  <c r="AC122" i="32"/>
  <c r="AQ121" i="32"/>
  <c r="W101" i="32"/>
  <c r="AK100" i="32"/>
  <c r="AC161" i="32"/>
  <c r="AQ160" i="32"/>
  <c r="Z215" i="10"/>
  <c r="AN214" i="10"/>
  <c r="Z235" i="32"/>
  <c r="AN234" i="32"/>
  <c r="Y277" i="32"/>
  <c r="AM276" i="32"/>
  <c r="Z138" i="32"/>
  <c r="AN137" i="32"/>
  <c r="Z179" i="32"/>
  <c r="AN178" i="32"/>
  <c r="Y179" i="32"/>
  <c r="AM178" i="32"/>
  <c r="AN256" i="32"/>
  <c r="X235" i="32"/>
  <c r="AL234" i="32"/>
  <c r="Y157" i="32"/>
  <c r="AM156" i="32"/>
  <c r="X178" i="32"/>
  <c r="AL177" i="32"/>
  <c r="Z319" i="32"/>
  <c r="AN318" i="32"/>
  <c r="X118" i="32"/>
  <c r="AL117" i="32"/>
  <c r="X215" i="32"/>
  <c r="AL214" i="32"/>
  <c r="Y235" i="32"/>
  <c r="AM234" i="32"/>
  <c r="Y319" i="32"/>
  <c r="AM318" i="32"/>
  <c r="Y298" i="32"/>
  <c r="AM297" i="32"/>
  <c r="Z386" i="32"/>
  <c r="AN385" i="32"/>
  <c r="X298" i="32"/>
  <c r="AL297" i="32"/>
  <c r="Y195" i="32"/>
  <c r="AM194" i="32"/>
  <c r="Z343" i="32"/>
  <c r="AN342" i="32"/>
  <c r="X17" i="32"/>
  <c r="AL16" i="32"/>
  <c r="Z38" i="32"/>
  <c r="AN37" i="32"/>
  <c r="AM255" i="32"/>
  <c r="Z17" i="32"/>
  <c r="AN16" i="32"/>
  <c r="X97" i="32"/>
  <c r="AL96" i="32"/>
  <c r="Z118" i="32"/>
  <c r="AN117" i="32"/>
  <c r="X319" i="32"/>
  <c r="AL318" i="32"/>
  <c r="Z97" i="32"/>
  <c r="AN96" i="32"/>
  <c r="Z194" i="32"/>
  <c r="AN193" i="32"/>
  <c r="Z277" i="32"/>
  <c r="AN276" i="32"/>
  <c r="X37" i="32"/>
  <c r="AL36" i="32"/>
  <c r="Y17" i="32"/>
  <c r="AM16" i="32"/>
  <c r="X194" i="32"/>
  <c r="AL193" i="32"/>
  <c r="X386" i="32"/>
  <c r="AL385" i="32"/>
  <c r="Z158" i="32"/>
  <c r="AN157" i="32"/>
  <c r="X57" i="32"/>
  <c r="AL56" i="32"/>
  <c r="Y138" i="32"/>
  <c r="AM137" i="32"/>
  <c r="Z217" i="32"/>
  <c r="AN216" i="32"/>
  <c r="AL255" i="32"/>
  <c r="X365" i="32"/>
  <c r="AL364" i="32"/>
  <c r="Y215" i="32"/>
  <c r="AM214" i="32"/>
  <c r="Z78" i="32"/>
  <c r="AN77" i="32"/>
  <c r="X277" i="32"/>
  <c r="AL276" i="32"/>
  <c r="X78" i="32"/>
  <c r="AL77" i="32"/>
  <c r="X343" i="32"/>
  <c r="AL342" i="32"/>
  <c r="X138" i="32"/>
  <c r="AL137" i="32"/>
  <c r="Z365" i="32"/>
  <c r="AN364" i="32"/>
  <c r="Y37" i="32"/>
  <c r="AM36" i="32"/>
  <c r="Y343" i="32"/>
  <c r="AM342" i="32"/>
  <c r="Y97" i="32"/>
  <c r="AM96" i="32"/>
  <c r="Y57" i="32"/>
  <c r="AM56" i="32"/>
  <c r="Y386" i="32"/>
  <c r="AM385" i="32"/>
  <c r="Z298" i="32"/>
  <c r="AN297" i="32"/>
  <c r="Y118" i="32"/>
  <c r="AM117" i="32"/>
  <c r="Z57" i="32"/>
  <c r="AN56" i="32"/>
  <c r="X157" i="32"/>
  <c r="AL156" i="32"/>
  <c r="Y78" i="32"/>
  <c r="AM77" i="32"/>
  <c r="Y37" i="10"/>
  <c r="AM36" i="10"/>
  <c r="AL36" i="10"/>
  <c r="AL276" i="10"/>
  <c r="Y118" i="10"/>
  <c r="AM117" i="10"/>
  <c r="AL193" i="10"/>
  <c r="Y78" i="10"/>
  <c r="AM77" i="10"/>
  <c r="Y366" i="10"/>
  <c r="AM365" i="10"/>
  <c r="AL342" i="10"/>
  <c r="Z278" i="10"/>
  <c r="AN277" i="10"/>
  <c r="Y97" i="10"/>
  <c r="AM96" i="10"/>
  <c r="Z235" i="10"/>
  <c r="AN234" i="10"/>
  <c r="AM256" i="10"/>
  <c r="Z319" i="10"/>
  <c r="AN318" i="10"/>
  <c r="Z118" i="10"/>
  <c r="AN117" i="10"/>
  <c r="Y57" i="10"/>
  <c r="AM56" i="10"/>
  <c r="AL297" i="10"/>
  <c r="Z387" i="10"/>
  <c r="AN386" i="10"/>
  <c r="AL318" i="10"/>
  <c r="AL178" i="10"/>
  <c r="AL365" i="10"/>
  <c r="Y298" i="10"/>
  <c r="AM297" i="10"/>
  <c r="Y194" i="10"/>
  <c r="AM193" i="10"/>
  <c r="AL255" i="10"/>
  <c r="Z57" i="10"/>
  <c r="AN56" i="10"/>
  <c r="AN255" i="10"/>
  <c r="AL234" i="10"/>
  <c r="Y157" i="10"/>
  <c r="AM156" i="10"/>
  <c r="Y387" i="10"/>
  <c r="AM386" i="10"/>
  <c r="AL96" i="10"/>
  <c r="Z178" i="10"/>
  <c r="AN177" i="10"/>
  <c r="Z97" i="10"/>
  <c r="AN96" i="10"/>
  <c r="Z298" i="10"/>
  <c r="AN297" i="10"/>
  <c r="Z366" i="10"/>
  <c r="AN365" i="10"/>
  <c r="Z343" i="10"/>
  <c r="AN342" i="10"/>
  <c r="Z194" i="10"/>
  <c r="AN193" i="10"/>
  <c r="Y343" i="10"/>
  <c r="AM342" i="10"/>
  <c r="AL56" i="10"/>
  <c r="AL214" i="10"/>
  <c r="Z138" i="10"/>
  <c r="AN137" i="10"/>
  <c r="AL77" i="10"/>
  <c r="Z157" i="10"/>
  <c r="AN156" i="10"/>
  <c r="AL137" i="10"/>
  <c r="AL157" i="10"/>
  <c r="AL117" i="10"/>
  <c r="Y215" i="10"/>
  <c r="AM214" i="10"/>
  <c r="Y319" i="10"/>
  <c r="AM318" i="10"/>
  <c r="AL385" i="10"/>
  <c r="Z77" i="10"/>
  <c r="AN76" i="10"/>
  <c r="Y178" i="10"/>
  <c r="AM177" i="10"/>
  <c r="Y235" i="10"/>
  <c r="AM234" i="10"/>
  <c r="Y277" i="10"/>
  <c r="AM276" i="10"/>
  <c r="Y138" i="10"/>
  <c r="AM137" i="10"/>
  <c r="AA171" i="32"/>
  <c r="AO170" i="32"/>
  <c r="AA10" i="32"/>
  <c r="AO9" i="32"/>
  <c r="AD151" i="32"/>
  <c r="AR150" i="32"/>
  <c r="U112" i="32"/>
  <c r="AI111" i="32"/>
  <c r="AD90" i="32"/>
  <c r="AR89" i="32"/>
  <c r="AD382" i="32"/>
  <c r="AR381" i="32"/>
  <c r="AO248" i="32"/>
  <c r="AD249" i="32"/>
  <c r="AR248" i="32"/>
  <c r="U312" i="32"/>
  <c r="AI311" i="32"/>
  <c r="U381" i="32"/>
  <c r="AI380" i="32"/>
  <c r="AA50" i="32"/>
  <c r="AO49" i="32"/>
  <c r="U270" i="32"/>
  <c r="AI269" i="32"/>
  <c r="AA312" i="32"/>
  <c r="AO311" i="32"/>
  <c r="AD131" i="32"/>
  <c r="AR130" i="32"/>
  <c r="AD30" i="32"/>
  <c r="AR29" i="32"/>
  <c r="AA90" i="32"/>
  <c r="AO89" i="32"/>
  <c r="AD50" i="32"/>
  <c r="AR49" i="32"/>
  <c r="U292" i="32"/>
  <c r="AI291" i="32"/>
  <c r="AA30" i="32"/>
  <c r="AO29" i="32"/>
  <c r="U132" i="32"/>
  <c r="AI131" i="32"/>
  <c r="AD71" i="32"/>
  <c r="AR70" i="32"/>
  <c r="AI9" i="32"/>
  <c r="AA111" i="32"/>
  <c r="AO110" i="32"/>
  <c r="AA150" i="32"/>
  <c r="AO149" i="32"/>
  <c r="AD359" i="32"/>
  <c r="AR358" i="32"/>
  <c r="AA70" i="32"/>
  <c r="AO69" i="32"/>
  <c r="AD171" i="32"/>
  <c r="AR170" i="32"/>
  <c r="U171" i="32"/>
  <c r="AI170" i="32"/>
  <c r="AI248" i="32"/>
  <c r="AA381" i="32"/>
  <c r="AO380" i="32"/>
  <c r="U90" i="32"/>
  <c r="AI89" i="32"/>
  <c r="AA292" i="32"/>
  <c r="AO291" i="32"/>
  <c r="AA270" i="32"/>
  <c r="AO269" i="32"/>
  <c r="AD291" i="32"/>
  <c r="AR290" i="32"/>
  <c r="AD10" i="32"/>
  <c r="AR9" i="32"/>
  <c r="AA359" i="32"/>
  <c r="AO358" i="32"/>
  <c r="U70" i="32"/>
  <c r="AI69" i="32"/>
  <c r="AD187" i="32"/>
  <c r="AR186" i="32"/>
  <c r="U208" i="32"/>
  <c r="AI207" i="32"/>
  <c r="AA131" i="32"/>
  <c r="AO130" i="32"/>
  <c r="U359" i="32"/>
  <c r="AI358" i="32"/>
  <c r="AD312" i="32"/>
  <c r="AR311" i="32"/>
  <c r="AA208" i="32"/>
  <c r="AO207" i="32"/>
  <c r="U150" i="32"/>
  <c r="AI149" i="32"/>
  <c r="AA187" i="32"/>
  <c r="AO186" i="32"/>
  <c r="AI186" i="32"/>
  <c r="U187" i="32"/>
  <c r="AD270" i="32"/>
  <c r="AR269" i="32"/>
  <c r="AI29" i="32"/>
  <c r="AD208" i="32"/>
  <c r="AR207" i="32"/>
  <c r="AD111" i="32"/>
  <c r="AR110" i="32"/>
  <c r="AI49" i="32"/>
  <c r="T150" i="32"/>
  <c r="AH149" i="32"/>
  <c r="T30" i="32"/>
  <c r="AH29" i="32"/>
  <c r="T172" i="32"/>
  <c r="AH171" i="32"/>
  <c r="T50" i="32"/>
  <c r="AH49" i="32"/>
  <c r="T131" i="32"/>
  <c r="AH130" i="32"/>
  <c r="T291" i="32"/>
  <c r="AH290" i="32"/>
  <c r="AH248" i="32"/>
  <c r="T313" i="32"/>
  <c r="AH312" i="32"/>
  <c r="T359" i="32"/>
  <c r="AH358" i="32"/>
  <c r="T381" i="32"/>
  <c r="AH380" i="32"/>
  <c r="T70" i="32"/>
  <c r="AH69" i="32"/>
  <c r="T111" i="32"/>
  <c r="AH110" i="32"/>
  <c r="T10" i="32"/>
  <c r="AH9" i="32"/>
  <c r="T271" i="32"/>
  <c r="AH270" i="32"/>
  <c r="T188" i="32"/>
  <c r="AH187" i="32"/>
  <c r="T208" i="32"/>
  <c r="AH207" i="32"/>
  <c r="T90" i="32"/>
  <c r="AH89" i="32"/>
  <c r="R130" i="32"/>
  <c r="AF130" i="32" s="1"/>
  <c r="S10" i="32"/>
  <c r="AG9" i="32"/>
  <c r="S50" i="32"/>
  <c r="AG49" i="32"/>
  <c r="S171" i="32"/>
  <c r="AG170" i="32"/>
  <c r="S312" i="32"/>
  <c r="AG311" i="32"/>
  <c r="S150" i="32"/>
  <c r="AG149" i="32"/>
  <c r="S291" i="32"/>
  <c r="AG290" i="32"/>
  <c r="S131" i="32"/>
  <c r="AG130" i="32"/>
  <c r="S30" i="32"/>
  <c r="AG29" i="32"/>
  <c r="AG227" i="32"/>
  <c r="S111" i="32"/>
  <c r="AG110" i="32"/>
  <c r="AG248" i="32"/>
  <c r="S381" i="32"/>
  <c r="AG380" i="32"/>
  <c r="S338" i="32"/>
  <c r="S70" i="32"/>
  <c r="AG69" i="32"/>
  <c r="S90" i="32"/>
  <c r="AG89" i="32"/>
  <c r="S187" i="32"/>
  <c r="AG186" i="32"/>
  <c r="S208" i="32"/>
  <c r="AG207" i="32"/>
  <c r="S270" i="32"/>
  <c r="AG269" i="32"/>
  <c r="S359" i="32"/>
  <c r="AG359" i="32" s="1"/>
  <c r="R334" i="32"/>
  <c r="AF267" i="32"/>
  <c r="R268" i="32"/>
  <c r="AF185" i="32"/>
  <c r="R186" i="32"/>
  <c r="R206" i="32"/>
  <c r="AF205" i="32"/>
  <c r="R310" i="32"/>
  <c r="AF309" i="32"/>
  <c r="R30" i="32"/>
  <c r="AF29" i="32"/>
  <c r="AF229" i="32"/>
  <c r="AF8" i="32"/>
  <c r="R9" i="32"/>
  <c r="R171" i="32"/>
  <c r="AF170" i="32"/>
  <c r="AF148" i="32"/>
  <c r="R149" i="32"/>
  <c r="R353" i="32"/>
  <c r="AF353" i="32" s="1"/>
  <c r="AF248" i="32"/>
  <c r="R109" i="32"/>
  <c r="AF108" i="32"/>
  <c r="AF67" i="32"/>
  <c r="R68" i="32"/>
  <c r="R292" i="32"/>
  <c r="AF291" i="32"/>
  <c r="R91" i="32"/>
  <c r="AF90" i="32"/>
  <c r="R374" i="32"/>
  <c r="AF47" i="32"/>
  <c r="R48" i="32"/>
  <c r="AA337" i="10" l="1"/>
  <c r="AA209" i="10"/>
  <c r="W42" i="10"/>
  <c r="AK41" i="10"/>
  <c r="W303" i="10"/>
  <c r="AK302" i="10"/>
  <c r="W283" i="10"/>
  <c r="AK282" i="10"/>
  <c r="AC103" i="10"/>
  <c r="AQ102" i="10"/>
  <c r="W324" i="10"/>
  <c r="AK323" i="10"/>
  <c r="AC283" i="10"/>
  <c r="AQ282" i="10"/>
  <c r="W82" i="10"/>
  <c r="AK81" i="10"/>
  <c r="V391" i="10"/>
  <c r="AJ390" i="10"/>
  <c r="W220" i="10"/>
  <c r="AK219" i="10"/>
  <c r="AC370" i="10"/>
  <c r="AQ369" i="10"/>
  <c r="W391" i="10"/>
  <c r="AK390" i="10"/>
  <c r="AB282" i="10"/>
  <c r="AP281" i="10"/>
  <c r="V199" i="10"/>
  <c r="AJ198" i="10"/>
  <c r="AB240" i="10"/>
  <c r="AP239" i="10"/>
  <c r="AB62" i="10"/>
  <c r="AP61" i="10"/>
  <c r="AC220" i="10"/>
  <c r="AQ219" i="10"/>
  <c r="AC348" i="10"/>
  <c r="AQ347" i="10"/>
  <c r="AC303" i="10"/>
  <c r="AQ302" i="10"/>
  <c r="AB199" i="10"/>
  <c r="AP198" i="10"/>
  <c r="AB22" i="10"/>
  <c r="AP21" i="10"/>
  <c r="AB143" i="10"/>
  <c r="AP143" i="10" s="1"/>
  <c r="AP142" i="10"/>
  <c r="AC82" i="10"/>
  <c r="AQ81" i="10"/>
  <c r="AP260" i="10"/>
  <c r="V282" i="10"/>
  <c r="AJ281" i="10"/>
  <c r="V324" i="10"/>
  <c r="AJ323" i="10"/>
  <c r="V348" i="10"/>
  <c r="AJ347" i="10"/>
  <c r="W102" i="10"/>
  <c r="AK101" i="10"/>
  <c r="AC324" i="10"/>
  <c r="AQ323" i="10"/>
  <c r="AB324" i="10"/>
  <c r="AP323" i="10"/>
  <c r="AB391" i="10"/>
  <c r="AP390" i="10"/>
  <c r="AB348" i="10"/>
  <c r="AP347" i="10"/>
  <c r="AC23" i="10"/>
  <c r="AQ23" i="10" s="1"/>
  <c r="AQ22" i="10"/>
  <c r="AC124" i="10"/>
  <c r="AQ124" i="10" s="1"/>
  <c r="AQ123" i="10"/>
  <c r="AC199" i="10"/>
  <c r="AQ198" i="10"/>
  <c r="AJ260" i="10"/>
  <c r="AB102" i="10"/>
  <c r="AP101" i="10"/>
  <c r="W371" i="10"/>
  <c r="AK370" i="10"/>
  <c r="AC63" i="10"/>
  <c r="AQ63" i="10" s="1"/>
  <c r="AQ62" i="10"/>
  <c r="AC391" i="10"/>
  <c r="AQ390" i="10"/>
  <c r="AC240" i="10"/>
  <c r="AQ239" i="10"/>
  <c r="AB220" i="10"/>
  <c r="AP219" i="10"/>
  <c r="AK261" i="10"/>
  <c r="AB162" i="10"/>
  <c r="AP161" i="10"/>
  <c r="V303" i="10"/>
  <c r="AJ302" i="10"/>
  <c r="W240" i="10"/>
  <c r="AK239" i="10"/>
  <c r="W199" i="10"/>
  <c r="AK198" i="10"/>
  <c r="W348" i="10"/>
  <c r="AK347" i="10"/>
  <c r="AC162" i="10"/>
  <c r="AQ161" i="10"/>
  <c r="V220" i="10"/>
  <c r="AJ219" i="10"/>
  <c r="AQ260" i="10"/>
  <c r="AB370" i="10"/>
  <c r="AP369" i="10"/>
  <c r="AB43" i="10"/>
  <c r="AP43" i="10" s="1"/>
  <c r="AP42" i="10"/>
  <c r="V370" i="10"/>
  <c r="AJ369" i="10"/>
  <c r="AC43" i="10"/>
  <c r="AQ43" i="10" s="1"/>
  <c r="AQ42" i="10"/>
  <c r="V240" i="10"/>
  <c r="AJ239" i="10"/>
  <c r="AB123" i="10"/>
  <c r="AP122" i="10"/>
  <c r="AB303" i="10"/>
  <c r="AP302" i="10"/>
  <c r="AB82" i="10"/>
  <c r="AP81" i="10"/>
  <c r="V282" i="32"/>
  <c r="AJ281" i="32"/>
  <c r="AJ260" i="32"/>
  <c r="AB162" i="32"/>
  <c r="AP161" i="32"/>
  <c r="V240" i="32"/>
  <c r="AJ239" i="32"/>
  <c r="AB348" i="32"/>
  <c r="AP347" i="32"/>
  <c r="AC42" i="32"/>
  <c r="AQ41" i="32"/>
  <c r="V391" i="32"/>
  <c r="AJ390" i="32"/>
  <c r="AB123" i="32"/>
  <c r="AP122" i="32"/>
  <c r="W325" i="32"/>
  <c r="AK324" i="32"/>
  <c r="V303" i="32"/>
  <c r="AJ302" i="32"/>
  <c r="W240" i="32"/>
  <c r="AK239" i="32"/>
  <c r="AC22" i="32"/>
  <c r="AQ21" i="32"/>
  <c r="AC162" i="32"/>
  <c r="AQ161" i="32"/>
  <c r="AB282" i="32"/>
  <c r="AP281" i="32"/>
  <c r="AB240" i="32"/>
  <c r="AP239" i="32"/>
  <c r="AQ260" i="32"/>
  <c r="W349" i="32"/>
  <c r="AK348" i="32"/>
  <c r="AC324" i="32"/>
  <c r="AQ323" i="32"/>
  <c r="V348" i="32"/>
  <c r="AJ347" i="32"/>
  <c r="AC199" i="32"/>
  <c r="AQ198" i="32"/>
  <c r="V201" i="32"/>
  <c r="AJ201" i="32" s="1"/>
  <c r="AJ200" i="32"/>
  <c r="AC303" i="32"/>
  <c r="AQ302" i="32"/>
  <c r="AP260" i="32"/>
  <c r="AC240" i="32"/>
  <c r="AQ239" i="32"/>
  <c r="AB143" i="32"/>
  <c r="AP143" i="32" s="1"/>
  <c r="AP142" i="32"/>
  <c r="W102" i="32"/>
  <c r="AK101" i="32"/>
  <c r="AC143" i="32"/>
  <c r="AQ143" i="32" s="1"/>
  <c r="AQ142" i="32"/>
  <c r="AB102" i="32"/>
  <c r="AP101" i="32"/>
  <c r="AC282" i="32"/>
  <c r="AQ281" i="32"/>
  <c r="W391" i="32"/>
  <c r="AK390" i="32"/>
  <c r="AC391" i="32"/>
  <c r="AQ390" i="32"/>
  <c r="AB199" i="32"/>
  <c r="AP198" i="32"/>
  <c r="V325" i="32"/>
  <c r="AJ324" i="32"/>
  <c r="AC348" i="32"/>
  <c r="AQ347" i="32"/>
  <c r="AB22" i="32"/>
  <c r="AP21" i="32"/>
  <c r="W220" i="32"/>
  <c r="AK219" i="32"/>
  <c r="AB391" i="32"/>
  <c r="AP390" i="32"/>
  <c r="AB303" i="32"/>
  <c r="AP302" i="32"/>
  <c r="AC123" i="32"/>
  <c r="AQ122" i="32"/>
  <c r="AB62" i="32"/>
  <c r="AP61" i="32"/>
  <c r="AB220" i="32"/>
  <c r="AP219" i="32"/>
  <c r="AB82" i="32"/>
  <c r="AP81" i="32"/>
  <c r="AC102" i="32"/>
  <c r="AQ101" i="32"/>
  <c r="AB42" i="32"/>
  <c r="AP41" i="32"/>
  <c r="W282" i="32"/>
  <c r="AK281" i="32"/>
  <c r="AC220" i="32"/>
  <c r="AQ219" i="32"/>
  <c r="AB325" i="32"/>
  <c r="AP324" i="32"/>
  <c r="AK260" i="32"/>
  <c r="AC62" i="32"/>
  <c r="AQ61" i="32"/>
  <c r="W303" i="32"/>
  <c r="AK302" i="32"/>
  <c r="AC82" i="32"/>
  <c r="AQ81" i="32"/>
  <c r="Z216" i="10"/>
  <c r="AN215" i="10"/>
  <c r="Y79" i="32"/>
  <c r="AM78" i="32"/>
  <c r="Z299" i="32"/>
  <c r="AN298" i="32"/>
  <c r="Y344" i="32"/>
  <c r="AM343" i="32"/>
  <c r="X344" i="32"/>
  <c r="AL343" i="32"/>
  <c r="Y216" i="32"/>
  <c r="AM215" i="32"/>
  <c r="Y139" i="32"/>
  <c r="AM138" i="32"/>
  <c r="X195" i="32"/>
  <c r="AL194" i="32"/>
  <c r="Z195" i="32"/>
  <c r="AN194" i="32"/>
  <c r="X98" i="32"/>
  <c r="AL97" i="32"/>
  <c r="X18" i="32"/>
  <c r="AL17" i="32"/>
  <c r="Z387" i="32"/>
  <c r="AN386" i="32"/>
  <c r="X216" i="32"/>
  <c r="AL215" i="32"/>
  <c r="Y158" i="32"/>
  <c r="AM157" i="32"/>
  <c r="Z180" i="32"/>
  <c r="AN180" i="32" s="1"/>
  <c r="AN179" i="32"/>
  <c r="X158" i="32"/>
  <c r="AL157" i="32"/>
  <c r="Y387" i="32"/>
  <c r="AM386" i="32"/>
  <c r="Y38" i="32"/>
  <c r="AM37" i="32"/>
  <c r="X79" i="32"/>
  <c r="AL78" i="32"/>
  <c r="X366" i="32"/>
  <c r="AL365" i="32"/>
  <c r="X58" i="32"/>
  <c r="AL57" i="32"/>
  <c r="Y18" i="32"/>
  <c r="AM17" i="32"/>
  <c r="Z98" i="32"/>
  <c r="AN97" i="32"/>
  <c r="Z18" i="32"/>
  <c r="AN17" i="32"/>
  <c r="Z344" i="32"/>
  <c r="AN343" i="32"/>
  <c r="Y299" i="32"/>
  <c r="AM298" i="32"/>
  <c r="X119" i="32"/>
  <c r="AL118" i="32"/>
  <c r="X236" i="32"/>
  <c r="AL235" i="32"/>
  <c r="Z139" i="32"/>
  <c r="AN138" i="32"/>
  <c r="Z58" i="32"/>
  <c r="AN57" i="32"/>
  <c r="Y58" i="32"/>
  <c r="AM57" i="32"/>
  <c r="Z366" i="32"/>
  <c r="AN365" i="32"/>
  <c r="X278" i="32"/>
  <c r="AL277" i="32"/>
  <c r="AL256" i="32"/>
  <c r="Z159" i="32"/>
  <c r="AN158" i="32"/>
  <c r="X38" i="32"/>
  <c r="AL37" i="32"/>
  <c r="X320" i="32"/>
  <c r="AL319" i="32"/>
  <c r="AM256" i="32"/>
  <c r="Y196" i="32"/>
  <c r="AM195" i="32"/>
  <c r="Y320" i="32"/>
  <c r="AM319" i="32"/>
  <c r="Z320" i="32"/>
  <c r="AN319" i="32"/>
  <c r="AN257" i="32"/>
  <c r="Y278" i="32"/>
  <c r="AM277" i="32"/>
  <c r="Y119" i="32"/>
  <c r="AM118" i="32"/>
  <c r="Y98" i="32"/>
  <c r="AM97" i="32"/>
  <c r="X139" i="32"/>
  <c r="AL138" i="32"/>
  <c r="Z79" i="32"/>
  <c r="AN78" i="32"/>
  <c r="Z218" i="32"/>
  <c r="AN217" i="32"/>
  <c r="X387" i="32"/>
  <c r="AL386" i="32"/>
  <c r="Z278" i="32"/>
  <c r="AN277" i="32"/>
  <c r="Z119" i="32"/>
  <c r="AN118" i="32"/>
  <c r="Z39" i="32"/>
  <c r="AN38" i="32"/>
  <c r="X299" i="32"/>
  <c r="AL298" i="32"/>
  <c r="Y236" i="32"/>
  <c r="AM235" i="32"/>
  <c r="X179" i="32"/>
  <c r="AL178" i="32"/>
  <c r="Y180" i="32"/>
  <c r="AM180" i="32" s="1"/>
  <c r="AM179" i="32"/>
  <c r="Z236" i="32"/>
  <c r="AN235" i="32"/>
  <c r="AL37" i="10"/>
  <c r="Y38" i="10"/>
  <c r="AM37" i="10"/>
  <c r="Y179" i="10"/>
  <c r="AM178" i="10"/>
  <c r="Y216" i="10"/>
  <c r="AM215" i="10"/>
  <c r="Z158" i="10"/>
  <c r="AN157" i="10"/>
  <c r="AL215" i="10"/>
  <c r="Z344" i="10"/>
  <c r="AN343" i="10"/>
  <c r="Z179" i="10"/>
  <c r="AN178" i="10"/>
  <c r="AL235" i="10"/>
  <c r="Y195" i="10"/>
  <c r="AM194" i="10"/>
  <c r="AL319" i="10"/>
  <c r="Z119" i="10"/>
  <c r="AN118" i="10"/>
  <c r="Y98" i="10"/>
  <c r="AM97" i="10"/>
  <c r="Y79" i="10"/>
  <c r="AM78" i="10"/>
  <c r="Z78" i="10"/>
  <c r="AN77" i="10"/>
  <c r="AL118" i="10"/>
  <c r="AL57" i="10"/>
  <c r="Z367" i="10"/>
  <c r="AN366" i="10"/>
  <c r="AL97" i="10"/>
  <c r="AN256" i="10"/>
  <c r="Y299" i="10"/>
  <c r="AM298" i="10"/>
  <c r="Z388" i="10"/>
  <c r="AN387" i="10"/>
  <c r="Z320" i="10"/>
  <c r="AN319" i="10"/>
  <c r="Z279" i="10"/>
  <c r="AN278" i="10"/>
  <c r="AL194" i="10"/>
  <c r="AL386" i="10"/>
  <c r="AL158" i="10"/>
  <c r="AL78" i="10"/>
  <c r="Y344" i="10"/>
  <c r="AM343" i="10"/>
  <c r="Z299" i="10"/>
  <c r="AN298" i="10"/>
  <c r="Y388" i="10"/>
  <c r="AM387" i="10"/>
  <c r="Z58" i="10"/>
  <c r="AN57" i="10"/>
  <c r="AL366" i="10"/>
  <c r="AL298" i="10"/>
  <c r="AM257" i="10"/>
  <c r="AL343" i="10"/>
  <c r="Y119" i="10"/>
  <c r="AM118" i="10"/>
  <c r="Y278" i="10"/>
  <c r="AM277" i="10"/>
  <c r="Y139" i="10"/>
  <c r="AM138" i="10"/>
  <c r="Y236" i="10"/>
  <c r="AM235" i="10"/>
  <c r="Y320" i="10"/>
  <c r="AM319" i="10"/>
  <c r="AL138" i="10"/>
  <c r="Z139" i="10"/>
  <c r="AN138" i="10"/>
  <c r="Z195" i="10"/>
  <c r="AN194" i="10"/>
  <c r="Z98" i="10"/>
  <c r="AN97" i="10"/>
  <c r="Y158" i="10"/>
  <c r="AM157" i="10"/>
  <c r="AL256" i="10"/>
  <c r="AL180" i="10"/>
  <c r="AL179" i="10"/>
  <c r="Y58" i="10"/>
  <c r="AM57" i="10"/>
  <c r="Z236" i="10"/>
  <c r="AN235" i="10"/>
  <c r="Y367" i="10"/>
  <c r="AM366" i="10"/>
  <c r="AL277" i="10"/>
  <c r="R131" i="32"/>
  <c r="AF131" i="32" s="1"/>
  <c r="AI30" i="32"/>
  <c r="U151" i="32"/>
  <c r="AI150" i="32"/>
  <c r="AA132" i="32"/>
  <c r="AO131" i="32"/>
  <c r="AA360" i="32"/>
  <c r="AO359" i="32"/>
  <c r="AA293" i="32"/>
  <c r="AO292" i="32"/>
  <c r="U172" i="32"/>
  <c r="AI171" i="32"/>
  <c r="AA151" i="32"/>
  <c r="AO150" i="32"/>
  <c r="U133" i="32"/>
  <c r="AI132" i="32"/>
  <c r="AA91" i="32"/>
  <c r="AO90" i="32"/>
  <c r="U271" i="32"/>
  <c r="AI270" i="32"/>
  <c r="AD250" i="32"/>
  <c r="AR249" i="32"/>
  <c r="U113" i="32"/>
  <c r="AI112" i="32"/>
  <c r="AI50" i="32"/>
  <c r="AD271" i="32"/>
  <c r="AR270" i="32"/>
  <c r="AA209" i="32"/>
  <c r="AO208" i="32"/>
  <c r="U209" i="32"/>
  <c r="AI208" i="32"/>
  <c r="AD11" i="32"/>
  <c r="AR10" i="32"/>
  <c r="U91" i="32"/>
  <c r="AI90" i="32"/>
  <c r="AD172" i="32"/>
  <c r="AR171" i="32"/>
  <c r="AA112" i="32"/>
  <c r="AO111" i="32"/>
  <c r="AA31" i="32"/>
  <c r="AO30" i="32"/>
  <c r="AD31" i="32"/>
  <c r="AR30" i="32"/>
  <c r="AA51" i="32"/>
  <c r="AO50" i="32"/>
  <c r="AO249" i="32"/>
  <c r="AD152" i="32"/>
  <c r="AR151" i="32"/>
  <c r="AI187" i="32"/>
  <c r="U188" i="32"/>
  <c r="AD112" i="32"/>
  <c r="AR111" i="32"/>
  <c r="AD313" i="32"/>
  <c r="AR312" i="32"/>
  <c r="AD188" i="32"/>
  <c r="AR187" i="32"/>
  <c r="AD292" i="32"/>
  <c r="AR291" i="32"/>
  <c r="AA382" i="32"/>
  <c r="AO381" i="32"/>
  <c r="AA71" i="32"/>
  <c r="AO70" i="32"/>
  <c r="AI10" i="32"/>
  <c r="U293" i="32"/>
  <c r="AI292" i="32"/>
  <c r="AD132" i="32"/>
  <c r="AR131" i="32"/>
  <c r="U382" i="32"/>
  <c r="AI381" i="32"/>
  <c r="AD383" i="32"/>
  <c r="AR382" i="32"/>
  <c r="AA11" i="32"/>
  <c r="AO10" i="32"/>
  <c r="AD209" i="32"/>
  <c r="AR208" i="32"/>
  <c r="AA188" i="32"/>
  <c r="AO187" i="32"/>
  <c r="U360" i="32"/>
  <c r="AI359" i="32"/>
  <c r="U71" i="32"/>
  <c r="AI70" i="32"/>
  <c r="AA271" i="32"/>
  <c r="AO270" i="32"/>
  <c r="AI249" i="32"/>
  <c r="AD360" i="32"/>
  <c r="AR359" i="32"/>
  <c r="AD72" i="32"/>
  <c r="AR71" i="32"/>
  <c r="AD51" i="32"/>
  <c r="AR50" i="32"/>
  <c r="AA313" i="32"/>
  <c r="AO312" i="32"/>
  <c r="U313" i="32"/>
  <c r="AI312" i="32"/>
  <c r="AD91" i="32"/>
  <c r="AR90" i="32"/>
  <c r="AA172" i="32"/>
  <c r="AO171" i="32"/>
  <c r="T112" i="32"/>
  <c r="AH111" i="32"/>
  <c r="T209" i="32"/>
  <c r="AH208" i="32"/>
  <c r="T189" i="32"/>
  <c r="AH188" i="32"/>
  <c r="T71" i="32"/>
  <c r="AH70" i="32"/>
  <c r="AH249" i="32"/>
  <c r="T173" i="32"/>
  <c r="AH172" i="32"/>
  <c r="T314" i="32"/>
  <c r="AH313" i="32"/>
  <c r="T272" i="32"/>
  <c r="AH271" i="32"/>
  <c r="T382" i="32"/>
  <c r="AH381" i="32"/>
  <c r="T292" i="32"/>
  <c r="AH291" i="32"/>
  <c r="T31" i="32"/>
  <c r="AH30" i="32"/>
  <c r="T51" i="32"/>
  <c r="AH50" i="32"/>
  <c r="T91" i="32"/>
  <c r="AH90" i="32"/>
  <c r="T11" i="32"/>
  <c r="AH10" i="32"/>
  <c r="T360" i="32"/>
  <c r="AH359" i="32"/>
  <c r="T132" i="32"/>
  <c r="AH131" i="32"/>
  <c r="T151" i="32"/>
  <c r="AH150" i="32"/>
  <c r="S313" i="32"/>
  <c r="AG312" i="32"/>
  <c r="S31" i="32"/>
  <c r="AG30" i="32"/>
  <c r="S91" i="32"/>
  <c r="AG90" i="32"/>
  <c r="AG249" i="32"/>
  <c r="S132" i="32"/>
  <c r="AG131" i="32"/>
  <c r="S172" i="32"/>
  <c r="AG171" i="32"/>
  <c r="S188" i="32"/>
  <c r="AG187" i="32"/>
  <c r="S271" i="32"/>
  <c r="AG270" i="32"/>
  <c r="S71" i="32"/>
  <c r="AG70" i="32"/>
  <c r="S112" i="32"/>
  <c r="AG111" i="32"/>
  <c r="S292" i="32"/>
  <c r="AG291" i="32"/>
  <c r="S51" i="32"/>
  <c r="AG50" i="32"/>
  <c r="S382" i="32"/>
  <c r="AG381" i="32"/>
  <c r="S209" i="32"/>
  <c r="AG208" i="32"/>
  <c r="S339" i="32"/>
  <c r="AG228" i="32"/>
  <c r="S151" i="32"/>
  <c r="AG150" i="32"/>
  <c r="S11" i="32"/>
  <c r="AG10" i="32"/>
  <c r="R335" i="32"/>
  <c r="AF374" i="32"/>
  <c r="R375" i="32"/>
  <c r="R376" i="32" s="1"/>
  <c r="R377" i="32" s="1"/>
  <c r="R378" i="32" s="1"/>
  <c r="R379" i="32" s="1"/>
  <c r="R380" i="32" s="1"/>
  <c r="R381" i="32" s="1"/>
  <c r="R382" i="32" s="1"/>
  <c r="R383" i="32" s="1"/>
  <c r="R384" i="32" s="1"/>
  <c r="R385" i="32" s="1"/>
  <c r="R386" i="32" s="1"/>
  <c r="R387" i="32" s="1"/>
  <c r="R388" i="32" s="1"/>
  <c r="R389" i="32" s="1"/>
  <c r="R390" i="32" s="1"/>
  <c r="R391" i="32" s="1"/>
  <c r="S360" i="32"/>
  <c r="AG360" i="32" s="1"/>
  <c r="AF268" i="32"/>
  <c r="R269" i="32"/>
  <c r="AF206" i="32"/>
  <c r="R207" i="32"/>
  <c r="AF186" i="32"/>
  <c r="R187" i="32"/>
  <c r="R31" i="32"/>
  <c r="AF30" i="32"/>
  <c r="AF310" i="32"/>
  <c r="R311" i="32"/>
  <c r="R69" i="32"/>
  <c r="AF68" i="32"/>
  <c r="R354" i="32"/>
  <c r="AF354" i="32" s="1"/>
  <c r="R172" i="32"/>
  <c r="AF171" i="32"/>
  <c r="R10" i="32"/>
  <c r="AF9" i="32"/>
  <c r="AF91" i="32"/>
  <c r="R92" i="32"/>
  <c r="AF249" i="32"/>
  <c r="R49" i="32"/>
  <c r="AF48" i="32"/>
  <c r="AF149" i="32"/>
  <c r="R150" i="32"/>
  <c r="AF292" i="32"/>
  <c r="R293" i="32"/>
  <c r="AF109" i="32"/>
  <c r="R110" i="32"/>
  <c r="AF230" i="32"/>
  <c r="AA210" i="10" l="1"/>
  <c r="AA338" i="10"/>
  <c r="W43" i="10"/>
  <c r="AK43" i="10" s="1"/>
  <c r="AK42" i="10"/>
  <c r="AB163" i="10"/>
  <c r="AP162" i="10"/>
  <c r="AB200" i="10"/>
  <c r="AP199" i="10"/>
  <c r="AB63" i="10"/>
  <c r="AP63" i="10" s="1"/>
  <c r="AP62" i="10"/>
  <c r="AB304" i="10"/>
  <c r="AP303" i="10"/>
  <c r="V371" i="10"/>
  <c r="AJ370" i="10"/>
  <c r="V221" i="10"/>
  <c r="AJ221" i="10" s="1"/>
  <c r="AJ220" i="10"/>
  <c r="W241" i="10"/>
  <c r="AK240" i="10"/>
  <c r="AB221" i="10"/>
  <c r="AP221" i="10" s="1"/>
  <c r="AP220" i="10"/>
  <c r="W372" i="10"/>
  <c r="AK372" i="10" s="1"/>
  <c r="AK371" i="10"/>
  <c r="AB325" i="10"/>
  <c r="AP324" i="10"/>
  <c r="V325" i="10"/>
  <c r="AJ324" i="10"/>
  <c r="AC349" i="10"/>
  <c r="AQ348" i="10"/>
  <c r="V200" i="10"/>
  <c r="AJ199" i="10"/>
  <c r="W221" i="10"/>
  <c r="AK221" i="10" s="1"/>
  <c r="AK220" i="10"/>
  <c r="W325" i="10"/>
  <c r="AK324" i="10"/>
  <c r="AB371" i="10"/>
  <c r="AP370" i="10"/>
  <c r="AP261" i="10"/>
  <c r="V241" i="10"/>
  <c r="AJ240" i="10"/>
  <c r="AC392" i="10"/>
  <c r="AQ392" i="10" s="1"/>
  <c r="AQ391" i="10"/>
  <c r="W103" i="10"/>
  <c r="AK102" i="10"/>
  <c r="AB124" i="10"/>
  <c r="AP124" i="10" s="1"/>
  <c r="AP123" i="10"/>
  <c r="AC163" i="10"/>
  <c r="AQ162" i="10"/>
  <c r="V304" i="10"/>
  <c r="AJ303" i="10"/>
  <c r="AC241" i="10"/>
  <c r="AQ240" i="10"/>
  <c r="AB103" i="10"/>
  <c r="AP102" i="10"/>
  <c r="AC325" i="10"/>
  <c r="AQ324" i="10"/>
  <c r="V283" i="10"/>
  <c r="AJ282" i="10"/>
  <c r="AB23" i="10"/>
  <c r="AP23" i="10" s="1"/>
  <c r="AP22" i="10"/>
  <c r="AC221" i="10"/>
  <c r="AQ221" i="10" s="1"/>
  <c r="AQ220" i="10"/>
  <c r="AB283" i="10"/>
  <c r="AP282" i="10"/>
  <c r="V392" i="10"/>
  <c r="AJ392" i="10" s="1"/>
  <c r="AJ391" i="10"/>
  <c r="AC104" i="10"/>
  <c r="AQ104" i="10" s="1"/>
  <c r="AQ103" i="10"/>
  <c r="W349" i="10"/>
  <c r="AK348" i="10"/>
  <c r="AJ261" i="10"/>
  <c r="AB349" i="10"/>
  <c r="AP348" i="10"/>
  <c r="W284" i="10"/>
  <c r="AK284" i="10" s="1"/>
  <c r="AK283" i="10"/>
  <c r="W83" i="10"/>
  <c r="AK83" i="10" s="1"/>
  <c r="AK82" i="10"/>
  <c r="W392" i="10"/>
  <c r="AK392" i="10" s="1"/>
  <c r="AK391" i="10"/>
  <c r="AB83" i="10"/>
  <c r="AP83" i="10" s="1"/>
  <c r="AP82" i="10"/>
  <c r="AQ261" i="10"/>
  <c r="W200" i="10"/>
  <c r="AK199" i="10"/>
  <c r="AK263" i="10"/>
  <c r="AK262" i="10"/>
  <c r="AC200" i="10"/>
  <c r="AQ199" i="10"/>
  <c r="AB392" i="10"/>
  <c r="AP392" i="10" s="1"/>
  <c r="AP391" i="10"/>
  <c r="V349" i="10"/>
  <c r="AJ348" i="10"/>
  <c r="AC83" i="10"/>
  <c r="AQ83" i="10" s="1"/>
  <c r="AQ82" i="10"/>
  <c r="AC304" i="10"/>
  <c r="AQ303" i="10"/>
  <c r="AB241" i="10"/>
  <c r="AP240" i="10"/>
  <c r="AC371" i="10"/>
  <c r="AQ370" i="10"/>
  <c r="AC284" i="10"/>
  <c r="AQ284" i="10" s="1"/>
  <c r="AQ283" i="10"/>
  <c r="W304" i="10"/>
  <c r="AK303" i="10"/>
  <c r="AK261" i="32"/>
  <c r="AB43" i="32"/>
  <c r="AP43" i="32" s="1"/>
  <c r="AP42" i="32"/>
  <c r="AB63" i="32"/>
  <c r="AP63" i="32" s="1"/>
  <c r="AP62" i="32"/>
  <c r="W221" i="32"/>
  <c r="AK221" i="32" s="1"/>
  <c r="AK220" i="32"/>
  <c r="AB200" i="32"/>
  <c r="AP199" i="32"/>
  <c r="AB103" i="32"/>
  <c r="AP102" i="32"/>
  <c r="AC241" i="32"/>
  <c r="AQ240" i="32"/>
  <c r="AC200" i="32"/>
  <c r="AQ199" i="32"/>
  <c r="AQ261" i="32"/>
  <c r="AC23" i="32"/>
  <c r="AQ23" i="32" s="1"/>
  <c r="AQ22" i="32"/>
  <c r="AB124" i="32"/>
  <c r="AP124" i="32" s="1"/>
  <c r="AP123" i="32"/>
  <c r="V241" i="32"/>
  <c r="AJ240" i="32"/>
  <c r="AC83" i="32"/>
  <c r="AQ83" i="32" s="1"/>
  <c r="AQ82" i="32"/>
  <c r="AB326" i="32"/>
  <c r="AP326" i="32" s="1"/>
  <c r="AP325" i="32"/>
  <c r="AC103" i="32"/>
  <c r="AQ102" i="32"/>
  <c r="AC124" i="32"/>
  <c r="AQ124" i="32" s="1"/>
  <c r="AQ123" i="32"/>
  <c r="AB23" i="32"/>
  <c r="AP23" i="32" s="1"/>
  <c r="AP22" i="32"/>
  <c r="AC392" i="32"/>
  <c r="AQ392" i="32" s="1"/>
  <c r="AQ391" i="32"/>
  <c r="AP261" i="32"/>
  <c r="V349" i="32"/>
  <c r="AJ348" i="32"/>
  <c r="AB241" i="32"/>
  <c r="AP240" i="32"/>
  <c r="W241" i="32"/>
  <c r="AK240" i="32"/>
  <c r="V392" i="32"/>
  <c r="AJ392" i="32" s="1"/>
  <c r="AJ391" i="32"/>
  <c r="AB163" i="32"/>
  <c r="AP162" i="32"/>
  <c r="W304" i="32"/>
  <c r="AK303" i="32"/>
  <c r="AC221" i="32"/>
  <c r="AQ221" i="32" s="1"/>
  <c r="AQ220" i="32"/>
  <c r="AB83" i="32"/>
  <c r="AP83" i="32" s="1"/>
  <c r="AP82" i="32"/>
  <c r="AB304" i="32"/>
  <c r="AP303" i="32"/>
  <c r="AC349" i="32"/>
  <c r="AQ348" i="32"/>
  <c r="W392" i="32"/>
  <c r="AK392" i="32" s="1"/>
  <c r="AK391" i="32"/>
  <c r="W103" i="32"/>
  <c r="AK102" i="32"/>
  <c r="AC304" i="32"/>
  <c r="AQ303" i="32"/>
  <c r="AC325" i="32"/>
  <c r="AQ324" i="32"/>
  <c r="AB283" i="32"/>
  <c r="AP282" i="32"/>
  <c r="V304" i="32"/>
  <c r="AJ303" i="32"/>
  <c r="AC43" i="32"/>
  <c r="AQ43" i="32" s="1"/>
  <c r="AQ42" i="32"/>
  <c r="AJ261" i="32"/>
  <c r="AC63" i="32"/>
  <c r="AQ63" i="32" s="1"/>
  <c r="AQ62" i="32"/>
  <c r="W283" i="32"/>
  <c r="AK282" i="32"/>
  <c r="AB221" i="32"/>
  <c r="AP221" i="32" s="1"/>
  <c r="AP220" i="32"/>
  <c r="AB392" i="32"/>
  <c r="AP392" i="32" s="1"/>
  <c r="AP391" i="32"/>
  <c r="V326" i="32"/>
  <c r="AJ326" i="32" s="1"/>
  <c r="AJ325" i="32"/>
  <c r="AC283" i="32"/>
  <c r="AQ282" i="32"/>
  <c r="W350" i="32"/>
  <c r="AK350" i="32" s="1"/>
  <c r="AK349" i="32"/>
  <c r="AC163" i="32"/>
  <c r="AQ162" i="32"/>
  <c r="W326" i="32"/>
  <c r="AK326" i="32" s="1"/>
  <c r="AK325" i="32"/>
  <c r="AB349" i="32"/>
  <c r="AP348" i="32"/>
  <c r="V283" i="32"/>
  <c r="AJ282" i="32"/>
  <c r="Z217" i="10"/>
  <c r="AN216" i="10"/>
  <c r="Z237" i="32"/>
  <c r="AN236" i="32"/>
  <c r="X300" i="32"/>
  <c r="AL299" i="32"/>
  <c r="X388" i="32"/>
  <c r="AL387" i="32"/>
  <c r="Y99" i="32"/>
  <c r="AM98" i="32"/>
  <c r="Z321" i="32"/>
  <c r="AN320" i="32"/>
  <c r="X321" i="32"/>
  <c r="AL320" i="32"/>
  <c r="X279" i="32"/>
  <c r="AL278" i="32"/>
  <c r="Z140" i="32"/>
  <c r="AN139" i="32"/>
  <c r="Z345" i="32"/>
  <c r="AN344" i="32"/>
  <c r="X59" i="32"/>
  <c r="AL58" i="32"/>
  <c r="Y388" i="32"/>
  <c r="AM387" i="32"/>
  <c r="X217" i="32"/>
  <c r="AL216" i="32"/>
  <c r="Z196" i="32"/>
  <c r="AN195" i="32"/>
  <c r="X345" i="32"/>
  <c r="AL344" i="32"/>
  <c r="Z40" i="32"/>
  <c r="AN39" i="32"/>
  <c r="Z219" i="32"/>
  <c r="AN218" i="32"/>
  <c r="Y120" i="32"/>
  <c r="AM119" i="32"/>
  <c r="Y321" i="32"/>
  <c r="AM320" i="32"/>
  <c r="X39" i="32"/>
  <c r="AL38" i="32"/>
  <c r="Z367" i="32"/>
  <c r="AN366" i="32"/>
  <c r="X237" i="32"/>
  <c r="AL236" i="32"/>
  <c r="Z19" i="32"/>
  <c r="AN18" i="32"/>
  <c r="X367" i="32"/>
  <c r="AL366" i="32"/>
  <c r="X159" i="32"/>
  <c r="AL158" i="32"/>
  <c r="Z388" i="32"/>
  <c r="AN387" i="32"/>
  <c r="X196" i="32"/>
  <c r="AL195" i="32"/>
  <c r="Y345" i="32"/>
  <c r="AM344" i="32"/>
  <c r="X180" i="32"/>
  <c r="AL180" i="32" s="1"/>
  <c r="AL179" i="32"/>
  <c r="Z120" i="32"/>
  <c r="AN119" i="32"/>
  <c r="Z80" i="32"/>
  <c r="AN79" i="32"/>
  <c r="Y279" i="32"/>
  <c r="AM278" i="32"/>
  <c r="Y197" i="32"/>
  <c r="AM196" i="32"/>
  <c r="Z160" i="32"/>
  <c r="AN159" i="32"/>
  <c r="Y59" i="32"/>
  <c r="AM58" i="32"/>
  <c r="X120" i="32"/>
  <c r="AL119" i="32"/>
  <c r="Z99" i="32"/>
  <c r="AN98" i="32"/>
  <c r="X80" i="32"/>
  <c r="AL79" i="32"/>
  <c r="X19" i="32"/>
  <c r="AL18" i="32"/>
  <c r="Y140" i="32"/>
  <c r="AM139" i="32"/>
  <c r="Z300" i="32"/>
  <c r="AN299" i="32"/>
  <c r="Y237" i="32"/>
  <c r="AM236" i="32"/>
  <c r="Z279" i="32"/>
  <c r="AN278" i="32"/>
  <c r="X140" i="32"/>
  <c r="AL139" i="32"/>
  <c r="AN258" i="32"/>
  <c r="AM257" i="32"/>
  <c r="AL257" i="32"/>
  <c r="Z59" i="32"/>
  <c r="AN58" i="32"/>
  <c r="Y300" i="32"/>
  <c r="AM299" i="32"/>
  <c r="Y19" i="32"/>
  <c r="AM18" i="32"/>
  <c r="Y39" i="32"/>
  <c r="AM38" i="32"/>
  <c r="Y159" i="32"/>
  <c r="AM158" i="32"/>
  <c r="X99" i="32"/>
  <c r="AL98" i="32"/>
  <c r="Y217" i="32"/>
  <c r="AM216" i="32"/>
  <c r="Y80" i="32"/>
  <c r="AM79" i="32"/>
  <c r="AL38" i="10"/>
  <c r="Y39" i="10"/>
  <c r="AM38" i="10"/>
  <c r="AL367" i="10"/>
  <c r="Y59" i="10"/>
  <c r="AM58" i="10"/>
  <c r="Z99" i="10"/>
  <c r="AN98" i="10"/>
  <c r="Y321" i="10"/>
  <c r="AM320" i="10"/>
  <c r="Y120" i="10"/>
  <c r="AM119" i="10"/>
  <c r="Y345" i="10"/>
  <c r="AM344" i="10"/>
  <c r="AL195" i="10"/>
  <c r="Y300" i="10"/>
  <c r="AM299" i="10"/>
  <c r="AL58" i="10"/>
  <c r="Y80" i="10"/>
  <c r="AM79" i="10"/>
  <c r="Y196" i="10"/>
  <c r="AM195" i="10"/>
  <c r="AL216" i="10"/>
  <c r="AL278" i="10"/>
  <c r="Z196" i="10"/>
  <c r="AN195" i="10"/>
  <c r="Y237" i="10"/>
  <c r="AM236" i="10"/>
  <c r="AL344" i="10"/>
  <c r="Z59" i="10"/>
  <c r="AN58" i="10"/>
  <c r="AL79" i="10"/>
  <c r="Z280" i="10"/>
  <c r="AN279" i="10"/>
  <c r="AN257" i="10"/>
  <c r="Y99" i="10"/>
  <c r="AM98" i="10"/>
  <c r="AL236" i="10"/>
  <c r="Z159" i="10"/>
  <c r="AN158" i="10"/>
  <c r="Y368" i="10"/>
  <c r="AM367" i="10"/>
  <c r="AL257" i="10"/>
  <c r="Z140" i="10"/>
  <c r="AN139" i="10"/>
  <c r="Y140" i="10"/>
  <c r="AM139" i="10"/>
  <c r="AM258" i="10"/>
  <c r="Y389" i="10"/>
  <c r="AM388" i="10"/>
  <c r="AL159" i="10"/>
  <c r="Z321" i="10"/>
  <c r="AN320" i="10"/>
  <c r="AL98" i="10"/>
  <c r="AL119" i="10"/>
  <c r="Z120" i="10"/>
  <c r="AN119" i="10"/>
  <c r="Z180" i="10"/>
  <c r="AN180" i="10" s="1"/>
  <c r="AN179" i="10"/>
  <c r="Y217" i="10"/>
  <c r="AM216" i="10"/>
  <c r="Z237" i="10"/>
  <c r="AN236" i="10"/>
  <c r="Y159" i="10"/>
  <c r="AM158" i="10"/>
  <c r="AL139" i="10"/>
  <c r="Y279" i="10"/>
  <c r="AM278" i="10"/>
  <c r="AL299" i="10"/>
  <c r="Z300" i="10"/>
  <c r="AN299" i="10"/>
  <c r="AL387" i="10"/>
  <c r="Z389" i="10"/>
  <c r="AN388" i="10"/>
  <c r="Z368" i="10"/>
  <c r="AN367" i="10"/>
  <c r="Z79" i="10"/>
  <c r="AN78" i="10"/>
  <c r="AL320" i="10"/>
  <c r="Z345" i="10"/>
  <c r="AN344" i="10"/>
  <c r="Y180" i="10"/>
  <c r="AM180" i="10" s="1"/>
  <c r="AM179" i="10"/>
  <c r="R132" i="32"/>
  <c r="R133" i="32" s="1"/>
  <c r="U361" i="32"/>
  <c r="AI360" i="32"/>
  <c r="AD189" i="32"/>
  <c r="AR188" i="32"/>
  <c r="AA92" i="32"/>
  <c r="AO91" i="32"/>
  <c r="AA314" i="32"/>
  <c r="AO313" i="32"/>
  <c r="AI250" i="32"/>
  <c r="AA189" i="32"/>
  <c r="AO188" i="32"/>
  <c r="U383" i="32"/>
  <c r="AI382" i="32"/>
  <c r="AA72" i="32"/>
  <c r="AO71" i="32"/>
  <c r="AD314" i="32"/>
  <c r="AR313" i="32"/>
  <c r="AO250" i="32"/>
  <c r="AA113" i="32"/>
  <c r="AO112" i="32"/>
  <c r="U210" i="32"/>
  <c r="AI209" i="32"/>
  <c r="U114" i="32"/>
  <c r="AI113" i="32"/>
  <c r="U134" i="32"/>
  <c r="AI133" i="32"/>
  <c r="AA361" i="32"/>
  <c r="AO360" i="32"/>
  <c r="AD361" i="32"/>
  <c r="AR360" i="32"/>
  <c r="AD384" i="32"/>
  <c r="AR383" i="32"/>
  <c r="AD153" i="32"/>
  <c r="AR152" i="32"/>
  <c r="AI31" i="32"/>
  <c r="AA173" i="32"/>
  <c r="AO172" i="32"/>
  <c r="AD52" i="32"/>
  <c r="AR51" i="32"/>
  <c r="AA272" i="32"/>
  <c r="AO271" i="32"/>
  <c r="AD210" i="32"/>
  <c r="AR209" i="32"/>
  <c r="AD133" i="32"/>
  <c r="AR132" i="32"/>
  <c r="AA383" i="32"/>
  <c r="AO382" i="32"/>
  <c r="AD113" i="32"/>
  <c r="AR112" i="32"/>
  <c r="AA52" i="32"/>
  <c r="AO51" i="32"/>
  <c r="AD173" i="32"/>
  <c r="AR172" i="32"/>
  <c r="AA210" i="32"/>
  <c r="AO209" i="32"/>
  <c r="AD251" i="32"/>
  <c r="AR250" i="32"/>
  <c r="AA152" i="32"/>
  <c r="AO151" i="32"/>
  <c r="AA133" i="32"/>
  <c r="AO132" i="32"/>
  <c r="U314" i="32"/>
  <c r="AI313" i="32"/>
  <c r="AI11" i="32"/>
  <c r="AD12" i="32"/>
  <c r="AR11" i="32"/>
  <c r="AA294" i="32"/>
  <c r="AO293" i="32"/>
  <c r="U189" i="32"/>
  <c r="AI188" i="32"/>
  <c r="AA32" i="32"/>
  <c r="AO31" i="32"/>
  <c r="AD92" i="32"/>
  <c r="AR91" i="32"/>
  <c r="AD73" i="32"/>
  <c r="AR72" i="32"/>
  <c r="U72" i="32"/>
  <c r="AI71" i="32"/>
  <c r="AA12" i="32"/>
  <c r="AO11" i="32"/>
  <c r="U294" i="32"/>
  <c r="AI293" i="32"/>
  <c r="AD293" i="32"/>
  <c r="AR292" i="32"/>
  <c r="AD32" i="32"/>
  <c r="AR31" i="32"/>
  <c r="U92" i="32"/>
  <c r="AI91" i="32"/>
  <c r="AD272" i="32"/>
  <c r="AR271" i="32"/>
  <c r="U272" i="32"/>
  <c r="AI271" i="32"/>
  <c r="U173" i="32"/>
  <c r="AI172" i="32"/>
  <c r="U152" i="32"/>
  <c r="AI151" i="32"/>
  <c r="AI51" i="32"/>
  <c r="T72" i="32"/>
  <c r="AH71" i="32"/>
  <c r="T133" i="32"/>
  <c r="AH132" i="32"/>
  <c r="T361" i="32"/>
  <c r="AH360" i="32"/>
  <c r="T32" i="32"/>
  <c r="AH31" i="32"/>
  <c r="T315" i="32"/>
  <c r="AH314" i="32"/>
  <c r="T190" i="32"/>
  <c r="AH189" i="32"/>
  <c r="T273" i="32"/>
  <c r="AH272" i="32"/>
  <c r="T12" i="32"/>
  <c r="AH11" i="32"/>
  <c r="T293" i="32"/>
  <c r="AH292" i="32"/>
  <c r="T174" i="32"/>
  <c r="AH173" i="32"/>
  <c r="T210" i="32"/>
  <c r="AH209" i="32"/>
  <c r="T52" i="32"/>
  <c r="AH51" i="32"/>
  <c r="T152" i="32"/>
  <c r="AH151" i="32"/>
  <c r="T92" i="32"/>
  <c r="AH91" i="32"/>
  <c r="T383" i="32"/>
  <c r="AH382" i="32"/>
  <c r="AH250" i="32"/>
  <c r="T113" i="32"/>
  <c r="AH112" i="32"/>
  <c r="AG250" i="32"/>
  <c r="AG229" i="32"/>
  <c r="S340" i="32"/>
  <c r="S293" i="32"/>
  <c r="AG292" i="32"/>
  <c r="S189" i="32"/>
  <c r="AG188" i="32"/>
  <c r="S92" i="32"/>
  <c r="AG91" i="32"/>
  <c r="S272" i="32"/>
  <c r="AG271" i="32"/>
  <c r="AF375" i="32"/>
  <c r="S12" i="32"/>
  <c r="AG11" i="32"/>
  <c r="S210" i="32"/>
  <c r="AG209" i="32"/>
  <c r="S113" i="32"/>
  <c r="AG112" i="32"/>
  <c r="S173" i="32"/>
  <c r="AG172" i="32"/>
  <c r="S32" i="32"/>
  <c r="AG31" i="32"/>
  <c r="S52" i="32"/>
  <c r="AG51" i="32"/>
  <c r="S152" i="32"/>
  <c r="AG151" i="32"/>
  <c r="S383" i="32"/>
  <c r="AG382" i="32"/>
  <c r="S72" i="32"/>
  <c r="AG71" i="32"/>
  <c r="S133" i="32"/>
  <c r="AG132" i="32"/>
  <c r="S314" i="32"/>
  <c r="AG313" i="32"/>
  <c r="S361" i="32"/>
  <c r="AG361" i="32" s="1"/>
  <c r="AF391" i="32"/>
  <c r="R392" i="32"/>
  <c r="AF392" i="32" s="1"/>
  <c r="R336" i="32"/>
  <c r="AF269" i="32"/>
  <c r="R270" i="32"/>
  <c r="AF187" i="32"/>
  <c r="R188" i="32"/>
  <c r="AF207" i="32"/>
  <c r="R208" i="32"/>
  <c r="R312" i="32"/>
  <c r="AF311" i="32"/>
  <c r="AF31" i="32"/>
  <c r="R32" i="32"/>
  <c r="AF231" i="32"/>
  <c r="AF69" i="32"/>
  <c r="R70" i="32"/>
  <c r="R294" i="32"/>
  <c r="AF293" i="32"/>
  <c r="R151" i="32"/>
  <c r="AF150" i="32"/>
  <c r="R173" i="32"/>
  <c r="AF172" i="32"/>
  <c r="R355" i="32"/>
  <c r="AF376" i="32"/>
  <c r="R111" i="32"/>
  <c r="AF110" i="32"/>
  <c r="AF49" i="32"/>
  <c r="R50" i="32"/>
  <c r="R11" i="32"/>
  <c r="AF10" i="32"/>
  <c r="AF250" i="32"/>
  <c r="R93" i="32"/>
  <c r="AF92" i="32"/>
  <c r="AA339" i="10" l="1"/>
  <c r="AA211" i="10"/>
  <c r="W201" i="10"/>
  <c r="AK201" i="10" s="1"/>
  <c r="AK200" i="10"/>
  <c r="V350" i="10"/>
  <c r="AJ350" i="10" s="1"/>
  <c r="AJ349" i="10"/>
  <c r="W350" i="10"/>
  <c r="AK350" i="10" s="1"/>
  <c r="AK349" i="10"/>
  <c r="V372" i="10"/>
  <c r="AJ372" i="10" s="1"/>
  <c r="AJ371" i="10"/>
  <c r="AB242" i="10"/>
  <c r="AP242" i="10" s="1"/>
  <c r="AP241" i="10"/>
  <c r="AQ263" i="10"/>
  <c r="AQ262" i="10"/>
  <c r="AC242" i="10"/>
  <c r="AQ242" i="10" s="1"/>
  <c r="AQ241" i="10"/>
  <c r="W104" i="10"/>
  <c r="AK104" i="10" s="1"/>
  <c r="AK103" i="10"/>
  <c r="AB372" i="10"/>
  <c r="AP372" i="10" s="1"/>
  <c r="AP371" i="10"/>
  <c r="AC350" i="10"/>
  <c r="AQ350" i="10" s="1"/>
  <c r="AQ349" i="10"/>
  <c r="AB305" i="10"/>
  <c r="AP305" i="10" s="1"/>
  <c r="AP304" i="10"/>
  <c r="W305" i="10"/>
  <c r="AK305" i="10" s="1"/>
  <c r="AK304" i="10"/>
  <c r="AC305" i="10"/>
  <c r="AQ305" i="10" s="1"/>
  <c r="AQ304" i="10"/>
  <c r="AC201" i="10"/>
  <c r="AQ201" i="10" s="1"/>
  <c r="AQ200" i="10"/>
  <c r="AB350" i="10"/>
  <c r="AP350" i="10" s="1"/>
  <c r="AP349" i="10"/>
  <c r="V284" i="10"/>
  <c r="AJ284" i="10" s="1"/>
  <c r="AJ283" i="10"/>
  <c r="V305" i="10"/>
  <c r="AJ305" i="10" s="1"/>
  <c r="AJ304" i="10"/>
  <c r="W326" i="10"/>
  <c r="AK326" i="10" s="1"/>
  <c r="AK325" i="10"/>
  <c r="V326" i="10"/>
  <c r="AJ326" i="10" s="1"/>
  <c r="AJ325" i="10"/>
  <c r="W242" i="10"/>
  <c r="AK242" i="10" s="1"/>
  <c r="AK241" i="10"/>
  <c r="AJ263" i="10"/>
  <c r="AJ262" i="10"/>
  <c r="AC164" i="10"/>
  <c r="AQ164" i="10" s="1"/>
  <c r="AQ163" i="10"/>
  <c r="AB284" i="10"/>
  <c r="AP284" i="10" s="1"/>
  <c r="AP283" i="10"/>
  <c r="AC326" i="10"/>
  <c r="AQ326" i="10" s="1"/>
  <c r="AQ325" i="10"/>
  <c r="V242" i="10"/>
  <c r="AJ242" i="10" s="1"/>
  <c r="AJ241" i="10"/>
  <c r="AB326" i="10"/>
  <c r="AP326" i="10" s="1"/>
  <c r="AP325" i="10"/>
  <c r="AB201" i="10"/>
  <c r="AP201" i="10" s="1"/>
  <c r="AP200" i="10"/>
  <c r="AC372" i="10"/>
  <c r="AQ372" i="10" s="1"/>
  <c r="AQ371" i="10"/>
  <c r="AB104" i="10"/>
  <c r="AP104" i="10" s="1"/>
  <c r="AP103" i="10"/>
  <c r="AP263" i="10"/>
  <c r="AP262" i="10"/>
  <c r="V201" i="10"/>
  <c r="AJ201" i="10" s="1"/>
  <c r="AJ200" i="10"/>
  <c r="AB164" i="10"/>
  <c r="AP164" i="10" s="1"/>
  <c r="AP163" i="10"/>
  <c r="V284" i="32"/>
  <c r="AJ284" i="32" s="1"/>
  <c r="AJ283" i="32"/>
  <c r="AC305" i="32"/>
  <c r="AQ305" i="32" s="1"/>
  <c r="AQ304" i="32"/>
  <c r="AB305" i="32"/>
  <c r="AP305" i="32" s="1"/>
  <c r="AP304" i="32"/>
  <c r="AB164" i="32"/>
  <c r="AP164" i="32" s="1"/>
  <c r="AP163" i="32"/>
  <c r="V350" i="32"/>
  <c r="AJ350" i="32" s="1"/>
  <c r="AJ349" i="32"/>
  <c r="V242" i="32"/>
  <c r="AJ242" i="32" s="1"/>
  <c r="AJ241" i="32"/>
  <c r="AC201" i="32"/>
  <c r="AQ201" i="32" s="1"/>
  <c r="AQ200" i="32"/>
  <c r="AB350" i="32"/>
  <c r="AP350" i="32" s="1"/>
  <c r="AP349" i="32"/>
  <c r="AC284" i="32"/>
  <c r="AQ284" i="32" s="1"/>
  <c r="AQ283" i="32"/>
  <c r="W284" i="32"/>
  <c r="AK284" i="32" s="1"/>
  <c r="AK283" i="32"/>
  <c r="V305" i="32"/>
  <c r="AJ305" i="32" s="1"/>
  <c r="AJ304" i="32"/>
  <c r="W104" i="32"/>
  <c r="AK104" i="32" s="1"/>
  <c r="AK103" i="32"/>
  <c r="AP263" i="32"/>
  <c r="AP262" i="32"/>
  <c r="AC104" i="32"/>
  <c r="AQ104" i="32" s="1"/>
  <c r="AQ103" i="32"/>
  <c r="AC242" i="32"/>
  <c r="AQ242" i="32" s="1"/>
  <c r="AQ241" i="32"/>
  <c r="AB284" i="32"/>
  <c r="AP284" i="32" s="1"/>
  <c r="AP283" i="32"/>
  <c r="W242" i="32"/>
  <c r="AK242" i="32" s="1"/>
  <c r="AK241" i="32"/>
  <c r="AB104" i="32"/>
  <c r="AP104" i="32" s="1"/>
  <c r="AP103" i="32"/>
  <c r="AC164" i="32"/>
  <c r="AQ164" i="32" s="1"/>
  <c r="AQ163" i="32"/>
  <c r="AJ263" i="32"/>
  <c r="AJ262" i="32"/>
  <c r="AC326" i="32"/>
  <c r="AQ326" i="32" s="1"/>
  <c r="AQ325" i="32"/>
  <c r="AC350" i="32"/>
  <c r="AQ350" i="32" s="1"/>
  <c r="AQ349" i="32"/>
  <c r="W305" i="32"/>
  <c r="AK305" i="32" s="1"/>
  <c r="AK304" i="32"/>
  <c r="AB242" i="32"/>
  <c r="AP242" i="32" s="1"/>
  <c r="AP241" i="32"/>
  <c r="AQ263" i="32"/>
  <c r="AQ262" i="32"/>
  <c r="AB201" i="32"/>
  <c r="AP201" i="32" s="1"/>
  <c r="AP200" i="32"/>
  <c r="AK263" i="32"/>
  <c r="AK262" i="32"/>
  <c r="Z218" i="10"/>
  <c r="AN217" i="10"/>
  <c r="X100" i="32"/>
  <c r="AL99" i="32"/>
  <c r="Y301" i="32"/>
  <c r="AM300" i="32"/>
  <c r="AN259" i="32"/>
  <c r="Z301" i="32"/>
  <c r="AN300" i="32"/>
  <c r="Z100" i="32"/>
  <c r="AN99" i="32"/>
  <c r="Y198" i="32"/>
  <c r="AM197" i="32"/>
  <c r="X160" i="32"/>
  <c r="AL159" i="32"/>
  <c r="Z368" i="32"/>
  <c r="AN368" i="32" s="1"/>
  <c r="AN367" i="32"/>
  <c r="Z220" i="32"/>
  <c r="AN219" i="32"/>
  <c r="X218" i="32"/>
  <c r="AL217" i="32"/>
  <c r="Z141" i="32"/>
  <c r="AN140" i="32"/>
  <c r="Y100" i="32"/>
  <c r="AM99" i="32"/>
  <c r="Y160" i="32"/>
  <c r="AM159" i="32"/>
  <c r="Z60" i="32"/>
  <c r="AN59" i="32"/>
  <c r="X141" i="32"/>
  <c r="AL140" i="32"/>
  <c r="Y141" i="32"/>
  <c r="AM140" i="32"/>
  <c r="X121" i="32"/>
  <c r="AL120" i="32"/>
  <c r="Y280" i="32"/>
  <c r="AM279" i="32"/>
  <c r="Y346" i="32"/>
  <c r="AM345" i="32"/>
  <c r="X368" i="32"/>
  <c r="AL368" i="32" s="1"/>
  <c r="AL367" i="32"/>
  <c r="X40" i="32"/>
  <c r="AL39" i="32"/>
  <c r="Z41" i="32"/>
  <c r="AN40" i="32"/>
  <c r="Y389" i="32"/>
  <c r="AM388" i="32"/>
  <c r="X280" i="32"/>
  <c r="AL279" i="32"/>
  <c r="X389" i="32"/>
  <c r="AL388" i="32"/>
  <c r="Y81" i="32"/>
  <c r="AM80" i="32"/>
  <c r="Y40" i="32"/>
  <c r="AM39" i="32"/>
  <c r="AL258" i="32"/>
  <c r="Z280" i="32"/>
  <c r="AN279" i="32"/>
  <c r="X20" i="32"/>
  <c r="AL19" i="32"/>
  <c r="Y60" i="32"/>
  <c r="AM59" i="32"/>
  <c r="Z81" i="32"/>
  <c r="AN80" i="32"/>
  <c r="X197" i="32"/>
  <c r="AL196" i="32"/>
  <c r="Z20" i="32"/>
  <c r="AN19" i="32"/>
  <c r="Y322" i="32"/>
  <c r="AM321" i="32"/>
  <c r="X346" i="32"/>
  <c r="AL345" i="32"/>
  <c r="X60" i="32"/>
  <c r="AL59" i="32"/>
  <c r="X322" i="32"/>
  <c r="AL321" i="32"/>
  <c r="X301" i="32"/>
  <c r="AL300" i="32"/>
  <c r="Y218" i="32"/>
  <c r="AM217" i="32"/>
  <c r="Y20" i="32"/>
  <c r="AM19" i="32"/>
  <c r="AM258" i="32"/>
  <c r="Y238" i="32"/>
  <c r="AM237" i="32"/>
  <c r="X81" i="32"/>
  <c r="AL80" i="32"/>
  <c r="Z161" i="32"/>
  <c r="AN160" i="32"/>
  <c r="Z121" i="32"/>
  <c r="AN120" i="32"/>
  <c r="Z389" i="32"/>
  <c r="AN388" i="32"/>
  <c r="X238" i="32"/>
  <c r="AL237" i="32"/>
  <c r="Y121" i="32"/>
  <c r="AM120" i="32"/>
  <c r="Z197" i="32"/>
  <c r="AN196" i="32"/>
  <c r="Z346" i="32"/>
  <c r="AN345" i="32"/>
  <c r="Z322" i="32"/>
  <c r="AN321" i="32"/>
  <c r="Z238" i="32"/>
  <c r="AN237" i="32"/>
  <c r="Y40" i="10"/>
  <c r="AM39" i="10"/>
  <c r="AL39" i="10"/>
  <c r="AL321" i="10"/>
  <c r="AL388" i="10"/>
  <c r="AL140" i="10"/>
  <c r="Z322" i="10"/>
  <c r="AN321" i="10"/>
  <c r="Y141" i="10"/>
  <c r="AM140" i="10"/>
  <c r="Z160" i="10"/>
  <c r="AN159" i="10"/>
  <c r="AN258" i="10"/>
  <c r="AL345" i="10"/>
  <c r="AL217" i="10"/>
  <c r="Y301" i="10"/>
  <c r="AM300" i="10"/>
  <c r="Y322" i="10"/>
  <c r="AM321" i="10"/>
  <c r="Z80" i="10"/>
  <c r="AN79" i="10"/>
  <c r="Z301" i="10"/>
  <c r="AN300" i="10"/>
  <c r="AL160" i="10"/>
  <c r="Z141" i="10"/>
  <c r="AN140" i="10"/>
  <c r="AL237" i="10"/>
  <c r="Z281" i="10"/>
  <c r="AN280" i="10"/>
  <c r="Y238" i="10"/>
  <c r="AM237" i="10"/>
  <c r="Y197" i="10"/>
  <c r="AM196" i="10"/>
  <c r="AL196" i="10"/>
  <c r="Z100" i="10"/>
  <c r="AN99" i="10"/>
  <c r="Z369" i="10"/>
  <c r="AN368" i="10"/>
  <c r="AL300" i="10"/>
  <c r="Z238" i="10"/>
  <c r="AN237" i="10"/>
  <c r="AL120" i="10"/>
  <c r="Y390" i="10"/>
  <c r="AM389" i="10"/>
  <c r="AL258" i="10"/>
  <c r="Y100" i="10"/>
  <c r="AM99" i="10"/>
  <c r="AL80" i="10"/>
  <c r="Z197" i="10"/>
  <c r="AN196" i="10"/>
  <c r="Y81" i="10"/>
  <c r="AM80" i="10"/>
  <c r="Y346" i="10"/>
  <c r="AM345" i="10"/>
  <c r="Y60" i="10"/>
  <c r="AM59" i="10"/>
  <c r="Z121" i="10"/>
  <c r="AN120" i="10"/>
  <c r="Y160" i="10"/>
  <c r="AM159" i="10"/>
  <c r="Z346" i="10"/>
  <c r="AN345" i="10"/>
  <c r="Z390" i="10"/>
  <c r="AN389" i="10"/>
  <c r="Y280" i="10"/>
  <c r="AM279" i="10"/>
  <c r="Y218" i="10"/>
  <c r="AM217" i="10"/>
  <c r="AL99" i="10"/>
  <c r="AM259" i="10"/>
  <c r="Y369" i="10"/>
  <c r="AM368" i="10"/>
  <c r="Z60" i="10"/>
  <c r="AN59" i="10"/>
  <c r="AL279" i="10"/>
  <c r="AL59" i="10"/>
  <c r="Y121" i="10"/>
  <c r="AM120" i="10"/>
  <c r="AL368" i="10"/>
  <c r="AF132" i="32"/>
  <c r="U73" i="32"/>
  <c r="AI72" i="32"/>
  <c r="AD315" i="32"/>
  <c r="AR314" i="32"/>
  <c r="U273" i="32"/>
  <c r="AI272" i="32"/>
  <c r="AD294" i="32"/>
  <c r="AR293" i="32"/>
  <c r="AD74" i="32"/>
  <c r="AR73" i="32"/>
  <c r="AA295" i="32"/>
  <c r="AO294" i="32"/>
  <c r="AA134" i="32"/>
  <c r="AO133" i="32"/>
  <c r="AD174" i="32"/>
  <c r="AR173" i="32"/>
  <c r="AD134" i="32"/>
  <c r="AR133" i="32"/>
  <c r="AA174" i="32"/>
  <c r="AO173" i="32"/>
  <c r="AD362" i="32"/>
  <c r="AR361" i="32"/>
  <c r="AI210" i="32"/>
  <c r="U211" i="32"/>
  <c r="AA73" i="32"/>
  <c r="AO72" i="32"/>
  <c r="AA315" i="32"/>
  <c r="AO314" i="32"/>
  <c r="U174" i="32"/>
  <c r="AI173" i="32"/>
  <c r="U315" i="32"/>
  <c r="AI314" i="32"/>
  <c r="AA384" i="32"/>
  <c r="AO383" i="32"/>
  <c r="AD385" i="32"/>
  <c r="AR384" i="32"/>
  <c r="U362" i="32"/>
  <c r="AI361" i="32"/>
  <c r="AI52" i="32"/>
  <c r="AD273" i="32"/>
  <c r="AR272" i="32"/>
  <c r="U295" i="32"/>
  <c r="AI294" i="32"/>
  <c r="AD93" i="32"/>
  <c r="AR92" i="32"/>
  <c r="AD13" i="32"/>
  <c r="AR12" i="32"/>
  <c r="AA153" i="32"/>
  <c r="AO152" i="32"/>
  <c r="AA53" i="32"/>
  <c r="AO52" i="32"/>
  <c r="AD211" i="32"/>
  <c r="AR210" i="32"/>
  <c r="AI32" i="32"/>
  <c r="AA362" i="32"/>
  <c r="AO361" i="32"/>
  <c r="AA114" i="32"/>
  <c r="AO113" i="32"/>
  <c r="U384" i="32"/>
  <c r="AI383" i="32"/>
  <c r="AA93" i="32"/>
  <c r="AO92" i="32"/>
  <c r="AD33" i="32"/>
  <c r="AR32" i="32"/>
  <c r="U115" i="32"/>
  <c r="AI114" i="32"/>
  <c r="AI189" i="32"/>
  <c r="U190" i="32"/>
  <c r="AA211" i="32"/>
  <c r="AO210" i="32"/>
  <c r="AD53" i="32"/>
  <c r="AR52" i="32"/>
  <c r="AI251" i="32"/>
  <c r="U153" i="32"/>
  <c r="AI152" i="32"/>
  <c r="U93" i="32"/>
  <c r="AI92" i="32"/>
  <c r="AA13" i="32"/>
  <c r="AO12" i="32"/>
  <c r="AA33" i="32"/>
  <c r="AO32" i="32"/>
  <c r="AI12" i="32"/>
  <c r="AD252" i="32"/>
  <c r="AR251" i="32"/>
  <c r="AD114" i="32"/>
  <c r="AR113" i="32"/>
  <c r="AA273" i="32"/>
  <c r="AO272" i="32"/>
  <c r="AD154" i="32"/>
  <c r="AR153" i="32"/>
  <c r="U135" i="32"/>
  <c r="AI134" i="32"/>
  <c r="AO251" i="32"/>
  <c r="AA190" i="32"/>
  <c r="AO189" i="32"/>
  <c r="AD190" i="32"/>
  <c r="AR189" i="32"/>
  <c r="T33" i="32"/>
  <c r="AH32" i="32"/>
  <c r="T274" i="32"/>
  <c r="AH273" i="32"/>
  <c r="T362" i="32"/>
  <c r="AH361" i="32"/>
  <c r="T53" i="32"/>
  <c r="AH52" i="32"/>
  <c r="T211" i="32"/>
  <c r="AH210" i="32"/>
  <c r="T13" i="32"/>
  <c r="AH12" i="32"/>
  <c r="T191" i="32"/>
  <c r="AH190" i="32"/>
  <c r="T134" i="32"/>
  <c r="AH133" i="32"/>
  <c r="AH251" i="32"/>
  <c r="T384" i="32"/>
  <c r="AH383" i="32"/>
  <c r="T93" i="32"/>
  <c r="AH92" i="32"/>
  <c r="T175" i="32"/>
  <c r="AH174" i="32"/>
  <c r="T114" i="32"/>
  <c r="AH113" i="32"/>
  <c r="T153" i="32"/>
  <c r="AH152" i="32"/>
  <c r="T294" i="32"/>
  <c r="AH293" i="32"/>
  <c r="T316" i="32"/>
  <c r="AH315" i="32"/>
  <c r="T73" i="32"/>
  <c r="AH72" i="32"/>
  <c r="S73" i="32"/>
  <c r="AG72" i="32"/>
  <c r="S33" i="32"/>
  <c r="AG32" i="32"/>
  <c r="S13" i="32"/>
  <c r="AG12" i="32"/>
  <c r="S294" i="32"/>
  <c r="AG293" i="32"/>
  <c r="S384" i="32"/>
  <c r="AG383" i="32"/>
  <c r="S174" i="32"/>
  <c r="AG173" i="32"/>
  <c r="S273" i="32"/>
  <c r="AG272" i="32"/>
  <c r="S341" i="32"/>
  <c r="S315" i="32"/>
  <c r="AG314" i="32"/>
  <c r="S153" i="32"/>
  <c r="AG152" i="32"/>
  <c r="S114" i="32"/>
  <c r="AG113" i="32"/>
  <c r="S93" i="32"/>
  <c r="AG92" i="32"/>
  <c r="AG230" i="32"/>
  <c r="S134" i="32"/>
  <c r="AG133" i="32"/>
  <c r="S53" i="32"/>
  <c r="AG52" i="32"/>
  <c r="S211" i="32"/>
  <c r="AG210" i="32"/>
  <c r="S190" i="32"/>
  <c r="AG189" i="32"/>
  <c r="AG251" i="32"/>
  <c r="AF355" i="32"/>
  <c r="R337" i="32"/>
  <c r="S362" i="32"/>
  <c r="AG362" i="32" s="1"/>
  <c r="R271" i="32"/>
  <c r="AF270" i="32"/>
  <c r="AF208" i="32"/>
  <c r="R209" i="32"/>
  <c r="AF188" i="32"/>
  <c r="R189" i="32"/>
  <c r="AF32" i="32"/>
  <c r="R33" i="32"/>
  <c r="AF312" i="32"/>
  <c r="R313" i="32"/>
  <c r="AF11" i="32"/>
  <c r="R12" i="32"/>
  <c r="AF251" i="32"/>
  <c r="R356" i="32"/>
  <c r="R71" i="32"/>
  <c r="AF70" i="32"/>
  <c r="AF111" i="32"/>
  <c r="R112" i="32"/>
  <c r="AF377" i="32"/>
  <c r="AF133" i="32"/>
  <c r="R134" i="32"/>
  <c r="R51" i="32"/>
  <c r="AF50" i="32"/>
  <c r="AF232" i="32"/>
  <c r="R174" i="32"/>
  <c r="AF173" i="32"/>
  <c r="AF151" i="32"/>
  <c r="R152" i="32"/>
  <c r="AF93" i="32"/>
  <c r="R94" i="32"/>
  <c r="AF294" i="32"/>
  <c r="R295" i="32"/>
  <c r="AA212" i="10" l="1"/>
  <c r="AA340" i="10"/>
  <c r="AN218" i="10"/>
  <c r="Z219" i="10"/>
  <c r="Z323" i="32"/>
  <c r="AN322" i="32"/>
  <c r="X239" i="32"/>
  <c r="AL238" i="32"/>
  <c r="X82" i="32"/>
  <c r="AL81" i="32"/>
  <c r="Y219" i="32"/>
  <c r="AM218" i="32"/>
  <c r="X347" i="32"/>
  <c r="AL346" i="32"/>
  <c r="Z82" i="32"/>
  <c r="AN81" i="32"/>
  <c r="AL259" i="32"/>
  <c r="X281" i="32"/>
  <c r="AL280" i="32"/>
  <c r="Y142" i="32"/>
  <c r="AM141" i="32"/>
  <c r="Y101" i="32"/>
  <c r="AM100" i="32"/>
  <c r="Z302" i="32"/>
  <c r="AN301" i="32"/>
  <c r="Z347" i="32"/>
  <c r="AN346" i="32"/>
  <c r="Z390" i="32"/>
  <c r="AN389" i="32"/>
  <c r="Y239" i="32"/>
  <c r="AM238" i="32"/>
  <c r="X302" i="32"/>
  <c r="AL301" i="32"/>
  <c r="Y323" i="32"/>
  <c r="AM322" i="32"/>
  <c r="Y61" i="32"/>
  <c r="AM60" i="32"/>
  <c r="Y41" i="32"/>
  <c r="AM40" i="32"/>
  <c r="Y390" i="32"/>
  <c r="AM389" i="32"/>
  <c r="Y347" i="32"/>
  <c r="AM346" i="32"/>
  <c r="X142" i="32"/>
  <c r="AL141" i="32"/>
  <c r="Z142" i="32"/>
  <c r="AN141" i="32"/>
  <c r="X161" i="32"/>
  <c r="AL160" i="32"/>
  <c r="AN260" i="32"/>
  <c r="Z198" i="32"/>
  <c r="AN197" i="32"/>
  <c r="Z122" i="32"/>
  <c r="AN121" i="32"/>
  <c r="AM259" i="32"/>
  <c r="X323" i="32"/>
  <c r="AL322" i="32"/>
  <c r="Z21" i="32"/>
  <c r="AN20" i="32"/>
  <c r="X21" i="32"/>
  <c r="AL20" i="32"/>
  <c r="Y82" i="32"/>
  <c r="AM81" i="32"/>
  <c r="Z42" i="32"/>
  <c r="AN41" i="32"/>
  <c r="Y281" i="32"/>
  <c r="AM280" i="32"/>
  <c r="Z61" i="32"/>
  <c r="AN60" i="32"/>
  <c r="X219" i="32"/>
  <c r="AL218" i="32"/>
  <c r="Y199" i="32"/>
  <c r="AM198" i="32"/>
  <c r="Y302" i="32"/>
  <c r="AM301" i="32"/>
  <c r="Z239" i="32"/>
  <c r="AN238" i="32"/>
  <c r="Y122" i="32"/>
  <c r="AM121" i="32"/>
  <c r="Z162" i="32"/>
  <c r="AN161" i="32"/>
  <c r="Y21" i="32"/>
  <c r="AM20" i="32"/>
  <c r="X61" i="32"/>
  <c r="AL60" i="32"/>
  <c r="X198" i="32"/>
  <c r="AL197" i="32"/>
  <c r="Z281" i="32"/>
  <c r="AN280" i="32"/>
  <c r="X390" i="32"/>
  <c r="AL389" i="32"/>
  <c r="X41" i="32"/>
  <c r="AL40" i="32"/>
  <c r="X122" i="32"/>
  <c r="AL121" i="32"/>
  <c r="Y161" i="32"/>
  <c r="AM160" i="32"/>
  <c r="Z221" i="32"/>
  <c r="AN221" i="32" s="1"/>
  <c r="AN220" i="32"/>
  <c r="Z101" i="32"/>
  <c r="AN100" i="32"/>
  <c r="X101" i="32"/>
  <c r="AL100" i="32"/>
  <c r="AM40" i="10"/>
  <c r="Y41" i="10"/>
  <c r="AL40" i="10"/>
  <c r="AL369" i="10"/>
  <c r="Z61" i="10"/>
  <c r="AN60" i="10"/>
  <c r="AL100" i="10"/>
  <c r="Z347" i="10"/>
  <c r="AN346" i="10"/>
  <c r="Y347" i="10"/>
  <c r="AM346" i="10"/>
  <c r="Y101" i="10"/>
  <c r="AM100" i="10"/>
  <c r="Z239" i="10"/>
  <c r="AN238" i="10"/>
  <c r="AL197" i="10"/>
  <c r="AL238" i="10"/>
  <c r="Z81" i="10"/>
  <c r="AN80" i="10"/>
  <c r="AL346" i="10"/>
  <c r="Z323" i="10"/>
  <c r="AN322" i="10"/>
  <c r="Y122" i="10"/>
  <c r="AM121" i="10"/>
  <c r="Y219" i="10"/>
  <c r="AM218" i="10"/>
  <c r="Y161" i="10"/>
  <c r="AM160" i="10"/>
  <c r="Y82" i="10"/>
  <c r="AM81" i="10"/>
  <c r="AL259" i="10"/>
  <c r="AL301" i="10"/>
  <c r="Y198" i="10"/>
  <c r="AM197" i="10"/>
  <c r="Z142" i="10"/>
  <c r="AN141" i="10"/>
  <c r="Y323" i="10"/>
  <c r="AM322" i="10"/>
  <c r="AN259" i="10"/>
  <c r="AL141" i="10"/>
  <c r="AL60" i="10"/>
  <c r="Y370" i="10"/>
  <c r="AM369" i="10"/>
  <c r="Y281" i="10"/>
  <c r="AM280" i="10"/>
  <c r="Z122" i="10"/>
  <c r="AN121" i="10"/>
  <c r="Z198" i="10"/>
  <c r="AN197" i="10"/>
  <c r="Y391" i="10"/>
  <c r="AM390" i="10"/>
  <c r="Z370" i="10"/>
  <c r="AN369" i="10"/>
  <c r="Y239" i="10"/>
  <c r="AM238" i="10"/>
  <c r="AL161" i="10"/>
  <c r="Y302" i="10"/>
  <c r="AM301" i="10"/>
  <c r="Z161" i="10"/>
  <c r="AN160" i="10"/>
  <c r="AL389" i="10"/>
  <c r="AL280" i="10"/>
  <c r="AM260" i="10"/>
  <c r="Z391" i="10"/>
  <c r="AN390" i="10"/>
  <c r="Y61" i="10"/>
  <c r="AM60" i="10"/>
  <c r="AL81" i="10"/>
  <c r="AL121" i="10"/>
  <c r="Z101" i="10"/>
  <c r="AN100" i="10"/>
  <c r="Z282" i="10"/>
  <c r="AN281" i="10"/>
  <c r="Z302" i="10"/>
  <c r="AN301" i="10"/>
  <c r="AL218" i="10"/>
  <c r="Y142" i="10"/>
  <c r="AM141" i="10"/>
  <c r="AL322" i="10"/>
  <c r="AO252" i="32"/>
  <c r="AD54" i="32"/>
  <c r="AR53" i="32"/>
  <c r="AA363" i="32"/>
  <c r="AO362" i="32"/>
  <c r="AD274" i="32"/>
  <c r="AR273" i="32"/>
  <c r="AA74" i="32"/>
  <c r="AO73" i="32"/>
  <c r="U74" i="32"/>
  <c r="AI73" i="32"/>
  <c r="AD253" i="32"/>
  <c r="AR252" i="32"/>
  <c r="AA212" i="32"/>
  <c r="AO211" i="32"/>
  <c r="AD14" i="32"/>
  <c r="AR13" i="32"/>
  <c r="U316" i="32"/>
  <c r="AI315" i="32"/>
  <c r="AD175" i="32"/>
  <c r="AR174" i="32"/>
  <c r="AD191" i="32"/>
  <c r="AR190" i="32"/>
  <c r="AD155" i="32"/>
  <c r="AR154" i="32"/>
  <c r="AI13" i="32"/>
  <c r="U154" i="32"/>
  <c r="AI153" i="32"/>
  <c r="U385" i="32"/>
  <c r="AI384" i="32"/>
  <c r="AD212" i="32"/>
  <c r="AR211" i="32"/>
  <c r="AD94" i="32"/>
  <c r="AR93" i="32"/>
  <c r="U363" i="32"/>
  <c r="AI362" i="32"/>
  <c r="U175" i="32"/>
  <c r="AI174" i="32"/>
  <c r="AD363" i="32"/>
  <c r="AR362" i="32"/>
  <c r="AA135" i="32"/>
  <c r="AO134" i="32"/>
  <c r="U274" i="32"/>
  <c r="AI273" i="32"/>
  <c r="AA14" i="32"/>
  <c r="AO13" i="32"/>
  <c r="AA154" i="32"/>
  <c r="AO153" i="32"/>
  <c r="AD135" i="32"/>
  <c r="AR134" i="32"/>
  <c r="U136" i="32"/>
  <c r="AI135" i="32"/>
  <c r="AA94" i="32"/>
  <c r="AO93" i="32"/>
  <c r="AI53" i="32"/>
  <c r="U191" i="32"/>
  <c r="AI190" i="32"/>
  <c r="AD115" i="32"/>
  <c r="AR114" i="32"/>
  <c r="AD34" i="32"/>
  <c r="AR33" i="32"/>
  <c r="AA385" i="32"/>
  <c r="AO384" i="32"/>
  <c r="AD75" i="32"/>
  <c r="AR74" i="32"/>
  <c r="AI211" i="32"/>
  <c r="U212" i="32"/>
  <c r="U94" i="32"/>
  <c r="AI93" i="32"/>
  <c r="AI33" i="32"/>
  <c r="AD295" i="32"/>
  <c r="AR294" i="32"/>
  <c r="AA191" i="32"/>
  <c r="AO190" i="32"/>
  <c r="AA274" i="32"/>
  <c r="AO273" i="32"/>
  <c r="AA34" i="32"/>
  <c r="AO33" i="32"/>
  <c r="AI252" i="32"/>
  <c r="U116" i="32"/>
  <c r="AI115" i="32"/>
  <c r="AA115" i="32"/>
  <c r="AO114" i="32"/>
  <c r="AA54" i="32"/>
  <c r="AO53" i="32"/>
  <c r="U296" i="32"/>
  <c r="AI295" i="32"/>
  <c r="AD386" i="32"/>
  <c r="AR385" i="32"/>
  <c r="AA316" i="32"/>
  <c r="AO315" i="32"/>
  <c r="AA175" i="32"/>
  <c r="AO174" i="32"/>
  <c r="AA296" i="32"/>
  <c r="AO295" i="32"/>
  <c r="AD316" i="32"/>
  <c r="AR315" i="32"/>
  <c r="T54" i="32"/>
  <c r="AH53" i="32"/>
  <c r="T295" i="32"/>
  <c r="AH294" i="32"/>
  <c r="T94" i="32"/>
  <c r="AH93" i="32"/>
  <c r="T192" i="32"/>
  <c r="AH191" i="32"/>
  <c r="T363" i="32"/>
  <c r="AH362" i="32"/>
  <c r="T176" i="32"/>
  <c r="AH175" i="32"/>
  <c r="T135" i="32"/>
  <c r="AH134" i="32"/>
  <c r="T154" i="32"/>
  <c r="AH153" i="32"/>
  <c r="T385" i="32"/>
  <c r="AH384" i="32"/>
  <c r="T14" i="32"/>
  <c r="AH13" i="32"/>
  <c r="T275" i="32"/>
  <c r="AH274" i="32"/>
  <c r="T317" i="32"/>
  <c r="AH316" i="32"/>
  <c r="T74" i="32"/>
  <c r="AH73" i="32"/>
  <c r="T115" i="32"/>
  <c r="AH114" i="32"/>
  <c r="AH252" i="32"/>
  <c r="T212" i="32"/>
  <c r="AH211" i="32"/>
  <c r="T34" i="32"/>
  <c r="AH33" i="32"/>
  <c r="S295" i="32"/>
  <c r="AG294" i="32"/>
  <c r="S54" i="32"/>
  <c r="AG53" i="32"/>
  <c r="S115" i="32"/>
  <c r="AG114" i="32"/>
  <c r="S274" i="32"/>
  <c r="AG273" i="32"/>
  <c r="S14" i="32"/>
  <c r="AG13" i="32"/>
  <c r="S94" i="32"/>
  <c r="AG93" i="32"/>
  <c r="AG252" i="32"/>
  <c r="S135" i="32"/>
  <c r="AG134" i="32"/>
  <c r="S154" i="32"/>
  <c r="AG153" i="32"/>
  <c r="S175" i="32"/>
  <c r="AG174" i="32"/>
  <c r="S34" i="32"/>
  <c r="AG33" i="32"/>
  <c r="S212" i="32"/>
  <c r="AG211" i="32"/>
  <c r="S342" i="32"/>
  <c r="S191" i="32"/>
  <c r="AG190" i="32"/>
  <c r="AG231" i="32"/>
  <c r="S316" i="32"/>
  <c r="AG315" i="32"/>
  <c r="S385" i="32"/>
  <c r="AG384" i="32"/>
  <c r="S74" i="32"/>
  <c r="AG73" i="32"/>
  <c r="AF356" i="32"/>
  <c r="S363" i="32"/>
  <c r="AG363" i="32" s="1"/>
  <c r="R338" i="32"/>
  <c r="AF271" i="32"/>
  <c r="R272" i="32"/>
  <c r="AF189" i="32"/>
  <c r="R190" i="32"/>
  <c r="AF209" i="32"/>
  <c r="R210" i="32"/>
  <c r="R314" i="32"/>
  <c r="AF313" i="32"/>
  <c r="R34" i="32"/>
  <c r="AF33" i="32"/>
  <c r="AF51" i="32"/>
  <c r="R52" i="32"/>
  <c r="AF71" i="32"/>
  <c r="R72" i="32"/>
  <c r="AF112" i="32"/>
  <c r="R113" i="32"/>
  <c r="R13" i="32"/>
  <c r="AF12" i="32"/>
  <c r="AF233" i="32"/>
  <c r="AF252" i="32"/>
  <c r="R175" i="32"/>
  <c r="AF174" i="32"/>
  <c r="R296" i="32"/>
  <c r="AF295" i="32"/>
  <c r="AF94" i="32"/>
  <c r="R95" i="32"/>
  <c r="R153" i="32"/>
  <c r="AF152" i="32"/>
  <c r="R357" i="32"/>
  <c r="AF134" i="32"/>
  <c r="R135" i="32"/>
  <c r="AF378" i="32"/>
  <c r="AA213" i="10" l="1"/>
  <c r="AA341" i="10"/>
  <c r="Z220" i="10"/>
  <c r="AN219" i="10"/>
  <c r="Y162" i="32"/>
  <c r="AM161" i="32"/>
  <c r="Z282" i="32"/>
  <c r="AN281" i="32"/>
  <c r="Z163" i="32"/>
  <c r="AN162" i="32"/>
  <c r="Y200" i="32"/>
  <c r="AM199" i="32"/>
  <c r="Z43" i="32"/>
  <c r="AN43" i="32" s="1"/>
  <c r="AN42" i="32"/>
  <c r="X324" i="32"/>
  <c r="AL323" i="32"/>
  <c r="AN261" i="32"/>
  <c r="Y348" i="32"/>
  <c r="AM347" i="32"/>
  <c r="Y324" i="32"/>
  <c r="AM323" i="32"/>
  <c r="Z348" i="32"/>
  <c r="AN347" i="32"/>
  <c r="X282" i="32"/>
  <c r="AL281" i="32"/>
  <c r="Y220" i="32"/>
  <c r="AM219" i="32"/>
  <c r="X102" i="32"/>
  <c r="AL101" i="32"/>
  <c r="X123" i="32"/>
  <c r="AL122" i="32"/>
  <c r="X199" i="32"/>
  <c r="AL198" i="32"/>
  <c r="Y123" i="32"/>
  <c r="AM122" i="32"/>
  <c r="X220" i="32"/>
  <c r="AL219" i="32"/>
  <c r="Y83" i="32"/>
  <c r="AM83" i="32" s="1"/>
  <c r="AM82" i="32"/>
  <c r="AM260" i="32"/>
  <c r="X162" i="32"/>
  <c r="AL161" i="32"/>
  <c r="Y391" i="32"/>
  <c r="AM390" i="32"/>
  <c r="X303" i="32"/>
  <c r="AL302" i="32"/>
  <c r="Z303" i="32"/>
  <c r="AN302" i="32"/>
  <c r="AL260" i="32"/>
  <c r="X83" i="32"/>
  <c r="AL83" i="32" s="1"/>
  <c r="AL82" i="32"/>
  <c r="Z102" i="32"/>
  <c r="AN101" i="32"/>
  <c r="X42" i="32"/>
  <c r="AL41" i="32"/>
  <c r="X62" i="32"/>
  <c r="AL61" i="32"/>
  <c r="Z240" i="32"/>
  <c r="AN239" i="32"/>
  <c r="Z62" i="32"/>
  <c r="AN61" i="32"/>
  <c r="X22" i="32"/>
  <c r="AL21" i="32"/>
  <c r="Z123" i="32"/>
  <c r="AN122" i="32"/>
  <c r="Z143" i="32"/>
  <c r="AN143" i="32" s="1"/>
  <c r="AN142" i="32"/>
  <c r="Y42" i="32"/>
  <c r="AM41" i="32"/>
  <c r="Y240" i="32"/>
  <c r="AM239" i="32"/>
  <c r="Y102" i="32"/>
  <c r="AM101" i="32"/>
  <c r="Z83" i="32"/>
  <c r="AN83" i="32" s="1"/>
  <c r="AN82" i="32"/>
  <c r="X240" i="32"/>
  <c r="AL239" i="32"/>
  <c r="X391" i="32"/>
  <c r="AL390" i="32"/>
  <c r="Y22" i="32"/>
  <c r="AM21" i="32"/>
  <c r="Y303" i="32"/>
  <c r="AM302" i="32"/>
  <c r="Y282" i="32"/>
  <c r="AM281" i="32"/>
  <c r="Z22" i="32"/>
  <c r="AN21" i="32"/>
  <c r="Z199" i="32"/>
  <c r="AN198" i="32"/>
  <c r="X143" i="32"/>
  <c r="AL143" i="32" s="1"/>
  <c r="AL142" i="32"/>
  <c r="Y62" i="32"/>
  <c r="AM61" i="32"/>
  <c r="Z391" i="32"/>
  <c r="AN390" i="32"/>
  <c r="Y143" i="32"/>
  <c r="AM143" i="32" s="1"/>
  <c r="AM142" i="32"/>
  <c r="X348" i="32"/>
  <c r="AL347" i="32"/>
  <c r="Z324" i="32"/>
  <c r="AN323" i="32"/>
  <c r="AL41" i="10"/>
  <c r="Y42" i="10"/>
  <c r="AM41" i="10"/>
  <c r="AL323" i="10"/>
  <c r="Z283" i="10"/>
  <c r="AN282" i="10"/>
  <c r="Y62" i="10"/>
  <c r="AM61" i="10"/>
  <c r="AL390" i="10"/>
  <c r="Y240" i="10"/>
  <c r="AM239" i="10"/>
  <c r="Z123" i="10"/>
  <c r="AN122" i="10"/>
  <c r="AL143" i="10"/>
  <c r="AL142" i="10"/>
  <c r="Y199" i="10"/>
  <c r="AM198" i="10"/>
  <c r="Y162" i="10"/>
  <c r="AM161" i="10"/>
  <c r="Z324" i="10"/>
  <c r="AN323" i="10"/>
  <c r="AL198" i="10"/>
  <c r="Z348" i="10"/>
  <c r="AN347" i="10"/>
  <c r="Z102" i="10"/>
  <c r="AN101" i="10"/>
  <c r="Z371" i="10"/>
  <c r="AN370" i="10"/>
  <c r="AL302" i="10"/>
  <c r="Y220" i="10"/>
  <c r="AM219" i="10"/>
  <c r="AL347" i="10"/>
  <c r="Z240" i="10"/>
  <c r="AN239" i="10"/>
  <c r="AL101" i="10"/>
  <c r="Y143" i="10"/>
  <c r="AM143" i="10" s="1"/>
  <c r="AM142" i="10"/>
  <c r="AL219" i="10"/>
  <c r="Y303" i="10"/>
  <c r="AM302" i="10"/>
  <c r="Y392" i="10"/>
  <c r="AM392" i="10" s="1"/>
  <c r="AM391" i="10"/>
  <c r="Y371" i="10"/>
  <c r="AM370" i="10"/>
  <c r="Y324" i="10"/>
  <c r="AM323" i="10"/>
  <c r="AL260" i="10"/>
  <c r="Z82" i="10"/>
  <c r="AN81" i="10"/>
  <c r="Y102" i="10"/>
  <c r="AM101" i="10"/>
  <c r="Z62" i="10"/>
  <c r="AN61" i="10"/>
  <c r="Z162" i="10"/>
  <c r="AN161" i="10"/>
  <c r="Y282" i="10"/>
  <c r="AM281" i="10"/>
  <c r="AL122" i="10"/>
  <c r="Z392" i="10"/>
  <c r="AN392" i="10" s="1"/>
  <c r="AN391" i="10"/>
  <c r="AN260" i="10"/>
  <c r="AM261" i="10"/>
  <c r="Z303" i="10"/>
  <c r="AN302" i="10"/>
  <c r="AL83" i="10"/>
  <c r="AL82" i="10"/>
  <c r="AL281" i="10"/>
  <c r="AL162" i="10"/>
  <c r="Z199" i="10"/>
  <c r="AN198" i="10"/>
  <c r="AL61" i="10"/>
  <c r="Z143" i="10"/>
  <c r="AN143" i="10" s="1"/>
  <c r="AN142" i="10"/>
  <c r="Y83" i="10"/>
  <c r="AM83" i="10" s="1"/>
  <c r="AM82" i="10"/>
  <c r="Y123" i="10"/>
  <c r="AM122" i="10"/>
  <c r="AL239" i="10"/>
  <c r="Y348" i="10"/>
  <c r="AM347" i="10"/>
  <c r="AL370" i="10"/>
  <c r="AA317" i="32"/>
  <c r="AO316" i="32"/>
  <c r="AA116" i="32"/>
  <c r="AO115" i="32"/>
  <c r="AA275" i="32"/>
  <c r="AO274" i="32"/>
  <c r="U95" i="32"/>
  <c r="AI94" i="32"/>
  <c r="AD35" i="32"/>
  <c r="AR34" i="32"/>
  <c r="AA95" i="32"/>
  <c r="AO94" i="32"/>
  <c r="AA15" i="32"/>
  <c r="AO14" i="32"/>
  <c r="U176" i="32"/>
  <c r="AI175" i="32"/>
  <c r="U386" i="32"/>
  <c r="AI385" i="32"/>
  <c r="AD192" i="32"/>
  <c r="AR191" i="32"/>
  <c r="AA213" i="32"/>
  <c r="AO212" i="32"/>
  <c r="AD275" i="32"/>
  <c r="AR274" i="32"/>
  <c r="U213" i="32"/>
  <c r="AI212" i="32"/>
  <c r="AD317" i="32"/>
  <c r="AR316" i="32"/>
  <c r="AD387" i="32"/>
  <c r="AR386" i="32"/>
  <c r="U117" i="32"/>
  <c r="AI116" i="32"/>
  <c r="AA192" i="32"/>
  <c r="AO191" i="32"/>
  <c r="AD116" i="32"/>
  <c r="AR115" i="32"/>
  <c r="U137" i="32"/>
  <c r="AI136" i="32"/>
  <c r="U275" i="32"/>
  <c r="AI274" i="32"/>
  <c r="U364" i="32"/>
  <c r="AI363" i="32"/>
  <c r="U155" i="32"/>
  <c r="AI154" i="32"/>
  <c r="AD176" i="32"/>
  <c r="AR175" i="32"/>
  <c r="AD254" i="32"/>
  <c r="AR253" i="32"/>
  <c r="AA364" i="32"/>
  <c r="AO363" i="32"/>
  <c r="AA297" i="32"/>
  <c r="AO296" i="32"/>
  <c r="U297" i="32"/>
  <c r="AI296" i="32"/>
  <c r="AI253" i="32"/>
  <c r="AD296" i="32"/>
  <c r="AR295" i="32"/>
  <c r="AD76" i="32"/>
  <c r="AR75" i="32"/>
  <c r="AI191" i="32"/>
  <c r="U192" i="32"/>
  <c r="AD136" i="32"/>
  <c r="AR135" i="32"/>
  <c r="AA136" i="32"/>
  <c r="AO135" i="32"/>
  <c r="AD95" i="32"/>
  <c r="AR94" i="32"/>
  <c r="AI14" i="32"/>
  <c r="U317" i="32"/>
  <c r="AI316" i="32"/>
  <c r="U75" i="32"/>
  <c r="AI74" i="32"/>
  <c r="AD55" i="32"/>
  <c r="AR54" i="32"/>
  <c r="AA176" i="32"/>
  <c r="AO175" i="32"/>
  <c r="AA55" i="32"/>
  <c r="AO54" i="32"/>
  <c r="AA35" i="32"/>
  <c r="AO34" i="32"/>
  <c r="AI34" i="32"/>
  <c r="AA386" i="32"/>
  <c r="AO385" i="32"/>
  <c r="AI54" i="32"/>
  <c r="AA155" i="32"/>
  <c r="AO154" i="32"/>
  <c r="AD364" i="32"/>
  <c r="AR363" i="32"/>
  <c r="AD213" i="32"/>
  <c r="AR212" i="32"/>
  <c r="AD156" i="32"/>
  <c r="AR155" i="32"/>
  <c r="AD15" i="32"/>
  <c r="AR14" i="32"/>
  <c r="AA75" i="32"/>
  <c r="AO74" i="32"/>
  <c r="AO253" i="32"/>
  <c r="T213" i="32"/>
  <c r="AH212" i="32"/>
  <c r="T193" i="32"/>
  <c r="AH192" i="32"/>
  <c r="AH253" i="32"/>
  <c r="T276" i="32"/>
  <c r="AH275" i="32"/>
  <c r="T136" i="32"/>
  <c r="AH135" i="32"/>
  <c r="T95" i="32"/>
  <c r="AH94" i="32"/>
  <c r="T155" i="32"/>
  <c r="AH154" i="32"/>
  <c r="T116" i="32"/>
  <c r="AH115" i="32"/>
  <c r="T177" i="32"/>
  <c r="AH176" i="32"/>
  <c r="T296" i="32"/>
  <c r="AH295" i="32"/>
  <c r="T318" i="32"/>
  <c r="AH317" i="32"/>
  <c r="T15" i="32"/>
  <c r="AH14" i="32"/>
  <c r="T35" i="32"/>
  <c r="AH34" i="32"/>
  <c r="T75" i="32"/>
  <c r="AH74" i="32"/>
  <c r="T386" i="32"/>
  <c r="AH385" i="32"/>
  <c r="T364" i="32"/>
  <c r="AH363" i="32"/>
  <c r="T55" i="32"/>
  <c r="AH54" i="32"/>
  <c r="S275" i="32"/>
  <c r="AG274" i="32"/>
  <c r="S213" i="32"/>
  <c r="AG212" i="32"/>
  <c r="AG232" i="32"/>
  <c r="S35" i="32"/>
  <c r="AG34" i="32"/>
  <c r="AG253" i="32"/>
  <c r="S116" i="32"/>
  <c r="AG115" i="32"/>
  <c r="S317" i="32"/>
  <c r="AG316" i="32"/>
  <c r="S136" i="32"/>
  <c r="AG135" i="32"/>
  <c r="S75" i="32"/>
  <c r="AG74" i="32"/>
  <c r="S192" i="32"/>
  <c r="AG191" i="32"/>
  <c r="S176" i="32"/>
  <c r="AG175" i="32"/>
  <c r="S95" i="32"/>
  <c r="AG94" i="32"/>
  <c r="S55" i="32"/>
  <c r="AG54" i="32"/>
  <c r="S386" i="32"/>
  <c r="AG385" i="32"/>
  <c r="S343" i="32"/>
  <c r="S155" i="32"/>
  <c r="AG154" i="32"/>
  <c r="S15" i="32"/>
  <c r="AG14" i="32"/>
  <c r="S296" i="32"/>
  <c r="AG295" i="32"/>
  <c r="R339" i="32"/>
  <c r="S364" i="32"/>
  <c r="AG364" i="32" s="1"/>
  <c r="AF357" i="32"/>
  <c r="AF272" i="32"/>
  <c r="R273" i="32"/>
  <c r="AF210" i="32"/>
  <c r="R211" i="32"/>
  <c r="AF190" i="32"/>
  <c r="R191" i="32"/>
  <c r="R35" i="32"/>
  <c r="AF34" i="32"/>
  <c r="AF314" i="32"/>
  <c r="R315" i="32"/>
  <c r="R176" i="32"/>
  <c r="AF175" i="32"/>
  <c r="AF13" i="32"/>
  <c r="R14" i="32"/>
  <c r="R73" i="32"/>
  <c r="AF72" i="32"/>
  <c r="AF379" i="32"/>
  <c r="AF234" i="32"/>
  <c r="AF135" i="32"/>
  <c r="R136" i="32"/>
  <c r="AF253" i="32"/>
  <c r="R358" i="32"/>
  <c r="AF113" i="32"/>
  <c r="R114" i="32"/>
  <c r="AF296" i="32"/>
  <c r="R297" i="32"/>
  <c r="AF95" i="32"/>
  <c r="R96" i="32"/>
  <c r="R53" i="32"/>
  <c r="AF52" i="32"/>
  <c r="AF153" i="32"/>
  <c r="R154" i="32"/>
  <c r="AA342" i="10" l="1"/>
  <c r="AA214" i="10"/>
  <c r="Z221" i="10"/>
  <c r="AN221" i="10" s="1"/>
  <c r="AN220" i="10"/>
  <c r="Z200" i="32"/>
  <c r="AN199" i="32"/>
  <c r="Y23" i="32"/>
  <c r="AM23" i="32" s="1"/>
  <c r="AM22" i="32"/>
  <c r="Y103" i="32"/>
  <c r="AM102" i="32"/>
  <c r="Z124" i="32"/>
  <c r="AN124" i="32" s="1"/>
  <c r="AN123" i="32"/>
  <c r="X63" i="32"/>
  <c r="AL63" i="32" s="1"/>
  <c r="AL62" i="32"/>
  <c r="AL261" i="32"/>
  <c r="X163" i="32"/>
  <c r="AL162" i="32"/>
  <c r="Y124" i="32"/>
  <c r="AM124" i="32" s="1"/>
  <c r="AM123" i="32"/>
  <c r="Y221" i="32"/>
  <c r="AM221" i="32" s="1"/>
  <c r="AM220" i="32"/>
  <c r="Y349" i="32"/>
  <c r="AM348" i="32"/>
  <c r="Y201" i="32"/>
  <c r="AM201" i="32" s="1"/>
  <c r="AM200" i="32"/>
  <c r="Z392" i="32"/>
  <c r="AN392" i="32" s="1"/>
  <c r="AN391" i="32"/>
  <c r="Z23" i="32"/>
  <c r="AN23" i="32" s="1"/>
  <c r="AN22" i="32"/>
  <c r="X392" i="32"/>
  <c r="AL392" i="32" s="1"/>
  <c r="AL391" i="32"/>
  <c r="Y241" i="32"/>
  <c r="AM240" i="32"/>
  <c r="X23" i="32"/>
  <c r="AL23" i="32" s="1"/>
  <c r="AL22" i="32"/>
  <c r="X43" i="32"/>
  <c r="AL43" i="32" s="1"/>
  <c r="AL42" i="32"/>
  <c r="Z304" i="32"/>
  <c r="AN303" i="32"/>
  <c r="AM261" i="32"/>
  <c r="X200" i="32"/>
  <c r="AL199" i="32"/>
  <c r="X283" i="32"/>
  <c r="AL282" i="32"/>
  <c r="AN263" i="32"/>
  <c r="AN262" i="32"/>
  <c r="Z164" i="32"/>
  <c r="AN164" i="32" s="1"/>
  <c r="AN163" i="32"/>
  <c r="Z325" i="32"/>
  <c r="AN324" i="32"/>
  <c r="Y63" i="32"/>
  <c r="AM63" i="32" s="1"/>
  <c r="AM62" i="32"/>
  <c r="Y283" i="32"/>
  <c r="AM282" i="32"/>
  <c r="X241" i="32"/>
  <c r="AL240" i="32"/>
  <c r="Y43" i="32"/>
  <c r="AM43" i="32" s="1"/>
  <c r="AM42" i="32"/>
  <c r="Z63" i="32"/>
  <c r="AN63" i="32" s="1"/>
  <c r="AN62" i="32"/>
  <c r="Z103" i="32"/>
  <c r="AN102" i="32"/>
  <c r="X304" i="32"/>
  <c r="AL303" i="32"/>
  <c r="X124" i="32"/>
  <c r="AL124" i="32" s="1"/>
  <c r="AL123" i="32"/>
  <c r="Z349" i="32"/>
  <c r="AN348" i="32"/>
  <c r="X325" i="32"/>
  <c r="AL324" i="32"/>
  <c r="Z283" i="32"/>
  <c r="AN282" i="32"/>
  <c r="X349" i="32"/>
  <c r="AL348" i="32"/>
  <c r="Y304" i="32"/>
  <c r="AM303" i="32"/>
  <c r="Z241" i="32"/>
  <c r="AN240" i="32"/>
  <c r="Y392" i="32"/>
  <c r="AM392" i="32" s="1"/>
  <c r="AM391" i="32"/>
  <c r="X221" i="32"/>
  <c r="AL221" i="32" s="1"/>
  <c r="AL220" i="32"/>
  <c r="X103" i="32"/>
  <c r="AL102" i="32"/>
  <c r="Y325" i="32"/>
  <c r="AM324" i="32"/>
  <c r="Y163" i="32"/>
  <c r="AM162" i="32"/>
  <c r="Y43" i="10"/>
  <c r="AM43" i="10" s="1"/>
  <c r="AM42" i="10"/>
  <c r="AL43" i="10"/>
  <c r="AL42" i="10"/>
  <c r="Y124" i="10"/>
  <c r="AM124" i="10" s="1"/>
  <c r="AM123" i="10"/>
  <c r="Z200" i="10"/>
  <c r="AN199" i="10"/>
  <c r="Z304" i="10"/>
  <c r="AN303" i="10"/>
  <c r="AL124" i="10"/>
  <c r="AL123" i="10"/>
  <c r="Y103" i="10"/>
  <c r="AM102" i="10"/>
  <c r="Y372" i="10"/>
  <c r="AM372" i="10" s="1"/>
  <c r="AM371" i="10"/>
  <c r="Y221" i="10"/>
  <c r="AM221" i="10" s="1"/>
  <c r="AM220" i="10"/>
  <c r="Z349" i="10"/>
  <c r="AN348" i="10"/>
  <c r="Y200" i="10"/>
  <c r="AM199" i="10"/>
  <c r="AL392" i="10"/>
  <c r="AL391" i="10"/>
  <c r="AL164" i="10"/>
  <c r="AL163" i="10"/>
  <c r="AM263" i="10"/>
  <c r="AM262" i="10"/>
  <c r="Z83" i="10"/>
  <c r="AN83" i="10" s="1"/>
  <c r="AN82" i="10"/>
  <c r="AL102" i="10"/>
  <c r="AL303" i="10"/>
  <c r="AL199" i="10"/>
  <c r="Y63" i="10"/>
  <c r="AM63" i="10" s="1"/>
  <c r="AM62" i="10"/>
  <c r="Y283" i="10"/>
  <c r="AM282" i="10"/>
  <c r="Y349" i="10"/>
  <c r="AM348" i="10"/>
  <c r="AL282" i="10"/>
  <c r="AN261" i="10"/>
  <c r="Z163" i="10"/>
  <c r="AN162" i="10"/>
  <c r="AL261" i="10"/>
  <c r="Y304" i="10"/>
  <c r="AM303" i="10"/>
  <c r="Z241" i="10"/>
  <c r="AN240" i="10"/>
  <c r="Z372" i="10"/>
  <c r="AN372" i="10" s="1"/>
  <c r="AN371" i="10"/>
  <c r="Z325" i="10"/>
  <c r="AN324" i="10"/>
  <c r="Z124" i="10"/>
  <c r="AN124" i="10" s="1"/>
  <c r="AN123" i="10"/>
  <c r="Z284" i="10"/>
  <c r="AN284" i="10" s="1"/>
  <c r="AN283" i="10"/>
  <c r="AL372" i="10"/>
  <c r="AL371" i="10"/>
  <c r="AL240" i="10"/>
  <c r="AL63" i="10"/>
  <c r="AL62" i="10"/>
  <c r="Z63" i="10"/>
  <c r="AN63" i="10" s="1"/>
  <c r="AN62" i="10"/>
  <c r="Y325" i="10"/>
  <c r="AM324" i="10"/>
  <c r="AL221" i="10"/>
  <c r="AL220" i="10"/>
  <c r="AL348" i="10"/>
  <c r="Z103" i="10"/>
  <c r="AN102" i="10"/>
  <c r="Y163" i="10"/>
  <c r="AM162" i="10"/>
  <c r="Y241" i="10"/>
  <c r="AM240" i="10"/>
  <c r="AL324" i="10"/>
  <c r="AD16" i="32"/>
  <c r="AR15" i="32"/>
  <c r="AD297" i="32"/>
  <c r="AR296" i="32"/>
  <c r="AD36" i="32"/>
  <c r="AR35" i="32"/>
  <c r="AD157" i="32"/>
  <c r="AR156" i="32"/>
  <c r="U56" i="32"/>
  <c r="AI55" i="32"/>
  <c r="AA56" i="32"/>
  <c r="AO55" i="32"/>
  <c r="U318" i="32"/>
  <c r="AI317" i="32"/>
  <c r="AD137" i="32"/>
  <c r="AR136" i="32"/>
  <c r="AI254" i="32"/>
  <c r="AD255" i="32"/>
  <c r="AR254" i="32"/>
  <c r="U276" i="32"/>
  <c r="AI275" i="32"/>
  <c r="U118" i="32"/>
  <c r="AI117" i="32"/>
  <c r="AD276" i="32"/>
  <c r="AR275" i="32"/>
  <c r="U177" i="32"/>
  <c r="AI176" i="32"/>
  <c r="U96" i="32"/>
  <c r="AI95" i="32"/>
  <c r="AA36" i="32"/>
  <c r="AO35" i="32"/>
  <c r="U214" i="32"/>
  <c r="AI213" i="32"/>
  <c r="AI192" i="32"/>
  <c r="U193" i="32"/>
  <c r="AO254" i="32"/>
  <c r="AD214" i="32"/>
  <c r="AR213" i="32"/>
  <c r="AA387" i="32"/>
  <c r="AO386" i="32"/>
  <c r="AA177" i="32"/>
  <c r="AO176" i="32"/>
  <c r="AI15" i="32"/>
  <c r="U298" i="32"/>
  <c r="AI297" i="32"/>
  <c r="AD177" i="32"/>
  <c r="AR176" i="32"/>
  <c r="U138" i="32"/>
  <c r="AI137" i="32"/>
  <c r="AD388" i="32"/>
  <c r="AR387" i="32"/>
  <c r="AA214" i="32"/>
  <c r="AO213" i="32"/>
  <c r="AA16" i="32"/>
  <c r="AO15" i="32"/>
  <c r="AA276" i="32"/>
  <c r="AO275" i="32"/>
  <c r="AA156" i="32"/>
  <c r="AO155" i="32"/>
  <c r="AA137" i="32"/>
  <c r="AO136" i="32"/>
  <c r="U365" i="32"/>
  <c r="AI364" i="32"/>
  <c r="U387" i="32"/>
  <c r="AI386" i="32"/>
  <c r="AA76" i="32"/>
  <c r="AO75" i="32"/>
  <c r="AD365" i="32"/>
  <c r="AR364" i="32"/>
  <c r="AI35" i="32"/>
  <c r="AD56" i="32"/>
  <c r="AR55" i="32"/>
  <c r="AD96" i="32"/>
  <c r="AR95" i="32"/>
  <c r="AD77" i="32"/>
  <c r="AR76" i="32"/>
  <c r="AA298" i="32"/>
  <c r="AO297" i="32"/>
  <c r="U156" i="32"/>
  <c r="AI155" i="32"/>
  <c r="AD117" i="32"/>
  <c r="AR116" i="32"/>
  <c r="AD318" i="32"/>
  <c r="AR317" i="32"/>
  <c r="AD193" i="32"/>
  <c r="AR192" i="32"/>
  <c r="AA96" i="32"/>
  <c r="AO95" i="32"/>
  <c r="AA117" i="32"/>
  <c r="AO116" i="32"/>
  <c r="U76" i="32"/>
  <c r="AI75" i="32"/>
  <c r="AA365" i="32"/>
  <c r="AO364" i="32"/>
  <c r="AA193" i="32"/>
  <c r="AO192" i="32"/>
  <c r="AA318" i="32"/>
  <c r="AO317" i="32"/>
  <c r="AH276" i="32"/>
  <c r="T277" i="32"/>
  <c r="T387" i="32"/>
  <c r="AH386" i="32"/>
  <c r="T319" i="32"/>
  <c r="AH318" i="32"/>
  <c r="T156" i="32"/>
  <c r="AH155" i="32"/>
  <c r="AH254" i="32"/>
  <c r="T117" i="32"/>
  <c r="AH116" i="32"/>
  <c r="T16" i="32"/>
  <c r="AH15" i="32"/>
  <c r="T76" i="32"/>
  <c r="AH75" i="32"/>
  <c r="T297" i="32"/>
  <c r="AH296" i="32"/>
  <c r="T96" i="32"/>
  <c r="AH95" i="32"/>
  <c r="T194" i="32"/>
  <c r="AH193" i="32"/>
  <c r="T365" i="32"/>
  <c r="AH364" i="32"/>
  <c r="T56" i="32"/>
  <c r="AH55" i="32"/>
  <c r="T36" i="32"/>
  <c r="AH35" i="32"/>
  <c r="T178" i="32"/>
  <c r="AH177" i="32"/>
  <c r="T137" i="32"/>
  <c r="AH136" i="32"/>
  <c r="T214" i="32"/>
  <c r="AH213" i="32"/>
  <c r="S96" i="32"/>
  <c r="AG95" i="32"/>
  <c r="S137" i="32"/>
  <c r="AG136" i="32"/>
  <c r="S36" i="32"/>
  <c r="AG35" i="32"/>
  <c r="S344" i="32"/>
  <c r="S177" i="32"/>
  <c r="AG176" i="32"/>
  <c r="S318" i="32"/>
  <c r="AG317" i="32"/>
  <c r="AG233" i="32"/>
  <c r="S297" i="32"/>
  <c r="AG296" i="32"/>
  <c r="S387" i="32"/>
  <c r="AG386" i="32"/>
  <c r="S193" i="32"/>
  <c r="AG192" i="32"/>
  <c r="S117" i="32"/>
  <c r="AG116" i="32"/>
  <c r="S214" i="32"/>
  <c r="AG213" i="32"/>
  <c r="S156" i="32"/>
  <c r="AG155" i="32"/>
  <c r="S16" i="32"/>
  <c r="AG15" i="32"/>
  <c r="S56" i="32"/>
  <c r="AG55" i="32"/>
  <c r="S76" i="32"/>
  <c r="AG75" i="32"/>
  <c r="AG254" i="32"/>
  <c r="S276" i="32"/>
  <c r="AG275" i="32"/>
  <c r="S365" i="32"/>
  <c r="AG365" i="32" s="1"/>
  <c r="AF358" i="32"/>
  <c r="R340" i="32"/>
  <c r="R274" i="32"/>
  <c r="AF273" i="32"/>
  <c r="AF191" i="32"/>
  <c r="R192" i="32"/>
  <c r="AF211" i="32"/>
  <c r="R212" i="32"/>
  <c r="R316" i="32"/>
  <c r="AF315" i="32"/>
  <c r="AF35" i="32"/>
  <c r="R36" i="32"/>
  <c r="AF154" i="32"/>
  <c r="R155" i="32"/>
  <c r="R115" i="32"/>
  <c r="AF114" i="32"/>
  <c r="AF254" i="32"/>
  <c r="AF136" i="32"/>
  <c r="R137" i="32"/>
  <c r="AF235" i="32"/>
  <c r="AF96" i="32"/>
  <c r="R97" i="32"/>
  <c r="R298" i="32"/>
  <c r="AF297" i="32"/>
  <c r="R359" i="32"/>
  <c r="AF14" i="32"/>
  <c r="R15" i="32"/>
  <c r="AF73" i="32"/>
  <c r="R74" i="32"/>
  <c r="AF380" i="32"/>
  <c r="AF53" i="32"/>
  <c r="R54" i="32"/>
  <c r="R177" i="32"/>
  <c r="AF176" i="32"/>
  <c r="AA215" i="10" l="1"/>
  <c r="AA343" i="10"/>
  <c r="X350" i="32"/>
  <c r="AL350" i="32" s="1"/>
  <c r="AL349" i="32"/>
  <c r="Z326" i="32"/>
  <c r="AN326" i="32" s="1"/>
  <c r="AN325" i="32"/>
  <c r="X201" i="32"/>
  <c r="AL201" i="32" s="1"/>
  <c r="AL200" i="32"/>
  <c r="Y164" i="32"/>
  <c r="AM164" i="32" s="1"/>
  <c r="AM163" i="32"/>
  <c r="Z284" i="32"/>
  <c r="AN284" i="32" s="1"/>
  <c r="AN283" i="32"/>
  <c r="X305" i="32"/>
  <c r="AL305" i="32" s="1"/>
  <c r="AL304" i="32"/>
  <c r="X242" i="32"/>
  <c r="AL242" i="32" s="1"/>
  <c r="AL241" i="32"/>
  <c r="AM263" i="32"/>
  <c r="AM262" i="32"/>
  <c r="Y242" i="32"/>
  <c r="AM242" i="32" s="1"/>
  <c r="AM241" i="32"/>
  <c r="X164" i="32"/>
  <c r="AL164" i="32" s="1"/>
  <c r="AL163" i="32"/>
  <c r="Y104" i="32"/>
  <c r="AM104" i="32" s="1"/>
  <c r="AM103" i="32"/>
  <c r="Y326" i="32"/>
  <c r="AM326" i="32" s="1"/>
  <c r="AM325" i="32"/>
  <c r="Z242" i="32"/>
  <c r="AN242" i="32" s="1"/>
  <c r="AN241" i="32"/>
  <c r="X326" i="32"/>
  <c r="AL326" i="32" s="1"/>
  <c r="AL325" i="32"/>
  <c r="Z104" i="32"/>
  <c r="AN104" i="32" s="1"/>
  <c r="AN103" i="32"/>
  <c r="Y284" i="32"/>
  <c r="AM284" i="32" s="1"/>
  <c r="AM283" i="32"/>
  <c r="Z305" i="32"/>
  <c r="AN305" i="32" s="1"/>
  <c r="AN304" i="32"/>
  <c r="Y350" i="32"/>
  <c r="AM350" i="32" s="1"/>
  <c r="AM349" i="32"/>
  <c r="AL263" i="32"/>
  <c r="AL262" i="32"/>
  <c r="X104" i="32"/>
  <c r="AL104" i="32" s="1"/>
  <c r="AL103" i="32"/>
  <c r="Y305" i="32"/>
  <c r="AM305" i="32" s="1"/>
  <c r="AM304" i="32"/>
  <c r="Z350" i="32"/>
  <c r="AN350" i="32" s="1"/>
  <c r="AN349" i="32"/>
  <c r="X284" i="32"/>
  <c r="AL284" i="32" s="1"/>
  <c r="AL283" i="32"/>
  <c r="Z201" i="32"/>
  <c r="AN201" i="32" s="1"/>
  <c r="AN200" i="32"/>
  <c r="Y305" i="10"/>
  <c r="AM305" i="10" s="1"/>
  <c r="AM304" i="10"/>
  <c r="AL284" i="10"/>
  <c r="AL283" i="10"/>
  <c r="AL201" i="10"/>
  <c r="AL200" i="10"/>
  <c r="Z350" i="10"/>
  <c r="AN350" i="10" s="1"/>
  <c r="AN349" i="10"/>
  <c r="Y242" i="10"/>
  <c r="AM242" i="10" s="1"/>
  <c r="AM241" i="10"/>
  <c r="AL242" i="10"/>
  <c r="AL241" i="10"/>
  <c r="Z326" i="10"/>
  <c r="AN326" i="10" s="1"/>
  <c r="AN325" i="10"/>
  <c r="AL263" i="10"/>
  <c r="AL262" i="10"/>
  <c r="Y350" i="10"/>
  <c r="AM350" i="10" s="1"/>
  <c r="AM349" i="10"/>
  <c r="AL305" i="10"/>
  <c r="AL304" i="10"/>
  <c r="Z305" i="10"/>
  <c r="AN305" i="10" s="1"/>
  <c r="AN304" i="10"/>
  <c r="AL326" i="10"/>
  <c r="AL325" i="10"/>
  <c r="Y164" i="10"/>
  <c r="AM164" i="10" s="1"/>
  <c r="AM163" i="10"/>
  <c r="Y326" i="10"/>
  <c r="AM326" i="10" s="1"/>
  <c r="AM325" i="10"/>
  <c r="Z164" i="10"/>
  <c r="AN164" i="10" s="1"/>
  <c r="AN163" i="10"/>
  <c r="Y284" i="10"/>
  <c r="AM284" i="10" s="1"/>
  <c r="AM283" i="10"/>
  <c r="AL104" i="10"/>
  <c r="AL103" i="10"/>
  <c r="Z201" i="10"/>
  <c r="AN201" i="10" s="1"/>
  <c r="AN200" i="10"/>
  <c r="AL350" i="10"/>
  <c r="AL349" i="10"/>
  <c r="Z104" i="10"/>
  <c r="AN104" i="10" s="1"/>
  <c r="AN103" i="10"/>
  <c r="Z242" i="10"/>
  <c r="AN242" i="10" s="1"/>
  <c r="AN241" i="10"/>
  <c r="AN263" i="10"/>
  <c r="AN262" i="10"/>
  <c r="Y201" i="10"/>
  <c r="AM201" i="10" s="1"/>
  <c r="AM200" i="10"/>
  <c r="Y104" i="10"/>
  <c r="AM104" i="10" s="1"/>
  <c r="AM103" i="10"/>
  <c r="U77" i="32"/>
  <c r="AI76" i="32"/>
  <c r="AD319" i="32"/>
  <c r="AR318" i="32"/>
  <c r="AD78" i="32"/>
  <c r="AR77" i="32"/>
  <c r="AD366" i="32"/>
  <c r="AR365" i="32"/>
  <c r="AA138" i="32"/>
  <c r="AO137" i="32"/>
  <c r="AA215" i="32"/>
  <c r="AO214" i="32"/>
  <c r="U299" i="32"/>
  <c r="AI298" i="32"/>
  <c r="AD215" i="32"/>
  <c r="AR214" i="32"/>
  <c r="AA37" i="32"/>
  <c r="AO36" i="32"/>
  <c r="U119" i="32"/>
  <c r="AI118" i="32"/>
  <c r="AD138" i="32"/>
  <c r="AR137" i="32"/>
  <c r="AD158" i="32"/>
  <c r="AR157" i="32"/>
  <c r="AA319" i="32"/>
  <c r="AO318" i="32"/>
  <c r="AA118" i="32"/>
  <c r="AO117" i="32"/>
  <c r="AD118" i="32"/>
  <c r="AR117" i="32"/>
  <c r="AD97" i="32"/>
  <c r="AR96" i="32"/>
  <c r="AA77" i="32"/>
  <c r="AO76" i="32"/>
  <c r="AA157" i="32"/>
  <c r="AO156" i="32"/>
  <c r="AD389" i="32"/>
  <c r="AR388" i="32"/>
  <c r="AI16" i="32"/>
  <c r="AO255" i="32"/>
  <c r="U97" i="32"/>
  <c r="AI96" i="32"/>
  <c r="U277" i="32"/>
  <c r="AI276" i="32"/>
  <c r="U319" i="32"/>
  <c r="AI318" i="32"/>
  <c r="AD37" i="32"/>
  <c r="AR36" i="32"/>
  <c r="AI193" i="32"/>
  <c r="U194" i="32"/>
  <c r="AA194" i="32"/>
  <c r="AO193" i="32"/>
  <c r="AA97" i="32"/>
  <c r="AO96" i="32"/>
  <c r="U157" i="32"/>
  <c r="AI156" i="32"/>
  <c r="AD57" i="32"/>
  <c r="AR56" i="32"/>
  <c r="U388" i="32"/>
  <c r="AI387" i="32"/>
  <c r="AA277" i="32"/>
  <c r="AO276" i="32"/>
  <c r="U139" i="32"/>
  <c r="AI138" i="32"/>
  <c r="AA178" i="32"/>
  <c r="AO177" i="32"/>
  <c r="U178" i="32"/>
  <c r="AI177" i="32"/>
  <c r="AD256" i="32"/>
  <c r="AR255" i="32"/>
  <c r="AA57" i="32"/>
  <c r="AO56" i="32"/>
  <c r="AD298" i="32"/>
  <c r="AR297" i="32"/>
  <c r="AA366" i="32"/>
  <c r="AO365" i="32"/>
  <c r="AD194" i="32"/>
  <c r="AR193" i="32"/>
  <c r="AA299" i="32"/>
  <c r="AO298" i="32"/>
  <c r="AI36" i="32"/>
  <c r="U366" i="32"/>
  <c r="AI365" i="32"/>
  <c r="AA17" i="32"/>
  <c r="AO16" i="32"/>
  <c r="AD178" i="32"/>
  <c r="AR177" i="32"/>
  <c r="AA388" i="32"/>
  <c r="AO387" i="32"/>
  <c r="AI214" i="32"/>
  <c r="U215" i="32"/>
  <c r="AD277" i="32"/>
  <c r="AR276" i="32"/>
  <c r="AI255" i="32"/>
  <c r="U57" i="32"/>
  <c r="AI56" i="32"/>
  <c r="AD17" i="32"/>
  <c r="AR16" i="32"/>
  <c r="T138" i="32"/>
  <c r="AH137" i="32"/>
  <c r="T77" i="32"/>
  <c r="AH76" i="32"/>
  <c r="T179" i="32"/>
  <c r="AH178" i="32"/>
  <c r="T195" i="32"/>
  <c r="AH194" i="32"/>
  <c r="T17" i="32"/>
  <c r="AH16" i="32"/>
  <c r="T320" i="32"/>
  <c r="AH319" i="32"/>
  <c r="T366" i="32"/>
  <c r="AH365" i="32"/>
  <c r="T37" i="32"/>
  <c r="AH36" i="32"/>
  <c r="T97" i="32"/>
  <c r="AH96" i="32"/>
  <c r="T118" i="32"/>
  <c r="AH117" i="32"/>
  <c r="T388" i="32"/>
  <c r="AH387" i="32"/>
  <c r="T278" i="32"/>
  <c r="AH277" i="32"/>
  <c r="T157" i="32"/>
  <c r="AH156" i="32"/>
  <c r="T215" i="32"/>
  <c r="AH214" i="32"/>
  <c r="T57" i="32"/>
  <c r="AH56" i="32"/>
  <c r="T298" i="32"/>
  <c r="AH297" i="32"/>
  <c r="AH255" i="32"/>
  <c r="S215" i="32"/>
  <c r="AG214" i="32"/>
  <c r="S298" i="32"/>
  <c r="AG297" i="32"/>
  <c r="S345" i="32"/>
  <c r="S118" i="32"/>
  <c r="AG117" i="32"/>
  <c r="AG234" i="32"/>
  <c r="S37" i="32"/>
  <c r="AG36" i="32"/>
  <c r="S57" i="32"/>
  <c r="AG56" i="32"/>
  <c r="S277" i="32"/>
  <c r="AG276" i="32"/>
  <c r="S17" i="32"/>
  <c r="AG16" i="32"/>
  <c r="S194" i="32"/>
  <c r="AG193" i="32"/>
  <c r="S319" i="32"/>
  <c r="AG318" i="32"/>
  <c r="S138" i="32"/>
  <c r="AG137" i="32"/>
  <c r="S77" i="32"/>
  <c r="AG76" i="32"/>
  <c r="AG255" i="32"/>
  <c r="S157" i="32"/>
  <c r="AG156" i="32"/>
  <c r="S388" i="32"/>
  <c r="AG387" i="32"/>
  <c r="S178" i="32"/>
  <c r="AG177" i="32"/>
  <c r="S97" i="32"/>
  <c r="AG96" i="32"/>
  <c r="R341" i="32"/>
  <c r="AF359" i="32"/>
  <c r="S366" i="32"/>
  <c r="AG366" i="32" s="1"/>
  <c r="R275" i="32"/>
  <c r="AF274" i="32"/>
  <c r="AF212" i="32"/>
  <c r="R213" i="32"/>
  <c r="AF192" i="32"/>
  <c r="R193" i="32"/>
  <c r="R37" i="32"/>
  <c r="AF36" i="32"/>
  <c r="R317" i="32"/>
  <c r="AF316" i="32"/>
  <c r="AF97" i="32"/>
  <c r="R98" i="32"/>
  <c r="R55" i="32"/>
  <c r="AF54" i="32"/>
  <c r="R75" i="32"/>
  <c r="AF74" i="32"/>
  <c r="AF15" i="32"/>
  <c r="R16" i="32"/>
  <c r="AF381" i="32"/>
  <c r="AF255" i="32"/>
  <c r="R360" i="32"/>
  <c r="AF137" i="32"/>
  <c r="R138" i="32"/>
  <c r="AF155" i="32"/>
  <c r="R156" i="32"/>
  <c r="R178" i="32"/>
  <c r="AF177" i="32"/>
  <c r="AF298" i="32"/>
  <c r="R299" i="32"/>
  <c r="AF236" i="32"/>
  <c r="AF115" i="32"/>
  <c r="R116" i="32"/>
  <c r="AA216" i="10" l="1"/>
  <c r="AA344" i="10"/>
  <c r="AD278" i="32"/>
  <c r="AR277" i="32"/>
  <c r="AA18" i="32"/>
  <c r="AO17" i="32"/>
  <c r="AD195" i="32"/>
  <c r="AR194" i="32"/>
  <c r="AD257" i="32"/>
  <c r="AR256" i="32"/>
  <c r="AA278" i="32"/>
  <c r="AO277" i="32"/>
  <c r="AA98" i="32"/>
  <c r="AO97" i="32"/>
  <c r="U320" i="32"/>
  <c r="AI319" i="32"/>
  <c r="AI17" i="32"/>
  <c r="AD98" i="32"/>
  <c r="AR97" i="32"/>
  <c r="AD159" i="32"/>
  <c r="AR158" i="32"/>
  <c r="AD216" i="32"/>
  <c r="AR215" i="32"/>
  <c r="AD367" i="32"/>
  <c r="AR366" i="32"/>
  <c r="U216" i="32"/>
  <c r="AI215" i="32"/>
  <c r="AD18" i="32"/>
  <c r="AR17" i="32"/>
  <c r="U367" i="32"/>
  <c r="AI366" i="32"/>
  <c r="AA367" i="32"/>
  <c r="AO366" i="32"/>
  <c r="U179" i="32"/>
  <c r="AI178" i="32"/>
  <c r="U389" i="32"/>
  <c r="AI388" i="32"/>
  <c r="AA195" i="32"/>
  <c r="AO194" i="32"/>
  <c r="U278" i="32"/>
  <c r="AI277" i="32"/>
  <c r="AD390" i="32"/>
  <c r="AR389" i="32"/>
  <c r="AD119" i="32"/>
  <c r="AR118" i="32"/>
  <c r="AD139" i="32"/>
  <c r="AR138" i="32"/>
  <c r="U300" i="32"/>
  <c r="AI299" i="32"/>
  <c r="AD79" i="32"/>
  <c r="AR78" i="32"/>
  <c r="U195" i="32"/>
  <c r="AI194" i="32"/>
  <c r="U58" i="32"/>
  <c r="AI57" i="32"/>
  <c r="AA389" i="32"/>
  <c r="AO388" i="32"/>
  <c r="AI37" i="32"/>
  <c r="AD299" i="32"/>
  <c r="AR298" i="32"/>
  <c r="AA179" i="32"/>
  <c r="AO178" i="32"/>
  <c r="AD58" i="32"/>
  <c r="AR57" i="32"/>
  <c r="U98" i="32"/>
  <c r="AI97" i="32"/>
  <c r="AA158" i="32"/>
  <c r="AO157" i="32"/>
  <c r="AA119" i="32"/>
  <c r="AO118" i="32"/>
  <c r="U120" i="32"/>
  <c r="AI119" i="32"/>
  <c r="AA216" i="32"/>
  <c r="AO215" i="32"/>
  <c r="AD320" i="32"/>
  <c r="AR319" i="32"/>
  <c r="AI256" i="32"/>
  <c r="AD179" i="32"/>
  <c r="AR178" i="32"/>
  <c r="AA300" i="32"/>
  <c r="AO299" i="32"/>
  <c r="AA58" i="32"/>
  <c r="AO57" i="32"/>
  <c r="U140" i="32"/>
  <c r="AI139" i="32"/>
  <c r="U158" i="32"/>
  <c r="AI157" i="32"/>
  <c r="AD38" i="32"/>
  <c r="AR37" i="32"/>
  <c r="AO256" i="32"/>
  <c r="AA78" i="32"/>
  <c r="AO77" i="32"/>
  <c r="AA320" i="32"/>
  <c r="AO319" i="32"/>
  <c r="AA38" i="32"/>
  <c r="AO37" i="32"/>
  <c r="AA139" i="32"/>
  <c r="AO138" i="32"/>
  <c r="U78" i="32"/>
  <c r="AI77" i="32"/>
  <c r="T38" i="32"/>
  <c r="AH37" i="32"/>
  <c r="AH298" i="32"/>
  <c r="T299" i="32"/>
  <c r="T389" i="32"/>
  <c r="AH388" i="32"/>
  <c r="T367" i="32"/>
  <c r="AH366" i="32"/>
  <c r="T180" i="32"/>
  <c r="AH180" i="32" s="1"/>
  <c r="AH179" i="32"/>
  <c r="T216" i="32"/>
  <c r="AH215" i="32"/>
  <c r="T119" i="32"/>
  <c r="AH118" i="32"/>
  <c r="AH320" i="32"/>
  <c r="T321" i="32"/>
  <c r="T78" i="32"/>
  <c r="AH77" i="32"/>
  <c r="T196" i="32"/>
  <c r="AH195" i="32"/>
  <c r="T279" i="32"/>
  <c r="AH278" i="32"/>
  <c r="T58" i="32"/>
  <c r="AH57" i="32"/>
  <c r="AH256" i="32"/>
  <c r="T158" i="32"/>
  <c r="AH157" i="32"/>
  <c r="T98" i="32"/>
  <c r="AH97" i="32"/>
  <c r="T18" i="32"/>
  <c r="AH17" i="32"/>
  <c r="T139" i="32"/>
  <c r="AH138" i="32"/>
  <c r="S119" i="32"/>
  <c r="AG118" i="32"/>
  <c r="S389" i="32"/>
  <c r="AG388" i="32"/>
  <c r="S158" i="32"/>
  <c r="AG157" i="32"/>
  <c r="S320" i="32"/>
  <c r="AG319" i="32"/>
  <c r="S58" i="32"/>
  <c r="AG57" i="32"/>
  <c r="S346" i="32"/>
  <c r="S278" i="32"/>
  <c r="AG277" i="32"/>
  <c r="S98" i="32"/>
  <c r="AG97" i="32"/>
  <c r="AG256" i="32"/>
  <c r="S195" i="32"/>
  <c r="AG194" i="32"/>
  <c r="S38" i="32"/>
  <c r="AG37" i="32"/>
  <c r="S299" i="32"/>
  <c r="AG298" i="32"/>
  <c r="S139" i="32"/>
  <c r="AG138" i="32"/>
  <c r="S179" i="32"/>
  <c r="AG178" i="32"/>
  <c r="S78" i="32"/>
  <c r="AG77" i="32"/>
  <c r="S18" i="32"/>
  <c r="AG17" i="32"/>
  <c r="AG235" i="32"/>
  <c r="S216" i="32"/>
  <c r="AG215" i="32"/>
  <c r="AF360" i="32"/>
  <c r="S367" i="32"/>
  <c r="AG367" i="32" s="1"/>
  <c r="R342" i="32"/>
  <c r="R276" i="32"/>
  <c r="AF275" i="32"/>
  <c r="AF193" i="32"/>
  <c r="R194" i="32"/>
  <c r="AF213" i="32"/>
  <c r="R214" i="32"/>
  <c r="AF317" i="32"/>
  <c r="R318" i="32"/>
  <c r="AF37" i="32"/>
  <c r="R38" i="32"/>
  <c r="R300" i="32"/>
  <c r="AF299" i="32"/>
  <c r="R361" i="32"/>
  <c r="AF256" i="32"/>
  <c r="AF237" i="32"/>
  <c r="R179" i="32"/>
  <c r="AF178" i="32"/>
  <c r="AF75" i="32"/>
  <c r="R76" i="32"/>
  <c r="R139" i="32"/>
  <c r="AF138" i="32"/>
  <c r="AF116" i="32"/>
  <c r="R117" i="32"/>
  <c r="AF55" i="32"/>
  <c r="R56" i="32"/>
  <c r="R157" i="32"/>
  <c r="AF156" i="32"/>
  <c r="AF382" i="32"/>
  <c r="R17" i="32"/>
  <c r="AF16" i="32"/>
  <c r="R99" i="32"/>
  <c r="AF98" i="32"/>
  <c r="AA217" i="10" l="1"/>
  <c r="AA345" i="10"/>
  <c r="AD321" i="32"/>
  <c r="AR320" i="32"/>
  <c r="AI195" i="32"/>
  <c r="U196" i="32"/>
  <c r="AD19" i="32"/>
  <c r="AR18" i="32"/>
  <c r="AD39" i="32"/>
  <c r="AR38" i="32"/>
  <c r="AA217" i="32"/>
  <c r="AO216" i="32"/>
  <c r="AI38" i="32"/>
  <c r="AD391" i="32"/>
  <c r="AR390" i="32"/>
  <c r="U217" i="32"/>
  <c r="AI216" i="32"/>
  <c r="AA279" i="32"/>
  <c r="AO278" i="32"/>
  <c r="AA321" i="32"/>
  <c r="AO320" i="32"/>
  <c r="U159" i="32"/>
  <c r="AI158" i="32"/>
  <c r="AD180" i="32"/>
  <c r="AR180" i="32" s="1"/>
  <c r="AR179" i="32"/>
  <c r="U121" i="32"/>
  <c r="AI120" i="32"/>
  <c r="AD59" i="32"/>
  <c r="AR58" i="32"/>
  <c r="AA390" i="32"/>
  <c r="AO389" i="32"/>
  <c r="U301" i="32"/>
  <c r="AI300" i="32"/>
  <c r="U279" i="32"/>
  <c r="AI278" i="32"/>
  <c r="AA368" i="32"/>
  <c r="AO368" i="32" s="1"/>
  <c r="AO367" i="32"/>
  <c r="AD368" i="32"/>
  <c r="AR368" i="32" s="1"/>
  <c r="AR367" i="32"/>
  <c r="AI18" i="32"/>
  <c r="AD258" i="32"/>
  <c r="AR257" i="32"/>
  <c r="AA140" i="32"/>
  <c r="AO139" i="32"/>
  <c r="AA159" i="32"/>
  <c r="AO158" i="32"/>
  <c r="AD120" i="32"/>
  <c r="AR119" i="32"/>
  <c r="AD160" i="32"/>
  <c r="AR159" i="32"/>
  <c r="AA39" i="32"/>
  <c r="AO38" i="32"/>
  <c r="AA301" i="32"/>
  <c r="AO300" i="32"/>
  <c r="U99" i="32"/>
  <c r="AI98" i="32"/>
  <c r="AD80" i="32"/>
  <c r="AR79" i="32"/>
  <c r="U180" i="32"/>
  <c r="AI180" i="32" s="1"/>
  <c r="AI179" i="32"/>
  <c r="AD99" i="32"/>
  <c r="AR98" i="32"/>
  <c r="AO257" i="32"/>
  <c r="AD300" i="32"/>
  <c r="AR299" i="32"/>
  <c r="AA99" i="32"/>
  <c r="AO98" i="32"/>
  <c r="AD279" i="32"/>
  <c r="AR278" i="32"/>
  <c r="U79" i="32"/>
  <c r="AI78" i="32"/>
  <c r="AA79" i="32"/>
  <c r="AO78" i="32"/>
  <c r="U141" i="32"/>
  <c r="AI140" i="32"/>
  <c r="AI257" i="32"/>
  <c r="AA120" i="32"/>
  <c r="AO119" i="32"/>
  <c r="AA180" i="32"/>
  <c r="AO180" i="32" s="1"/>
  <c r="AO179" i="32"/>
  <c r="U59" i="32"/>
  <c r="AI58" i="32"/>
  <c r="AD140" i="32"/>
  <c r="AR139" i="32"/>
  <c r="AA196" i="32"/>
  <c r="AO195" i="32"/>
  <c r="U368" i="32"/>
  <c r="AI368" i="32" s="1"/>
  <c r="AI367" i="32"/>
  <c r="AD217" i="32"/>
  <c r="AR216" i="32"/>
  <c r="U321" i="32"/>
  <c r="AI320" i="32"/>
  <c r="AD196" i="32"/>
  <c r="AR195" i="32"/>
  <c r="AA59" i="32"/>
  <c r="AO58" i="32"/>
  <c r="U390" i="32"/>
  <c r="AI389" i="32"/>
  <c r="AA19" i="32"/>
  <c r="AO18" i="32"/>
  <c r="T368" i="32"/>
  <c r="AH368" i="32" s="1"/>
  <c r="AH367" i="32"/>
  <c r="T120" i="32"/>
  <c r="AH119" i="32"/>
  <c r="T390" i="32"/>
  <c r="AH389" i="32"/>
  <c r="T59" i="32"/>
  <c r="AH58" i="32"/>
  <c r="T99" i="32"/>
  <c r="AH98" i="32"/>
  <c r="T300" i="32"/>
  <c r="AH299" i="32"/>
  <c r="T19" i="32"/>
  <c r="AH18" i="32"/>
  <c r="T280" i="32"/>
  <c r="AH279" i="32"/>
  <c r="T197" i="32"/>
  <c r="AH196" i="32"/>
  <c r="T159" i="32"/>
  <c r="AH158" i="32"/>
  <c r="T217" i="32"/>
  <c r="AH216" i="32"/>
  <c r="T322" i="32"/>
  <c r="AH321" i="32"/>
  <c r="T140" i="32"/>
  <c r="AH139" i="32"/>
  <c r="AH257" i="32"/>
  <c r="T79" i="32"/>
  <c r="AH78" i="32"/>
  <c r="T39" i="32"/>
  <c r="AH38" i="32"/>
  <c r="S19" i="32"/>
  <c r="AG18" i="32"/>
  <c r="S300" i="32"/>
  <c r="AG299" i="32"/>
  <c r="S99" i="32"/>
  <c r="AG98" i="32"/>
  <c r="S321" i="32"/>
  <c r="AG320" i="32"/>
  <c r="S79" i="32"/>
  <c r="AG78" i="32"/>
  <c r="S39" i="32"/>
  <c r="AG38" i="32"/>
  <c r="S279" i="32"/>
  <c r="AG278" i="32"/>
  <c r="S159" i="32"/>
  <c r="AG158" i="32"/>
  <c r="S217" i="32"/>
  <c r="AG216" i="32"/>
  <c r="S180" i="32"/>
  <c r="AG180" i="32" s="1"/>
  <c r="AG179" i="32"/>
  <c r="S196" i="32"/>
  <c r="AG195" i="32"/>
  <c r="S347" i="32"/>
  <c r="S390" i="32"/>
  <c r="AG389" i="32"/>
  <c r="AG236" i="32"/>
  <c r="S140" i="32"/>
  <c r="AG139" i="32"/>
  <c r="AG257" i="32"/>
  <c r="S59" i="32"/>
  <c r="AG58" i="32"/>
  <c r="S120" i="32"/>
  <c r="AG119" i="32"/>
  <c r="R343" i="32"/>
  <c r="AF361" i="32"/>
  <c r="S368" i="32"/>
  <c r="AG368" i="32" s="1"/>
  <c r="R277" i="32"/>
  <c r="AF276" i="32"/>
  <c r="AF214" i="32"/>
  <c r="R215" i="32"/>
  <c r="AF194" i="32"/>
  <c r="R195" i="32"/>
  <c r="R39" i="32"/>
  <c r="AF38" i="32"/>
  <c r="AF318" i="32"/>
  <c r="R319" i="32"/>
  <c r="R362" i="32"/>
  <c r="R57" i="32"/>
  <c r="AF56" i="32"/>
  <c r="R77" i="32"/>
  <c r="AF76" i="32"/>
  <c r="AF17" i="32"/>
  <c r="R18" i="32"/>
  <c r="AF99" i="32"/>
  <c r="R100" i="32"/>
  <c r="AF117" i="32"/>
  <c r="R118" i="32"/>
  <c r="AF139" i="32"/>
  <c r="R140" i="32"/>
  <c r="AF238" i="32"/>
  <c r="AF300" i="32"/>
  <c r="R301" i="32"/>
  <c r="AF257" i="32"/>
  <c r="AF157" i="32"/>
  <c r="R158" i="32"/>
  <c r="AF383" i="32"/>
  <c r="AF179" i="32"/>
  <c r="R180" i="32"/>
  <c r="AF180" i="32" s="1"/>
  <c r="AA218" i="10" l="1"/>
  <c r="AA346" i="10"/>
  <c r="AI196" i="32"/>
  <c r="U197" i="32"/>
  <c r="AD218" i="32"/>
  <c r="AR217" i="32"/>
  <c r="U142" i="32"/>
  <c r="AI141" i="32"/>
  <c r="AA40" i="32"/>
  <c r="AO39" i="32"/>
  <c r="AD60" i="32"/>
  <c r="AR59" i="32"/>
  <c r="AI39" i="32"/>
  <c r="AA80" i="32"/>
  <c r="AO79" i="32"/>
  <c r="AD81" i="32"/>
  <c r="AR80" i="32"/>
  <c r="AD259" i="32"/>
  <c r="AR258" i="32"/>
  <c r="U122" i="32"/>
  <c r="AI121" i="32"/>
  <c r="AD322" i="32"/>
  <c r="AR321" i="32"/>
  <c r="AD197" i="32"/>
  <c r="AR196" i="32"/>
  <c r="AA197" i="32"/>
  <c r="AO196" i="32"/>
  <c r="AA121" i="32"/>
  <c r="AO120" i="32"/>
  <c r="U80" i="32"/>
  <c r="AI79" i="32"/>
  <c r="AO258" i="32"/>
  <c r="U100" i="32"/>
  <c r="AI99" i="32"/>
  <c r="AD121" i="32"/>
  <c r="AR120" i="32"/>
  <c r="AI19" i="32"/>
  <c r="U302" i="32"/>
  <c r="AI301" i="32"/>
  <c r="U218" i="32"/>
  <c r="AI217" i="32"/>
  <c r="AD40" i="32"/>
  <c r="AR39" i="32"/>
  <c r="U60" i="32"/>
  <c r="AI59" i="32"/>
  <c r="AA100" i="32"/>
  <c r="AO99" i="32"/>
  <c r="AD301" i="32"/>
  <c r="AR300" i="32"/>
  <c r="AD161" i="32"/>
  <c r="AR160" i="32"/>
  <c r="U280" i="32"/>
  <c r="AI279" i="32"/>
  <c r="AA280" i="32"/>
  <c r="AO279" i="32"/>
  <c r="U391" i="32"/>
  <c r="AI390" i="32"/>
  <c r="AA322" i="32"/>
  <c r="AO321" i="32"/>
  <c r="AA60" i="32"/>
  <c r="AO59" i="32"/>
  <c r="AA218" i="32"/>
  <c r="AO217" i="32"/>
  <c r="AA20" i="32"/>
  <c r="AO19" i="32"/>
  <c r="U322" i="32"/>
  <c r="AI321" i="32"/>
  <c r="AD141" i="32"/>
  <c r="AR140" i="32"/>
  <c r="AI258" i="32"/>
  <c r="AD280" i="32"/>
  <c r="AR279" i="32"/>
  <c r="AD100" i="32"/>
  <c r="AR99" i="32"/>
  <c r="AA302" i="32"/>
  <c r="AO301" i="32"/>
  <c r="AA160" i="32"/>
  <c r="AO159" i="32"/>
  <c r="AA391" i="32"/>
  <c r="AO390" i="32"/>
  <c r="U160" i="32"/>
  <c r="AI159" i="32"/>
  <c r="AR391" i="32"/>
  <c r="AD392" i="32"/>
  <c r="AR392" i="32" s="1"/>
  <c r="AD20" i="32"/>
  <c r="AR19" i="32"/>
  <c r="AA141" i="32"/>
  <c r="AO140" i="32"/>
  <c r="T60" i="32"/>
  <c r="AH59" i="32"/>
  <c r="T80" i="32"/>
  <c r="AH79" i="32"/>
  <c r="T218" i="32"/>
  <c r="AH217" i="32"/>
  <c r="T20" i="32"/>
  <c r="AH19" i="32"/>
  <c r="T391" i="32"/>
  <c r="AH390" i="32"/>
  <c r="T323" i="32"/>
  <c r="AH322" i="32"/>
  <c r="AH258" i="32"/>
  <c r="T160" i="32"/>
  <c r="AH159" i="32"/>
  <c r="T301" i="32"/>
  <c r="AH300" i="32"/>
  <c r="T121" i="32"/>
  <c r="AH120" i="32"/>
  <c r="T40" i="32"/>
  <c r="AH39" i="32"/>
  <c r="T281" i="32"/>
  <c r="AH280" i="32"/>
  <c r="T141" i="32"/>
  <c r="AH140" i="32"/>
  <c r="T198" i="32"/>
  <c r="AH197" i="32"/>
  <c r="T100" i="32"/>
  <c r="AH99" i="32"/>
  <c r="S322" i="32"/>
  <c r="AG321" i="32"/>
  <c r="S348" i="32"/>
  <c r="S141" i="32"/>
  <c r="AG140" i="32"/>
  <c r="S197" i="32"/>
  <c r="AG196" i="32"/>
  <c r="S280" i="32"/>
  <c r="AG279" i="32"/>
  <c r="S100" i="32"/>
  <c r="AG99" i="32"/>
  <c r="S160" i="32"/>
  <c r="AG159" i="32"/>
  <c r="S121" i="32"/>
  <c r="AG120" i="32"/>
  <c r="AG237" i="32"/>
  <c r="S40" i="32"/>
  <c r="AG39" i="32"/>
  <c r="S301" i="32"/>
  <c r="AG300" i="32"/>
  <c r="AG258" i="32"/>
  <c r="S60" i="32"/>
  <c r="AG59" i="32"/>
  <c r="S391" i="32"/>
  <c r="AG390" i="32"/>
  <c r="S218" i="32"/>
  <c r="AG217" i="32"/>
  <c r="S80" i="32"/>
  <c r="AG79" i="32"/>
  <c r="S20" i="32"/>
  <c r="AG19" i="32"/>
  <c r="AF362" i="32"/>
  <c r="R344" i="32"/>
  <c r="AF277" i="32"/>
  <c r="R278" i="32"/>
  <c r="AF195" i="32"/>
  <c r="R196" i="32"/>
  <c r="AF215" i="32"/>
  <c r="R216" i="32"/>
  <c r="AF319" i="32"/>
  <c r="R320" i="32"/>
  <c r="AF39" i="32"/>
  <c r="R40" i="32"/>
  <c r="R19" i="32"/>
  <c r="AF18" i="32"/>
  <c r="R363" i="32"/>
  <c r="R302" i="32"/>
  <c r="AF301" i="32"/>
  <c r="AF57" i="32"/>
  <c r="R58" i="32"/>
  <c r="AF118" i="32"/>
  <c r="R119" i="32"/>
  <c r="AF258" i="32"/>
  <c r="AF100" i="32"/>
  <c r="R101" i="32"/>
  <c r="AF77" i="32"/>
  <c r="R78" i="32"/>
  <c r="AF239" i="32"/>
  <c r="AF384" i="32"/>
  <c r="AF158" i="32"/>
  <c r="R159" i="32"/>
  <c r="R141" i="32"/>
  <c r="AF140" i="32"/>
  <c r="AA347" i="10" l="1"/>
  <c r="AA219" i="10"/>
  <c r="AD101" i="32"/>
  <c r="AR100" i="32"/>
  <c r="AD162" i="32"/>
  <c r="AR161" i="32"/>
  <c r="AD122" i="32"/>
  <c r="AR121" i="32"/>
  <c r="AD219" i="32"/>
  <c r="AR218" i="32"/>
  <c r="AA142" i="32"/>
  <c r="AO141" i="32"/>
  <c r="AA21" i="32"/>
  <c r="AO20" i="32"/>
  <c r="AD302" i="32"/>
  <c r="AR301" i="32"/>
  <c r="U101" i="32"/>
  <c r="AI100" i="32"/>
  <c r="AA198" i="32"/>
  <c r="AO197" i="32"/>
  <c r="AD61" i="32"/>
  <c r="AR60" i="32"/>
  <c r="AD21" i="32"/>
  <c r="AR20" i="32"/>
  <c r="AA161" i="32"/>
  <c r="AO160" i="32"/>
  <c r="AI259" i="32"/>
  <c r="AA219" i="32"/>
  <c r="AO218" i="32"/>
  <c r="AA281" i="32"/>
  <c r="AO280" i="32"/>
  <c r="AA101" i="32"/>
  <c r="AO100" i="32"/>
  <c r="U303" i="32"/>
  <c r="AI302" i="32"/>
  <c r="AO259" i="32"/>
  <c r="AD198" i="32"/>
  <c r="AR197" i="32"/>
  <c r="AD82" i="32"/>
  <c r="AR81" i="32"/>
  <c r="AA41" i="32"/>
  <c r="AO40" i="32"/>
  <c r="U323" i="32"/>
  <c r="AI322" i="32"/>
  <c r="U123" i="32"/>
  <c r="AI122" i="32"/>
  <c r="AD281" i="32"/>
  <c r="AR280" i="32"/>
  <c r="U161" i="32"/>
  <c r="AI160" i="32"/>
  <c r="AA323" i="32"/>
  <c r="AO322" i="32"/>
  <c r="AD41" i="32"/>
  <c r="AR40" i="32"/>
  <c r="AA122" i="32"/>
  <c r="AO121" i="32"/>
  <c r="AI40" i="32"/>
  <c r="AI197" i="32"/>
  <c r="U198" i="32"/>
  <c r="AO391" i="32"/>
  <c r="AA392" i="32"/>
  <c r="AO392" i="32" s="1"/>
  <c r="AI391" i="32"/>
  <c r="U392" i="32"/>
  <c r="AI392" i="32" s="1"/>
  <c r="U219" i="32"/>
  <c r="AI218" i="32"/>
  <c r="AD260" i="32"/>
  <c r="AR259" i="32"/>
  <c r="AA303" i="32"/>
  <c r="AO302" i="32"/>
  <c r="AD142" i="32"/>
  <c r="AR141" i="32"/>
  <c r="AA61" i="32"/>
  <c r="AO60" i="32"/>
  <c r="U281" i="32"/>
  <c r="AI280" i="32"/>
  <c r="U61" i="32"/>
  <c r="AI60" i="32"/>
  <c r="AI20" i="32"/>
  <c r="U81" i="32"/>
  <c r="AI80" i="32"/>
  <c r="AD323" i="32"/>
  <c r="AR322" i="32"/>
  <c r="AA81" i="32"/>
  <c r="AO80" i="32"/>
  <c r="U143" i="32"/>
  <c r="AI143" i="32" s="1"/>
  <c r="AI142" i="32"/>
  <c r="AH259" i="32"/>
  <c r="AH218" i="32"/>
  <c r="T219" i="32"/>
  <c r="T161" i="32"/>
  <c r="AH160" i="32"/>
  <c r="T41" i="32"/>
  <c r="AH40" i="32"/>
  <c r="T199" i="32"/>
  <c r="AH198" i="32"/>
  <c r="T122" i="32"/>
  <c r="AH121" i="32"/>
  <c r="T324" i="32"/>
  <c r="AH323" i="32"/>
  <c r="T81" i="32"/>
  <c r="AH80" i="32"/>
  <c r="T21" i="32"/>
  <c r="AH20" i="32"/>
  <c r="T101" i="32"/>
  <c r="AH100" i="32"/>
  <c r="T282" i="32"/>
  <c r="AH281" i="32"/>
  <c r="T142" i="32"/>
  <c r="AH141" i="32"/>
  <c r="T302" i="32"/>
  <c r="AH301" i="32"/>
  <c r="AH391" i="32"/>
  <c r="T392" i="32"/>
  <c r="AH392" i="32" s="1"/>
  <c r="T61" i="32"/>
  <c r="AH60" i="32"/>
  <c r="S198" i="32"/>
  <c r="AG197" i="32"/>
  <c r="S122" i="32"/>
  <c r="AG121" i="32"/>
  <c r="S219" i="32"/>
  <c r="AG218" i="32"/>
  <c r="S302" i="32"/>
  <c r="AG301" i="32"/>
  <c r="S161" i="32"/>
  <c r="AG160" i="32"/>
  <c r="S142" i="32"/>
  <c r="AG141" i="32"/>
  <c r="S81" i="32"/>
  <c r="AG80" i="32"/>
  <c r="S392" i="32"/>
  <c r="AG392" i="32" s="1"/>
  <c r="AG391" i="32"/>
  <c r="S41" i="32"/>
  <c r="AG40" i="32"/>
  <c r="S101" i="32"/>
  <c r="AG100" i="32"/>
  <c r="S349" i="32"/>
  <c r="AG259" i="32"/>
  <c r="S21" i="32"/>
  <c r="AG20" i="32"/>
  <c r="S61" i="32"/>
  <c r="AG60" i="32"/>
  <c r="AG238" i="32"/>
  <c r="S281" i="32"/>
  <c r="AG280" i="32"/>
  <c r="S323" i="32"/>
  <c r="AG322" i="32"/>
  <c r="AF363" i="32"/>
  <c r="R345" i="32"/>
  <c r="AF278" i="32"/>
  <c r="R279" i="32"/>
  <c r="AF196" i="32"/>
  <c r="R197" i="32"/>
  <c r="AF216" i="32"/>
  <c r="R217" i="32"/>
  <c r="R41" i="32"/>
  <c r="AF40" i="32"/>
  <c r="AF320" i="32"/>
  <c r="R321" i="32"/>
  <c r="AF259" i="32"/>
  <c r="AF159" i="32"/>
  <c r="R160" i="32"/>
  <c r="AF101" i="32"/>
  <c r="R102" i="32"/>
  <c r="R20" i="32"/>
  <c r="AF19" i="32"/>
  <c r="AF119" i="32"/>
  <c r="R120" i="32"/>
  <c r="R364" i="32"/>
  <c r="R59" i="32"/>
  <c r="AF58" i="32"/>
  <c r="AF141" i="32"/>
  <c r="R142" i="32"/>
  <c r="AF385" i="32"/>
  <c r="AF240" i="32"/>
  <c r="AF302" i="32"/>
  <c r="R303" i="32"/>
  <c r="R79" i="32"/>
  <c r="AF78" i="32"/>
  <c r="AA220" i="10" l="1"/>
  <c r="AA348" i="10"/>
  <c r="AD143" i="32"/>
  <c r="AR143" i="32" s="1"/>
  <c r="AR142" i="32"/>
  <c r="AA123" i="32"/>
  <c r="AO122" i="32"/>
  <c r="AD282" i="32"/>
  <c r="AR281" i="32"/>
  <c r="AD83" i="32"/>
  <c r="AR83" i="32" s="1"/>
  <c r="AR82" i="32"/>
  <c r="AA162" i="32"/>
  <c r="AO161" i="32"/>
  <c r="U102" i="32"/>
  <c r="AI101" i="32"/>
  <c r="AD220" i="32"/>
  <c r="AR219" i="32"/>
  <c r="AI21" i="32"/>
  <c r="AA102" i="32"/>
  <c r="AO101" i="32"/>
  <c r="AA82" i="32"/>
  <c r="AO81" i="32"/>
  <c r="U62" i="32"/>
  <c r="AI61" i="32"/>
  <c r="AA304" i="32"/>
  <c r="AO303" i="32"/>
  <c r="AD42" i="32"/>
  <c r="AR41" i="32"/>
  <c r="U124" i="32"/>
  <c r="AI124" i="32" s="1"/>
  <c r="AI123" i="32"/>
  <c r="AD199" i="32"/>
  <c r="AR198" i="32"/>
  <c r="AA282" i="32"/>
  <c r="AO281" i="32"/>
  <c r="AD22" i="32"/>
  <c r="AR21" i="32"/>
  <c r="AD303" i="32"/>
  <c r="AR302" i="32"/>
  <c r="AD123" i="32"/>
  <c r="AR122" i="32"/>
  <c r="U199" i="32"/>
  <c r="AI198" i="32"/>
  <c r="AD324" i="32"/>
  <c r="AR323" i="32"/>
  <c r="U282" i="32"/>
  <c r="AI281" i="32"/>
  <c r="AD261" i="32"/>
  <c r="AR260" i="32"/>
  <c r="AA324" i="32"/>
  <c r="AO323" i="32"/>
  <c r="U324" i="32"/>
  <c r="AI323" i="32"/>
  <c r="AO260" i="32"/>
  <c r="AA220" i="32"/>
  <c r="AO219" i="32"/>
  <c r="AD62" i="32"/>
  <c r="AR61" i="32"/>
  <c r="AA22" i="32"/>
  <c r="AO21" i="32"/>
  <c r="AD163" i="32"/>
  <c r="AR162" i="32"/>
  <c r="U82" i="32"/>
  <c r="AI81" i="32"/>
  <c r="AA62" i="32"/>
  <c r="AO61" i="32"/>
  <c r="U220" i="32"/>
  <c r="AI219" i="32"/>
  <c r="AI41" i="32"/>
  <c r="U162" i="32"/>
  <c r="AI161" i="32"/>
  <c r="AA42" i="32"/>
  <c r="AO41" i="32"/>
  <c r="U304" i="32"/>
  <c r="AI303" i="32"/>
  <c r="AI260" i="32"/>
  <c r="AA199" i="32"/>
  <c r="AO198" i="32"/>
  <c r="AA143" i="32"/>
  <c r="AO143" i="32" s="1"/>
  <c r="AO142" i="32"/>
  <c r="AD102" i="32"/>
  <c r="AR101" i="32"/>
  <c r="T143" i="32"/>
  <c r="AH143" i="32" s="1"/>
  <c r="AH142" i="32"/>
  <c r="T325" i="32"/>
  <c r="AH324" i="32"/>
  <c r="T162" i="32"/>
  <c r="AH161" i="32"/>
  <c r="T220" i="32"/>
  <c r="AH219" i="32"/>
  <c r="T102" i="32"/>
  <c r="AH101" i="32"/>
  <c r="T123" i="32"/>
  <c r="AH122" i="32"/>
  <c r="T82" i="32"/>
  <c r="AH81" i="32"/>
  <c r="T283" i="32"/>
  <c r="AH282" i="32"/>
  <c r="T42" i="32"/>
  <c r="AH41" i="32"/>
  <c r="T62" i="32"/>
  <c r="AH61" i="32"/>
  <c r="T303" i="32"/>
  <c r="AH302" i="32"/>
  <c r="T22" i="32"/>
  <c r="AH21" i="32"/>
  <c r="T200" i="32"/>
  <c r="AH199" i="32"/>
  <c r="AH260" i="32"/>
  <c r="S282" i="32"/>
  <c r="AG281" i="32"/>
  <c r="AG260" i="32"/>
  <c r="S303" i="32"/>
  <c r="AG302" i="32"/>
  <c r="AG239" i="32"/>
  <c r="S350" i="32"/>
  <c r="S82" i="32"/>
  <c r="AG81" i="32"/>
  <c r="S220" i="32"/>
  <c r="AG219" i="32"/>
  <c r="S62" i="32"/>
  <c r="AG61" i="32"/>
  <c r="S143" i="32"/>
  <c r="AG143" i="32" s="1"/>
  <c r="AG142" i="32"/>
  <c r="S123" i="32"/>
  <c r="AG122" i="32"/>
  <c r="AG101" i="32"/>
  <c r="S102" i="32"/>
  <c r="S324" i="32"/>
  <c r="AG323" i="32"/>
  <c r="S22" i="32"/>
  <c r="AG21" i="32"/>
  <c r="S42" i="32"/>
  <c r="AG41" i="32"/>
  <c r="S162" i="32"/>
  <c r="AG161" i="32"/>
  <c r="S199" i="32"/>
  <c r="AG198" i="32"/>
  <c r="AF364" i="32"/>
  <c r="R346" i="32"/>
  <c r="R280" i="32"/>
  <c r="AF279" i="32"/>
  <c r="AF197" i="32"/>
  <c r="R198" i="32"/>
  <c r="AF217" i="32"/>
  <c r="R218" i="32"/>
  <c r="AF321" i="32"/>
  <c r="R322" i="32"/>
  <c r="R42" i="32"/>
  <c r="AF41" i="32"/>
  <c r="R304" i="32"/>
  <c r="AF303" i="32"/>
  <c r="AF79" i="32"/>
  <c r="R80" i="32"/>
  <c r="AF386" i="32"/>
  <c r="AF102" i="32"/>
  <c r="R103" i="32"/>
  <c r="R143" i="32"/>
  <c r="AF143" i="32" s="1"/>
  <c r="AF142" i="32"/>
  <c r="AF59" i="32"/>
  <c r="R60" i="32"/>
  <c r="R21" i="32"/>
  <c r="AF20" i="32"/>
  <c r="R365" i="32"/>
  <c r="AF241" i="32"/>
  <c r="AF242" i="32"/>
  <c r="R121" i="32"/>
  <c r="AF120" i="32"/>
  <c r="AF260" i="32"/>
  <c r="AF160" i="32"/>
  <c r="R161" i="32"/>
  <c r="AA349" i="10" l="1"/>
  <c r="AA221" i="10"/>
  <c r="AA43" i="32"/>
  <c r="AO43" i="32" s="1"/>
  <c r="AO42" i="32"/>
  <c r="AA63" i="32"/>
  <c r="AO63" i="32" s="1"/>
  <c r="AO62" i="32"/>
  <c r="AD63" i="32"/>
  <c r="AR63" i="32" s="1"/>
  <c r="AR62" i="32"/>
  <c r="AA325" i="32"/>
  <c r="AO324" i="32"/>
  <c r="U200" i="32"/>
  <c r="AI199" i="32"/>
  <c r="AA283" i="32"/>
  <c r="AO282" i="32"/>
  <c r="AA305" i="32"/>
  <c r="AO305" i="32" s="1"/>
  <c r="AO304" i="32"/>
  <c r="AI23" i="32"/>
  <c r="AI22" i="32"/>
  <c r="AA200" i="32"/>
  <c r="AO199" i="32"/>
  <c r="U163" i="32"/>
  <c r="AI162" i="32"/>
  <c r="U83" i="32"/>
  <c r="AI83" i="32" s="1"/>
  <c r="AI82" i="32"/>
  <c r="AA221" i="32"/>
  <c r="AO221" i="32" s="1"/>
  <c r="AO220" i="32"/>
  <c r="AD262" i="32"/>
  <c r="AR261" i="32"/>
  <c r="AD124" i="32"/>
  <c r="AR124" i="32" s="1"/>
  <c r="AR123" i="32"/>
  <c r="AD200" i="32"/>
  <c r="AR199" i="32"/>
  <c r="U63" i="32"/>
  <c r="AI63" i="32" s="1"/>
  <c r="AI62" i="32"/>
  <c r="AD221" i="32"/>
  <c r="AR221" i="32" s="1"/>
  <c r="AR220" i="32"/>
  <c r="AD283" i="32"/>
  <c r="AR282" i="32"/>
  <c r="AI261" i="32"/>
  <c r="AI43" i="32"/>
  <c r="AI42" i="32"/>
  <c r="AD164" i="32"/>
  <c r="AR164" i="32" s="1"/>
  <c r="AR163" i="32"/>
  <c r="AO261" i="32"/>
  <c r="U283" i="32"/>
  <c r="AI282" i="32"/>
  <c r="AD304" i="32"/>
  <c r="AR303" i="32"/>
  <c r="AA83" i="32"/>
  <c r="AO83" i="32" s="1"/>
  <c r="AO82" i="32"/>
  <c r="U103" i="32"/>
  <c r="AI102" i="32"/>
  <c r="AA124" i="32"/>
  <c r="AO124" i="32" s="1"/>
  <c r="AO123" i="32"/>
  <c r="AD103" i="32"/>
  <c r="AR102" i="32"/>
  <c r="U305" i="32"/>
  <c r="AI305" i="32" s="1"/>
  <c r="AI304" i="32"/>
  <c r="U221" i="32"/>
  <c r="AI221" i="32" s="1"/>
  <c r="AI220" i="32"/>
  <c r="AA23" i="32"/>
  <c r="AO23" i="32" s="1"/>
  <c r="AO22" i="32"/>
  <c r="U325" i="32"/>
  <c r="AI324" i="32"/>
  <c r="AD325" i="32"/>
  <c r="AR324" i="32"/>
  <c r="AD23" i="32"/>
  <c r="AR23" i="32" s="1"/>
  <c r="AR22" i="32"/>
  <c r="AD43" i="32"/>
  <c r="AR43" i="32" s="1"/>
  <c r="AR42" i="32"/>
  <c r="AA103" i="32"/>
  <c r="AO102" i="32"/>
  <c r="AA163" i="32"/>
  <c r="AO162" i="32"/>
  <c r="T23" i="32"/>
  <c r="AH23" i="32" s="1"/>
  <c r="AH22" i="32"/>
  <c r="T304" i="32"/>
  <c r="AH303" i="32"/>
  <c r="T83" i="32"/>
  <c r="AH83" i="32" s="1"/>
  <c r="AH82" i="32"/>
  <c r="T163" i="32"/>
  <c r="AH162" i="32"/>
  <c r="T284" i="32"/>
  <c r="AH284" i="32" s="1"/>
  <c r="AH283" i="32"/>
  <c r="T124" i="32"/>
  <c r="AH124" i="32" s="1"/>
  <c r="AH123" i="32"/>
  <c r="T326" i="32"/>
  <c r="AH326" i="32" s="1"/>
  <c r="AH325" i="32"/>
  <c r="AH261" i="32"/>
  <c r="T63" i="32"/>
  <c r="AH63" i="32" s="1"/>
  <c r="AH62" i="32"/>
  <c r="T221" i="32"/>
  <c r="AH221" i="32" s="1"/>
  <c r="AH220" i="32"/>
  <c r="T201" i="32"/>
  <c r="AH201" i="32" s="1"/>
  <c r="AH200" i="32"/>
  <c r="T43" i="32"/>
  <c r="AH43" i="32" s="1"/>
  <c r="AH42" i="32"/>
  <c r="T103" i="32"/>
  <c r="AH102" i="32"/>
  <c r="AG240" i="32"/>
  <c r="S103" i="32"/>
  <c r="AG102" i="32"/>
  <c r="S163" i="32"/>
  <c r="AG162" i="32"/>
  <c r="S221" i="32"/>
  <c r="AG221" i="32" s="1"/>
  <c r="AG220" i="32"/>
  <c r="S304" i="32"/>
  <c r="AG303" i="32"/>
  <c r="S63" i="32"/>
  <c r="AG63" i="32" s="1"/>
  <c r="AG62" i="32"/>
  <c r="S43" i="32"/>
  <c r="AG43" i="32" s="1"/>
  <c r="AG42" i="32"/>
  <c r="S124" i="32"/>
  <c r="AG124" i="32" s="1"/>
  <c r="AG123" i="32"/>
  <c r="S83" i="32"/>
  <c r="AG83" i="32" s="1"/>
  <c r="AG82" i="32"/>
  <c r="AG261" i="32"/>
  <c r="S325" i="32"/>
  <c r="AG324" i="32"/>
  <c r="S200" i="32"/>
  <c r="AG199" i="32"/>
  <c r="S23" i="32"/>
  <c r="AG23" i="32" s="1"/>
  <c r="AG22" i="32"/>
  <c r="S283" i="32"/>
  <c r="AG282" i="32"/>
  <c r="R347" i="32"/>
  <c r="AF365" i="32"/>
  <c r="AF280" i="32"/>
  <c r="R281" i="32"/>
  <c r="AF218" i="32"/>
  <c r="R219" i="32"/>
  <c r="AF198" i="32"/>
  <c r="R199" i="32"/>
  <c r="AF42" i="32"/>
  <c r="R43" i="32"/>
  <c r="AF43" i="32" s="1"/>
  <c r="AF322" i="32"/>
  <c r="R323" i="32"/>
  <c r="AF304" i="32"/>
  <c r="R305" i="32"/>
  <c r="AF305" i="32" s="1"/>
  <c r="R61" i="32"/>
  <c r="AF60" i="32"/>
  <c r="R81" i="32"/>
  <c r="AF80" i="32"/>
  <c r="AF21" i="32"/>
  <c r="R22" i="32"/>
  <c r="AF161" i="32"/>
  <c r="R162" i="32"/>
  <c r="R366" i="32"/>
  <c r="AF103" i="32"/>
  <c r="R104" i="32"/>
  <c r="AF104" i="32" s="1"/>
  <c r="AF121" i="32"/>
  <c r="R122" i="32"/>
  <c r="AF261" i="32"/>
  <c r="AF387" i="32"/>
  <c r="AA350" i="10" l="1"/>
  <c r="AA104" i="32"/>
  <c r="AO104" i="32" s="1"/>
  <c r="AO103" i="32"/>
  <c r="U326" i="32"/>
  <c r="AI326" i="32" s="1"/>
  <c r="AI325" i="32"/>
  <c r="AD104" i="32"/>
  <c r="AR104" i="32" s="1"/>
  <c r="AR103" i="32"/>
  <c r="AD305" i="32"/>
  <c r="AR305" i="32" s="1"/>
  <c r="AR304" i="32"/>
  <c r="AA326" i="32"/>
  <c r="AO326" i="32" s="1"/>
  <c r="AO325" i="32"/>
  <c r="U284" i="32"/>
  <c r="AI284" i="32" s="1"/>
  <c r="AI283" i="32"/>
  <c r="AI263" i="32"/>
  <c r="AI262" i="32"/>
  <c r="AD201" i="32"/>
  <c r="AR201" i="32" s="1"/>
  <c r="AR200" i="32"/>
  <c r="U104" i="32"/>
  <c r="AI104" i="32" s="1"/>
  <c r="AI103" i="32"/>
  <c r="AO263" i="32"/>
  <c r="AO262" i="32"/>
  <c r="AD284" i="32"/>
  <c r="AR284" i="32" s="1"/>
  <c r="AR283" i="32"/>
  <c r="U164" i="32"/>
  <c r="AI164" i="32" s="1"/>
  <c r="AI163" i="32"/>
  <c r="AA284" i="32"/>
  <c r="AO284" i="32" s="1"/>
  <c r="AO283" i="32"/>
  <c r="AA164" i="32"/>
  <c r="AO164" i="32" s="1"/>
  <c r="AO163" i="32"/>
  <c r="AD326" i="32"/>
  <c r="AR326" i="32" s="1"/>
  <c r="AR325" i="32"/>
  <c r="AD263" i="32"/>
  <c r="AR263" i="32" s="1"/>
  <c r="AR262" i="32"/>
  <c r="AA201" i="32"/>
  <c r="AO201" i="32" s="1"/>
  <c r="AO200" i="32"/>
  <c r="U201" i="32"/>
  <c r="AI201" i="32" s="1"/>
  <c r="AI200" i="32"/>
  <c r="T164" i="32"/>
  <c r="AH164" i="32" s="1"/>
  <c r="AH163" i="32"/>
  <c r="AH263" i="32"/>
  <c r="AH262" i="32"/>
  <c r="T305" i="32"/>
  <c r="AH305" i="32" s="1"/>
  <c r="AH304" i="32"/>
  <c r="T104" i="32"/>
  <c r="AH104" i="32" s="1"/>
  <c r="AH103" i="32"/>
  <c r="S201" i="32"/>
  <c r="AG201" i="32" s="1"/>
  <c r="AG200" i="32"/>
  <c r="S326" i="32"/>
  <c r="AG326" i="32" s="1"/>
  <c r="AG325" i="32"/>
  <c r="S164" i="32"/>
  <c r="AG164" i="32" s="1"/>
  <c r="AG163" i="32"/>
  <c r="S284" i="32"/>
  <c r="AG284" i="32" s="1"/>
  <c r="AG283" i="32"/>
  <c r="AG263" i="32"/>
  <c r="AG262" i="32"/>
  <c r="S104" i="32"/>
  <c r="AG104" i="32" s="1"/>
  <c r="AG103" i="32"/>
  <c r="S305" i="32"/>
  <c r="AG305" i="32" s="1"/>
  <c r="AG304" i="32"/>
  <c r="AG242" i="32"/>
  <c r="AG241" i="32"/>
  <c r="AF366" i="32"/>
  <c r="R348" i="32"/>
  <c r="R282" i="32"/>
  <c r="AF281" i="32"/>
  <c r="AF199" i="32"/>
  <c r="R200" i="32"/>
  <c r="AF219" i="32"/>
  <c r="R220" i="32"/>
  <c r="R324" i="32"/>
  <c r="AF323" i="32"/>
  <c r="R163" i="32"/>
  <c r="AF162" i="32"/>
  <c r="R23" i="32"/>
  <c r="AF23" i="32" s="1"/>
  <c r="AF22" i="32"/>
  <c r="AF388" i="32"/>
  <c r="AF81" i="32"/>
  <c r="R82" i="32"/>
  <c r="R123" i="32"/>
  <c r="AF122" i="32"/>
  <c r="R367" i="32"/>
  <c r="AF263" i="32"/>
  <c r="AF262" i="32"/>
  <c r="AF61" i="32"/>
  <c r="R62" i="32"/>
  <c r="AF367" i="32" l="1"/>
  <c r="R349" i="32"/>
  <c r="AF282" i="32"/>
  <c r="R283" i="32"/>
  <c r="AF220" i="32"/>
  <c r="R221" i="32"/>
  <c r="AF221" i="32" s="1"/>
  <c r="AF200" i="32"/>
  <c r="R201" i="32"/>
  <c r="AF201" i="32" s="1"/>
  <c r="R325" i="32"/>
  <c r="AF324" i="32"/>
  <c r="R63" i="32"/>
  <c r="AF63" i="32" s="1"/>
  <c r="AF62" i="32"/>
  <c r="R368" i="32"/>
  <c r="AF389" i="32"/>
  <c r="R83" i="32"/>
  <c r="AF83" i="32" s="1"/>
  <c r="AF82" i="32"/>
  <c r="AF123" i="32"/>
  <c r="R124" i="32"/>
  <c r="AF124" i="32" s="1"/>
  <c r="AF163" i="32"/>
  <c r="R164" i="32"/>
  <c r="AF164" i="32" s="1"/>
  <c r="AF368" i="32" l="1"/>
  <c r="R350" i="32"/>
  <c r="R284" i="32"/>
  <c r="AF284" i="32" s="1"/>
  <c r="AF283" i="32"/>
  <c r="AF325" i="32"/>
  <c r="R326" i="32"/>
  <c r="AF326" i="32" s="1"/>
  <c r="AF390" i="32"/>
  <c r="AA7" i="27" l="1" a="1"/>
  <c r="AA7" i="27" s="1"/>
  <c r="AR392" i="10"/>
  <c r="AO392" i="10"/>
  <c r="AI392" i="10"/>
  <c r="AH392" i="10"/>
  <c r="AG392" i="10"/>
  <c r="AR391" i="10"/>
  <c r="AO391" i="10"/>
  <c r="AI391" i="10"/>
  <c r="AH391" i="10"/>
  <c r="AG391" i="10"/>
  <c r="AR390" i="10"/>
  <c r="AO390" i="10"/>
  <c r="AI390" i="10"/>
  <c r="AH390" i="10"/>
  <c r="AG390" i="10"/>
  <c r="AR389" i="10"/>
  <c r="AO389" i="10"/>
  <c r="AI389" i="10"/>
  <c r="AH389" i="10"/>
  <c r="AG389" i="10"/>
  <c r="AR388" i="10"/>
  <c r="AO388" i="10"/>
  <c r="AI388" i="10"/>
  <c r="AH388" i="10"/>
  <c r="AG388" i="10"/>
  <c r="AR387" i="10"/>
  <c r="AO387" i="10"/>
  <c r="AI387" i="10"/>
  <c r="AH387" i="10"/>
  <c r="AG387" i="10"/>
  <c r="AR386" i="10"/>
  <c r="AO386" i="10"/>
  <c r="AI386" i="10"/>
  <c r="AH386" i="10"/>
  <c r="AG386" i="10"/>
  <c r="AR385" i="10"/>
  <c r="AO385" i="10"/>
  <c r="AI385" i="10"/>
  <c r="AH385" i="10"/>
  <c r="AG385" i="10"/>
  <c r="AR384" i="10"/>
  <c r="AO384" i="10"/>
  <c r="AI384" i="10"/>
  <c r="AH384" i="10"/>
  <c r="AG384" i="10"/>
  <c r="AR383" i="10"/>
  <c r="AO383" i="10"/>
  <c r="AI383" i="10"/>
  <c r="AH383" i="10"/>
  <c r="AG383" i="10"/>
  <c r="AR382" i="10"/>
  <c r="AO382" i="10"/>
  <c r="AI382" i="10"/>
  <c r="AH382" i="10"/>
  <c r="AG382" i="10"/>
  <c r="AR381" i="10"/>
  <c r="AO381" i="10"/>
  <c r="AI381" i="10"/>
  <c r="AH381" i="10"/>
  <c r="AG381" i="10"/>
  <c r="AR380" i="10"/>
  <c r="AO380" i="10"/>
  <c r="AI380" i="10"/>
  <c r="AH380" i="10"/>
  <c r="AG380" i="10"/>
  <c r="AR379" i="10"/>
  <c r="AO379" i="10"/>
  <c r="AI379" i="10"/>
  <c r="AH379" i="10"/>
  <c r="AG379" i="10"/>
  <c r="AR378" i="10"/>
  <c r="AO378" i="10"/>
  <c r="AI378" i="10"/>
  <c r="AH378" i="10"/>
  <c r="AG378" i="10"/>
  <c r="AR377" i="10"/>
  <c r="AO377" i="10"/>
  <c r="AI377" i="10"/>
  <c r="AH377" i="10"/>
  <c r="AG377" i="10"/>
  <c r="AR376" i="10"/>
  <c r="AO376" i="10"/>
  <c r="AI376" i="10"/>
  <c r="AH376" i="10"/>
  <c r="AG376" i="10"/>
  <c r="AR375" i="10"/>
  <c r="AO375" i="10"/>
  <c r="AI375" i="10"/>
  <c r="AH375" i="10"/>
  <c r="AG375" i="10"/>
  <c r="AR374" i="10"/>
  <c r="AO374" i="10"/>
  <c r="AI374" i="10"/>
  <c r="AH374" i="10"/>
  <c r="AG374" i="10"/>
  <c r="AR373" i="10"/>
  <c r="AO373" i="10"/>
  <c r="AI373" i="10"/>
  <c r="AH373" i="10"/>
  <c r="AG373" i="10"/>
  <c r="AR372" i="10"/>
  <c r="AO372" i="10"/>
  <c r="AI372" i="10"/>
  <c r="AH372" i="10"/>
  <c r="AR371" i="10"/>
  <c r="AO371" i="10"/>
  <c r="AI371" i="10"/>
  <c r="AH371" i="10"/>
  <c r="AR370" i="10"/>
  <c r="AO370" i="10"/>
  <c r="AI370" i="10"/>
  <c r="AH370" i="10"/>
  <c r="AR369" i="10"/>
  <c r="AO369" i="10"/>
  <c r="AI369" i="10"/>
  <c r="AH369" i="10"/>
  <c r="AR368" i="10"/>
  <c r="AO368" i="10"/>
  <c r="AI368" i="10"/>
  <c r="AH368" i="10"/>
  <c r="AR367" i="10"/>
  <c r="AO367" i="10"/>
  <c r="AI367" i="10"/>
  <c r="AH367" i="10"/>
  <c r="AR366" i="10"/>
  <c r="AO366" i="10"/>
  <c r="AI366" i="10"/>
  <c r="AH366" i="10"/>
  <c r="AR365" i="10"/>
  <c r="AO365" i="10"/>
  <c r="AI365" i="10"/>
  <c r="AH365" i="10"/>
  <c r="AR364" i="10"/>
  <c r="AO364" i="10"/>
  <c r="AI364" i="10"/>
  <c r="AH364" i="10"/>
  <c r="AR363" i="10"/>
  <c r="AO363" i="10"/>
  <c r="AI363" i="10"/>
  <c r="AH363" i="10"/>
  <c r="AR362" i="10"/>
  <c r="AO362" i="10"/>
  <c r="AI362" i="10"/>
  <c r="AH362" i="10"/>
  <c r="AR361" i="10"/>
  <c r="AO361" i="10"/>
  <c r="AI361" i="10"/>
  <c r="AH361" i="10"/>
  <c r="AR360" i="10"/>
  <c r="AO360" i="10"/>
  <c r="AI360" i="10"/>
  <c r="AH360" i="10"/>
  <c r="AR359" i="10"/>
  <c r="AO359" i="10"/>
  <c r="AI359" i="10"/>
  <c r="AH359" i="10"/>
  <c r="AR358" i="10"/>
  <c r="AO358" i="10"/>
  <c r="AI358" i="10"/>
  <c r="AH358" i="10"/>
  <c r="AR357" i="10"/>
  <c r="AO357" i="10"/>
  <c r="AI357" i="10"/>
  <c r="AH357" i="10"/>
  <c r="AR356" i="10"/>
  <c r="AO356" i="10"/>
  <c r="AI356" i="10"/>
  <c r="AH356" i="10"/>
  <c r="AR355" i="10"/>
  <c r="AO355" i="10"/>
  <c r="AI355" i="10"/>
  <c r="AH355" i="10"/>
  <c r="AR354" i="10"/>
  <c r="AO354" i="10"/>
  <c r="AI354" i="10"/>
  <c r="AH354" i="10"/>
  <c r="AG354" i="10"/>
  <c r="AR353" i="10"/>
  <c r="AO353" i="10"/>
  <c r="AI353" i="10"/>
  <c r="AH353" i="10"/>
  <c r="AG353" i="10"/>
  <c r="AR352" i="10"/>
  <c r="AO352" i="10"/>
  <c r="AI352" i="10"/>
  <c r="AH352" i="10"/>
  <c r="AG352" i="10"/>
  <c r="AR351" i="10"/>
  <c r="AO351" i="10"/>
  <c r="AI351" i="10"/>
  <c r="AH351" i="10"/>
  <c r="AG351" i="10"/>
  <c r="AR327" i="10"/>
  <c r="AO327" i="10"/>
  <c r="AI327" i="10"/>
  <c r="AH327" i="10"/>
  <c r="AG327" i="10"/>
  <c r="AR326" i="10"/>
  <c r="AO326" i="10"/>
  <c r="AI326" i="10"/>
  <c r="AH326" i="10"/>
  <c r="AG326" i="10"/>
  <c r="AR325" i="10"/>
  <c r="AO325" i="10"/>
  <c r="AI325" i="10"/>
  <c r="AH325" i="10"/>
  <c r="AG325" i="10"/>
  <c r="AR324" i="10"/>
  <c r="AO324" i="10"/>
  <c r="AI324" i="10"/>
  <c r="AH324" i="10"/>
  <c r="AG324" i="10"/>
  <c r="AR323" i="10"/>
  <c r="AO323" i="10"/>
  <c r="AI323" i="10"/>
  <c r="AH323" i="10"/>
  <c r="AG323" i="10"/>
  <c r="AR322" i="10"/>
  <c r="AO322" i="10"/>
  <c r="AI322" i="10"/>
  <c r="AH322" i="10"/>
  <c r="AG322" i="10"/>
  <c r="AR321" i="10"/>
  <c r="AO321" i="10"/>
  <c r="AI321" i="10"/>
  <c r="AH321" i="10"/>
  <c r="AG321" i="10"/>
  <c r="AR320" i="10"/>
  <c r="AO320" i="10"/>
  <c r="AI320" i="10"/>
  <c r="AH320" i="10"/>
  <c r="AG320" i="10"/>
  <c r="AR319" i="10"/>
  <c r="AO319" i="10"/>
  <c r="AI319" i="10"/>
  <c r="AH319" i="10"/>
  <c r="AG319" i="10"/>
  <c r="AR318" i="10"/>
  <c r="AO318" i="10"/>
  <c r="AI318" i="10"/>
  <c r="AH318" i="10"/>
  <c r="AG318" i="10"/>
  <c r="AR317" i="10"/>
  <c r="AO317" i="10"/>
  <c r="AI317" i="10"/>
  <c r="AH317" i="10"/>
  <c r="AG317" i="10"/>
  <c r="AR316" i="10"/>
  <c r="AO316" i="10"/>
  <c r="AI316" i="10"/>
  <c r="AH316" i="10"/>
  <c r="AG316" i="10"/>
  <c r="AR315" i="10"/>
  <c r="AO315" i="10"/>
  <c r="AI315" i="10"/>
  <c r="AH315" i="10"/>
  <c r="AG315" i="10"/>
  <c r="AR314" i="10"/>
  <c r="AO314" i="10"/>
  <c r="AI314" i="10"/>
  <c r="AH314" i="10"/>
  <c r="AG314" i="10"/>
  <c r="AR313" i="10"/>
  <c r="AO313" i="10"/>
  <c r="AI313" i="10"/>
  <c r="AH313" i="10"/>
  <c r="AG313" i="10"/>
  <c r="AR312" i="10"/>
  <c r="AO312" i="10"/>
  <c r="AI312" i="10"/>
  <c r="AH312" i="10"/>
  <c r="AG312" i="10"/>
  <c r="AR311" i="10"/>
  <c r="AO311" i="10"/>
  <c r="AI311" i="10"/>
  <c r="AH311" i="10"/>
  <c r="AG311" i="10"/>
  <c r="AR310" i="10"/>
  <c r="AO310" i="10"/>
  <c r="AI310" i="10"/>
  <c r="AH310" i="10"/>
  <c r="AG310" i="10"/>
  <c r="AR309" i="10"/>
  <c r="AO309" i="10"/>
  <c r="AI309" i="10"/>
  <c r="AH309" i="10"/>
  <c r="AG309" i="10"/>
  <c r="AR308" i="10"/>
  <c r="AO308" i="10"/>
  <c r="AI308" i="10"/>
  <c r="AH308" i="10"/>
  <c r="AG308" i="10"/>
  <c r="AR307" i="10"/>
  <c r="AO307" i="10"/>
  <c r="AI307" i="10"/>
  <c r="AH307" i="10"/>
  <c r="AG307" i="10"/>
  <c r="AR306" i="10"/>
  <c r="AO306" i="10"/>
  <c r="AI306" i="10"/>
  <c r="AH306" i="10"/>
  <c r="AG306" i="10"/>
  <c r="AR305" i="10"/>
  <c r="AO305" i="10"/>
  <c r="AI305" i="10"/>
  <c r="AH305" i="10"/>
  <c r="AR304" i="10"/>
  <c r="AO304" i="10"/>
  <c r="AI304" i="10"/>
  <c r="AH304" i="10"/>
  <c r="AR303" i="10"/>
  <c r="AO303" i="10"/>
  <c r="AI303" i="10"/>
  <c r="AH303" i="10"/>
  <c r="AR302" i="10"/>
  <c r="AO302" i="10"/>
  <c r="AI302" i="10"/>
  <c r="AH302" i="10"/>
  <c r="AR301" i="10"/>
  <c r="AO301" i="10"/>
  <c r="AI301" i="10"/>
  <c r="AH301" i="10"/>
  <c r="AR300" i="10"/>
  <c r="AO300" i="10"/>
  <c r="AI300" i="10"/>
  <c r="AH300" i="10"/>
  <c r="AR299" i="10"/>
  <c r="AO299" i="10"/>
  <c r="AI299" i="10"/>
  <c r="AH299" i="10"/>
  <c r="AR298" i="10"/>
  <c r="AO298" i="10"/>
  <c r="AI298" i="10"/>
  <c r="AH298" i="10"/>
  <c r="AR297" i="10"/>
  <c r="AO297" i="10"/>
  <c r="AI297" i="10"/>
  <c r="AH297" i="10"/>
  <c r="AR296" i="10"/>
  <c r="AO296" i="10"/>
  <c r="AI296" i="10"/>
  <c r="AH296" i="10"/>
  <c r="AG296" i="10"/>
  <c r="AR295" i="10"/>
  <c r="AO295" i="10"/>
  <c r="AI295" i="10"/>
  <c r="AH295" i="10"/>
  <c r="AG295" i="10"/>
  <c r="AR294" i="10"/>
  <c r="AO294" i="10"/>
  <c r="AI294" i="10"/>
  <c r="AH294" i="10"/>
  <c r="AG294" i="10"/>
  <c r="AR293" i="10"/>
  <c r="AO293" i="10"/>
  <c r="AI293" i="10"/>
  <c r="AH293" i="10"/>
  <c r="AG293" i="10"/>
  <c r="AR292" i="10"/>
  <c r="AO292" i="10"/>
  <c r="AI292" i="10"/>
  <c r="AH292" i="10"/>
  <c r="AG292" i="10"/>
  <c r="AR291" i="10"/>
  <c r="AO291" i="10"/>
  <c r="AI291" i="10"/>
  <c r="AH291" i="10"/>
  <c r="AG291" i="10"/>
  <c r="AR290" i="10"/>
  <c r="AO290" i="10"/>
  <c r="AI290" i="10"/>
  <c r="AH290" i="10"/>
  <c r="AG290" i="10"/>
  <c r="AR289" i="10"/>
  <c r="AO289" i="10"/>
  <c r="AI289" i="10"/>
  <c r="AH289" i="10"/>
  <c r="AG289" i="10"/>
  <c r="AR288" i="10"/>
  <c r="AO288" i="10"/>
  <c r="AI288" i="10"/>
  <c r="AH288" i="10"/>
  <c r="AG288" i="10"/>
  <c r="AR287" i="10"/>
  <c r="AO287" i="10"/>
  <c r="AI287" i="10"/>
  <c r="AH287" i="10"/>
  <c r="AG287" i="10"/>
  <c r="AR286" i="10"/>
  <c r="AO286" i="10"/>
  <c r="AI286" i="10"/>
  <c r="AH286" i="10"/>
  <c r="AG286" i="10"/>
  <c r="AR285" i="10"/>
  <c r="AO285" i="10"/>
  <c r="AI285" i="10"/>
  <c r="AH285" i="10"/>
  <c r="AG285" i="10"/>
  <c r="AR284" i="10"/>
  <c r="AO284" i="10"/>
  <c r="AI284" i="10"/>
  <c r="AH284" i="10"/>
  <c r="AG284" i="10"/>
  <c r="AR283" i="10"/>
  <c r="AO283" i="10"/>
  <c r="AI283" i="10"/>
  <c r="AH283" i="10"/>
  <c r="AG283" i="10"/>
  <c r="AR282" i="10"/>
  <c r="AO282" i="10"/>
  <c r="AI282" i="10"/>
  <c r="AH282" i="10"/>
  <c r="AG282" i="10"/>
  <c r="AR281" i="10"/>
  <c r="AO281" i="10"/>
  <c r="AI281" i="10"/>
  <c r="AH281" i="10"/>
  <c r="AG281" i="10"/>
  <c r="AR280" i="10"/>
  <c r="AO280" i="10"/>
  <c r="AI280" i="10"/>
  <c r="AH280" i="10"/>
  <c r="AG280" i="10"/>
  <c r="AR279" i="10"/>
  <c r="AO279" i="10"/>
  <c r="AI279" i="10"/>
  <c r="AH279" i="10"/>
  <c r="AG279" i="10"/>
  <c r="AR278" i="10"/>
  <c r="AO278" i="10"/>
  <c r="AI278" i="10"/>
  <c r="AH278" i="10"/>
  <c r="AG278" i="10"/>
  <c r="AR277" i="10"/>
  <c r="AO277" i="10"/>
  <c r="AI277" i="10"/>
  <c r="AH277" i="10"/>
  <c r="AG277" i="10"/>
  <c r="AR276" i="10"/>
  <c r="AO276" i="10"/>
  <c r="AI276" i="10"/>
  <c r="AH276" i="10"/>
  <c r="AG276" i="10"/>
  <c r="AR275" i="10"/>
  <c r="AO275" i="10"/>
  <c r="AI275" i="10"/>
  <c r="AH275" i="10"/>
  <c r="AG275" i="10"/>
  <c r="AR274" i="10"/>
  <c r="AO274" i="10"/>
  <c r="AI274" i="10"/>
  <c r="AH274" i="10"/>
  <c r="AG274" i="10"/>
  <c r="AR273" i="10"/>
  <c r="AO273" i="10"/>
  <c r="AI273" i="10"/>
  <c r="AH273" i="10"/>
  <c r="AG273" i="10"/>
  <c r="AR272" i="10"/>
  <c r="AO272" i="10"/>
  <c r="AI272" i="10"/>
  <c r="AH272" i="10"/>
  <c r="AG272" i="10"/>
  <c r="AR271" i="10"/>
  <c r="AO271" i="10"/>
  <c r="AI271" i="10"/>
  <c r="AH271" i="10"/>
  <c r="AG271" i="10"/>
  <c r="AR270" i="10"/>
  <c r="AO270" i="10"/>
  <c r="AI270" i="10"/>
  <c r="AH270" i="10"/>
  <c r="AG270" i="10"/>
  <c r="AR269" i="10"/>
  <c r="AO269" i="10"/>
  <c r="AI269" i="10"/>
  <c r="AH269" i="10"/>
  <c r="AG269" i="10"/>
  <c r="AR268" i="10"/>
  <c r="AO268" i="10"/>
  <c r="AI268" i="10"/>
  <c r="AH268" i="10"/>
  <c r="AG268" i="10"/>
  <c r="AR267" i="10"/>
  <c r="AO267" i="10"/>
  <c r="AI267" i="10"/>
  <c r="AH267" i="10"/>
  <c r="AG267" i="10"/>
  <c r="AR266" i="10"/>
  <c r="AO266" i="10"/>
  <c r="AI266" i="10"/>
  <c r="AH266" i="10"/>
  <c r="AG266" i="10"/>
  <c r="AR265" i="10"/>
  <c r="AO265" i="10"/>
  <c r="AI265" i="10"/>
  <c r="AH265" i="10"/>
  <c r="AG265" i="10"/>
  <c r="AR264" i="10"/>
  <c r="AO264" i="10"/>
  <c r="AI264" i="10"/>
  <c r="AH264" i="10"/>
  <c r="AG264" i="10"/>
  <c r="AR263" i="10"/>
  <c r="AO263" i="10"/>
  <c r="AI263" i="10"/>
  <c r="AH263" i="10"/>
  <c r="AG263" i="10"/>
  <c r="AR262" i="10"/>
  <c r="AO262" i="10"/>
  <c r="AI262" i="10"/>
  <c r="AH262" i="10"/>
  <c r="AG262" i="10"/>
  <c r="AR261" i="10"/>
  <c r="AO261" i="10"/>
  <c r="AI261" i="10"/>
  <c r="AH261" i="10"/>
  <c r="AG261" i="10"/>
  <c r="AR260" i="10"/>
  <c r="AO260" i="10"/>
  <c r="AI260" i="10"/>
  <c r="AH260" i="10"/>
  <c r="AG260" i="10"/>
  <c r="AR259" i="10"/>
  <c r="AO259" i="10"/>
  <c r="AI259" i="10"/>
  <c r="AH259" i="10"/>
  <c r="AG259" i="10"/>
  <c r="AR258" i="10"/>
  <c r="AO258" i="10"/>
  <c r="AI258" i="10"/>
  <c r="AH258" i="10"/>
  <c r="AG258" i="10"/>
  <c r="AR257" i="10"/>
  <c r="AO257" i="10"/>
  <c r="AI257" i="10"/>
  <c r="AH257" i="10"/>
  <c r="AG257" i="10"/>
  <c r="AR256" i="10"/>
  <c r="AO256" i="10"/>
  <c r="AI256" i="10"/>
  <c r="AH256" i="10"/>
  <c r="AG256" i="10"/>
  <c r="AR255" i="10"/>
  <c r="AO255" i="10"/>
  <c r="AI255" i="10"/>
  <c r="AH255" i="10"/>
  <c r="AG255" i="10"/>
  <c r="AR254" i="10"/>
  <c r="AO254" i="10"/>
  <c r="AI254" i="10"/>
  <c r="AH254" i="10"/>
  <c r="AG254" i="10"/>
  <c r="AR253" i="10"/>
  <c r="AO253" i="10"/>
  <c r="AI253" i="10"/>
  <c r="AH253" i="10"/>
  <c r="AG253" i="10"/>
  <c r="AR252" i="10"/>
  <c r="AO252" i="10"/>
  <c r="AI252" i="10"/>
  <c r="AH252" i="10"/>
  <c r="AG252" i="10"/>
  <c r="AR251" i="10"/>
  <c r="AO251" i="10"/>
  <c r="AI251" i="10"/>
  <c r="AH251" i="10"/>
  <c r="AG251" i="10"/>
  <c r="AR250" i="10"/>
  <c r="AO250" i="10"/>
  <c r="AI250" i="10"/>
  <c r="AH250" i="10"/>
  <c r="AG250" i="10"/>
  <c r="AR249" i="10"/>
  <c r="AO249" i="10"/>
  <c r="AI249" i="10"/>
  <c r="AH249" i="10"/>
  <c r="AG249" i="10"/>
  <c r="AR248" i="10"/>
  <c r="AO248" i="10"/>
  <c r="AI248" i="10"/>
  <c r="AH248" i="10"/>
  <c r="AG248" i="10"/>
  <c r="AR247" i="10"/>
  <c r="AO247" i="10"/>
  <c r="AI247" i="10"/>
  <c r="AH247" i="10"/>
  <c r="AG247" i="10"/>
  <c r="AR246" i="10"/>
  <c r="AO246" i="10"/>
  <c r="AI246" i="10"/>
  <c r="AH246" i="10"/>
  <c r="AG246" i="10"/>
  <c r="AR245" i="10"/>
  <c r="AO245" i="10"/>
  <c r="AI245" i="10"/>
  <c r="AH245" i="10"/>
  <c r="AG245" i="10"/>
  <c r="AR244" i="10"/>
  <c r="AO244" i="10"/>
  <c r="AI244" i="10"/>
  <c r="AH244" i="10"/>
  <c r="AG244" i="10"/>
  <c r="AR243" i="10"/>
  <c r="AO243" i="10"/>
  <c r="AI243" i="10"/>
  <c r="AH243" i="10"/>
  <c r="AG243" i="10"/>
  <c r="AR242" i="10"/>
  <c r="AO242" i="10"/>
  <c r="AI242" i="10"/>
  <c r="AH242" i="10"/>
  <c r="AR241" i="10"/>
  <c r="AO241" i="10"/>
  <c r="AI241" i="10"/>
  <c r="AH241" i="10"/>
  <c r="AR240" i="10"/>
  <c r="AO240" i="10"/>
  <c r="AI240" i="10"/>
  <c r="AH240" i="10"/>
  <c r="AR239" i="10"/>
  <c r="AO239" i="10"/>
  <c r="AI239" i="10"/>
  <c r="AH239" i="10"/>
  <c r="AR238" i="10"/>
  <c r="AO238" i="10"/>
  <c r="AI238" i="10"/>
  <c r="AH238" i="10"/>
  <c r="AR237" i="10"/>
  <c r="AO237" i="10"/>
  <c r="AI237" i="10"/>
  <c r="AH237" i="10"/>
  <c r="AR236" i="10"/>
  <c r="AO236" i="10"/>
  <c r="AI236" i="10"/>
  <c r="AH236" i="10"/>
  <c r="AR235" i="10"/>
  <c r="AO235" i="10"/>
  <c r="AI235" i="10"/>
  <c r="AH235" i="10"/>
  <c r="AR234" i="10"/>
  <c r="AO234" i="10"/>
  <c r="AI234" i="10"/>
  <c r="AH234" i="10"/>
  <c r="AR233" i="10"/>
  <c r="AO233" i="10"/>
  <c r="AI233" i="10"/>
  <c r="AH233" i="10"/>
  <c r="AR232" i="10"/>
  <c r="AO232" i="10"/>
  <c r="AI232" i="10"/>
  <c r="AH232" i="10"/>
  <c r="AR231" i="10"/>
  <c r="AO231" i="10"/>
  <c r="AI231" i="10"/>
  <c r="AH231" i="10"/>
  <c r="AR230" i="10"/>
  <c r="AO230" i="10"/>
  <c r="AI230" i="10"/>
  <c r="AH230" i="10"/>
  <c r="AR229" i="10"/>
  <c r="AO229" i="10"/>
  <c r="AI229" i="10"/>
  <c r="AH229" i="10"/>
  <c r="AR228" i="10"/>
  <c r="AO228" i="10"/>
  <c r="AI228" i="10"/>
  <c r="AH228" i="10"/>
  <c r="AR227" i="10"/>
  <c r="AO227" i="10"/>
  <c r="AI227" i="10"/>
  <c r="AH227" i="10"/>
  <c r="AR226" i="10"/>
  <c r="AO226" i="10"/>
  <c r="AI226" i="10"/>
  <c r="AH226" i="10"/>
  <c r="AG226" i="10"/>
  <c r="AR225" i="10"/>
  <c r="AO225" i="10"/>
  <c r="AI225" i="10"/>
  <c r="AH225" i="10"/>
  <c r="AG225" i="10"/>
  <c r="AR224" i="10"/>
  <c r="AO224" i="10"/>
  <c r="AI224" i="10"/>
  <c r="AH224" i="10"/>
  <c r="AG224" i="10"/>
  <c r="AR223" i="10"/>
  <c r="AO223" i="10"/>
  <c r="AI223" i="10"/>
  <c r="AH223" i="10"/>
  <c r="AG223" i="10"/>
  <c r="AR222" i="10"/>
  <c r="AO222" i="10"/>
  <c r="AI222" i="10"/>
  <c r="AH222" i="10"/>
  <c r="AG222" i="10"/>
  <c r="AR221" i="10"/>
  <c r="AO221" i="10"/>
  <c r="AI221" i="10"/>
  <c r="AH221" i="10"/>
  <c r="AR220" i="10"/>
  <c r="AO220" i="10"/>
  <c r="AI220" i="10"/>
  <c r="AH220" i="10"/>
  <c r="AR219" i="10"/>
  <c r="AO219" i="10"/>
  <c r="AI219" i="10"/>
  <c r="AH219" i="10"/>
  <c r="AR218" i="10"/>
  <c r="AO218" i="10"/>
  <c r="AI218" i="10"/>
  <c r="AH218" i="10"/>
  <c r="AR217" i="10"/>
  <c r="AO217" i="10"/>
  <c r="AI217" i="10"/>
  <c r="AH217" i="10"/>
  <c r="AR216" i="10"/>
  <c r="AO216" i="10"/>
  <c r="AI216" i="10"/>
  <c r="AH216" i="10"/>
  <c r="AR215" i="10"/>
  <c r="AO215" i="10"/>
  <c r="AI215" i="10"/>
  <c r="AH215" i="10"/>
  <c r="AR214" i="10"/>
  <c r="AO214" i="10"/>
  <c r="AI214" i="10"/>
  <c r="AH214" i="10"/>
  <c r="AR213" i="10"/>
  <c r="AO213" i="10"/>
  <c r="AI213" i="10"/>
  <c r="AH213" i="10"/>
  <c r="AR212" i="10"/>
  <c r="AO212" i="10"/>
  <c r="AI212" i="10"/>
  <c r="AH212" i="10"/>
  <c r="AR211" i="10"/>
  <c r="AO211" i="10"/>
  <c r="AI211" i="10"/>
  <c r="AH211" i="10"/>
  <c r="AR210" i="10"/>
  <c r="AO210" i="10"/>
  <c r="AI210" i="10"/>
  <c r="AH210" i="10"/>
  <c r="AR209" i="10"/>
  <c r="AO209" i="10"/>
  <c r="AI209" i="10"/>
  <c r="AH209" i="10"/>
  <c r="AR208" i="10"/>
  <c r="AO208" i="10"/>
  <c r="AI208" i="10"/>
  <c r="AH208" i="10"/>
  <c r="AR207" i="10"/>
  <c r="AO207" i="10"/>
  <c r="AI207" i="10"/>
  <c r="AH207" i="10"/>
  <c r="AR206" i="10"/>
  <c r="AO206" i="10"/>
  <c r="AI206" i="10"/>
  <c r="AH206" i="10"/>
  <c r="AR205" i="10"/>
  <c r="AO205" i="10"/>
  <c r="AI205" i="10"/>
  <c r="AH205" i="10"/>
  <c r="AR204" i="10"/>
  <c r="AO204" i="10"/>
  <c r="AI204" i="10"/>
  <c r="AH204" i="10"/>
  <c r="AR203" i="10"/>
  <c r="AO203" i="10"/>
  <c r="AI203" i="10"/>
  <c r="AH203" i="10"/>
  <c r="AG203" i="10"/>
  <c r="AR202" i="10"/>
  <c r="AO202" i="10"/>
  <c r="AI202" i="10"/>
  <c r="AH202" i="10"/>
  <c r="AG202" i="10"/>
  <c r="AR201" i="10"/>
  <c r="AO201" i="10"/>
  <c r="AI201" i="10"/>
  <c r="AH201" i="10"/>
  <c r="AG201" i="10"/>
  <c r="AR200" i="10"/>
  <c r="AO200" i="10"/>
  <c r="AI200" i="10"/>
  <c r="AH200" i="10"/>
  <c r="AG200" i="10"/>
  <c r="AR199" i="10"/>
  <c r="AO199" i="10"/>
  <c r="AI199" i="10"/>
  <c r="AH199" i="10"/>
  <c r="AR198" i="10"/>
  <c r="AO198" i="10"/>
  <c r="AI198" i="10"/>
  <c r="AH198" i="10"/>
  <c r="AR197" i="10"/>
  <c r="AO197" i="10"/>
  <c r="AI197" i="10"/>
  <c r="AH197" i="10"/>
  <c r="AR196" i="10"/>
  <c r="AO196" i="10"/>
  <c r="AI196" i="10"/>
  <c r="AH196" i="10"/>
  <c r="AR195" i="10"/>
  <c r="AO195" i="10"/>
  <c r="AI195" i="10"/>
  <c r="AH195" i="10"/>
  <c r="AR194" i="10"/>
  <c r="AO194" i="10"/>
  <c r="AI194" i="10"/>
  <c r="AH194" i="10"/>
  <c r="AR193" i="10"/>
  <c r="AO193" i="10"/>
  <c r="AI193" i="10"/>
  <c r="AH193" i="10"/>
  <c r="AR192" i="10"/>
  <c r="AO192" i="10"/>
  <c r="AI192" i="10"/>
  <c r="AH192" i="10"/>
  <c r="AR191" i="10"/>
  <c r="AO191" i="10"/>
  <c r="AI191" i="10"/>
  <c r="AH191" i="10"/>
  <c r="AR190" i="10"/>
  <c r="AO190" i="10"/>
  <c r="AI190" i="10"/>
  <c r="AH190" i="10"/>
  <c r="AR189" i="10"/>
  <c r="AO189" i="10"/>
  <c r="AI189" i="10"/>
  <c r="AH189" i="10"/>
  <c r="AR188" i="10"/>
  <c r="AO188" i="10"/>
  <c r="AI188" i="10"/>
  <c r="AH188" i="10"/>
  <c r="AR187" i="10"/>
  <c r="AO187" i="10"/>
  <c r="AI187" i="10"/>
  <c r="AH187" i="10"/>
  <c r="AR186" i="10"/>
  <c r="AO186" i="10"/>
  <c r="AI186" i="10"/>
  <c r="AH186" i="10"/>
  <c r="AR185" i="10"/>
  <c r="AO185" i="10"/>
  <c r="AI185" i="10"/>
  <c r="AH185" i="10"/>
  <c r="AR184" i="10"/>
  <c r="AO184" i="10"/>
  <c r="AI184" i="10"/>
  <c r="AH184" i="10"/>
  <c r="AR183" i="10"/>
  <c r="AO183" i="10"/>
  <c r="AI183" i="10"/>
  <c r="AH183" i="10"/>
  <c r="AG183" i="10"/>
  <c r="AR182" i="10"/>
  <c r="AO182" i="10"/>
  <c r="AI182" i="10"/>
  <c r="AH182" i="10"/>
  <c r="AG182" i="10"/>
  <c r="AR181" i="10"/>
  <c r="AO181" i="10"/>
  <c r="AI181" i="10"/>
  <c r="AH181" i="10"/>
  <c r="AG181" i="10"/>
  <c r="AR180" i="10"/>
  <c r="AO180" i="10"/>
  <c r="AI180" i="10"/>
  <c r="AH180" i="10"/>
  <c r="AG180" i="10"/>
  <c r="AR179" i="10"/>
  <c r="AO179" i="10"/>
  <c r="AI179" i="10"/>
  <c r="AH179" i="10"/>
  <c r="AG179" i="10"/>
  <c r="AR178" i="10"/>
  <c r="AO178" i="10"/>
  <c r="AI178" i="10"/>
  <c r="AH178" i="10"/>
  <c r="AG178" i="10"/>
  <c r="AR177" i="10"/>
  <c r="AO177" i="10"/>
  <c r="AI177" i="10"/>
  <c r="AH177" i="10"/>
  <c r="AG177" i="10"/>
  <c r="AR176" i="10"/>
  <c r="AO176" i="10"/>
  <c r="AI176" i="10"/>
  <c r="AH176" i="10"/>
  <c r="AG176" i="10"/>
  <c r="AR175" i="10"/>
  <c r="AO175" i="10"/>
  <c r="AI175" i="10"/>
  <c r="AH175" i="10"/>
  <c r="AG175" i="10"/>
  <c r="AR174" i="10"/>
  <c r="AO174" i="10"/>
  <c r="AI174" i="10"/>
  <c r="AH174" i="10"/>
  <c r="AG174" i="10"/>
  <c r="AR173" i="10"/>
  <c r="AO173" i="10"/>
  <c r="AI173" i="10"/>
  <c r="AH173" i="10"/>
  <c r="AG173" i="10"/>
  <c r="AR172" i="10"/>
  <c r="AO172" i="10"/>
  <c r="AI172" i="10"/>
  <c r="AH172" i="10"/>
  <c r="AG172" i="10"/>
  <c r="AR171" i="10"/>
  <c r="AO171" i="10"/>
  <c r="AI171" i="10"/>
  <c r="AH171" i="10"/>
  <c r="AG171" i="10"/>
  <c r="AR170" i="10"/>
  <c r="AO170" i="10"/>
  <c r="AI170" i="10"/>
  <c r="AH170" i="10"/>
  <c r="AG170" i="10"/>
  <c r="AR169" i="10"/>
  <c r="AO169" i="10"/>
  <c r="AI169" i="10"/>
  <c r="AH169" i="10"/>
  <c r="AG169" i="10"/>
  <c r="AR168" i="10"/>
  <c r="AO168" i="10"/>
  <c r="AI168" i="10"/>
  <c r="AH168" i="10"/>
  <c r="AG168" i="10"/>
  <c r="AR167" i="10"/>
  <c r="AO167" i="10"/>
  <c r="AI167" i="10"/>
  <c r="AH167" i="10"/>
  <c r="AG167" i="10"/>
  <c r="AR166" i="10"/>
  <c r="AO166" i="10"/>
  <c r="AI166" i="10"/>
  <c r="AH166" i="10"/>
  <c r="AG166" i="10"/>
  <c r="AR165" i="10"/>
  <c r="AO165" i="10"/>
  <c r="AI165" i="10"/>
  <c r="AH165" i="10"/>
  <c r="AG165" i="10"/>
  <c r="R64" i="10" l="1"/>
  <c r="R44" i="10"/>
  <c r="R202" i="10"/>
  <c r="R203" i="10" s="1"/>
  <c r="R181" i="10"/>
  <c r="AF181" i="10" s="1"/>
  <c r="R165" i="10"/>
  <c r="R166" i="10" s="1"/>
  <c r="R167" i="10" s="1"/>
  <c r="R168" i="10" s="1"/>
  <c r="R169" i="10" s="1"/>
  <c r="R170" i="10" s="1"/>
  <c r="R171" i="10" s="1"/>
  <c r="R172" i="10" s="1"/>
  <c r="R173" i="10" s="1"/>
  <c r="R174" i="10" s="1"/>
  <c r="R175" i="10" s="1"/>
  <c r="R176" i="10" s="1"/>
  <c r="R177" i="10" s="1"/>
  <c r="R178" i="10" s="1"/>
  <c r="R179" i="10" s="1"/>
  <c r="R180" i="10" s="1"/>
  <c r="AF180" i="10" s="1"/>
  <c r="R144" i="10"/>
  <c r="R125" i="10"/>
  <c r="R105" i="10"/>
  <c r="R84" i="10"/>
  <c r="AF84" i="10" s="1"/>
  <c r="R24" i="10"/>
  <c r="AG329" i="10"/>
  <c r="AF328" i="10"/>
  <c r="R329" i="10"/>
  <c r="AF329" i="10" s="1"/>
  <c r="R327" i="10"/>
  <c r="AF327" i="10" s="1"/>
  <c r="R351" i="10"/>
  <c r="AF351" i="10" s="1"/>
  <c r="R373" i="10"/>
  <c r="R352" i="10"/>
  <c r="R330" i="10"/>
  <c r="R306" i="10"/>
  <c r="R307" i="10" s="1"/>
  <c r="R308" i="10" s="1"/>
  <c r="R309" i="10" s="1"/>
  <c r="R310" i="10" s="1"/>
  <c r="R311" i="10" s="1"/>
  <c r="R312" i="10" s="1"/>
  <c r="R313" i="10" s="1"/>
  <c r="R314" i="10" s="1"/>
  <c r="R315" i="10" s="1"/>
  <c r="R316" i="10" s="1"/>
  <c r="R317" i="10" s="1"/>
  <c r="R318" i="10" s="1"/>
  <c r="R319" i="10" s="1"/>
  <c r="R320" i="10" s="1"/>
  <c r="R321" i="10" s="1"/>
  <c r="R322" i="10" s="1"/>
  <c r="R323" i="10" s="1"/>
  <c r="R324" i="10" s="1"/>
  <c r="R325" i="10" s="1"/>
  <c r="R326" i="10" s="1"/>
  <c r="AF326" i="10" s="1"/>
  <c r="R285" i="10"/>
  <c r="R286" i="10" s="1"/>
  <c r="R287" i="10" s="1"/>
  <c r="R288" i="10" s="1"/>
  <c r="R289" i="10" s="1"/>
  <c r="R290" i="10" s="1"/>
  <c r="R291" i="10" s="1"/>
  <c r="R292" i="10" s="1"/>
  <c r="R293" i="10" s="1"/>
  <c r="R294" i="10" s="1"/>
  <c r="R295" i="10" s="1"/>
  <c r="R296" i="10" s="1"/>
  <c r="R297" i="10" s="1"/>
  <c r="R298" i="10" s="1"/>
  <c r="R299" i="10" s="1"/>
  <c r="R300" i="10" s="1"/>
  <c r="R301" i="10" s="1"/>
  <c r="R302" i="10" s="1"/>
  <c r="R303" i="10" s="1"/>
  <c r="R304" i="10" s="1"/>
  <c r="R305" i="10" s="1"/>
  <c r="AF305" i="10" s="1"/>
  <c r="R264" i="10"/>
  <c r="R265" i="10" s="1"/>
  <c r="R266" i="10" s="1"/>
  <c r="R267" i="10" s="1"/>
  <c r="R268" i="10" s="1"/>
  <c r="R269" i="10" s="1"/>
  <c r="R270" i="10" s="1"/>
  <c r="R271" i="10" s="1"/>
  <c r="R272" i="10" s="1"/>
  <c r="R273" i="10" s="1"/>
  <c r="R274" i="10" s="1"/>
  <c r="R275" i="10" s="1"/>
  <c r="R276" i="10" s="1"/>
  <c r="R277" i="10" s="1"/>
  <c r="R278" i="10" s="1"/>
  <c r="R279" i="10" s="1"/>
  <c r="R280" i="10" s="1"/>
  <c r="R281" i="10" s="1"/>
  <c r="R282" i="10" s="1"/>
  <c r="R283" i="10" s="1"/>
  <c r="R284" i="10" s="1"/>
  <c r="AF284" i="10" s="1"/>
  <c r="AF263" i="10"/>
  <c r="R222" i="10"/>
  <c r="AF222" i="10" s="1"/>
  <c r="L10" i="27" a="1"/>
  <c r="L10" i="27" s="1"/>
  <c r="L17" i="27" s="1"/>
  <c r="M10" i="27" a="1"/>
  <c r="M10" i="27" s="1"/>
  <c r="M17" i="27" s="1"/>
  <c r="N10" i="27" a="1"/>
  <c r="N10" i="27" s="1"/>
  <c r="N17" i="27" s="1"/>
  <c r="O10" i="27" a="1"/>
  <c r="O10" i="27" s="1"/>
  <c r="O17" i="27" s="1"/>
  <c r="P10" i="27" a="1"/>
  <c r="P10" i="27" s="1"/>
  <c r="P17" i="27" s="1"/>
  <c r="Q10" i="27" a="1"/>
  <c r="Q10" i="27" s="1"/>
  <c r="Q17" i="27" s="1"/>
  <c r="R10" i="27" a="1"/>
  <c r="R10" i="27" s="1"/>
  <c r="R17" i="27" s="1"/>
  <c r="S10" i="27" a="1"/>
  <c r="S10" i="27" s="1"/>
  <c r="S17" i="27" s="1"/>
  <c r="T10" i="27" a="1"/>
  <c r="T10" i="27" s="1"/>
  <c r="T17" i="27" s="1"/>
  <c r="U10" i="27" a="1"/>
  <c r="U10" i="27" s="1"/>
  <c r="U17" i="27" s="1"/>
  <c r="V10" i="27" a="1"/>
  <c r="V10" i="27" s="1"/>
  <c r="V17" i="27" s="1"/>
  <c r="W10" i="27" a="1"/>
  <c r="W10" i="27" s="1"/>
  <c r="W17" i="27" s="1"/>
  <c r="X10" i="27" a="1"/>
  <c r="X10" i="27" s="1"/>
  <c r="X17" i="27" s="1"/>
  <c r="J11" i="27" a="1"/>
  <c r="J11" i="27" s="1"/>
  <c r="K11" i="27" a="1"/>
  <c r="K11" i="27" s="1"/>
  <c r="L11" i="27" a="1"/>
  <c r="L11" i="27" s="1"/>
  <c r="M11" i="27" a="1"/>
  <c r="M11" i="27" s="1"/>
  <c r="N11" i="27" a="1"/>
  <c r="N11" i="27" s="1"/>
  <c r="O11" i="27" a="1"/>
  <c r="O11" i="27" s="1"/>
  <c r="P11" i="27" a="1"/>
  <c r="P11" i="27" s="1"/>
  <c r="Q11" i="27" a="1"/>
  <c r="Q11" i="27" s="1"/>
  <c r="R11" i="27" a="1"/>
  <c r="R11" i="27" s="1"/>
  <c r="S11" i="27" a="1"/>
  <c r="S11" i="27" s="1"/>
  <c r="T11" i="27" a="1"/>
  <c r="T11" i="27" s="1"/>
  <c r="U11" i="27" a="1"/>
  <c r="U11" i="27" s="1"/>
  <c r="V11" i="27" a="1"/>
  <c r="V11" i="27" s="1"/>
  <c r="W11" i="27" a="1"/>
  <c r="W11" i="27" s="1"/>
  <c r="X11" i="27" a="1"/>
  <c r="X11" i="27" s="1"/>
  <c r="J12" i="27" a="1"/>
  <c r="J12" i="27" s="1"/>
  <c r="K12" i="27" a="1"/>
  <c r="K12" i="27" s="1"/>
  <c r="L12" i="27" a="1"/>
  <c r="L12" i="27" s="1"/>
  <c r="M12" i="27" a="1"/>
  <c r="M12" i="27" s="1"/>
  <c r="N12" i="27" a="1"/>
  <c r="N12" i="27" s="1"/>
  <c r="O12" i="27" a="1"/>
  <c r="O12" i="27" s="1"/>
  <c r="P12" i="27" a="1"/>
  <c r="P12" i="27" s="1"/>
  <c r="Q12" i="27" a="1"/>
  <c r="Q12" i="27" s="1"/>
  <c r="R12" i="27" a="1"/>
  <c r="R12" i="27" s="1"/>
  <c r="S12" i="27" a="1"/>
  <c r="S12" i="27" s="1"/>
  <c r="T12" i="27" a="1"/>
  <c r="T12" i="27" s="1"/>
  <c r="U12" i="27" a="1"/>
  <c r="U12" i="27" s="1"/>
  <c r="V12" i="27" a="1"/>
  <c r="V12" i="27" s="1"/>
  <c r="W12" i="27" a="1"/>
  <c r="W12" i="27" s="1"/>
  <c r="X12" i="27" a="1"/>
  <c r="X12" i="27" s="1"/>
  <c r="E13" i="27" a="1"/>
  <c r="E13" i="27" s="1"/>
  <c r="F13" i="27" a="1"/>
  <c r="F13" i="27" s="1"/>
  <c r="G13" i="27" a="1"/>
  <c r="G13" i="27" s="1"/>
  <c r="H13" i="27" a="1"/>
  <c r="H13" i="27" s="1"/>
  <c r="I13" i="27" a="1"/>
  <c r="I13" i="27" s="1"/>
  <c r="J13" i="27" a="1"/>
  <c r="J13" i="27" s="1"/>
  <c r="K13" i="27" a="1"/>
  <c r="K13" i="27" s="1"/>
  <c r="L13" i="27" a="1"/>
  <c r="L13" i="27" s="1"/>
  <c r="M13" i="27" a="1"/>
  <c r="M13" i="27" s="1"/>
  <c r="N13" i="27" a="1"/>
  <c r="N13" i="27" s="1"/>
  <c r="O13" i="27" a="1"/>
  <c r="O13" i="27" s="1"/>
  <c r="P13" i="27" a="1"/>
  <c r="P13" i="27" s="1"/>
  <c r="Q13" i="27" a="1"/>
  <c r="Q13" i="27" s="1"/>
  <c r="R13" i="27" a="1"/>
  <c r="R13" i="27" s="1"/>
  <c r="S13" i="27" a="1"/>
  <c r="S13" i="27" s="1"/>
  <c r="T13" i="27" a="1"/>
  <c r="T13" i="27" s="1"/>
  <c r="U13" i="27" a="1"/>
  <c r="U13" i="27" s="1"/>
  <c r="V13" i="27" a="1"/>
  <c r="V13" i="27" s="1"/>
  <c r="W13" i="27" a="1"/>
  <c r="W13" i="27" s="1"/>
  <c r="X13" i="27" a="1"/>
  <c r="X13" i="27" s="1"/>
  <c r="E14" i="27" a="1"/>
  <c r="E14" i="27" s="1"/>
  <c r="F14" i="27" a="1"/>
  <c r="F14" i="27" s="1"/>
  <c r="G14" i="27" a="1"/>
  <c r="G14" i="27" s="1"/>
  <c r="H14" i="27" a="1"/>
  <c r="H14" i="27" s="1"/>
  <c r="I14" i="27" a="1"/>
  <c r="I14" i="27" s="1"/>
  <c r="J14" i="27" a="1"/>
  <c r="J14" i="27" s="1"/>
  <c r="K14" i="27" a="1"/>
  <c r="K14" i="27" s="1"/>
  <c r="L14" i="27" a="1"/>
  <c r="L14" i="27" s="1"/>
  <c r="M14" i="27" a="1"/>
  <c r="M14" i="27" s="1"/>
  <c r="N14" i="27" a="1"/>
  <c r="N14" i="27" s="1"/>
  <c r="O14" i="27" a="1"/>
  <c r="O14" i="27" s="1"/>
  <c r="P14" i="27" a="1"/>
  <c r="P14" i="27" s="1"/>
  <c r="Q14" i="27" a="1"/>
  <c r="Q14" i="27" s="1"/>
  <c r="R14" i="27" a="1"/>
  <c r="R14" i="27" s="1"/>
  <c r="S14" i="27" a="1"/>
  <c r="S14" i="27" s="1"/>
  <c r="T14" i="27" a="1"/>
  <c r="T14" i="27" s="1"/>
  <c r="U14" i="27" a="1"/>
  <c r="U14" i="27" s="1"/>
  <c r="V14" i="27" a="1"/>
  <c r="V14" i="27" s="1"/>
  <c r="W14" i="27" a="1"/>
  <c r="W14" i="27" s="1"/>
  <c r="X14" i="27" a="1"/>
  <c r="X14" i="27" s="1"/>
  <c r="D13" i="27" a="1"/>
  <c r="D13" i="27" s="1"/>
  <c r="D14" i="27" a="1"/>
  <c r="D14" i="27" s="1"/>
  <c r="C3" i="24"/>
  <c r="D3" i="24"/>
  <c r="E3" i="24"/>
  <c r="F3" i="24"/>
  <c r="G3" i="24"/>
  <c r="H3" i="24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B3" i="24"/>
  <c r="AF167" i="10" l="1"/>
  <c r="AF174" i="10"/>
  <c r="AF170" i="10"/>
  <c r="AF166" i="10"/>
  <c r="AG297" i="10"/>
  <c r="AG355" i="10"/>
  <c r="R145" i="10"/>
  <c r="AF144" i="10"/>
  <c r="AF179" i="10"/>
  <c r="AF178" i="10"/>
  <c r="R65" i="10"/>
  <c r="AF64" i="10"/>
  <c r="AF175" i="10"/>
  <c r="R25" i="10"/>
  <c r="AF24" i="10"/>
  <c r="R45" i="10"/>
  <c r="AF44" i="10"/>
  <c r="AF171" i="10"/>
  <c r="R106" i="10"/>
  <c r="AF105" i="10"/>
  <c r="R126" i="10"/>
  <c r="AF125" i="10"/>
  <c r="N16" i="27"/>
  <c r="R374" i="10"/>
  <c r="AF373" i="10"/>
  <c r="AF172" i="10"/>
  <c r="AF261" i="10"/>
  <c r="AF253" i="10"/>
  <c r="AF245" i="10"/>
  <c r="AF279" i="10"/>
  <c r="AF271" i="10"/>
  <c r="AF304" i="10"/>
  <c r="AF296" i="10"/>
  <c r="AF288" i="10"/>
  <c r="AF322" i="10"/>
  <c r="AF314" i="10"/>
  <c r="AF260" i="10"/>
  <c r="AF252" i="10"/>
  <c r="AF244" i="10"/>
  <c r="AF278" i="10"/>
  <c r="AF270" i="10"/>
  <c r="AF303" i="10"/>
  <c r="AF295" i="10"/>
  <c r="AF287" i="10"/>
  <c r="AF321" i="10"/>
  <c r="AF313" i="10"/>
  <c r="AF259" i="10"/>
  <c r="AF251" i="10"/>
  <c r="AF264" i="10"/>
  <c r="AF277" i="10"/>
  <c r="AF269" i="10"/>
  <c r="AF302" i="10"/>
  <c r="AF294" i="10"/>
  <c r="AF286" i="10"/>
  <c r="AF320" i="10"/>
  <c r="AF312" i="10"/>
  <c r="AF177" i="10"/>
  <c r="AF169" i="10"/>
  <c r="AF258" i="10"/>
  <c r="AF250" i="10"/>
  <c r="AF276" i="10"/>
  <c r="AF268" i="10"/>
  <c r="AF301" i="10"/>
  <c r="AF293" i="10"/>
  <c r="AF319" i="10"/>
  <c r="AF311" i="10"/>
  <c r="R353" i="10"/>
  <c r="AF352" i="10"/>
  <c r="R331" i="10"/>
  <c r="AF176" i="10"/>
  <c r="AF168" i="10"/>
  <c r="AF202" i="10"/>
  <c r="AF257" i="10"/>
  <c r="AF249" i="10"/>
  <c r="AF283" i="10"/>
  <c r="AF275" i="10"/>
  <c r="AF267" i="10"/>
  <c r="AF300" i="10"/>
  <c r="AF292" i="10"/>
  <c r="AF306" i="10"/>
  <c r="AF318" i="10"/>
  <c r="AF310" i="10"/>
  <c r="AF243" i="10"/>
  <c r="AF256" i="10"/>
  <c r="AF248" i="10"/>
  <c r="AF282" i="10"/>
  <c r="AF274" i="10"/>
  <c r="AF266" i="10"/>
  <c r="AF299" i="10"/>
  <c r="AF291" i="10"/>
  <c r="AF325" i="10"/>
  <c r="AF317" i="10"/>
  <c r="AF309" i="10"/>
  <c r="AF255" i="10"/>
  <c r="AF247" i="10"/>
  <c r="AF281" i="10"/>
  <c r="AF273" i="10"/>
  <c r="AF265" i="10"/>
  <c r="AF298" i="10"/>
  <c r="AF290" i="10"/>
  <c r="AF324" i="10"/>
  <c r="AF316" i="10"/>
  <c r="AF308" i="10"/>
  <c r="AF165" i="10"/>
  <c r="AF173" i="10"/>
  <c r="AF203" i="10"/>
  <c r="AF262" i="10"/>
  <c r="AF254" i="10"/>
  <c r="AF246" i="10"/>
  <c r="AF280" i="10"/>
  <c r="AF272" i="10"/>
  <c r="AF285" i="10"/>
  <c r="AF297" i="10"/>
  <c r="AF289" i="10"/>
  <c r="AF323" i="10"/>
  <c r="AF315" i="10"/>
  <c r="AF307" i="10"/>
  <c r="R85" i="10"/>
  <c r="AF85" i="10" s="1"/>
  <c r="R182" i="10"/>
  <c r="AF182" i="10" s="1"/>
  <c r="U16" i="27"/>
  <c r="M16" i="27"/>
  <c r="S16" i="27"/>
  <c r="R16" i="27"/>
  <c r="K16" i="27"/>
  <c r="Q16" i="27"/>
  <c r="J16" i="27"/>
  <c r="V16" i="27"/>
  <c r="X16" i="27"/>
  <c r="P16" i="27"/>
  <c r="W16" i="27"/>
  <c r="O16" i="27"/>
  <c r="L16" i="27"/>
  <c r="T16" i="27"/>
  <c r="N5" i="31"/>
  <c r="J10" i="27" s="1" a="1"/>
  <c r="J10" i="27" s="1"/>
  <c r="J17" i="27" s="1"/>
  <c r="O5" i="31"/>
  <c r="K10" i="27" s="1" a="1"/>
  <c r="K10" i="27" s="1"/>
  <c r="K17" i="27" s="1"/>
  <c r="G5" i="31"/>
  <c r="H5" i="31"/>
  <c r="D10" i="27" s="1" a="1"/>
  <c r="D10" i="27" s="1"/>
  <c r="D17" i="27" s="1"/>
  <c r="I5" i="31"/>
  <c r="E10" i="27" s="1" a="1"/>
  <c r="E10" i="27" s="1"/>
  <c r="E17" i="27" s="1"/>
  <c r="J5" i="31"/>
  <c r="F10" i="27" s="1" a="1"/>
  <c r="F10" i="27" s="1"/>
  <c r="F17" i="27" s="1"/>
  <c r="K5" i="31"/>
  <c r="G10" i="27" s="1" a="1"/>
  <c r="G10" i="27" s="1"/>
  <c r="G17" i="27" s="1"/>
  <c r="L5" i="31"/>
  <c r="H10" i="27" s="1" a="1"/>
  <c r="H10" i="27" s="1"/>
  <c r="H17" i="27" s="1"/>
  <c r="M5" i="31"/>
  <c r="I10" i="27" s="1" a="1"/>
  <c r="I10" i="27" s="1"/>
  <c r="I17" i="27" s="1"/>
  <c r="G6" i="31"/>
  <c r="H6" i="31"/>
  <c r="D11" i="27" s="1" a="1"/>
  <c r="D11" i="27" s="1"/>
  <c r="I6" i="31"/>
  <c r="E11" i="27" s="1" a="1"/>
  <c r="E11" i="27" s="1"/>
  <c r="J6" i="31"/>
  <c r="F11" i="27" s="1" a="1"/>
  <c r="F11" i="27" s="1"/>
  <c r="K6" i="31"/>
  <c r="G11" i="27" s="1" a="1"/>
  <c r="G11" i="27" s="1"/>
  <c r="L6" i="31"/>
  <c r="G7" i="31"/>
  <c r="H7" i="31"/>
  <c r="D12" i="27" s="1" a="1"/>
  <c r="D12" i="27" s="1"/>
  <c r="I7" i="31"/>
  <c r="E12" i="27" s="1" a="1"/>
  <c r="E12" i="27" s="1"/>
  <c r="J7" i="31"/>
  <c r="F12" i="27" s="1" a="1"/>
  <c r="F12" i="27" s="1"/>
  <c r="K7" i="31"/>
  <c r="G12" i="27" s="1" a="1"/>
  <c r="G12" i="27" s="1"/>
  <c r="L7" i="31"/>
  <c r="G8" i="31"/>
  <c r="G9" i="31"/>
  <c r="F6" i="31"/>
  <c r="F7" i="31"/>
  <c r="F8" i="31"/>
  <c r="F9" i="31"/>
  <c r="F5" i="31"/>
  <c r="AG298" i="10" l="1"/>
  <c r="AG356" i="10"/>
  <c r="E16" i="27"/>
  <c r="D16" i="27"/>
  <c r="I16" i="27"/>
  <c r="H16" i="27"/>
  <c r="G16" i="27"/>
  <c r="F16" i="27"/>
  <c r="R107" i="10"/>
  <c r="AF106" i="10"/>
  <c r="R66" i="10"/>
  <c r="AF65" i="10"/>
  <c r="R46" i="10"/>
  <c r="AF45" i="10"/>
  <c r="R26" i="10"/>
  <c r="AF25" i="10"/>
  <c r="R127" i="10"/>
  <c r="AF126" i="10"/>
  <c r="R146" i="10"/>
  <c r="AF145" i="10"/>
  <c r="R332" i="10"/>
  <c r="R375" i="10"/>
  <c r="AF374" i="10"/>
  <c r="R86" i="10"/>
  <c r="AF86" i="10" s="1"/>
  <c r="R354" i="10"/>
  <c r="AF353" i="10"/>
  <c r="R183" i="10"/>
  <c r="AF183" i="10" s="1"/>
  <c r="AG299" i="10" l="1"/>
  <c r="AG357" i="10"/>
  <c r="AF26" i="10"/>
  <c r="R27" i="10"/>
  <c r="R47" i="10"/>
  <c r="AF46" i="10"/>
  <c r="R147" i="10"/>
  <c r="AF146" i="10"/>
  <c r="R67" i="10"/>
  <c r="AF66" i="10"/>
  <c r="R128" i="10"/>
  <c r="AF127" i="10"/>
  <c r="R108" i="10"/>
  <c r="AF107" i="10"/>
  <c r="R376" i="10"/>
  <c r="AF375" i="10"/>
  <c r="R355" i="10"/>
  <c r="AF354" i="10"/>
  <c r="R87" i="10"/>
  <c r="AF87" i="10" s="1"/>
  <c r="R333" i="10"/>
  <c r="B2" i="27"/>
  <c r="AG300" i="10" l="1"/>
  <c r="AG358" i="10"/>
  <c r="R68" i="10"/>
  <c r="AF67" i="10"/>
  <c r="R148" i="10"/>
  <c r="AF147" i="10"/>
  <c r="R109" i="10"/>
  <c r="AF108" i="10"/>
  <c r="R48" i="10"/>
  <c r="AF47" i="10"/>
  <c r="AF27" i="10"/>
  <c r="R28" i="10"/>
  <c r="R129" i="10"/>
  <c r="AF128" i="10"/>
  <c r="R356" i="10"/>
  <c r="AF355" i="10"/>
  <c r="R334" i="10"/>
  <c r="R88" i="10"/>
  <c r="AF88" i="10" s="1"/>
  <c r="R377" i="10"/>
  <c r="AF376" i="10"/>
  <c r="AG301" i="10" l="1"/>
  <c r="AG359" i="10"/>
  <c r="R49" i="10"/>
  <c r="AF48" i="10"/>
  <c r="R110" i="10"/>
  <c r="AF109" i="10"/>
  <c r="R130" i="10"/>
  <c r="AF129" i="10"/>
  <c r="R149" i="10"/>
  <c r="AF148" i="10"/>
  <c r="AF28" i="10"/>
  <c r="R29" i="10"/>
  <c r="R69" i="10"/>
  <c r="AF68" i="10"/>
  <c r="R378" i="10"/>
  <c r="AF377" i="10"/>
  <c r="R89" i="10"/>
  <c r="AF89" i="10" s="1"/>
  <c r="R335" i="10"/>
  <c r="R357" i="10"/>
  <c r="AF356" i="10"/>
  <c r="AH1" i="10"/>
  <c r="AH3" i="10" s="1"/>
  <c r="AI3" i="10"/>
  <c r="AO3" i="10"/>
  <c r="T3" i="10"/>
  <c r="U3" i="10"/>
  <c r="AA3" i="10"/>
  <c r="AG302" i="10" l="1"/>
  <c r="AG360" i="10"/>
  <c r="R150" i="10"/>
  <c r="AF149" i="10"/>
  <c r="R131" i="10"/>
  <c r="AF130" i="10"/>
  <c r="R70" i="10"/>
  <c r="AF69" i="10"/>
  <c r="R111" i="10"/>
  <c r="AF110" i="10"/>
  <c r="AF29" i="10"/>
  <c r="R30" i="10"/>
  <c r="R50" i="10"/>
  <c r="AF49" i="10"/>
  <c r="R358" i="10"/>
  <c r="AF357" i="10"/>
  <c r="R336" i="10"/>
  <c r="R90" i="10"/>
  <c r="AF90" i="10" s="1"/>
  <c r="R379" i="10"/>
  <c r="AF378" i="10"/>
  <c r="AG303" i="10" l="1"/>
  <c r="AG361" i="10"/>
  <c r="AF30" i="10"/>
  <c r="R31" i="10"/>
  <c r="R112" i="10"/>
  <c r="AF111" i="10"/>
  <c r="R71" i="10"/>
  <c r="AF70" i="10"/>
  <c r="R51" i="10"/>
  <c r="AF50" i="10"/>
  <c r="R132" i="10"/>
  <c r="AF131" i="10"/>
  <c r="R151" i="10"/>
  <c r="AF150" i="10"/>
  <c r="R380" i="10"/>
  <c r="AF379" i="10"/>
  <c r="R91" i="10"/>
  <c r="AF91" i="10" s="1"/>
  <c r="R337" i="10"/>
  <c r="R359" i="10"/>
  <c r="AF358" i="10"/>
  <c r="AG305" i="10" l="1"/>
  <c r="AG304" i="10"/>
  <c r="AG362" i="10"/>
  <c r="R133" i="10"/>
  <c r="AF132" i="10"/>
  <c r="AF51" i="10"/>
  <c r="R52" i="10"/>
  <c r="R72" i="10"/>
  <c r="AF71" i="10"/>
  <c r="R152" i="10"/>
  <c r="AF151" i="10"/>
  <c r="R113" i="10"/>
  <c r="AF112" i="10"/>
  <c r="AF31" i="10"/>
  <c r="R32" i="10"/>
  <c r="R360" i="10"/>
  <c r="AF359" i="10"/>
  <c r="R338" i="10"/>
  <c r="R92" i="10"/>
  <c r="AF92" i="10" s="1"/>
  <c r="R381" i="10"/>
  <c r="AF380" i="10"/>
  <c r="AG363" i="10" l="1"/>
  <c r="R153" i="10"/>
  <c r="AF152" i="10"/>
  <c r="R73" i="10"/>
  <c r="AF72" i="10"/>
  <c r="AF32" i="10"/>
  <c r="R33" i="10"/>
  <c r="AF52" i="10"/>
  <c r="R53" i="10"/>
  <c r="R114" i="10"/>
  <c r="AF113" i="10"/>
  <c r="R134" i="10"/>
  <c r="AF133" i="10"/>
  <c r="R382" i="10"/>
  <c r="AF381" i="10"/>
  <c r="R93" i="10"/>
  <c r="AF93" i="10" s="1"/>
  <c r="R339" i="10"/>
  <c r="R361" i="10"/>
  <c r="AF360" i="10"/>
  <c r="AG364" i="10" l="1"/>
  <c r="R54" i="10"/>
  <c r="AF53" i="10"/>
  <c r="AF33" i="10"/>
  <c r="R34" i="10"/>
  <c r="R135" i="10"/>
  <c r="AF134" i="10"/>
  <c r="R74" i="10"/>
  <c r="AF73" i="10"/>
  <c r="R115" i="10"/>
  <c r="AF114" i="10"/>
  <c r="R154" i="10"/>
  <c r="AF153" i="10"/>
  <c r="R362" i="10"/>
  <c r="AF361" i="10"/>
  <c r="R340" i="10"/>
  <c r="R94" i="10"/>
  <c r="AF94" i="10" s="1"/>
  <c r="R383" i="10"/>
  <c r="AF382" i="10"/>
  <c r="AG365" i="10" l="1"/>
  <c r="R75" i="10"/>
  <c r="AF74" i="10"/>
  <c r="R136" i="10"/>
  <c r="AF135" i="10"/>
  <c r="AF34" i="10"/>
  <c r="R35" i="10"/>
  <c r="R155" i="10"/>
  <c r="AF154" i="10"/>
  <c r="R116" i="10"/>
  <c r="AF115" i="10"/>
  <c r="R55" i="10"/>
  <c r="AF54" i="10"/>
  <c r="R384" i="10"/>
  <c r="AF383" i="10"/>
  <c r="R95" i="10"/>
  <c r="AF95" i="10" s="1"/>
  <c r="R341" i="10"/>
  <c r="R363" i="10"/>
  <c r="AF362" i="10"/>
  <c r="AG366" i="10" l="1"/>
  <c r="R156" i="10"/>
  <c r="AF155" i="10"/>
  <c r="AF35" i="10"/>
  <c r="R36" i="10"/>
  <c r="R56" i="10"/>
  <c r="AF55" i="10"/>
  <c r="R137" i="10"/>
  <c r="AF136" i="10"/>
  <c r="R117" i="10"/>
  <c r="AF116" i="10"/>
  <c r="R76" i="10"/>
  <c r="AF75" i="10"/>
  <c r="R364" i="10"/>
  <c r="AF363" i="10"/>
  <c r="R342" i="10"/>
  <c r="R96" i="10"/>
  <c r="AF96" i="10" s="1"/>
  <c r="R385" i="10"/>
  <c r="AF384" i="10"/>
  <c r="AG367" i="10" l="1"/>
  <c r="R57" i="10"/>
  <c r="AF56" i="10"/>
  <c r="R138" i="10"/>
  <c r="AF137" i="10"/>
  <c r="AF36" i="10"/>
  <c r="R37" i="10"/>
  <c r="R77" i="10"/>
  <c r="AF76" i="10"/>
  <c r="R118" i="10"/>
  <c r="AF117" i="10"/>
  <c r="R157" i="10"/>
  <c r="AF156" i="10"/>
  <c r="R343" i="10"/>
  <c r="R386" i="10"/>
  <c r="AF385" i="10"/>
  <c r="R97" i="10"/>
  <c r="AF97" i="10" s="1"/>
  <c r="R365" i="10"/>
  <c r="AF364" i="10"/>
  <c r="AG368" i="10" l="1"/>
  <c r="R78" i="10"/>
  <c r="AF77" i="10"/>
  <c r="AF37" i="10"/>
  <c r="R38" i="10"/>
  <c r="R158" i="10"/>
  <c r="AF157" i="10"/>
  <c r="R139" i="10"/>
  <c r="AF138" i="10"/>
  <c r="R119" i="10"/>
  <c r="AF118" i="10"/>
  <c r="AF57" i="10"/>
  <c r="R58" i="10"/>
  <c r="R387" i="10"/>
  <c r="AF386" i="10"/>
  <c r="R366" i="10"/>
  <c r="AF365" i="10"/>
  <c r="R98" i="10"/>
  <c r="AF98" i="10" s="1"/>
  <c r="R344" i="10"/>
  <c r="AG369" i="10" l="1"/>
  <c r="R140" i="10"/>
  <c r="AF139" i="10"/>
  <c r="R159" i="10"/>
  <c r="AF158" i="10"/>
  <c r="R59" i="10"/>
  <c r="AF58" i="10"/>
  <c r="AF38" i="10"/>
  <c r="R39" i="10"/>
  <c r="R120" i="10"/>
  <c r="AF119" i="10"/>
  <c r="R79" i="10"/>
  <c r="AF78" i="10"/>
  <c r="R345" i="10"/>
  <c r="R99" i="10"/>
  <c r="AF99" i="10" s="1"/>
  <c r="R367" i="10"/>
  <c r="AF366" i="10"/>
  <c r="R388" i="10"/>
  <c r="AF387" i="10"/>
  <c r="AG370" i="10" l="1"/>
  <c r="AF39" i="10"/>
  <c r="R40" i="10"/>
  <c r="R60" i="10"/>
  <c r="AF59" i="10"/>
  <c r="R80" i="10"/>
  <c r="R81" i="10" s="1"/>
  <c r="AF79" i="10"/>
  <c r="R160" i="10"/>
  <c r="AF159" i="10"/>
  <c r="R121" i="10"/>
  <c r="AF120" i="10"/>
  <c r="R141" i="10"/>
  <c r="AF140" i="10"/>
  <c r="R389" i="10"/>
  <c r="AF388" i="10"/>
  <c r="R368" i="10"/>
  <c r="AF367" i="10"/>
  <c r="R100" i="10"/>
  <c r="AF100" i="10" s="1"/>
  <c r="R346" i="10"/>
  <c r="AG372" i="10" l="1"/>
  <c r="AG371" i="10"/>
  <c r="R161" i="10"/>
  <c r="AF160" i="10"/>
  <c r="AF80" i="10"/>
  <c r="R142" i="10"/>
  <c r="AF141" i="10"/>
  <c r="R61" i="10"/>
  <c r="AF60" i="10"/>
  <c r="AF40" i="10"/>
  <c r="R41" i="10"/>
  <c r="R122" i="10"/>
  <c r="AF121" i="10"/>
  <c r="R347" i="10"/>
  <c r="R101" i="10"/>
  <c r="AF101" i="10" s="1"/>
  <c r="R369" i="10"/>
  <c r="AF368" i="10"/>
  <c r="R390" i="10"/>
  <c r="AF389" i="10"/>
  <c r="AG1" i="10"/>
  <c r="AG3" i="10" s="1"/>
  <c r="S3" i="10"/>
  <c r="C5" i="27"/>
  <c r="AC9" i="27" s="1"/>
  <c r="AG204" i="10" l="1"/>
  <c r="AG184" i="10"/>
  <c r="AG59" i="10"/>
  <c r="AG50" i="10"/>
  <c r="AF61" i="10"/>
  <c r="R62" i="10"/>
  <c r="AF62" i="10" s="1"/>
  <c r="AF41" i="10"/>
  <c r="R42" i="10"/>
  <c r="R143" i="10"/>
  <c r="AF143" i="10" s="1"/>
  <c r="AF142" i="10"/>
  <c r="R123" i="10"/>
  <c r="AF122" i="10"/>
  <c r="R82" i="10"/>
  <c r="AF82" i="10" s="1"/>
  <c r="AF81" i="10"/>
  <c r="R162" i="10"/>
  <c r="AF161" i="10"/>
  <c r="R391" i="10"/>
  <c r="AF390" i="10"/>
  <c r="R370" i="10"/>
  <c r="AF369" i="10"/>
  <c r="R102" i="10"/>
  <c r="AF102" i="10" s="1"/>
  <c r="R348" i="10"/>
  <c r="AG227" i="10" l="1"/>
  <c r="AG205" i="10"/>
  <c r="AG185" i="10"/>
  <c r="AG60" i="10"/>
  <c r="AG52" i="10"/>
  <c r="AG51" i="10"/>
  <c r="R124" i="10"/>
  <c r="AF124" i="10" s="1"/>
  <c r="AF123" i="10"/>
  <c r="AF42" i="10"/>
  <c r="R43" i="10"/>
  <c r="AF43" i="10" s="1"/>
  <c r="R163" i="10"/>
  <c r="AF162" i="10"/>
  <c r="R349" i="10"/>
  <c r="R103" i="10"/>
  <c r="AF103" i="10" s="1"/>
  <c r="R371" i="10"/>
  <c r="AF370" i="10"/>
  <c r="R392" i="10"/>
  <c r="AF392" i="10" s="1"/>
  <c r="AF391" i="10"/>
  <c r="AG228" i="10" l="1"/>
  <c r="AG206" i="10"/>
  <c r="AG186" i="10"/>
  <c r="AG61" i="10"/>
  <c r="AF163" i="10"/>
  <c r="R164" i="10"/>
  <c r="AF164" i="10" s="1"/>
  <c r="R372" i="10"/>
  <c r="AF372" i="10" s="1"/>
  <c r="AF371" i="10"/>
  <c r="R350" i="10"/>
  <c r="AG229" i="10" l="1"/>
  <c r="AG207" i="10"/>
  <c r="AG187" i="10"/>
  <c r="AG62" i="10"/>
  <c r="AG230" i="10" l="1"/>
  <c r="AG208" i="10"/>
  <c r="AG188" i="10"/>
  <c r="AG63" i="10"/>
  <c r="AG231" i="10" l="1"/>
  <c r="AG209" i="10"/>
  <c r="AG189" i="10"/>
  <c r="AG232" i="10" l="1"/>
  <c r="AG210" i="10"/>
  <c r="AG190" i="10"/>
  <c r="AG233" i="10" l="1"/>
  <c r="AG211" i="10"/>
  <c r="AG191" i="10"/>
  <c r="AG234" i="10" l="1"/>
  <c r="AG212" i="10"/>
  <c r="AG192" i="10"/>
  <c r="AG235" i="10" l="1"/>
  <c r="AG213" i="10"/>
  <c r="AG193" i="10"/>
  <c r="AG236" i="10" l="1"/>
  <c r="AG214" i="10"/>
  <c r="AG194" i="10"/>
  <c r="AG237" i="10" l="1"/>
  <c r="AG215" i="10"/>
  <c r="AG195" i="10"/>
  <c r="AG238" i="10" l="1"/>
  <c r="AG216" i="10"/>
  <c r="AG196" i="10"/>
  <c r="AG239" i="10" l="1"/>
  <c r="AG217" i="10"/>
  <c r="AG197" i="10"/>
  <c r="AG240" i="10" l="1"/>
  <c r="AG218" i="10"/>
  <c r="AG199" i="10"/>
  <c r="AG198" i="10"/>
  <c r="AG242" i="10" l="1"/>
  <c r="AG241" i="10"/>
  <c r="AG219" i="10"/>
  <c r="AG220" i="10" l="1"/>
  <c r="AG221" i="10" l="1"/>
  <c r="AF1" i="10" l="1"/>
  <c r="AR1" i="10"/>
  <c r="AR3" i="10" s="1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X59" i="27" a="1"/>
  <c r="X59" i="27" s="1"/>
  <c r="W59" i="27" a="1"/>
  <c r="W59" i="27" s="1"/>
  <c r="V59" i="27" a="1"/>
  <c r="V59" i="27" s="1"/>
  <c r="U59" i="27" a="1"/>
  <c r="U59" i="27" s="1"/>
  <c r="T59" i="27" a="1"/>
  <c r="T59" i="27" s="1"/>
  <c r="S59" i="27" a="1"/>
  <c r="S59" i="27" s="1"/>
  <c r="R59" i="27" a="1"/>
  <c r="R59" i="27" s="1"/>
  <c r="Q59" i="27" a="1"/>
  <c r="Q59" i="27" s="1"/>
  <c r="P59" i="27" a="1"/>
  <c r="P59" i="27" s="1"/>
  <c r="O59" i="27" a="1"/>
  <c r="O59" i="27" s="1"/>
  <c r="N59" i="27" a="1"/>
  <c r="N59" i="27" s="1"/>
  <c r="M59" i="27" a="1"/>
  <c r="M59" i="27" s="1"/>
  <c r="L59" i="27" a="1"/>
  <c r="L59" i="27" s="1"/>
  <c r="K59" i="27" a="1"/>
  <c r="K59" i="27" s="1"/>
  <c r="J59" i="27" a="1"/>
  <c r="J59" i="27" s="1"/>
  <c r="I59" i="27" a="1"/>
  <c r="I59" i="27" s="1"/>
  <c r="H59" i="27" a="1"/>
  <c r="H59" i="27" s="1"/>
  <c r="G59" i="27" a="1"/>
  <c r="G59" i="27" s="1"/>
  <c r="F59" i="27" a="1"/>
  <c r="F59" i="27" s="1"/>
  <c r="E59" i="27" a="1"/>
  <c r="E59" i="27" s="1"/>
  <c r="D59" i="27" a="1"/>
  <c r="D59" i="27" s="1"/>
  <c r="X58" i="27" a="1"/>
  <c r="X58" i="27" s="1"/>
  <c r="W58" i="27" a="1"/>
  <c r="W58" i="27" s="1"/>
  <c r="V58" i="27" a="1"/>
  <c r="V58" i="27" s="1"/>
  <c r="U58" i="27" a="1"/>
  <c r="U58" i="27" s="1"/>
  <c r="T58" i="27" a="1"/>
  <c r="T58" i="27" s="1"/>
  <c r="S58" i="27" a="1"/>
  <c r="S58" i="27" s="1"/>
  <c r="R58" i="27" a="1"/>
  <c r="R58" i="27" s="1"/>
  <c r="Q58" i="27" a="1"/>
  <c r="Q58" i="27" s="1"/>
  <c r="P58" i="27" a="1"/>
  <c r="P58" i="27" s="1"/>
  <c r="O58" i="27" a="1"/>
  <c r="O58" i="27" s="1"/>
  <c r="N58" i="27" a="1"/>
  <c r="N58" i="27" s="1"/>
  <c r="M58" i="27" a="1"/>
  <c r="M58" i="27" s="1"/>
  <c r="L58" i="27" a="1"/>
  <c r="L58" i="27" s="1"/>
  <c r="K58" i="27" a="1"/>
  <c r="K58" i="27" s="1"/>
  <c r="J58" i="27" a="1"/>
  <c r="J58" i="27" s="1"/>
  <c r="I58" i="27" a="1"/>
  <c r="I58" i="27" s="1"/>
  <c r="H58" i="27" a="1"/>
  <c r="H58" i="27" s="1"/>
  <c r="G58" i="27" a="1"/>
  <c r="G58" i="27" s="1"/>
  <c r="F58" i="27" a="1"/>
  <c r="F58" i="27" s="1"/>
  <c r="E58" i="27" a="1"/>
  <c r="E58" i="27" s="1"/>
  <c r="D58" i="27" a="1"/>
  <c r="D58" i="27" s="1"/>
  <c r="X57" i="27" a="1"/>
  <c r="X57" i="27" s="1"/>
  <c r="W57" i="27" a="1"/>
  <c r="W57" i="27" s="1"/>
  <c r="V57" i="27" a="1"/>
  <c r="V57" i="27" s="1"/>
  <c r="U57" i="27" a="1"/>
  <c r="U57" i="27" s="1"/>
  <c r="T57" i="27" a="1"/>
  <c r="T57" i="27" s="1"/>
  <c r="S57" i="27" a="1"/>
  <c r="S57" i="27" s="1"/>
  <c r="R57" i="27" a="1"/>
  <c r="R57" i="27" s="1"/>
  <c r="Q57" i="27" a="1"/>
  <c r="Q57" i="27" s="1"/>
  <c r="P57" i="27" a="1"/>
  <c r="P57" i="27" s="1"/>
  <c r="O57" i="27" a="1"/>
  <c r="O57" i="27" s="1"/>
  <c r="N57" i="27" a="1"/>
  <c r="N57" i="27" s="1"/>
  <c r="M57" i="27" a="1"/>
  <c r="M57" i="27" s="1"/>
  <c r="L57" i="27" a="1"/>
  <c r="L57" i="27" s="1"/>
  <c r="K57" i="27" a="1"/>
  <c r="K57" i="27" s="1"/>
  <c r="J57" i="27" a="1"/>
  <c r="J57" i="27" s="1"/>
  <c r="I57" i="27" a="1"/>
  <c r="I57" i="27" s="1"/>
  <c r="H57" i="27" a="1"/>
  <c r="H57" i="27" s="1"/>
  <c r="G57" i="27" a="1"/>
  <c r="G57" i="27" s="1"/>
  <c r="F57" i="27" a="1"/>
  <c r="F57" i="27" s="1"/>
  <c r="E57" i="27" a="1"/>
  <c r="E57" i="27" s="1"/>
  <c r="D57" i="27" a="1"/>
  <c r="D57" i="27" s="1"/>
  <c r="C56" i="27"/>
  <c r="C4" i="27"/>
  <c r="I52" i="27" l="1" a="1"/>
  <c r="I52" i="27" s="1"/>
  <c r="G38" i="27" a="1"/>
  <c r="G38" i="27" s="1"/>
  <c r="X52" i="27" a="1"/>
  <c r="X52" i="27" s="1"/>
  <c r="K52" i="27" a="1"/>
  <c r="K52" i="27" s="1"/>
  <c r="U52" i="27" a="1"/>
  <c r="U52" i="27" s="1"/>
  <c r="E52" i="27" a="1"/>
  <c r="E52" i="27" s="1"/>
  <c r="F52" i="27" a="1"/>
  <c r="F52" i="27" s="1"/>
  <c r="Q52" i="27" a="1"/>
  <c r="Q52" i="27" s="1"/>
  <c r="H52" i="27" a="1"/>
  <c r="H52" i="27" s="1"/>
  <c r="O52" i="27" a="1"/>
  <c r="O52" i="27" s="1"/>
  <c r="S52" i="27" a="1"/>
  <c r="S52" i="27" s="1"/>
  <c r="T52" i="27" a="1"/>
  <c r="T52" i="27" s="1"/>
  <c r="G52" i="27" a="1"/>
  <c r="G52" i="27" s="1"/>
  <c r="D52" i="27" a="1"/>
  <c r="D52" i="27" s="1"/>
  <c r="L52" i="27" a="1"/>
  <c r="L52" i="27" s="1"/>
  <c r="P52" i="27" a="1"/>
  <c r="P52" i="27" s="1"/>
  <c r="V52" i="27" a="1"/>
  <c r="V52" i="27" s="1"/>
  <c r="J52" i="27" a="1"/>
  <c r="J52" i="27" s="1"/>
  <c r="N52" i="27" a="1"/>
  <c r="N52" i="27" s="1"/>
  <c r="W52" i="27" a="1"/>
  <c r="W52" i="27" s="1"/>
  <c r="R52" i="27" a="1"/>
  <c r="R52" i="27" s="1"/>
  <c r="M52" i="27" a="1"/>
  <c r="M52" i="27" s="1"/>
  <c r="AF3" i="10"/>
  <c r="K38" i="27" a="1"/>
  <c r="K38" i="27" s="1"/>
  <c r="H38" i="27" a="1"/>
  <c r="H38" i="27" s="1"/>
  <c r="R38" i="27" a="1"/>
  <c r="R38" i="27" s="1"/>
  <c r="S38" i="27" a="1"/>
  <c r="S38" i="27" s="1"/>
  <c r="Q38" i="27" a="1"/>
  <c r="Q38" i="27" s="1"/>
  <c r="N38" i="27" a="1"/>
  <c r="N38" i="27" s="1"/>
  <c r="L38" i="27" a="1"/>
  <c r="L38" i="27" s="1"/>
  <c r="X38" i="27" a="1"/>
  <c r="X38" i="27" s="1"/>
  <c r="P38" i="27" a="1"/>
  <c r="P38" i="27" s="1"/>
  <c r="V38" i="27" a="1"/>
  <c r="V38" i="27" s="1"/>
  <c r="W38" i="27" a="1"/>
  <c r="W38" i="27" s="1"/>
  <c r="I38" i="27" a="1"/>
  <c r="I38" i="27" s="1"/>
  <c r="O38" i="27" a="1"/>
  <c r="O38" i="27" s="1"/>
  <c r="E38" i="27" a="1"/>
  <c r="E38" i="27" s="1"/>
  <c r="J38" i="27" a="1"/>
  <c r="J38" i="27" s="1"/>
  <c r="U38" i="27" a="1"/>
  <c r="U38" i="27" s="1"/>
  <c r="F38" i="27" a="1"/>
  <c r="F38" i="27" s="1"/>
  <c r="M38" i="27" a="1"/>
  <c r="M38" i="27" s="1"/>
  <c r="T38" i="27" a="1"/>
  <c r="T38" i="27" s="1"/>
  <c r="D25" i="27" a="1"/>
  <c r="D25" i="27" s="1"/>
  <c r="E35" i="27" a="1"/>
  <c r="E35" i="27" s="1"/>
  <c r="N35" i="27" a="1"/>
  <c r="N35" i="27" s="1"/>
  <c r="V35" i="27" a="1"/>
  <c r="V35" i="27" s="1"/>
  <c r="I36" i="27" a="1"/>
  <c r="I36" i="27" s="1"/>
  <c r="F37" i="27" a="1"/>
  <c r="F37" i="27" s="1"/>
  <c r="O37" i="27" a="1"/>
  <c r="O37" i="27" s="1"/>
  <c r="W37" i="27" a="1"/>
  <c r="W37" i="27" s="1"/>
  <c r="E25" i="27" a="1"/>
  <c r="E25" i="27" s="1"/>
  <c r="F35" i="27" a="1"/>
  <c r="F35" i="27" s="1"/>
  <c r="O35" i="27" a="1"/>
  <c r="O35" i="27" s="1"/>
  <c r="W35" i="27" a="1"/>
  <c r="W35" i="27" s="1"/>
  <c r="J36" i="27" a="1"/>
  <c r="J36" i="27" s="1"/>
  <c r="G37" i="27" a="1"/>
  <c r="G37" i="27" s="1"/>
  <c r="P37" i="27" a="1"/>
  <c r="P37" i="27" s="1"/>
  <c r="X37" i="27" a="1"/>
  <c r="X37" i="27" s="1"/>
  <c r="D27" i="27" a="1"/>
  <c r="D27" i="27" s="1"/>
  <c r="H35" i="27" a="1"/>
  <c r="H35" i="27" s="1"/>
  <c r="P35" i="27" a="1"/>
  <c r="P35" i="27" s="1"/>
  <c r="X35" i="27" a="1"/>
  <c r="X35" i="27" s="1"/>
  <c r="K36" i="27" a="1"/>
  <c r="K36" i="27" s="1"/>
  <c r="H37" i="27" a="1"/>
  <c r="H37" i="27" s="1"/>
  <c r="Q37" i="27" a="1"/>
  <c r="Q37" i="27" s="1"/>
  <c r="D41" i="27" a="1"/>
  <c r="D41" i="27" s="1"/>
  <c r="D29" i="27" s="1" a="1"/>
  <c r="D29" i="27" s="1"/>
  <c r="E27" i="27" a="1"/>
  <c r="E27" i="27" s="1"/>
  <c r="I35" i="27" a="1"/>
  <c r="I35" i="27" s="1"/>
  <c r="Q35" i="27" a="1"/>
  <c r="Q35" i="27" s="1"/>
  <c r="D36" i="27" a="1"/>
  <c r="D36" i="27" s="1"/>
  <c r="V36" i="27" a="1"/>
  <c r="V36" i="27" s="1"/>
  <c r="I37" i="27" a="1"/>
  <c r="I37" i="27" s="1"/>
  <c r="R37" i="27" a="1"/>
  <c r="R37" i="27" s="1"/>
  <c r="D19" i="27" a="1"/>
  <c r="D19" i="27" s="1"/>
  <c r="D20" i="27" a="1"/>
  <c r="D20" i="27" s="1"/>
  <c r="F27" i="27" a="1"/>
  <c r="F27" i="27" s="1"/>
  <c r="J35" i="27" a="1"/>
  <c r="J35" i="27" s="1"/>
  <c r="R35" i="27" a="1"/>
  <c r="R35" i="27" s="1"/>
  <c r="E36" i="27" a="1"/>
  <c r="E36" i="27" s="1"/>
  <c r="W36" i="27" a="1"/>
  <c r="W36" i="27" s="1"/>
  <c r="J37" i="27" a="1"/>
  <c r="J37" i="27" s="1"/>
  <c r="S37" i="27" a="1"/>
  <c r="S37" i="27" s="1"/>
  <c r="D21" i="27" a="1"/>
  <c r="D21" i="27" s="1"/>
  <c r="G27" i="27" a="1"/>
  <c r="G27" i="27" s="1"/>
  <c r="K35" i="27" a="1"/>
  <c r="K35" i="27" s="1"/>
  <c r="S35" i="27" a="1"/>
  <c r="S35" i="27" s="1"/>
  <c r="F36" i="27" a="1"/>
  <c r="F36" i="27" s="1"/>
  <c r="X36" i="27" a="1"/>
  <c r="X36" i="27" s="1"/>
  <c r="K37" i="27" a="1"/>
  <c r="K37" i="27" s="1"/>
  <c r="T37" i="27" a="1"/>
  <c r="T37" i="27" s="1"/>
  <c r="D22" i="27" a="1"/>
  <c r="D22" i="27" s="1"/>
  <c r="H27" i="27" a="1"/>
  <c r="H27" i="27" s="1"/>
  <c r="L35" i="27" a="1"/>
  <c r="L35" i="27" s="1"/>
  <c r="T35" i="27" a="1"/>
  <c r="T35" i="27" s="1"/>
  <c r="G36" i="27" a="1"/>
  <c r="G36" i="27" s="1"/>
  <c r="D37" i="27" a="1"/>
  <c r="D37" i="27" s="1"/>
  <c r="M37" i="27" a="1"/>
  <c r="M37" i="27" s="1"/>
  <c r="U37" i="27" a="1"/>
  <c r="U37" i="27" s="1"/>
  <c r="D24" i="27" a="1"/>
  <c r="D24" i="27" s="1"/>
  <c r="D35" i="27" a="1"/>
  <c r="D35" i="27" s="1"/>
  <c r="M35" i="27" a="1"/>
  <c r="M35" i="27" s="1"/>
  <c r="U35" i="27" a="1"/>
  <c r="U35" i="27" s="1"/>
  <c r="H36" i="27" a="1"/>
  <c r="H36" i="27" s="1"/>
  <c r="E37" i="27" a="1"/>
  <c r="E37" i="27" s="1"/>
  <c r="N37" i="27" a="1"/>
  <c r="N37" i="27" s="1"/>
  <c r="V37" i="27" a="1"/>
  <c r="V37" i="27" s="1"/>
  <c r="F25" i="27" a="1"/>
  <c r="F25" i="27" s="1"/>
  <c r="L36" i="27" a="1"/>
  <c r="L36" i="27" s="1"/>
  <c r="M36" i="27" s="1"/>
  <c r="N36" i="27" s="1"/>
  <c r="O36" i="27" s="1"/>
  <c r="P36" i="27" s="1"/>
  <c r="Q36" i="27" s="1"/>
  <c r="R36" i="27" s="1"/>
  <c r="S36" i="27" s="1"/>
  <c r="T36" i="27" s="1"/>
  <c r="U36" i="27" s="1"/>
  <c r="E22" i="27" a="1"/>
  <c r="E22" i="27" s="1"/>
  <c r="E21" i="27" a="1"/>
  <c r="E21" i="27" s="1"/>
  <c r="G25" i="27" a="1"/>
  <c r="G25" i="27" s="1"/>
  <c r="H25" i="27" a="1"/>
  <c r="H25" i="27" s="1"/>
  <c r="I25" i="27" a="1"/>
  <c r="I25" i="27" s="1"/>
  <c r="F22" i="27" a="1"/>
  <c r="F22" i="27" s="1"/>
  <c r="F21" i="27" a="1"/>
  <c r="F21" i="27" s="1"/>
  <c r="G21" i="27" a="1"/>
  <c r="G21" i="27" s="1"/>
  <c r="G22" i="27" a="1"/>
  <c r="G22" i="27" s="1"/>
  <c r="J25" i="27" a="1"/>
  <c r="J25" i="27" s="1"/>
  <c r="H22" i="27" a="1"/>
  <c r="H22" i="27" s="1"/>
  <c r="K25" i="27" a="1"/>
  <c r="K25" i="27" s="1"/>
  <c r="D23" i="27" a="1"/>
  <c r="D23" i="27" s="1"/>
  <c r="H21" i="27" a="1"/>
  <c r="H21" i="27" s="1"/>
  <c r="J20" i="27" a="1"/>
  <c r="J20" i="27" s="1"/>
  <c r="L25" i="27" a="1"/>
  <c r="L25" i="27" s="1"/>
  <c r="K20" i="27" a="1"/>
  <c r="K20" i="27" s="1"/>
  <c r="E23" i="27" a="1"/>
  <c r="E23" i="27" s="1"/>
  <c r="I21" i="27" a="1"/>
  <c r="I21" i="27" s="1"/>
  <c r="E24" i="27" a="1"/>
  <c r="E24" i="27" s="1"/>
  <c r="I22" i="27" a="1"/>
  <c r="I22" i="27" s="1"/>
  <c r="J21" i="27" a="1"/>
  <c r="J21" i="27" s="1"/>
  <c r="F24" i="27" a="1"/>
  <c r="F24" i="27" s="1"/>
  <c r="J26" i="27" a="1"/>
  <c r="J26" i="27" s="1"/>
  <c r="M25" i="27" a="1"/>
  <c r="M25" i="27" s="1"/>
  <c r="F23" i="27" a="1"/>
  <c r="F23" i="27" s="1"/>
  <c r="L20" i="27" a="1"/>
  <c r="L20" i="27" s="1"/>
  <c r="K26" i="27" a="1"/>
  <c r="K26" i="27" s="1"/>
  <c r="M20" i="27" a="1"/>
  <c r="M20" i="27" s="1"/>
  <c r="N25" i="27" a="1"/>
  <c r="N25" i="27" s="1"/>
  <c r="G24" i="27" a="1"/>
  <c r="G24" i="27" s="1"/>
  <c r="N20" i="27" a="1"/>
  <c r="N20" i="27" s="1"/>
  <c r="H23" i="27" a="1"/>
  <c r="H23" i="27" s="1"/>
  <c r="L26" i="27" a="1"/>
  <c r="L26" i="27" s="1"/>
  <c r="O25" i="27" a="1"/>
  <c r="O25" i="27" s="1"/>
  <c r="H24" i="27" a="1"/>
  <c r="H24" i="27" s="1"/>
  <c r="O20" i="27" a="1"/>
  <c r="O20" i="27" s="1"/>
  <c r="P25" i="27" a="1"/>
  <c r="P25" i="27" s="1"/>
  <c r="I23" i="27" a="1"/>
  <c r="I23" i="27" s="1"/>
  <c r="M26" i="27" a="1"/>
  <c r="M26" i="27" s="1"/>
  <c r="I24" i="27" a="1"/>
  <c r="I24" i="27" s="1"/>
  <c r="Q25" i="27" a="1"/>
  <c r="Q25" i="27" s="1"/>
  <c r="P20" i="27" a="1"/>
  <c r="P20" i="27" s="1"/>
  <c r="N21" i="27" a="1"/>
  <c r="N21" i="27" s="1"/>
  <c r="J23" i="27" a="1"/>
  <c r="J23" i="27" s="1"/>
  <c r="N26" i="27" a="1"/>
  <c r="N26" i="27" s="1"/>
  <c r="J24" i="27" a="1"/>
  <c r="J24" i="27" s="1"/>
  <c r="O26" i="27" a="1"/>
  <c r="O26" i="27" s="1"/>
  <c r="K24" i="27" a="1"/>
  <c r="K24" i="27" s="1"/>
  <c r="R25" i="27" a="1"/>
  <c r="R25" i="27" s="1"/>
  <c r="K23" i="27" a="1"/>
  <c r="K23" i="27" s="1"/>
  <c r="Q20" i="27" a="1"/>
  <c r="Q20" i="27" s="1"/>
  <c r="O21" i="27" a="1"/>
  <c r="O21" i="27" s="1"/>
  <c r="P26" i="27" a="1"/>
  <c r="P26" i="27" s="1"/>
  <c r="L24" i="27" a="1"/>
  <c r="L24" i="27" s="1"/>
  <c r="P21" i="27" a="1"/>
  <c r="P21" i="27" s="1"/>
  <c r="R20" i="27" a="1"/>
  <c r="R20" i="27" s="1"/>
  <c r="L23" i="27" a="1"/>
  <c r="L23" i="27" s="1"/>
  <c r="S25" i="27" a="1"/>
  <c r="S25" i="27" s="1"/>
  <c r="Q26" i="27" a="1"/>
  <c r="Q26" i="27" s="1"/>
  <c r="T25" i="27" a="1"/>
  <c r="T25" i="27" s="1"/>
  <c r="M23" i="27" a="1"/>
  <c r="M23" i="27" s="1"/>
  <c r="Q21" i="27" a="1"/>
  <c r="Q21" i="27" s="1"/>
  <c r="S20" i="27" a="1"/>
  <c r="S20" i="27" s="1"/>
  <c r="M24" i="27" a="1"/>
  <c r="M24" i="27" s="1"/>
  <c r="R21" i="27" a="1"/>
  <c r="R21" i="27" s="1"/>
  <c r="T23" i="27" a="1"/>
  <c r="T23" i="27" s="1"/>
  <c r="R26" i="27" a="1"/>
  <c r="R26" i="27" s="1"/>
  <c r="N23" i="27" a="1"/>
  <c r="N23" i="27" s="1"/>
  <c r="T20" i="27" a="1"/>
  <c r="T20" i="27" s="1"/>
  <c r="U25" i="27" a="1"/>
  <c r="U25" i="27" s="1"/>
  <c r="N24" i="27" a="1"/>
  <c r="N24" i="27" s="1"/>
  <c r="S26" i="27" a="1"/>
  <c r="S26" i="27" s="1"/>
  <c r="V25" i="27" a="1"/>
  <c r="V25" i="27" s="1"/>
  <c r="O24" i="27" a="1"/>
  <c r="O24" i="27" s="1"/>
  <c r="U23" i="27" a="1"/>
  <c r="U23" i="27" s="1"/>
  <c r="O23" i="27" a="1"/>
  <c r="O23" i="27" s="1"/>
  <c r="S21" i="27" a="1"/>
  <c r="S21" i="27" s="1"/>
  <c r="U20" i="27" a="1"/>
  <c r="U20" i="27" s="1"/>
  <c r="V20" i="27" a="1"/>
  <c r="V20" i="27" s="1"/>
  <c r="P24" i="27" a="1"/>
  <c r="P24" i="27" s="1"/>
  <c r="T26" i="27" a="1"/>
  <c r="T26" i="27" s="1"/>
  <c r="P23" i="27" a="1"/>
  <c r="P23" i="27" s="1"/>
  <c r="V23" i="27" a="1"/>
  <c r="V23" i="27" s="1"/>
  <c r="X25" i="27" a="1"/>
  <c r="X25" i="27" s="1"/>
  <c r="W25" i="27" a="1"/>
  <c r="W25" i="27" s="1"/>
  <c r="W20" i="27" a="1"/>
  <c r="W20" i="27" s="1"/>
  <c r="U26" i="27" a="1"/>
  <c r="U26" i="27" s="1"/>
  <c r="Q23" i="27" a="1"/>
  <c r="Q23" i="27" s="1"/>
  <c r="W23" i="27" a="1"/>
  <c r="W23" i="27" s="1"/>
  <c r="D26" i="27" a="1"/>
  <c r="D26" i="27" s="1"/>
  <c r="X20" i="27" a="1"/>
  <c r="X20" i="27" s="1"/>
  <c r="Q24" i="27" a="1"/>
  <c r="Q24" i="27" s="1"/>
  <c r="V26" i="27" a="1"/>
  <c r="V26" i="27" s="1"/>
  <c r="E26" i="27" a="1"/>
  <c r="E26" i="27" s="1"/>
  <c r="R24" i="27" a="1"/>
  <c r="R24" i="27" s="1"/>
  <c r="R23" i="27" a="1"/>
  <c r="R23" i="27" s="1"/>
  <c r="S23" i="27" a="1"/>
  <c r="S23" i="27" s="1"/>
  <c r="X26" i="27" a="1"/>
  <c r="X26" i="27" s="1"/>
  <c r="F26" i="27" a="1"/>
  <c r="F26" i="27" s="1"/>
  <c r="W26" i="27" a="1"/>
  <c r="W26" i="27" s="1"/>
  <c r="S24" i="27" a="1"/>
  <c r="S24" i="27" s="1"/>
  <c r="G26" i="27" a="1"/>
  <c r="G26" i="27" s="1"/>
  <c r="T24" i="27" a="1"/>
  <c r="T24" i="27" s="1"/>
  <c r="E20" i="27" a="1"/>
  <c r="E20" i="27" s="1"/>
  <c r="H26" i="27" a="1"/>
  <c r="H26" i="27" s="1"/>
  <c r="F20" i="27" a="1"/>
  <c r="F20" i="27" s="1"/>
  <c r="I26" i="27" a="1"/>
  <c r="I26" i="27" s="1"/>
  <c r="U24" i="27" a="1"/>
  <c r="U24" i="27" s="1"/>
  <c r="G20" i="27" a="1"/>
  <c r="G20" i="27" s="1"/>
  <c r="V24" i="27" a="1"/>
  <c r="V24" i="27" s="1"/>
  <c r="W24" i="27" a="1"/>
  <c r="W24" i="27" s="1"/>
  <c r="X24" i="27" a="1"/>
  <c r="X24" i="27" s="1"/>
  <c r="I20" i="27" a="1"/>
  <c r="I20" i="27" s="1"/>
  <c r="H20" i="27" a="1"/>
  <c r="H20" i="27" s="1"/>
  <c r="D31" i="27" a="1"/>
  <c r="D31" i="27" s="1"/>
  <c r="D32" i="27" a="1"/>
  <c r="D32" i="27" s="1"/>
  <c r="J27" i="27" a="1"/>
  <c r="J27" i="27" s="1"/>
  <c r="L33" i="27" a="1"/>
  <c r="L33" i="27" s="1"/>
  <c r="X41" i="27" a="1"/>
  <c r="X41" i="27" s="1"/>
  <c r="S31" i="27" a="1"/>
  <c r="S31" i="27" s="1"/>
  <c r="K32" i="27" a="1"/>
  <c r="K32" i="27" s="1"/>
  <c r="D40" i="27" a="1"/>
  <c r="D40" i="27" s="1"/>
  <c r="D28" i="27" s="1" a="1"/>
  <c r="D28" i="27" s="1"/>
  <c r="N27" i="27" a="1"/>
  <c r="N27" i="27" s="1"/>
  <c r="K33" i="27" a="1"/>
  <c r="K33" i="27" s="1"/>
  <c r="M27" i="27" a="1"/>
  <c r="M27" i="27" s="1"/>
  <c r="M32" i="27" a="1"/>
  <c r="M32" i="27" s="1"/>
  <c r="L41" i="27" a="1"/>
  <c r="L41" i="27" s="1"/>
  <c r="W31" i="27" a="1"/>
  <c r="W31" i="27" s="1"/>
  <c r="L32" i="27" a="1"/>
  <c r="L32" i="27" s="1"/>
  <c r="E40" i="27" a="1"/>
  <c r="E40" i="27" s="1"/>
  <c r="E28" i="27" s="1" a="1"/>
  <c r="E28" i="27" s="1"/>
  <c r="O27" i="27" a="1"/>
  <c r="O27" i="27" s="1"/>
  <c r="D34" i="27" a="1"/>
  <c r="D34" i="27" s="1"/>
  <c r="W32" i="27" a="1"/>
  <c r="W32" i="27" s="1"/>
  <c r="F32" i="27" a="1"/>
  <c r="F32" i="27" s="1"/>
  <c r="E41" i="27" a="1"/>
  <c r="E41" i="27" s="1"/>
  <c r="E29" i="27" s="1" a="1"/>
  <c r="E29" i="27" s="1"/>
  <c r="S32" i="27" a="1"/>
  <c r="S32" i="27" s="1"/>
  <c r="J41" i="27" a="1"/>
  <c r="J41" i="27" s="1"/>
  <c r="V27" i="27" a="1"/>
  <c r="V27" i="27" s="1"/>
  <c r="K34" i="27" a="1"/>
  <c r="K34" i="27" s="1"/>
  <c r="I27" i="27" a="1"/>
  <c r="I27" i="27" s="1"/>
  <c r="U32" i="27" a="1"/>
  <c r="U32" i="27" s="1"/>
  <c r="T41" i="27" a="1"/>
  <c r="T41" i="27" s="1"/>
  <c r="J32" i="27" a="1"/>
  <c r="J32" i="27" s="1"/>
  <c r="F41" i="27" a="1"/>
  <c r="F41" i="27" s="1"/>
  <c r="F29" i="27" s="1" a="1"/>
  <c r="F29" i="27" s="1"/>
  <c r="T32" i="27" a="1"/>
  <c r="T32" i="27" s="1"/>
  <c r="K41" i="27" a="1"/>
  <c r="K41" i="27" s="1"/>
  <c r="F31" i="27" a="1"/>
  <c r="F31" i="27" s="1"/>
  <c r="L34" i="27" a="1"/>
  <c r="L34" i="27" s="1"/>
  <c r="N41" i="27" a="1"/>
  <c r="N41" i="27" s="1"/>
  <c r="N32" i="27" a="1"/>
  <c r="N32" i="27" s="1"/>
  <c r="M41" i="27" a="1"/>
  <c r="M41" i="27" s="1"/>
  <c r="F33" i="27" a="1"/>
  <c r="F33" i="27" s="1"/>
  <c r="R41" i="27" a="1"/>
  <c r="R41" i="27" s="1"/>
  <c r="E31" i="27" a="1"/>
  <c r="E31" i="27" s="1"/>
  <c r="S34" i="27" a="1"/>
  <c r="S34" i="27" s="1"/>
  <c r="K27" i="27" a="1"/>
  <c r="K27" i="27" s="1"/>
  <c r="H33" i="27" a="1"/>
  <c r="H33" i="27" s="1"/>
  <c r="L31" i="27" a="1"/>
  <c r="L31" i="27" s="1"/>
  <c r="R32" i="27" a="1"/>
  <c r="R32" i="27" s="1"/>
  <c r="I41" i="27" a="1"/>
  <c r="I41" i="27" s="1"/>
  <c r="V41" i="27" a="1"/>
  <c r="V41" i="27" s="1"/>
  <c r="G33" i="27" a="1"/>
  <c r="G33" i="27" s="1"/>
  <c r="S41" i="27" a="1"/>
  <c r="S41" i="27" s="1"/>
  <c r="N31" i="27" a="1"/>
  <c r="N31" i="27" s="1"/>
  <c r="T34" i="27" a="1"/>
  <c r="T34" i="27" s="1"/>
  <c r="W27" i="27" a="1"/>
  <c r="W27" i="27" s="1"/>
  <c r="V32" i="27" a="1"/>
  <c r="V32" i="27" s="1"/>
  <c r="U41" i="27" a="1"/>
  <c r="U41" i="27" s="1"/>
  <c r="N33" i="27" a="1"/>
  <c r="N33" i="27" s="1"/>
  <c r="J33" i="27" a="1"/>
  <c r="J33" i="27" s="1"/>
  <c r="M31" i="27" a="1"/>
  <c r="M31" i="27" s="1"/>
  <c r="S27" i="27" a="1"/>
  <c r="S27" i="27" s="1"/>
  <c r="H34" i="27" a="1"/>
  <c r="H34" i="27" s="1"/>
  <c r="P27" i="27" a="1"/>
  <c r="P27" i="27" s="1"/>
  <c r="E33" i="27" a="1"/>
  <c r="E33" i="27" s="1"/>
  <c r="Q41" i="27" a="1"/>
  <c r="Q41" i="27" s="1"/>
  <c r="R27" i="27" a="1"/>
  <c r="R27" i="27" s="1"/>
  <c r="O33" i="27" a="1"/>
  <c r="O33" i="27" s="1"/>
  <c r="U27" i="27" a="1"/>
  <c r="U27" i="27" s="1"/>
  <c r="V31" i="27" a="1"/>
  <c r="V31" i="27" s="1"/>
  <c r="L27" i="27" a="1"/>
  <c r="L27" i="27" s="1"/>
  <c r="I33" i="27" a="1"/>
  <c r="I33" i="27" s="1"/>
  <c r="G32" i="27" a="1"/>
  <c r="G32" i="27" s="1"/>
  <c r="F34" i="27" a="1"/>
  <c r="F34" i="27" s="1"/>
  <c r="J34" i="27" a="1"/>
  <c r="J34" i="27" s="1"/>
  <c r="U31" i="27" a="1"/>
  <c r="U31" i="27" s="1"/>
  <c r="P34" i="27" a="1"/>
  <c r="P34" i="27" s="1"/>
  <c r="X27" i="27" a="1"/>
  <c r="X27" i="27" s="1"/>
  <c r="M33" i="27" a="1"/>
  <c r="M33" i="27" s="1"/>
  <c r="G34" i="27" a="1"/>
  <c r="G34" i="27" s="1"/>
  <c r="T31" i="27" a="1"/>
  <c r="T31" i="27" s="1"/>
  <c r="I32" i="27" a="1"/>
  <c r="I32" i="27" s="1"/>
  <c r="T27" i="27" a="1"/>
  <c r="T27" i="27" s="1"/>
  <c r="I34" i="27" a="1"/>
  <c r="I34" i="27" s="1"/>
  <c r="N34" i="27" a="1"/>
  <c r="N34" i="27" s="1"/>
  <c r="Q27" i="27" a="1"/>
  <c r="Q27" i="27" s="1"/>
  <c r="H32" i="27" a="1"/>
  <c r="H32" i="27" s="1"/>
  <c r="G41" i="27" a="1"/>
  <c r="G41" i="27" s="1"/>
  <c r="J31" i="27" a="1"/>
  <c r="J31" i="27" s="1"/>
  <c r="X34" i="27" a="1"/>
  <c r="X34" i="27" s="1"/>
  <c r="D30" i="27" a="1"/>
  <c r="D30" i="27" s="1"/>
  <c r="E34" i="27" a="1"/>
  <c r="E34" i="27" s="1"/>
  <c r="I31" i="27" a="1"/>
  <c r="I31" i="27" s="1"/>
  <c r="O34" i="27" a="1"/>
  <c r="O34" i="27" s="1"/>
  <c r="O32" i="27" a="1"/>
  <c r="O32" i="27" s="1"/>
  <c r="Q32" i="27" a="1"/>
  <c r="Q32" i="27" s="1"/>
  <c r="H41" i="27" a="1"/>
  <c r="H41" i="27" s="1"/>
  <c r="Q34" i="27" a="1"/>
  <c r="Q34" i="27" s="1"/>
  <c r="V34" i="27" a="1"/>
  <c r="V34" i="27" s="1"/>
  <c r="H31" i="27" a="1"/>
  <c r="H31" i="27" s="1"/>
  <c r="P32" i="27" a="1"/>
  <c r="P32" i="27" s="1"/>
  <c r="O41" i="27" a="1"/>
  <c r="O41" i="27" s="1"/>
  <c r="R31" i="27" a="1"/>
  <c r="R31" i="27" s="1"/>
  <c r="G31" i="27" a="1"/>
  <c r="G31" i="27" s="1"/>
  <c r="M34" i="27" a="1"/>
  <c r="M34" i="27" s="1"/>
  <c r="Q31" i="27" a="1"/>
  <c r="Q31" i="27" s="1"/>
  <c r="W34" i="27" a="1"/>
  <c r="W34" i="27" s="1"/>
  <c r="R34" i="27" a="1"/>
  <c r="R34" i="27" s="1"/>
  <c r="D33" i="27" a="1"/>
  <c r="D33" i="27" s="1"/>
  <c r="P41" i="27" a="1"/>
  <c r="P41" i="27" s="1"/>
  <c r="K31" i="27" a="1"/>
  <c r="K31" i="27" s="1"/>
  <c r="G35" i="27" a="1"/>
  <c r="G35" i="27" s="1"/>
  <c r="X31" i="27" a="1"/>
  <c r="X31" i="27" s="1"/>
  <c r="P31" i="27" a="1"/>
  <c r="P31" i="27" s="1"/>
  <c r="X32" i="27" a="1"/>
  <c r="X32" i="27" s="1"/>
  <c r="W41" i="27" a="1"/>
  <c r="W41" i="27" s="1"/>
  <c r="E32" i="27" a="1"/>
  <c r="E32" i="27" s="1"/>
  <c r="F40" i="27" a="1"/>
  <c r="F40" i="27" s="1"/>
  <c r="F28" i="27" s="1" a="1"/>
  <c r="F28" i="27" s="1"/>
  <c r="O31" i="27" a="1"/>
  <c r="O31" i="27" s="1"/>
  <c r="U34" i="27" a="1"/>
  <c r="U34" i="27" s="1"/>
  <c r="L37" i="27" a="1"/>
  <c r="L37" i="27" s="1"/>
  <c r="G40" i="27" a="1"/>
  <c r="G40" i="27" s="1"/>
  <c r="P33" i="27" a="1"/>
  <c r="P33" i="27" s="1"/>
  <c r="H40" i="27" a="1"/>
  <c r="H40" i="27" s="1"/>
  <c r="Q33" i="27" a="1"/>
  <c r="Q33" i="27" s="1"/>
  <c r="I40" i="27" a="1"/>
  <c r="I40" i="27" s="1"/>
  <c r="R33" i="27" a="1"/>
  <c r="R33" i="27" s="1"/>
  <c r="J40" i="27" a="1"/>
  <c r="J40" i="27" s="1"/>
  <c r="S33" i="27" a="1"/>
  <c r="S33" i="27" s="1"/>
  <c r="K40" i="27" a="1"/>
  <c r="K40" i="27" s="1"/>
  <c r="T33" i="27" a="1"/>
  <c r="T33" i="27" s="1"/>
  <c r="L40" i="27" a="1"/>
  <c r="L40" i="27" s="1"/>
  <c r="U33" i="27" a="1"/>
  <c r="U33" i="27" s="1"/>
  <c r="J22" i="27" a="1"/>
  <c r="J22" i="27" s="1"/>
  <c r="M40" i="27" a="1"/>
  <c r="M40" i="27" s="1"/>
  <c r="V33" i="27" a="1"/>
  <c r="V33" i="27" s="1"/>
  <c r="K22" i="27" a="1"/>
  <c r="K22" i="27" s="1"/>
  <c r="W33" i="27" a="1"/>
  <c r="W33" i="27" s="1"/>
  <c r="L22" i="27" a="1"/>
  <c r="L22" i="27" s="1"/>
  <c r="X33" i="27" a="1"/>
  <c r="X33" i="27" s="1"/>
  <c r="N40" i="27" a="1"/>
  <c r="N40" i="27" s="1"/>
  <c r="O40" i="27" a="1"/>
  <c r="O40" i="27" s="1"/>
  <c r="M22" i="27" a="1"/>
  <c r="M22" i="27" s="1"/>
  <c r="P40" i="27" a="1"/>
  <c r="P40" i="27" s="1"/>
  <c r="N22" i="27" a="1"/>
  <c r="N22" i="27" s="1"/>
  <c r="O22" i="27" a="1"/>
  <c r="O22" i="27" s="1"/>
  <c r="Q40" i="27" a="1"/>
  <c r="Q40" i="27" s="1"/>
  <c r="P22" i="27" a="1"/>
  <c r="P22" i="27" s="1"/>
  <c r="R40" i="27" a="1"/>
  <c r="R40" i="27" s="1"/>
  <c r="S40" i="27" a="1"/>
  <c r="S40" i="27" s="1"/>
  <c r="Q22" i="27" a="1"/>
  <c r="Q22" i="27" s="1"/>
  <c r="R22" i="27" a="1"/>
  <c r="R22" i="27" s="1"/>
  <c r="T40" i="27" a="1"/>
  <c r="T40" i="27" s="1"/>
  <c r="S22" i="27" a="1"/>
  <c r="S22" i="27" s="1"/>
  <c r="U40" i="27" a="1"/>
  <c r="U40" i="27" s="1"/>
  <c r="V40" i="27" a="1"/>
  <c r="V40" i="27" s="1"/>
  <c r="T22" i="27" a="1"/>
  <c r="T22" i="27" s="1"/>
  <c r="U22" i="27" a="1"/>
  <c r="U22" i="27" s="1"/>
  <c r="W40" i="27" a="1"/>
  <c r="W40" i="27" s="1"/>
  <c r="X40" i="27" a="1"/>
  <c r="X40" i="27" s="1"/>
  <c r="K21" i="27" a="1"/>
  <c r="K21" i="27" s="1"/>
  <c r="T21" i="27" a="1"/>
  <c r="T21" i="27" s="1"/>
  <c r="W22" i="27" a="1"/>
  <c r="W22" i="27" s="1"/>
  <c r="V22" i="27" a="1"/>
  <c r="V22" i="27" s="1"/>
  <c r="M21" i="27" a="1"/>
  <c r="M21" i="27" s="1"/>
  <c r="U21" i="27" a="1"/>
  <c r="U21" i="27" s="1"/>
  <c r="L21" i="27" a="1"/>
  <c r="L21" i="27" s="1"/>
  <c r="V21" i="27" a="1"/>
  <c r="V21" i="27" s="1"/>
  <c r="W21" i="27" a="1"/>
  <c r="W21" i="27" s="1"/>
  <c r="U49" i="27"/>
  <c r="M49" i="27"/>
  <c r="E49" i="27"/>
  <c r="S49" i="27"/>
  <c r="K49" i="27"/>
  <c r="Q49" i="27"/>
  <c r="I49" i="27"/>
  <c r="W49" i="27"/>
  <c r="O49" i="27"/>
  <c r="G49" i="27"/>
  <c r="V49" i="27"/>
  <c r="F49" i="27"/>
  <c r="T49" i="27"/>
  <c r="D49" i="27"/>
  <c r="R49" i="27"/>
  <c r="P49" i="27"/>
  <c r="N49" i="27"/>
  <c r="L49" i="27"/>
  <c r="J49" i="27"/>
  <c r="H49" i="27"/>
  <c r="X49" i="27"/>
  <c r="D63" i="27" l="1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F45" i="27" l="1"/>
  <c r="G45" i="27" l="1"/>
  <c r="R1" i="10"/>
  <c r="R3" i="10" s="1"/>
  <c r="AD3" i="10"/>
  <c r="H45" i="27" l="1"/>
  <c r="B4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B5" i="24"/>
  <c r="C5" i="24"/>
  <c r="D5" i="24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R5" i="24"/>
  <c r="S5" i="24"/>
  <c r="T5" i="24"/>
  <c r="U5" i="24"/>
  <c r="V5" i="24"/>
  <c r="C4" i="24"/>
  <c r="D4" i="24"/>
  <c r="F50" i="27" s="1"/>
  <c r="E4" i="24"/>
  <c r="F4" i="24"/>
  <c r="G4" i="24"/>
  <c r="H4" i="24"/>
  <c r="I4" i="24"/>
  <c r="J4" i="24"/>
  <c r="K4" i="24"/>
  <c r="L4" i="24"/>
  <c r="M4" i="24"/>
  <c r="N4" i="24"/>
  <c r="O4" i="24"/>
  <c r="P4" i="24"/>
  <c r="Q4" i="24"/>
  <c r="R4" i="24"/>
  <c r="S4" i="24"/>
  <c r="T4" i="24"/>
  <c r="U4" i="24"/>
  <c r="V4" i="24"/>
  <c r="I45" i="27" l="1"/>
  <c r="R4" i="10"/>
  <c r="AF4" i="10" s="1"/>
  <c r="E19" i="27" s="1" a="1"/>
  <c r="E19" i="27" s="1"/>
  <c r="J45" i="27" l="1"/>
  <c r="R5" i="10"/>
  <c r="AF5" i="10" s="1"/>
  <c r="F19" i="27" s="1" a="1"/>
  <c r="F19" i="27" s="1"/>
  <c r="K45" i="27" l="1"/>
  <c r="L45" i="27"/>
  <c r="R6" i="10"/>
  <c r="AF6" i="10" s="1"/>
  <c r="G19" i="27" s="1" a="1"/>
  <c r="G19" i="27" s="1"/>
  <c r="M45" i="27" l="1"/>
  <c r="R7" i="10"/>
  <c r="AF7" i="10" s="1"/>
  <c r="H19" i="27" s="1" a="1"/>
  <c r="H19" i="27" s="1"/>
  <c r="N45" i="27" l="1"/>
  <c r="R8" i="10"/>
  <c r="AF8" i="10" s="1"/>
  <c r="I19" i="27" s="1" a="1"/>
  <c r="I19" i="27" s="1"/>
  <c r="R104" i="10"/>
  <c r="AF104" i="10" s="1"/>
  <c r="X23" i="27" s="1" a="1"/>
  <c r="X23" i="27" s="1"/>
  <c r="R83" i="10" l="1"/>
  <c r="AF83" i="10" s="1"/>
  <c r="X22" i="27" s="1" a="1"/>
  <c r="X22" i="27" s="1"/>
  <c r="R9" i="10"/>
  <c r="AF9" i="10" s="1"/>
  <c r="J19" i="27" s="1" a="1"/>
  <c r="J19" i="27" s="1"/>
  <c r="O45" i="27" l="1"/>
  <c r="R10" i="10"/>
  <c r="AF10" i="10" s="1"/>
  <c r="K19" i="27" s="1" a="1"/>
  <c r="K19" i="27" s="1"/>
  <c r="P45" i="27" l="1"/>
  <c r="R11" i="10"/>
  <c r="AF11" i="10" s="1"/>
  <c r="L19" i="27" s="1" a="1"/>
  <c r="L19" i="27" s="1"/>
  <c r="R45" i="27" l="1"/>
  <c r="Q45" i="27"/>
  <c r="R12" i="10"/>
  <c r="AF12" i="10" s="1"/>
  <c r="M19" i="27" s="1" a="1"/>
  <c r="M19" i="27" s="1"/>
  <c r="R13" i="10" l="1"/>
  <c r="AF13" i="10" s="1"/>
  <c r="N19" i="27" s="1" a="1"/>
  <c r="N19" i="27" s="1"/>
  <c r="R63" i="10"/>
  <c r="AF63" i="10" s="1"/>
  <c r="X21" i="27" s="1" a="1"/>
  <c r="X21" i="27" s="1"/>
  <c r="S45" i="27" l="1"/>
  <c r="R14" i="10"/>
  <c r="AF14" i="10" s="1"/>
  <c r="O19" i="27" s="1" a="1"/>
  <c r="O19" i="27" s="1"/>
  <c r="T45" i="27" l="1"/>
  <c r="R15" i="10"/>
  <c r="AF15" i="10" s="1"/>
  <c r="P19" i="27" s="1" a="1"/>
  <c r="P19" i="27" s="1"/>
  <c r="V45" i="27" l="1"/>
  <c r="U45" i="27"/>
  <c r="R16" i="10"/>
  <c r="AF16" i="10" s="1"/>
  <c r="Q19" i="27" s="1" a="1"/>
  <c r="Q19" i="27" s="1"/>
  <c r="R17" i="10" l="1"/>
  <c r="AF17" i="10" s="1"/>
  <c r="R19" i="27" s="1" a="1"/>
  <c r="R19" i="27" s="1"/>
  <c r="E50" i="27"/>
  <c r="W50" i="27"/>
  <c r="M50" i="27"/>
  <c r="T50" i="27"/>
  <c r="J50" i="27"/>
  <c r="D50" i="27"/>
  <c r="N50" i="27"/>
  <c r="Q50" i="27"/>
  <c r="X50" i="27"/>
  <c r="P50" i="27"/>
  <c r="H50" i="27"/>
  <c r="O50" i="27"/>
  <c r="V50" i="27"/>
  <c r="G50" i="27"/>
  <c r="S50" i="27"/>
  <c r="K50" i="27"/>
  <c r="U50" i="27"/>
  <c r="R50" i="27"/>
  <c r="I50" i="27"/>
  <c r="L50" i="27"/>
  <c r="W45" i="27" l="1"/>
  <c r="R18" i="10"/>
  <c r="AF18" i="10" s="1"/>
  <c r="S19" i="27" s="1" a="1"/>
  <c r="S19" i="27" s="1"/>
  <c r="X45" i="27" l="1"/>
  <c r="R19" i="10"/>
  <c r="AF19" i="10" s="1"/>
  <c r="T19" i="27" s="1" a="1"/>
  <c r="T19" i="27" s="1"/>
  <c r="R20" i="10" l="1"/>
  <c r="AF20" i="10" s="1"/>
  <c r="U19" i="27" s="1" a="1"/>
  <c r="U19" i="27" s="1"/>
  <c r="R21" i="10" l="1"/>
  <c r="AF21" i="10" s="1"/>
  <c r="V19" i="27" s="1" a="1"/>
  <c r="V19" i="27" s="1"/>
  <c r="R22" i="10" l="1"/>
  <c r="AF22" i="10" s="1"/>
  <c r="W19" i="27" s="1" a="1"/>
  <c r="W19" i="27" s="1"/>
  <c r="R23" i="10" l="1"/>
  <c r="AF23" i="10" s="1"/>
  <c r="X19" i="27" s="1" a="1"/>
  <c r="X19" i="27" s="1"/>
  <c r="R223" i="10" l="1"/>
  <c r="AF223" i="10" s="1"/>
  <c r="E30" i="27" s="1" a="1"/>
  <c r="E30" i="27" s="1"/>
  <c r="E63" i="27" s="1"/>
  <c r="R224" i="10" l="1"/>
  <c r="R225" i="10" l="1"/>
  <c r="AF224" i="10"/>
  <c r="F30" i="27" s="1" a="1"/>
  <c r="F30" i="27" s="1"/>
  <c r="F63" i="27" s="1"/>
  <c r="R226" i="10" l="1"/>
  <c r="AF225" i="10"/>
  <c r="G30" i="27" s="1" a="1"/>
  <c r="G30" i="27" s="1"/>
  <c r="G63" i="27" s="1"/>
  <c r="R227" i="10" l="1"/>
  <c r="AF226" i="10"/>
  <c r="H30" i="27" s="1" a="1"/>
  <c r="H30" i="27" s="1"/>
  <c r="H63" i="27" s="1"/>
  <c r="R228" i="10" l="1"/>
  <c r="AF227" i="10"/>
  <c r="I30" i="27" s="1" a="1"/>
  <c r="I30" i="27" s="1"/>
  <c r="I63" i="27" s="1"/>
  <c r="E56" i="14"/>
  <c r="F56" i="14"/>
  <c r="AH351" i="32" l="1"/>
  <c r="AH349" i="32"/>
  <c r="AH347" i="32"/>
  <c r="AH345" i="32"/>
  <c r="AH343" i="32"/>
  <c r="AH341" i="32"/>
  <c r="AH339" i="32"/>
  <c r="AH337" i="32"/>
  <c r="AH335" i="32"/>
  <c r="AH333" i="32"/>
  <c r="AH331" i="32"/>
  <c r="AI351" i="32"/>
  <c r="AI337" i="32"/>
  <c r="AR350" i="32"/>
  <c r="AR348" i="32"/>
  <c r="AR346" i="32"/>
  <c r="AR344" i="32"/>
  <c r="AR342" i="32"/>
  <c r="AR340" i="32"/>
  <c r="AR338" i="32"/>
  <c r="AR336" i="32"/>
  <c r="AR334" i="32"/>
  <c r="AR332" i="32"/>
  <c r="AR330" i="32"/>
  <c r="AI347" i="32"/>
  <c r="AI341" i="32"/>
  <c r="AI333" i="32"/>
  <c r="AO350" i="32"/>
  <c r="AO348" i="32"/>
  <c r="AO346" i="32"/>
  <c r="AO344" i="32"/>
  <c r="AO342" i="32"/>
  <c r="AO340" i="32"/>
  <c r="AO338" i="32"/>
  <c r="AO336" i="32"/>
  <c r="AO334" i="32"/>
  <c r="AO332" i="32"/>
  <c r="AO330" i="32"/>
  <c r="AI345" i="32"/>
  <c r="AI339" i="32"/>
  <c r="AI331" i="32"/>
  <c r="AI350" i="32"/>
  <c r="AI348" i="32"/>
  <c r="AI346" i="32"/>
  <c r="AI344" i="32"/>
  <c r="AI342" i="32"/>
  <c r="AI340" i="32"/>
  <c r="AI338" i="32"/>
  <c r="AI336" i="32"/>
  <c r="AI334" i="32"/>
  <c r="AI332" i="32"/>
  <c r="AI330" i="32"/>
  <c r="AI349" i="32"/>
  <c r="AI343" i="32"/>
  <c r="AI335" i="32"/>
  <c r="AH350" i="32"/>
  <c r="AH348" i="32"/>
  <c r="AH346" i="32"/>
  <c r="AH344" i="32"/>
  <c r="AH342" i="32"/>
  <c r="AH340" i="32"/>
  <c r="AH338" i="32"/>
  <c r="AH336" i="32"/>
  <c r="AH334" i="32"/>
  <c r="AH332" i="32"/>
  <c r="AH330" i="32"/>
  <c r="AR351" i="32"/>
  <c r="AR349" i="32"/>
  <c r="AR347" i="32"/>
  <c r="AR345" i="32"/>
  <c r="AR343" i="32"/>
  <c r="AR341" i="32"/>
  <c r="AR339" i="32"/>
  <c r="AR337" i="32"/>
  <c r="AR335" i="32"/>
  <c r="AR333" i="32"/>
  <c r="AR331" i="32"/>
  <c r="AO351" i="32"/>
  <c r="AO349" i="32"/>
  <c r="AO347" i="32"/>
  <c r="AO345" i="32"/>
  <c r="AO343" i="32"/>
  <c r="AO341" i="32"/>
  <c r="AO339" i="32"/>
  <c r="AO337" i="32"/>
  <c r="AO335" i="32"/>
  <c r="AO333" i="32"/>
  <c r="AO331" i="32"/>
  <c r="AG351" i="32"/>
  <c r="AG330" i="32"/>
  <c r="AG331" i="32"/>
  <c r="AG332" i="32"/>
  <c r="AG333" i="32"/>
  <c r="AG334" i="32"/>
  <c r="AF330" i="32"/>
  <c r="AF331" i="32"/>
  <c r="AG335" i="32"/>
  <c r="AF351" i="32"/>
  <c r="D38" i="27" s="1" a="1"/>
  <c r="D38" i="27" s="1"/>
  <c r="AF332" i="32"/>
  <c r="AG336" i="32"/>
  <c r="AG337" i="32"/>
  <c r="AF333" i="32"/>
  <c r="AG338" i="32"/>
  <c r="AF334" i="32"/>
  <c r="AF335" i="32"/>
  <c r="AG339" i="32"/>
  <c r="AF336" i="32"/>
  <c r="AG340" i="32"/>
  <c r="AF337" i="32"/>
  <c r="AG341" i="32"/>
  <c r="AG342" i="32"/>
  <c r="AF338" i="32"/>
  <c r="AG343" i="32"/>
  <c r="AF339" i="32"/>
  <c r="AF340" i="32"/>
  <c r="AG344" i="32"/>
  <c r="AG345" i="32"/>
  <c r="AF341" i="32"/>
  <c r="AG346" i="32"/>
  <c r="AF342" i="32"/>
  <c r="AF343" i="32"/>
  <c r="AG347" i="32"/>
  <c r="AF344" i="32"/>
  <c r="AG348" i="32"/>
  <c r="AG349" i="32"/>
  <c r="AF345" i="32"/>
  <c r="AG350" i="32"/>
  <c r="AF346" i="32"/>
  <c r="AF347" i="32"/>
  <c r="AF348" i="32"/>
  <c r="AF349" i="32"/>
  <c r="AF350" i="32"/>
  <c r="AI349" i="10"/>
  <c r="AI347" i="10"/>
  <c r="AI345" i="10"/>
  <c r="AI343" i="10"/>
  <c r="AI341" i="10"/>
  <c r="AO339" i="10"/>
  <c r="AG338" i="10"/>
  <c r="AI336" i="10"/>
  <c r="AR334" i="10"/>
  <c r="AH333" i="10"/>
  <c r="AO331" i="10"/>
  <c r="AG330" i="10"/>
  <c r="AH349" i="10"/>
  <c r="AH347" i="10"/>
  <c r="AH345" i="10"/>
  <c r="AH343" i="10"/>
  <c r="AH341" i="10"/>
  <c r="AI339" i="10"/>
  <c r="AR337" i="10"/>
  <c r="AH336" i="10"/>
  <c r="AO334" i="10"/>
  <c r="AG333" i="10"/>
  <c r="AI331" i="10"/>
  <c r="AR331" i="10"/>
  <c r="AR350" i="10"/>
  <c r="AR348" i="10"/>
  <c r="AR346" i="10"/>
  <c r="AR344" i="10"/>
  <c r="AR342" i="10"/>
  <c r="AR340" i="10"/>
  <c r="AH339" i="10"/>
  <c r="AO337" i="10"/>
  <c r="AG336" i="10"/>
  <c r="AI334" i="10"/>
  <c r="AR332" i="10"/>
  <c r="AH331" i="10"/>
  <c r="AO350" i="10"/>
  <c r="AO348" i="10"/>
  <c r="AO346" i="10"/>
  <c r="AO344" i="10"/>
  <c r="AO342" i="10"/>
  <c r="AO340" i="10"/>
  <c r="AG339" i="10"/>
  <c r="AI337" i="10"/>
  <c r="AR335" i="10"/>
  <c r="AH334" i="10"/>
  <c r="AO332" i="10"/>
  <c r="AG331" i="10"/>
  <c r="AI350" i="10"/>
  <c r="AI348" i="10"/>
  <c r="AI346" i="10"/>
  <c r="AI344" i="10"/>
  <c r="AI342" i="10"/>
  <c r="AI340" i="10"/>
  <c r="AR338" i="10"/>
  <c r="AH337" i="10"/>
  <c r="AO335" i="10"/>
  <c r="AG334" i="10"/>
  <c r="AI332" i="10"/>
  <c r="AR330" i="10"/>
  <c r="AH350" i="10"/>
  <c r="AH348" i="10"/>
  <c r="AH346" i="10"/>
  <c r="AH344" i="10"/>
  <c r="AH342" i="10"/>
  <c r="AH340" i="10"/>
  <c r="AO338" i="10"/>
  <c r="AG337" i="10"/>
  <c r="AI335" i="10"/>
  <c r="AR333" i="10"/>
  <c r="AH332" i="10"/>
  <c r="AO330" i="10"/>
  <c r="AO347" i="10"/>
  <c r="AO343" i="10"/>
  <c r="AH338" i="10"/>
  <c r="AG335" i="10"/>
  <c r="AI333" i="10"/>
  <c r="AR349" i="10"/>
  <c r="AR347" i="10"/>
  <c r="AR345" i="10"/>
  <c r="AR343" i="10"/>
  <c r="AR341" i="10"/>
  <c r="AG340" i="10"/>
  <c r="AI338" i="10"/>
  <c r="AR336" i="10"/>
  <c r="AH335" i="10"/>
  <c r="AO333" i="10"/>
  <c r="AG332" i="10"/>
  <c r="AI330" i="10"/>
  <c r="AO349" i="10"/>
  <c r="AO345" i="10"/>
  <c r="AO341" i="10"/>
  <c r="AR339" i="10"/>
  <c r="AO336" i="10"/>
  <c r="AH330" i="10"/>
  <c r="AG341" i="10"/>
  <c r="AF330" i="10"/>
  <c r="AG342" i="10"/>
  <c r="AF331" i="10"/>
  <c r="AG343" i="10"/>
  <c r="AF332" i="10"/>
  <c r="F39" i="27" s="1" a="1"/>
  <c r="F39" i="27" s="1"/>
  <c r="AG344" i="10"/>
  <c r="AF333" i="10"/>
  <c r="AG345" i="10"/>
  <c r="AF334" i="10"/>
  <c r="AG346" i="10"/>
  <c r="AF335" i="10"/>
  <c r="AG347" i="10"/>
  <c r="AF336" i="10"/>
  <c r="AG348" i="10"/>
  <c r="AF337" i="10"/>
  <c r="AG350" i="10"/>
  <c r="AG349" i="10"/>
  <c r="AF338" i="10"/>
  <c r="AF339" i="10"/>
  <c r="AF340" i="10"/>
  <c r="N39" i="27" s="1" a="1"/>
  <c r="N39" i="27" s="1"/>
  <c r="AF341" i="10"/>
  <c r="O39" i="27" s="1" a="1"/>
  <c r="O39" i="27" s="1"/>
  <c r="AF342" i="10"/>
  <c r="AF343" i="10"/>
  <c r="AF344" i="10"/>
  <c r="AF345" i="10"/>
  <c r="AF346" i="10"/>
  <c r="AF347" i="10"/>
  <c r="AF348" i="10"/>
  <c r="AF349" i="10"/>
  <c r="W39" i="27" s="1" a="1"/>
  <c r="W39" i="27" s="1"/>
  <c r="AF350" i="10"/>
  <c r="X39" i="27" s="1" a="1"/>
  <c r="X39" i="27" s="1"/>
  <c r="R229" i="10"/>
  <c r="AF228" i="10"/>
  <c r="J30" i="27" s="1" a="1"/>
  <c r="J30" i="27" s="1"/>
  <c r="J63" i="27" s="1"/>
  <c r="F46" i="27" l="1"/>
  <c r="J39" i="27" a="1"/>
  <c r="J39" i="27" s="1"/>
  <c r="S39" i="27" a="1"/>
  <c r="S39" i="27" s="1"/>
  <c r="V39" i="27" a="1"/>
  <c r="V39" i="27" s="1"/>
  <c r="M39" i="27" a="1"/>
  <c r="M39" i="27" s="1"/>
  <c r="U39" i="27" a="1"/>
  <c r="U39" i="27" s="1"/>
  <c r="I39" i="27" a="1"/>
  <c r="I39" i="27" s="1"/>
  <c r="D39" i="27" a="1"/>
  <c r="D39" i="27" s="1"/>
  <c r="R39" i="27" a="1"/>
  <c r="R39" i="27" s="1"/>
  <c r="Q39" i="27" a="1"/>
  <c r="Q39" i="27" s="1"/>
  <c r="K39" i="27" a="1"/>
  <c r="K39" i="27" s="1"/>
  <c r="T39" i="27" a="1"/>
  <c r="T39" i="27" s="1"/>
  <c r="H39" i="27" a="1"/>
  <c r="H39" i="27" s="1"/>
  <c r="G39" i="27" a="1"/>
  <c r="G39" i="27" s="1"/>
  <c r="P39" i="27" a="1"/>
  <c r="P39" i="27" s="1"/>
  <c r="E39" i="27" a="1"/>
  <c r="E39" i="27" s="1"/>
  <c r="L39" i="27" a="1"/>
  <c r="L39" i="27" s="1"/>
  <c r="R230" i="10"/>
  <c r="AF229" i="10"/>
  <c r="K30" i="27" s="1" a="1"/>
  <c r="K30" i="27" s="1"/>
  <c r="K63" i="27" s="1"/>
  <c r="E46" i="27" l="1"/>
  <c r="D46" i="27"/>
  <c r="R231" i="10"/>
  <c r="R232" i="10" s="1"/>
  <c r="R233" i="10" s="1"/>
  <c r="R234" i="10" s="1"/>
  <c r="R235" i="10" s="1"/>
  <c r="R236" i="10" s="1"/>
  <c r="R237" i="10" s="1"/>
  <c r="R238" i="10" s="1"/>
  <c r="R239" i="10" s="1"/>
  <c r="R240" i="10" s="1"/>
  <c r="R241" i="10" s="1"/>
  <c r="R242" i="10" s="1"/>
  <c r="AF230" i="10"/>
  <c r="L30" i="27" s="1" a="1"/>
  <c r="L30" i="27" s="1"/>
  <c r="L63" i="27" s="1"/>
  <c r="AF231" i="10" l="1"/>
  <c r="M30" i="27" s="1" a="1"/>
  <c r="M30" i="27" s="1"/>
  <c r="M63" i="27" s="1"/>
  <c r="AF232" i="10" l="1"/>
  <c r="N30" i="27" s="1" a="1"/>
  <c r="N30" i="27" s="1"/>
  <c r="N63" i="27" s="1"/>
  <c r="AF233" i="10" l="1"/>
  <c r="O30" i="27" s="1" a="1"/>
  <c r="O30" i="27" s="1"/>
  <c r="O63" i="27" s="1"/>
  <c r="AF234" i="10" l="1"/>
  <c r="P30" i="27" s="1" a="1"/>
  <c r="P30" i="27" s="1"/>
  <c r="P63" i="27" s="1"/>
  <c r="F47" i="27"/>
  <c r="F54" i="27" s="1"/>
  <c r="AF235" i="10" l="1"/>
  <c r="Q30" i="27" s="1" a="1"/>
  <c r="Q30" i="27" s="1"/>
  <c r="Q63" i="27" s="1"/>
  <c r="F51" i="27"/>
  <c r="F64" i="27" s="1"/>
  <c r="F53" i="27" l="1"/>
  <c r="AF236" i="10"/>
  <c r="R30" i="27" s="1" a="1"/>
  <c r="R30" i="27" s="1"/>
  <c r="R63" i="27" s="1"/>
  <c r="AF237" i="10" l="1"/>
  <c r="S30" i="27" s="1" a="1"/>
  <c r="S30" i="27" s="1"/>
  <c r="S63" i="27" s="1"/>
  <c r="AF238" i="10" l="1"/>
  <c r="T30" i="27" s="1" a="1"/>
  <c r="T30" i="27" s="1"/>
  <c r="T63" i="27" s="1"/>
  <c r="AF239" i="10" l="1"/>
  <c r="U30" i="27" s="1" a="1"/>
  <c r="U30" i="27" s="1"/>
  <c r="U63" i="27" s="1"/>
  <c r="AF240" i="10" l="1"/>
  <c r="V30" i="27" s="1" a="1"/>
  <c r="V30" i="27" s="1"/>
  <c r="V63" i="27" s="1"/>
  <c r="AF242" i="10" l="1"/>
  <c r="X30" i="27" s="1" a="1"/>
  <c r="X30" i="27" s="1"/>
  <c r="X63" i="27" s="1"/>
  <c r="AF241" i="10"/>
  <c r="W30" i="27" s="1" a="1"/>
  <c r="W30" i="27" s="1"/>
  <c r="W63" i="27" s="1"/>
  <c r="D45" i="27" l="1"/>
  <c r="D47" i="27" l="1"/>
  <c r="D54" i="27" s="1"/>
  <c r="E45" i="27"/>
  <c r="D51" i="27" l="1"/>
  <c r="D53" i="27"/>
  <c r="E47" i="27"/>
  <c r="E54" i="27" s="1"/>
  <c r="D64" i="27" l="1"/>
  <c r="E53" i="27"/>
  <c r="E51" i="27"/>
  <c r="E64" i="27" s="1"/>
  <c r="R204" i="10"/>
  <c r="AF204" i="10" l="1"/>
  <c r="G29" i="27" s="1" a="1"/>
  <c r="G29" i="27" s="1"/>
  <c r="R205" i="10"/>
  <c r="AF205" i="10" l="1"/>
  <c r="H29" i="27" s="1" a="1"/>
  <c r="H29" i="27" s="1"/>
  <c r="R206" i="10"/>
  <c r="AF206" i="10" l="1"/>
  <c r="I29" i="27" s="1" a="1"/>
  <c r="I29" i="27" s="1"/>
  <c r="R207" i="10"/>
  <c r="AF207" i="10" l="1"/>
  <c r="J29" i="27" s="1" a="1"/>
  <c r="J29" i="27" s="1"/>
  <c r="R208" i="10"/>
  <c r="R209" i="10" l="1"/>
  <c r="AF208" i="10"/>
  <c r="K29" i="27" s="1" a="1"/>
  <c r="K29" i="27" s="1"/>
  <c r="R210" i="10" l="1"/>
  <c r="AF209" i="10"/>
  <c r="L29" i="27" s="1" a="1"/>
  <c r="L29" i="27" s="1"/>
  <c r="R211" i="10" l="1"/>
  <c r="AF210" i="10"/>
  <c r="M29" i="27" s="1" a="1"/>
  <c r="M29" i="27" s="1"/>
  <c r="AF211" i="10" l="1"/>
  <c r="N29" i="27" s="1" a="1"/>
  <c r="N29" i="27" s="1"/>
  <c r="R212" i="10"/>
  <c r="AF212" i="10" l="1"/>
  <c r="O29" i="27" s="1" a="1"/>
  <c r="O29" i="27" s="1"/>
  <c r="R213" i="10"/>
  <c r="R214" i="10" l="1"/>
  <c r="AF213" i="10"/>
  <c r="P29" i="27" s="1" a="1"/>
  <c r="P29" i="27" s="1"/>
  <c r="AF214" i="10" l="1"/>
  <c r="Q29" i="27" s="1" a="1"/>
  <c r="Q29" i="27" s="1"/>
  <c r="R215" i="10"/>
  <c r="R216" i="10" l="1"/>
  <c r="AF215" i="10"/>
  <c r="R29" i="27" s="1" a="1"/>
  <c r="R29" i="27" s="1"/>
  <c r="AF216" i="10" l="1"/>
  <c r="S29" i="27" s="1" a="1"/>
  <c r="S29" i="27" s="1"/>
  <c r="R217" i="10"/>
  <c r="AF217" i="10" l="1"/>
  <c r="T29" i="27" s="1" a="1"/>
  <c r="T29" i="27" s="1"/>
  <c r="R218" i="10"/>
  <c r="AF218" i="10" l="1"/>
  <c r="U29" i="27" s="1" a="1"/>
  <c r="U29" i="27" s="1"/>
  <c r="R219" i="10"/>
  <c r="R220" i="10" l="1"/>
  <c r="AF219" i="10"/>
  <c r="V29" i="27" s="1" a="1"/>
  <c r="V29" i="27" s="1"/>
  <c r="AF220" i="10" l="1"/>
  <c r="W29" i="27" s="1" a="1"/>
  <c r="W29" i="27" s="1"/>
  <c r="R221" i="10"/>
  <c r="AF221" i="10" l="1"/>
  <c r="X29" i="27" s="1" a="1"/>
  <c r="X29" i="27" s="1"/>
  <c r="R184" i="10"/>
  <c r="R185" i="10" l="1"/>
  <c r="AF184" i="10"/>
  <c r="AF185" i="10" l="1"/>
  <c r="H28" i="27" s="1" a="1"/>
  <c r="H28" i="27" s="1"/>
  <c r="R186" i="10"/>
  <c r="R187" i="10" s="1"/>
  <c r="G28" i="27" a="1"/>
  <c r="G28" i="27" s="1"/>
  <c r="AF186" i="10" l="1"/>
  <c r="I28" i="27" s="1" a="1"/>
  <c r="I28" i="27" s="1"/>
  <c r="I46" i="27" s="1"/>
  <c r="I47" i="27" s="1"/>
  <c r="I54" i="27" s="1"/>
  <c r="H46" i="27"/>
  <c r="H47" i="27" s="1"/>
  <c r="H54" i="27" s="1"/>
  <c r="G46" i="27"/>
  <c r="G47" i="27" s="1"/>
  <c r="G54" i="27" s="1"/>
  <c r="R188" i="10"/>
  <c r="AF187" i="10"/>
  <c r="J28" i="27" s="1" a="1"/>
  <c r="J28" i="27" s="1"/>
  <c r="G53" i="27" l="1"/>
  <c r="H53" i="27"/>
  <c r="H51" i="27"/>
  <c r="H64" i="27" s="1"/>
  <c r="G51" i="27"/>
  <c r="I51" i="27"/>
  <c r="I64" i="27" s="1"/>
  <c r="J46" i="27"/>
  <c r="J47" i="27" s="1"/>
  <c r="J54" i="27" s="1"/>
  <c r="R189" i="10"/>
  <c r="AF188" i="10"/>
  <c r="K28" i="27" s="1" a="1"/>
  <c r="K28" i="27" s="1"/>
  <c r="G64" i="27" l="1"/>
  <c r="I53" i="27"/>
  <c r="J53" i="27"/>
  <c r="J51" i="27"/>
  <c r="J64" i="27" s="1"/>
  <c r="K46" i="27"/>
  <c r="K47" i="27" s="1"/>
  <c r="K54" i="27" s="1"/>
  <c r="R190" i="10"/>
  <c r="AF189" i="10"/>
  <c r="L28" i="27" s="1" a="1"/>
  <c r="L28" i="27" s="1"/>
  <c r="K51" i="27" l="1"/>
  <c r="K64" i="27" s="1"/>
  <c r="K53" i="27"/>
  <c r="L46" i="27"/>
  <c r="L47" i="27" s="1"/>
  <c r="L54" i="27" s="1"/>
  <c r="R191" i="10"/>
  <c r="AF190" i="10"/>
  <c r="M28" i="27" s="1" a="1"/>
  <c r="M28" i="27" s="1"/>
  <c r="L53" i="27" l="1"/>
  <c r="L51" i="27"/>
  <c r="L64" i="27" s="1"/>
  <c r="M46" i="27"/>
  <c r="M47" i="27" s="1"/>
  <c r="M54" i="27" s="1"/>
  <c r="R192" i="10"/>
  <c r="AF191" i="10"/>
  <c r="N28" i="27" s="1" a="1"/>
  <c r="N28" i="27" s="1"/>
  <c r="M53" i="27" l="1"/>
  <c r="M51" i="27"/>
  <c r="M64" i="27" s="1"/>
  <c r="N46" i="27"/>
  <c r="N47" i="27" s="1"/>
  <c r="N54" i="27" s="1"/>
  <c r="R193" i="10"/>
  <c r="AF192" i="10"/>
  <c r="O28" i="27" s="1" a="1"/>
  <c r="O28" i="27" s="1"/>
  <c r="N51" i="27" l="1"/>
  <c r="N64" i="27" s="1"/>
  <c r="N53" i="27"/>
  <c r="O46" i="27"/>
  <c r="O47" i="27" s="1"/>
  <c r="O54" i="27" s="1"/>
  <c r="R194" i="10"/>
  <c r="AF193" i="10"/>
  <c r="P28" i="27" s="1" a="1"/>
  <c r="P28" i="27" s="1"/>
  <c r="O51" i="27" l="1"/>
  <c r="O64" i="27" s="1"/>
  <c r="O53" i="27"/>
  <c r="P46" i="27"/>
  <c r="P47" i="27" s="1"/>
  <c r="P54" i="27" s="1"/>
  <c r="R195" i="10"/>
  <c r="AF194" i="10"/>
  <c r="Q28" i="27" s="1" a="1"/>
  <c r="Q28" i="27" s="1"/>
  <c r="P53" i="27" l="1"/>
  <c r="P51" i="27"/>
  <c r="P64" i="27" s="1"/>
  <c r="Q46" i="27"/>
  <c r="Q47" i="27" s="1"/>
  <c r="Q54" i="27" s="1"/>
  <c r="R196" i="10"/>
  <c r="AF195" i="10"/>
  <c r="R28" i="27" s="1" a="1"/>
  <c r="R28" i="27" s="1"/>
  <c r="Q51" i="27" l="1"/>
  <c r="Q64" i="27" s="1"/>
  <c r="Q53" i="27"/>
  <c r="R46" i="27"/>
  <c r="R47" i="27" s="1"/>
  <c r="R54" i="27" s="1"/>
  <c r="R197" i="10"/>
  <c r="AF196" i="10"/>
  <c r="S28" i="27" s="1" a="1"/>
  <c r="S28" i="27" s="1"/>
  <c r="R53" i="27" l="1"/>
  <c r="R51" i="27"/>
  <c r="R64" i="27" s="1"/>
  <c r="S46" i="27"/>
  <c r="S47" i="27" s="1"/>
  <c r="S54" i="27" s="1"/>
  <c r="B54" i="27" s="1"/>
  <c r="Z59" i="27" s="1"/>
  <c r="R198" i="10"/>
  <c r="AF197" i="10"/>
  <c r="T28" i="27" s="1" a="1"/>
  <c r="T28" i="27" s="1"/>
  <c r="S53" i="27" l="1"/>
  <c r="B53" i="27" s="1"/>
  <c r="Z45" i="27" s="1"/>
  <c r="S51" i="27"/>
  <c r="T46" i="27"/>
  <c r="T47" i="27" s="1"/>
  <c r="T54" i="27" s="1"/>
  <c r="R199" i="10"/>
  <c r="AF198" i="10"/>
  <c r="U28" i="27" s="1" a="1"/>
  <c r="U28" i="27" s="1"/>
  <c r="S64" i="27" l="1"/>
  <c r="T51" i="27"/>
  <c r="T64" i="27" s="1"/>
  <c r="T53" i="27"/>
  <c r="U46" i="27"/>
  <c r="U47" i="27" s="1"/>
  <c r="U54" i="27" s="1"/>
  <c r="R200" i="10"/>
  <c r="AF199" i="10"/>
  <c r="V28" i="27" s="1" a="1"/>
  <c r="V28" i="27" s="1"/>
  <c r="U53" i="27" l="1"/>
  <c r="U51" i="27"/>
  <c r="U64" i="27" s="1"/>
  <c r="V46" i="27"/>
  <c r="V47" i="27" s="1"/>
  <c r="V54" i="27" s="1"/>
  <c r="R201" i="10"/>
  <c r="AF200" i="10"/>
  <c r="W28" i="27" s="1" a="1"/>
  <c r="W28" i="27" s="1"/>
  <c r="AF201" i="10" l="1"/>
  <c r="X28" i="27" s="1" a="1"/>
  <c r="X28" i="27" s="1"/>
  <c r="V53" i="27"/>
  <c r="V51" i="27"/>
  <c r="V64" i="27" s="1"/>
  <c r="W46" i="27"/>
  <c r="W47" i="27" s="1"/>
  <c r="W54" i="27" s="1"/>
  <c r="X46" i="27" l="1"/>
  <c r="X47" i="27" s="1"/>
  <c r="X54" i="27" s="1"/>
  <c r="W53" i="27"/>
  <c r="W51" i="27"/>
  <c r="W64" i="27" s="1"/>
  <c r="X53" i="27" l="1"/>
  <c r="X51" i="27"/>
  <c r="X64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VonPlagenhoef, Rowen</author>
  </authors>
  <commentList>
    <comment ref="C6" authorId="0" shapeId="0" xr:uid="{44FEE33E-CBB9-4F9E-9D11-8A8E5DBA74CA}">
      <text>
        <r>
          <rPr>
            <b/>
            <sz val="9"/>
            <color indexed="81"/>
            <rFont val="Tahoma"/>
            <family val="2"/>
          </rPr>
          <t>VonPlagenhoef, Rowen:</t>
        </r>
        <r>
          <rPr>
            <sz val="9"/>
            <color indexed="81"/>
            <rFont val="Tahoma"/>
            <family val="2"/>
          </rPr>
          <t xml:space="preserve">
https://cdn.misoenergy.org/20220621%20Non%20Thermal%20Accreditation%20Workshop625264.pdf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<sst xmlns="http://schemas.openxmlformats.org/spreadsheetml/2006/main" count="3667" uniqueCount="628">
  <si>
    <t>&lt;--- Toggle</t>
  </si>
  <si>
    <t>Utility Scale Incremental New Build (Nameplate MW)</t>
  </si>
  <si>
    <t xml:space="preserve">Demand Side Additions </t>
  </si>
  <si>
    <t>Gas CT</t>
  </si>
  <si>
    <t>Gas Aero</t>
  </si>
  <si>
    <t>Gas CC</t>
  </si>
  <si>
    <t>Solar</t>
  </si>
  <si>
    <t>Solar T2</t>
  </si>
  <si>
    <t>Wind</t>
  </si>
  <si>
    <t>Wind T2</t>
  </si>
  <si>
    <t>Solar + Storage</t>
  </si>
  <si>
    <t>4hr Li Ion</t>
  </si>
  <si>
    <t>Big Sandy Ext</t>
  </si>
  <si>
    <t>20hr Flow</t>
  </si>
  <si>
    <t>CAES</t>
  </si>
  <si>
    <t>DSM Resources</t>
  </si>
  <si>
    <t>Capacity Purchase</t>
  </si>
  <si>
    <t>Year</t>
  </si>
  <si>
    <t>Solar (T1.T2)</t>
  </si>
  <si>
    <t>Wind (T1.T2)</t>
  </si>
  <si>
    <t>Li-Ion 4hr Battery Storage</t>
  </si>
  <si>
    <t>Solar+Storage</t>
  </si>
  <si>
    <t>Big Sandy Extension</t>
  </si>
  <si>
    <t>DSM Programs</t>
  </si>
  <si>
    <t>Total</t>
  </si>
  <si>
    <t>Operational Flexibility</t>
  </si>
  <si>
    <t>Dispatchable</t>
  </si>
  <si>
    <t>Local Impact</t>
  </si>
  <si>
    <t>Build Schedule (MW)</t>
  </si>
  <si>
    <t>New Solar</t>
  </si>
  <si>
    <t>New Wind</t>
  </si>
  <si>
    <t>New Storage</t>
  </si>
  <si>
    <t>New Gas CT</t>
  </si>
  <si>
    <t>New Gas CC</t>
  </si>
  <si>
    <t>New Solar+ Storage</t>
  </si>
  <si>
    <t>New DSM</t>
  </si>
  <si>
    <t>STMP</t>
  </si>
  <si>
    <t>Resource Diversity (MW)</t>
  </si>
  <si>
    <t>Coal</t>
  </si>
  <si>
    <t>MW</t>
  </si>
  <si>
    <t>Gas Steam</t>
  </si>
  <si>
    <t>Storage</t>
  </si>
  <si>
    <t>EE, DG, DSM</t>
  </si>
  <si>
    <t>Portfolio</t>
  </si>
  <si>
    <t>Going In Position</t>
  </si>
  <si>
    <t>Yellow Indicates Input for Scorecard Metric</t>
  </si>
  <si>
    <t>Terms</t>
  </si>
  <si>
    <t>Name</t>
  </si>
  <si>
    <t>Scroll Right for Charts and Data</t>
  </si>
  <si>
    <t>Season</t>
  </si>
  <si>
    <t>Winter</t>
  </si>
  <si>
    <t>Summer</t>
  </si>
  <si>
    <t>Scenario</t>
  </si>
  <si>
    <t>REF</t>
  </si>
  <si>
    <t>REF-HC</t>
  </si>
  <si>
    <t>CETA</t>
  </si>
  <si>
    <t>ECR</t>
  </si>
  <si>
    <t>NCR</t>
  </si>
  <si>
    <t>Utility</t>
  </si>
  <si>
    <t>KPCo</t>
  </si>
  <si>
    <t>WPL</t>
  </si>
  <si>
    <t>Service Date</t>
  </si>
  <si>
    <t>Planning Year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</si>
  <si>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</si>
  <si>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</si>
  <si>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</si>
  <si>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</si>
  <si>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</si>
  <si>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</si>
  <si>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</si>
  <si>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</si>
  <si>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</si>
  <si>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</si>
  <si>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2033-2034</t>
  </si>
  <si>
    <t>2034-2035</t>
  </si>
  <si>
    <t>2035-2036</t>
  </si>
  <si>
    <t>2036-2037</t>
  </si>
  <si>
    <t>2037-2038</t>
  </si>
  <si>
    <t>2038-2039</t>
  </si>
  <si>
    <t>2039-2040</t>
  </si>
  <si>
    <t>2040-2041</t>
  </si>
  <si>
    <t>2041-2042</t>
  </si>
  <si>
    <t>2042-2043</t>
  </si>
  <si>
    <t>2043-2044</t>
  </si>
  <si>
    <t>Reserve Margin</t>
  </si>
  <si>
    <t>Portfolio UCAP (MW)</t>
  </si>
  <si>
    <t>Currently Viewing:</t>
  </si>
  <si>
    <t>Big Sandy (Gas Steam)</t>
  </si>
  <si>
    <t>Big Sandy</t>
  </si>
  <si>
    <t>Mitchell (WV) 1</t>
  </si>
  <si>
    <t>Mitchell (WV) 2</t>
  </si>
  <si>
    <t>Rockport 1</t>
  </si>
  <si>
    <t>Rockport 2</t>
  </si>
  <si>
    <t>Existing Resources (MW)</t>
  </si>
  <si>
    <t>Mitchell (Coal)</t>
  </si>
  <si>
    <t>New Resources (UCAP MW)</t>
  </si>
  <si>
    <t>Gas CC 2x1</t>
  </si>
  <si>
    <t>Gas CC 1x1</t>
  </si>
  <si>
    <t>Gas IC</t>
  </si>
  <si>
    <t>Gas CCS</t>
  </si>
  <si>
    <t>Coal CCS</t>
  </si>
  <si>
    <t>H2 CT</t>
  </si>
  <si>
    <t>SMR</t>
  </si>
  <si>
    <t>New Long Duration Storage</t>
  </si>
  <si>
    <t>Pumped Thermal</t>
  </si>
  <si>
    <t>H2 Electroyzer + CT</t>
  </si>
  <si>
    <t>Spicewood Solar 2026</t>
  </si>
  <si>
    <t>Big Sandy Ext CCS</t>
  </si>
  <si>
    <t>New Solar+Storage</t>
  </si>
  <si>
    <t>Planning Reserves (for scorecard)</t>
  </si>
  <si>
    <t>Total Existing Resources</t>
  </si>
  <si>
    <t>Scenario AVG</t>
  </si>
  <si>
    <t>Total New Resources</t>
  </si>
  <si>
    <t>REF Portfolio</t>
  </si>
  <si>
    <t>Total Resource Capacity</t>
  </si>
  <si>
    <t>REF-HC Portfolio</t>
  </si>
  <si>
    <t>KPCO Non-Coincident Peak Demand</t>
  </si>
  <si>
    <t>CETA Portfolio</t>
  </si>
  <si>
    <t>KPCO Coincident Peak Demand</t>
  </si>
  <si>
    <t>ECR Portfolio</t>
  </si>
  <si>
    <t>KPCO Capacity Obligation</t>
  </si>
  <si>
    <t>NCR Portfolio</t>
  </si>
  <si>
    <t>Capacity Position (MW)</t>
  </si>
  <si>
    <t>REF Winter</t>
  </si>
  <si>
    <t>CC Portfolio</t>
  </si>
  <si>
    <t>No Wind</t>
  </si>
  <si>
    <t>Preferred Plan</t>
  </si>
  <si>
    <t>ELCC Solar (Generic Trajectory)</t>
  </si>
  <si>
    <t xml:space="preserve">Wind Accreditation </t>
  </si>
  <si>
    <t>New Gas Accreditation</t>
  </si>
  <si>
    <t>4 Hour Storage</t>
  </si>
  <si>
    <t>Long Duration Storage</t>
  </si>
  <si>
    <t>Dispatchable Capacity (UCAP)</t>
  </si>
  <si>
    <t>Capacity Shortfall</t>
  </si>
  <si>
    <t>Key Assumptions</t>
  </si>
  <si>
    <t>New Units</t>
  </si>
  <si>
    <t>CRA</t>
  </si>
  <si>
    <t>Summer ELCC for Wind is assumed to have 16% less capacity value than winter</t>
  </si>
  <si>
    <t>Winter ELCC for Solar is assumed to be 2%</t>
  </si>
  <si>
    <r>
      <t xml:space="preserve">Summer accreditation </t>
    </r>
    <r>
      <rPr>
        <sz val="11"/>
        <color theme="1"/>
        <rFont val="Calibri"/>
        <family val="2"/>
        <scheme val="minor"/>
      </rPr>
      <t>(multipliers to summer accreditation)</t>
    </r>
  </si>
  <si>
    <t>Key</t>
  </si>
  <si>
    <t>Multiplier</t>
  </si>
  <si>
    <t>Description</t>
  </si>
  <si>
    <t>Summer ELCC for wind</t>
  </si>
  <si>
    <t>Peak Credit Assumptions (%)</t>
  </si>
  <si>
    <t>Summer Solar</t>
  </si>
  <si>
    <t>Winter Solar</t>
  </si>
  <si>
    <t>Summer Wind</t>
  </si>
  <si>
    <t>Winter Wind</t>
  </si>
  <si>
    <t>4 hr Storage</t>
  </si>
  <si>
    <t>Gas</t>
  </si>
  <si>
    <t>Winter Gas</t>
  </si>
  <si>
    <t>Onshore Wind</t>
  </si>
  <si>
    <t>4-hr Storage</t>
  </si>
  <si>
    <t>Solar + Storage Ratio</t>
  </si>
  <si>
    <t>Battery</t>
  </si>
  <si>
    <t>Solar Ratio</t>
  </si>
  <si>
    <t>Battery Ratio</t>
  </si>
  <si>
    <t>Solar + Storage 3-1</t>
  </si>
  <si>
    <t>Planning Reserve Margin</t>
  </si>
  <si>
    <t>Summer, seasonal construct</t>
  </si>
  <si>
    <t>Winter, seasonal construct</t>
  </si>
  <si>
    <t>Resource Name</t>
  </si>
  <si>
    <t>Fuel</t>
  </si>
  <si>
    <t>ICAP</t>
  </si>
  <si>
    <t>UCAP</t>
  </si>
  <si>
    <t>Ownership Share</t>
  </si>
  <si>
    <t>Out date</t>
  </si>
  <si>
    <t>Spicewood</t>
  </si>
  <si>
    <t>Existing DR</t>
  </si>
  <si>
    <t>Obligation</t>
  </si>
  <si>
    <t>REF Summer</t>
  </si>
  <si>
    <t>REF-HC Summer</t>
  </si>
  <si>
    <t>REF-HC Winter</t>
  </si>
  <si>
    <t>CETA Summer</t>
  </si>
  <si>
    <t>CETA Winter</t>
  </si>
  <si>
    <t>ECR Summer</t>
  </si>
  <si>
    <t>ECR Winter</t>
  </si>
  <si>
    <t>NCR Summer</t>
  </si>
  <si>
    <t>NCR Winter</t>
  </si>
  <si>
    <t>KPCo Coincident Peak</t>
  </si>
  <si>
    <t>KPCo Peak</t>
  </si>
  <si>
    <t>Coincident Factor</t>
  </si>
  <si>
    <t>High Interconnect</t>
  </si>
  <si>
    <t xml:space="preserve">  </t>
  </si>
  <si>
    <t>No Additions</t>
  </si>
  <si>
    <t>ICAP Incremental Additions MW</t>
  </si>
  <si>
    <t>ICAP Cumulative Additions MW</t>
  </si>
  <si>
    <t>Summer UCAP Cumulative MW</t>
  </si>
  <si>
    <t>Resource Type</t>
  </si>
  <si>
    <t>Resource</t>
  </si>
  <si>
    <t>Toggle --&gt;</t>
  </si>
  <si>
    <t>KPCo Preferred Plan</t>
  </si>
  <si>
    <t>2022-2026</t>
  </si>
  <si>
    <t>2027-2030</t>
  </si>
  <si>
    <t>2031-2035</t>
  </si>
  <si>
    <t>2036 - 2040</t>
  </si>
  <si>
    <t>2040 +</t>
  </si>
  <si>
    <t>Area 1001 Gas CC 2x1 2024</t>
  </si>
  <si>
    <t>Area 1001 Gas CC 2x1 2025</t>
  </si>
  <si>
    <t>Area 1001 Gas CC 2x1 2026</t>
  </si>
  <si>
    <t>Area 1001 Gas CC 2x1 2027</t>
  </si>
  <si>
    <t>Area 1001 Gas CC 2x1 2028</t>
  </si>
  <si>
    <t>Area 1001 Gas CC 2x1 2029</t>
  </si>
  <si>
    <t>Area 1001 Gas CC 2x1 2030</t>
  </si>
  <si>
    <t>Area 1001 Gas CC 2x1 2031</t>
  </si>
  <si>
    <t>Area 1001 Gas CC 2x1 2032</t>
  </si>
  <si>
    <t>Area 1001 Gas CC 2x1 2033</t>
  </si>
  <si>
    <t>Area 1001 Gas CC 2x1 2034</t>
  </si>
  <si>
    <t>Area 1001 Gas CC 2x1 2035</t>
  </si>
  <si>
    <t>Area 1001 Gas CC 2x1 2036</t>
  </si>
  <si>
    <t>Area 1001 Gas CC 2x1 2037</t>
  </si>
  <si>
    <t>Area 1001 Gas CC 2x1 2038</t>
  </si>
  <si>
    <t>Area 1001 Gas CC 2x1 2039</t>
  </si>
  <si>
    <t>Area 1001 Gas CC 2x1 2040</t>
  </si>
  <si>
    <t>Area 1001 Gas CC 2x1 2041</t>
  </si>
  <si>
    <t>Area 1001 Gas CC 2x1 2042</t>
  </si>
  <si>
    <t>Area 1001 Gas CC 2x1 2043</t>
  </si>
  <si>
    <t>Area 1001 Gas CC 1x1 2024</t>
  </si>
  <si>
    <t>Area 1001 Gas CC 1x1 2025</t>
  </si>
  <si>
    <t>Area 1001 Gas CC 1x1 2026</t>
  </si>
  <si>
    <t>Area 1001 Gas CC 1x1 2027</t>
  </si>
  <si>
    <t>Area 1001 Gas CC 1x1 2028</t>
  </si>
  <si>
    <t>Area 1001 Gas CC 1x1 2029</t>
  </si>
  <si>
    <t>Area 1001 Gas CC 1x1 2030</t>
  </si>
  <si>
    <t>Area 1001 Gas CC 1x1 2031</t>
  </si>
  <si>
    <t>Area 1001 Gas CC 1x1 2032</t>
  </si>
  <si>
    <t>Area 1001 Gas CC 1x1 2033</t>
  </si>
  <si>
    <t>Area 1001 Gas CC 1x1 2034</t>
  </si>
  <si>
    <t>Area 1001 Gas CC 1x1 2035</t>
  </si>
  <si>
    <t>Area 1001 Gas CC 1x1 2036</t>
  </si>
  <si>
    <t>Area 1001 Gas CC 1x1 2037</t>
  </si>
  <si>
    <t>Area 1001 Gas CC 1x1 2038</t>
  </si>
  <si>
    <t>Area 1001 Gas CC 1x1 2039</t>
  </si>
  <si>
    <t>Area 1001 Gas CC 1x1 2040</t>
  </si>
  <si>
    <t>Area 1001 Gas CC 1x1 2041</t>
  </si>
  <si>
    <t>Area 1001 Gas CC 1x1 2042</t>
  </si>
  <si>
    <t>Area 1001 Gas CC 1x1 2043</t>
  </si>
  <si>
    <t>Area 1001 Gas CT 2024</t>
  </si>
  <si>
    <t>Area 1001 Gas CT 2025</t>
  </si>
  <si>
    <t>Area 1001 Gas CT 2026</t>
  </si>
  <si>
    <t>Area 1001 Gas CT 2027</t>
  </si>
  <si>
    <t>Area 1001 Gas CT 2028</t>
  </si>
  <si>
    <t>Area 1001 Gas CT 2029</t>
  </si>
  <si>
    <t>Area 1001 Gas CT 2030</t>
  </si>
  <si>
    <t>Area 1001 Gas CT 2031</t>
  </si>
  <si>
    <t>Area 1001 Gas CT 2032</t>
  </si>
  <si>
    <t>Area 1001 Gas CT 2033</t>
  </si>
  <si>
    <t>Area 1001 Gas CT 2034</t>
  </si>
  <si>
    <t>Area 1001 Gas CT 2035</t>
  </si>
  <si>
    <t>Area 1001 Gas CT 2036</t>
  </si>
  <si>
    <t>Area 1001 Gas CT 2037</t>
  </si>
  <si>
    <t>Area 1001 Gas CT 2038</t>
  </si>
  <si>
    <t>Area 1001 Gas CT 2039</t>
  </si>
  <si>
    <t>Area 1001 Gas CT 2040</t>
  </si>
  <si>
    <t>Area 1001 Gas CT 2041</t>
  </si>
  <si>
    <t>Area 1001 Gas CT 2042</t>
  </si>
  <si>
    <t>Area 1001 Gas CT 2043</t>
  </si>
  <si>
    <t>Area 1001 Gas Aero CT 2024</t>
  </si>
  <si>
    <t>Area 1001 Gas Aero CT 2025</t>
  </si>
  <si>
    <t>Area 1001 Gas Aero CT 2026</t>
  </si>
  <si>
    <t>Area 1001 Gas Aero CT 2027</t>
  </si>
  <si>
    <t>Area 1001 Gas Aero CT 2028</t>
  </si>
  <si>
    <t>Area 1001 Gas Aero CT 2029</t>
  </si>
  <si>
    <t>Area 1001 Gas Aero CT 2030</t>
  </si>
  <si>
    <t>Area 1001 Gas Aero CT 2031</t>
  </si>
  <si>
    <t>Area 1001 Gas Aero CT 2032</t>
  </si>
  <si>
    <t>Area 1001 Gas Aero CT 2033</t>
  </si>
  <si>
    <t>Area 1001 Gas Aero CT 2034</t>
  </si>
  <si>
    <t>Area 1001 Gas Aero CT 2035</t>
  </si>
  <si>
    <t>Area 1001 Gas Aero CT 2036</t>
  </si>
  <si>
    <t>Area 1001 Gas Aero CT 2037</t>
  </si>
  <si>
    <t>Area 1001 Gas Aero CT 2038</t>
  </si>
  <si>
    <t>Area 1001 Gas Aero CT 2039</t>
  </si>
  <si>
    <t>Area 1001 Gas Aero CT 2040</t>
  </si>
  <si>
    <t>Area 1001 Gas Aero CT 2041</t>
  </si>
  <si>
    <t>Area 1001 Gas Aero CT 2042</t>
  </si>
  <si>
    <t>Area 1001 Gas Aero CT 2043</t>
  </si>
  <si>
    <t>Area 1001 Gas IC 2023</t>
  </si>
  <si>
    <t>Area 1001 Gas IC 2024</t>
  </si>
  <si>
    <t>Area 1001 Gas IC 2025</t>
  </si>
  <si>
    <t>Area 1001 Gas IC 2026</t>
  </si>
  <si>
    <t>Area 1001 Gas IC 2027</t>
  </si>
  <si>
    <t>Area 1001 Gas IC 2028</t>
  </si>
  <si>
    <t>Area 1001 Gas IC 2029</t>
  </si>
  <si>
    <t>Area 1001 Gas IC 2030</t>
  </si>
  <si>
    <t>Area 1001 Gas IC 2031</t>
  </si>
  <si>
    <t>Area 1001 Gas IC 2032</t>
  </si>
  <si>
    <t>Area 1001 Gas IC 2033</t>
  </si>
  <si>
    <t>Area 1001 Gas IC 2034</t>
  </si>
  <si>
    <t>Area 1001 Gas IC 2035</t>
  </si>
  <si>
    <t>Area 1001 Gas IC 2036</t>
  </si>
  <si>
    <t>Area 1001 Gas IC 2037</t>
  </si>
  <si>
    <t>Area 1001 Gas IC 2038</t>
  </si>
  <si>
    <t>Area 1001 Gas IC 2039</t>
  </si>
  <si>
    <t>Area 1001 Gas IC 2040</t>
  </si>
  <si>
    <t>Area 1001 Gas IC 2041</t>
  </si>
  <si>
    <t>Area 1001 Gas IC 2042</t>
  </si>
  <si>
    <t>Area 1001 Gas IC 2043</t>
  </si>
  <si>
    <t>Area 1001 Gas CCS 2024</t>
  </si>
  <si>
    <t>Area 1001 Gas CCS 2025</t>
  </si>
  <si>
    <t>Area 1001 Gas CCS 2026</t>
  </si>
  <si>
    <t>Area 1001 Gas CCS 2027</t>
  </si>
  <si>
    <t>Area 1001 Gas CCS 2028</t>
  </si>
  <si>
    <t>Area 1001 Gas CCS 2029</t>
  </si>
  <si>
    <t>Area 1001 Gas CCS 2030</t>
  </si>
  <si>
    <t>Area 1001 Gas CCS 2031</t>
  </si>
  <si>
    <t>Area 1001 Gas CCS 2032</t>
  </si>
  <si>
    <t>Area 1001 Gas CCS 2033</t>
  </si>
  <si>
    <t>Area 1001 Gas CCS 2034</t>
  </si>
  <si>
    <t>Area 1001 Gas CCS 2035</t>
  </si>
  <si>
    <t>Area 1001 Gas CCS 2036</t>
  </si>
  <si>
    <t>Area 1001 Gas CCS 2037</t>
  </si>
  <si>
    <t>Area 1001 Gas CCS 2038</t>
  </si>
  <si>
    <t>Area 1001 Gas CCS 2039</t>
  </si>
  <si>
    <t>Area 1001 Gas CCS 2040</t>
  </si>
  <si>
    <t>Area 1001 Gas CCS 2041</t>
  </si>
  <si>
    <t>Area 1001 Gas CCS 2042</t>
  </si>
  <si>
    <t>Area 1001 Gas CCS 2043</t>
  </si>
  <si>
    <t>Area 1001 Coal CCS 2025</t>
  </si>
  <si>
    <t>Area 1001 Coal CCS 2026</t>
  </si>
  <si>
    <t>Area 1001 Coal CCS 2027</t>
  </si>
  <si>
    <t>Area 1001 Coal CCS 2028</t>
  </si>
  <si>
    <t>Area 1001 Coal CCS 2029</t>
  </si>
  <si>
    <t>Area 1001 Coal CCS 2030</t>
  </si>
  <si>
    <t>Area 1001 Coal CCS 2031</t>
  </si>
  <si>
    <t>Area 1001 Coal CCS 2032</t>
  </si>
  <si>
    <t>Area 1001 Coal CCS 2033</t>
  </si>
  <si>
    <t>Area 1001 Coal CCS 2034</t>
  </si>
  <si>
    <t>Area 1001 Coal CCS 2035</t>
  </si>
  <si>
    <t>Area 1001 Coal CCS 2036</t>
  </si>
  <si>
    <t>Area 1001 Coal CCS 2037</t>
  </si>
  <si>
    <t>Area 1001 Coal CCS 2038</t>
  </si>
  <si>
    <t>Area 1001 Coal CCS 2039</t>
  </si>
  <si>
    <t>Area 1001 Coal CCS 2040</t>
  </si>
  <si>
    <t>Area 1001 Coal CCS 2041</t>
  </si>
  <si>
    <t>Area 1001 Coal CCS 2042</t>
  </si>
  <si>
    <t>Area 1001 Coal CCS 2043</t>
  </si>
  <si>
    <t>Area 1001 Hydrogen CT 2023</t>
  </si>
  <si>
    <t>Area 1001 Hydrogen CT 2024</t>
  </si>
  <si>
    <t>Area 1001 Hydrogen CT 2025</t>
  </si>
  <si>
    <t>Area 1001 Hydrogen CT 2026</t>
  </si>
  <si>
    <t>Area 1001 Hydrogen CT 2027</t>
  </si>
  <si>
    <t>Area 1001 Hydrogen CT 2028</t>
  </si>
  <si>
    <t>Area 1001 Hydrogen CT 2029</t>
  </si>
  <si>
    <t>Area 1001 Hydrogen CT 2030</t>
  </si>
  <si>
    <t>Area 1001 Hydrogen CT 2031</t>
  </si>
  <si>
    <t>Area 1001 Hydrogen CT 2032</t>
  </si>
  <si>
    <t>Area 1001 Hydrogen CT 2033</t>
  </si>
  <si>
    <t>Area 1001 Hydrogen CT 2034</t>
  </si>
  <si>
    <t>Area 1001 Hydrogen CT 2035</t>
  </si>
  <si>
    <t>Area 1001 Hydrogen CT 2036</t>
  </si>
  <si>
    <t>Area 1001 Hydrogen CT 2037</t>
  </si>
  <si>
    <t>Area 1001 Hydrogen CT 2038</t>
  </si>
  <si>
    <t>Area 1001 Hydrogen CT 2039</t>
  </si>
  <si>
    <t>Area 1001 Hydrogen CT 2040</t>
  </si>
  <si>
    <t>Area 1001 Hydrogen CT 2041</t>
  </si>
  <si>
    <t>Area 1001 Hydrogen CT 2042</t>
  </si>
  <si>
    <t>Area 1001 Hydrogen CT 2043</t>
  </si>
  <si>
    <t>Area 1001 SMR 2028</t>
  </si>
  <si>
    <t>Area 1001 SMR 2029</t>
  </si>
  <si>
    <t>Area 1001 SMR 2030</t>
  </si>
  <si>
    <t>Area 1001 SMR 2031</t>
  </si>
  <si>
    <t>Area 1001 SMR 2032</t>
  </si>
  <si>
    <t>Area 1001 SMR 2033</t>
  </si>
  <si>
    <t>Area 1001 SMR 2034</t>
  </si>
  <si>
    <t>Area 1001 SMR 2035</t>
  </si>
  <si>
    <t>Area 1001 SMR 2036</t>
  </si>
  <si>
    <t>Area 1001 SMR 2037</t>
  </si>
  <si>
    <t>Area 1001 SMR 2038</t>
  </si>
  <si>
    <t>Area 1001 SMR 2039</t>
  </si>
  <si>
    <t>Area 1001 SMR 2040</t>
  </si>
  <si>
    <t>Area 1001 SMR 2041</t>
  </si>
  <si>
    <t>Area 1001 SMR 2042</t>
  </si>
  <si>
    <t>Area 1001 SMR 2043</t>
  </si>
  <si>
    <t>Area 1001 Solar 2023</t>
  </si>
  <si>
    <t>Area 1001 Solar 2024</t>
  </si>
  <si>
    <t>Area 1001 Solar 2025</t>
  </si>
  <si>
    <t>Area 1001 Solar 2026</t>
  </si>
  <si>
    <t>Area 1001 Solar 2027</t>
  </si>
  <si>
    <t>Area 1001 Solar 2028</t>
  </si>
  <si>
    <t>Area 1001 Solar 2029</t>
  </si>
  <si>
    <t>Area 1001 Solar 2030</t>
  </si>
  <si>
    <t>Area 1001 Solar 2031</t>
  </si>
  <si>
    <t>Area 1001 Solar 2032</t>
  </si>
  <si>
    <t>Area 1001 Solar 2033</t>
  </si>
  <si>
    <t>Area 1001 Solar 2034</t>
  </si>
  <si>
    <t>Area 1001 Solar 2035</t>
  </si>
  <si>
    <t>Area 1001 Solar 2036</t>
  </si>
  <si>
    <t>Area 1001 Solar 2037</t>
  </si>
  <si>
    <t>Area 1001 Solar 2038</t>
  </si>
  <si>
    <t>Area 1001 Solar 2039</t>
  </si>
  <si>
    <t>Area 1001 Solar 2040</t>
  </si>
  <si>
    <t>Area 1001 Solar 2041</t>
  </si>
  <si>
    <t>Area 1001 Solar 2042</t>
  </si>
  <si>
    <t>Area 1001 Solar 2043</t>
  </si>
  <si>
    <t>Area 1001 Wind 2024</t>
  </si>
  <si>
    <t>Area 1001 Wind 2025</t>
  </si>
  <si>
    <t>Area 1001 Wind 2026</t>
  </si>
  <si>
    <t>Area 1001 Wind 2027</t>
  </si>
  <si>
    <t>Area 1001 Wind 2028</t>
  </si>
  <si>
    <t>Area 1001 Wind 2029</t>
  </si>
  <si>
    <t>Area 1001 Wind 2030</t>
  </si>
  <si>
    <t>Area 1001 Wind 2031</t>
  </si>
  <si>
    <t>Area 1001 Wind 2032</t>
  </si>
  <si>
    <t>Area 1001 Wind 2033</t>
  </si>
  <si>
    <t>Area 1001 Wind 2034</t>
  </si>
  <si>
    <t>Area 1001 Wind 2035</t>
  </si>
  <si>
    <t>Area 1001 Wind 2036</t>
  </si>
  <si>
    <t>Area 1001 Wind 2037</t>
  </si>
  <si>
    <t>Area 1001 Wind 2038</t>
  </si>
  <si>
    <t>Area 1001 Wind 2039</t>
  </si>
  <si>
    <t>Area 1001 Wind 2040</t>
  </si>
  <si>
    <t>Area 1001 Wind 2041</t>
  </si>
  <si>
    <t>Area 1001 Wind 2042</t>
  </si>
  <si>
    <t>Area 1001 Wind 2043</t>
  </si>
  <si>
    <t>Area 1001 4-Hour Li-on Battery 2023</t>
  </si>
  <si>
    <t>Area 1001 4-Hour Li-on Battery 2024</t>
  </si>
  <si>
    <t>Area 1001 4-Hour Li-on Battery 2025</t>
  </si>
  <si>
    <t>Area 1001 4-Hour Li-on Battery 2026</t>
  </si>
  <si>
    <t>Area 1001 4-Hour Li-on Battery 2027</t>
  </si>
  <si>
    <t>Area 1001 4-Hour Li-on Battery 2028</t>
  </si>
  <si>
    <t>Area 1001 4-Hour Li-on Battery 2029</t>
  </si>
  <si>
    <t>Area 1001 4-Hour Li-on Battery 2030</t>
  </si>
  <si>
    <t>Area 1001 4-Hour Li-on Battery 2031</t>
  </si>
  <si>
    <t>Area 1001 4-Hour Li-on Battery 2032</t>
  </si>
  <si>
    <t>Area 1001 4-Hour Li-on Battery 2033</t>
  </si>
  <si>
    <t>Area 1001 4-Hour Li-on Battery 2034</t>
  </si>
  <si>
    <t>Area 1001 4-Hour Li-on Battery 2035</t>
  </si>
  <si>
    <t>Area 1001 4-Hour Li-on Battery 2036</t>
  </si>
  <si>
    <t>Area 1001 4-Hour Li-on Battery 2037</t>
  </si>
  <si>
    <t>Area 1001 4-Hour Li-on Battery 2038</t>
  </si>
  <si>
    <t>Area 1001 4-Hour Li-on Battery 2039</t>
  </si>
  <si>
    <t>Area 1001 4-Hour Li-on Battery 2040</t>
  </si>
  <si>
    <t>Area 1001 4-Hour Li-on Battery 2041</t>
  </si>
  <si>
    <t>Area 1001 4-Hour Li-on Battery 2042</t>
  </si>
  <si>
    <t>Area 1001 4-Hour Li-on Battery 2043</t>
  </si>
  <si>
    <t>Area 1001 20-Hour Flow Battery 2023</t>
  </si>
  <si>
    <t>Area 1001 20-Hour Flow Battery 2024</t>
  </si>
  <si>
    <t>Area 1001 20-Hour Flow Battery 2025</t>
  </si>
  <si>
    <t>Area 1001 20-Hour Flow Battery 2026</t>
  </si>
  <si>
    <t>Area 1001 20-Hour Flow Battery 2027</t>
  </si>
  <si>
    <t>Area 1001 20-Hour Flow Battery 2028</t>
  </si>
  <si>
    <t>Area 1001 20-Hour Flow Battery 2029</t>
  </si>
  <si>
    <t>Area 1001 20-Hour Flow Battery 2030</t>
  </si>
  <si>
    <t>Area 1001 20-Hour Flow Battery 2031</t>
  </si>
  <si>
    <t>Area 1001 20-Hour Flow Battery 2032</t>
  </si>
  <si>
    <t>Area 1001 20-Hour Flow Battery 2033</t>
  </si>
  <si>
    <t>Area 1001 20-Hour Flow Battery 2034</t>
  </si>
  <si>
    <t>Area 1001 20-Hour Flow Battery 2035</t>
  </si>
  <si>
    <t>Area 1001 20-Hour Flow Battery 2036</t>
  </si>
  <si>
    <t>Area 1001 20-Hour Flow Battery 2037</t>
  </si>
  <si>
    <t>Area 1001 20-Hour Flow Battery 2038</t>
  </si>
  <si>
    <t>Area 1001 20-Hour Flow Battery 2039</t>
  </si>
  <si>
    <t>Area 1001 20-Hour Flow Battery 2040</t>
  </si>
  <si>
    <t>Area 1001 20-Hour Flow Battery 2041</t>
  </si>
  <si>
    <t>Area 1001 20-Hour Flow Battery 2042</t>
  </si>
  <si>
    <t>Area 1001 20-Hour Flow Battery 2043</t>
  </si>
  <si>
    <t>Area 1001 20-Hour Pumped Thermal 2023</t>
  </si>
  <si>
    <t>Area 1001 20-Hour Pumped Thermal 2024</t>
  </si>
  <si>
    <t>Area 1001 20-Hour Pumped Thermal 2025</t>
  </si>
  <si>
    <t>Area 1001 20-Hour Pumped Thermal 2026</t>
  </si>
  <si>
    <t>Area 1001 20-Hour Pumped Thermal 2027</t>
  </si>
  <si>
    <t>Area 1001 20-Hour Pumped Thermal 2028</t>
  </si>
  <si>
    <t>Area 1001 20-Hour Pumped Thermal 2029</t>
  </si>
  <si>
    <t>Area 1001 20-Hour Pumped Thermal 2030</t>
  </si>
  <si>
    <t>Area 1001 20-Hour Pumped Thermal 2031</t>
  </si>
  <si>
    <t>Area 1001 20-Hour Pumped Thermal 2032</t>
  </si>
  <si>
    <t>Area 1001 20-Hour Pumped Thermal 2033</t>
  </si>
  <si>
    <t>Area 1001 20-Hour Pumped Thermal 2034</t>
  </si>
  <si>
    <t>Area 1001 20-Hour Pumped Thermal 2035</t>
  </si>
  <si>
    <t>Area 1001 20-Hour Pumped Thermal 2036</t>
  </si>
  <si>
    <t>Area 1001 20-Hour Pumped Thermal 2037</t>
  </si>
  <si>
    <t>Area 1001 20-Hour Pumped Thermal 2038</t>
  </si>
  <si>
    <t>Area 1001 20-Hour Pumped Thermal 2039</t>
  </si>
  <si>
    <t>Area 1001 20-Hour Pumped Thermal 2040</t>
  </si>
  <si>
    <t>Area 1001 20-Hour Pumped Thermal 2041</t>
  </si>
  <si>
    <t>Area 1001 20-Hour Pumped Thermal 2042</t>
  </si>
  <si>
    <t>Area 1001 20-Hour Pumped Thermal 2043</t>
  </si>
  <si>
    <t>Area 1001 20-Hour Compressed Air 2023</t>
  </si>
  <si>
    <t>Area 1001 20-Hour Compressed Air 2024</t>
  </si>
  <si>
    <t>Area 1001 20-Hour Compressed Air 2025</t>
  </si>
  <si>
    <t>Area 1001 20-Hour Compressed Air 2026</t>
  </si>
  <si>
    <t>Area 1001 20-Hour Compressed Air 2027</t>
  </si>
  <si>
    <t>Area 1001 20-Hour Compressed Air 2028</t>
  </si>
  <si>
    <t>Area 1001 20-Hour Compressed Air 2029</t>
  </si>
  <si>
    <t>Area 1001 20-Hour Compressed Air 2030</t>
  </si>
  <si>
    <t>Area 1001 20-Hour Compressed Air 2031</t>
  </si>
  <si>
    <t>Area 1001 20-Hour Compressed Air 2032</t>
  </si>
  <si>
    <t>Area 1001 20-Hour Compressed Air 2033</t>
  </si>
  <si>
    <t>Area 1001 20-Hour Compressed Air 2034</t>
  </si>
  <si>
    <t>Area 1001 20-Hour Compressed Air 2035</t>
  </si>
  <si>
    <t>Area 1001 20-Hour Compressed Air 2036</t>
  </si>
  <si>
    <t>Area 1001 20-Hour Compressed Air 2037</t>
  </si>
  <si>
    <t>Area 1001 20-Hour Compressed Air 2038</t>
  </si>
  <si>
    <t>Area 1001 20-Hour Compressed Air 2039</t>
  </si>
  <si>
    <t>Area 1001 20-Hour Compressed Air 2040</t>
  </si>
  <si>
    <t>Area 1001 20-Hour Compressed Air 2041</t>
  </si>
  <si>
    <t>Area 1001 20-Hour Compressed Air 2042</t>
  </si>
  <si>
    <t>Area 1001 20-Hour Compressed Air 2043</t>
  </si>
  <si>
    <t>Area 1001 Hydrogen electrolyzer + Hydrogen gas CT 2023</t>
  </si>
  <si>
    <t>Area 1001 Hydrogen electrolyzer + Hydrogen gas CT 2024</t>
  </si>
  <si>
    <t>Area 1001 Hydrogen electrolyzer + Hydrogen gas CT 2025</t>
  </si>
  <si>
    <t>Area 1001 Hydrogen electrolyzer + Hydrogen gas CT 2026</t>
  </si>
  <si>
    <t>Area 1001 Hydrogen electrolyzer + Hydrogen gas CT 2027</t>
  </si>
  <si>
    <t>Area 1001 Hydrogen electrolyzer + Hydrogen gas CT 2028</t>
  </si>
  <si>
    <t>Area 1001 Hydrogen electrolyzer + Hydrogen gas CT 2029</t>
  </si>
  <si>
    <t>Area 1001 Hydrogen electrolyzer + Hydrogen gas CT 2030</t>
  </si>
  <si>
    <t>Area 1001 Hydrogen electrolyzer + Hydrogen gas CT 2031</t>
  </si>
  <si>
    <t>Area 1001 Hydrogen electrolyzer + Hydrogen gas CT 2032</t>
  </si>
  <si>
    <t>Area 1001 Hydrogen electrolyzer + Hydrogen gas CT 2033</t>
  </si>
  <si>
    <t>Area 1001 Hydrogen electrolyzer + Hydrogen gas CT 2034</t>
  </si>
  <si>
    <t>Area 1001 Hydrogen electrolyzer + Hydrogen gas CT 2035</t>
  </si>
  <si>
    <t>Area 1001 Hydrogen electrolyzer + Hydrogen gas CT 2036</t>
  </si>
  <si>
    <t>Area 1001 Hydrogen electrolyzer + Hydrogen gas CT 2037</t>
  </si>
  <si>
    <t>Area 1001 Hydrogen electrolyzer + Hydrogen gas CT 2038</t>
  </si>
  <si>
    <t>Area 1001 Hydrogen electrolyzer + Hydrogen gas CT 2039</t>
  </si>
  <si>
    <t>Area 1001 Hydrogen electrolyzer + Hydrogen gas CT 2040</t>
  </si>
  <si>
    <t>Area 1001 Hydrogen electrolyzer + Hydrogen gas CT 2041</t>
  </si>
  <si>
    <t>Area 1001 Hydrogen electrolyzer + Hydrogen gas CT 2042</t>
  </si>
  <si>
    <t>Area 1001 Hydrogen electrolyzer + Hydrogen gas CT 2043</t>
  </si>
  <si>
    <t>Spicewood Solar 2027</t>
  </si>
  <si>
    <t>Big Sandy #1_Ext Gas</t>
  </si>
  <si>
    <t>Big Sandy #1_Ext_NGCCS retrofit 2031</t>
  </si>
  <si>
    <t>Solar+Storage 3-1 2023</t>
  </si>
  <si>
    <t>Solar+Storage 3-1 2024</t>
  </si>
  <si>
    <t>Solar+Storage 3-1 2025</t>
  </si>
  <si>
    <t>Solar+Storage 3-1 2026</t>
  </si>
  <si>
    <t>Solar+Storage 3-1 2027</t>
  </si>
  <si>
    <t>Solar+Storage 3-1 2028</t>
  </si>
  <si>
    <t>Solar+Storage 3-1 2029</t>
  </si>
  <si>
    <t>Solar+Storage 3-1 2030</t>
  </si>
  <si>
    <t>Solar+Storage 3-1 2031</t>
  </si>
  <si>
    <t>Solar+Storage 3-1 2032</t>
  </si>
  <si>
    <t>Solar+Storage 3-1 2033</t>
  </si>
  <si>
    <t>Solar+Storage 3-1 2034</t>
  </si>
  <si>
    <t>Solar+Storage 3-1 2035</t>
  </si>
  <si>
    <t>Solar+Storage 3-1 2036</t>
  </si>
  <si>
    <t>Solar+Storage 3-1 2037</t>
  </si>
  <si>
    <t>Solar+Storage 3-1 2038</t>
  </si>
  <si>
    <t>Solar+Storage 3-1 2039</t>
  </si>
  <si>
    <t>Solar+Storage 3-1 2040</t>
  </si>
  <si>
    <t>Solar+Storage 3-1 2041</t>
  </si>
  <si>
    <t>Solar+Storage 3-1 2042</t>
  </si>
  <si>
    <t>Solar+Storage 3-1 2043</t>
  </si>
  <si>
    <t>Tier 2 Area 1001 Solar 2023</t>
  </si>
  <si>
    <t>Tier 2 Area 1001 Solar 2024</t>
  </si>
  <si>
    <t>Tier 2 Area 1001 Solar 2025</t>
  </si>
  <si>
    <t>Tier 2 Area 1001 Solar 2026</t>
  </si>
  <si>
    <t>Tier 2 Area 1001 Solar 2027</t>
  </si>
  <si>
    <t>Tier 2 Area 1001 Solar 2028</t>
  </si>
  <si>
    <t>Tier 2 Area 1001 Solar 2029</t>
  </si>
  <si>
    <t>Tier 2 Area 1001 Solar 2030</t>
  </si>
  <si>
    <t>Tier 2 Area 1001 Solar 2031</t>
  </si>
  <si>
    <t>Tier 2 Area 1001 Solar 2032</t>
  </si>
  <si>
    <t>Tier 2 Area 1001 Solar 2033</t>
  </si>
  <si>
    <t>Tier 2 Area 1001 Solar 2034</t>
  </si>
  <si>
    <t>Tier 2 Area 1001 Solar 2035</t>
  </si>
  <si>
    <t>Tier 2 Area 1001 Solar 2036</t>
  </si>
  <si>
    <t>Tier 2 Area 1001 Solar 2037</t>
  </si>
  <si>
    <t>Tier 2 Area 1001 Solar 2038</t>
  </si>
  <si>
    <t>Tier 2 Area 1001 Solar 2039</t>
  </si>
  <si>
    <t>Tier 2 Area 1001 Solar 2040</t>
  </si>
  <si>
    <t>Tier 2 Area 1001 Solar 2041</t>
  </si>
  <si>
    <t>Tier 2 Area 1001 Solar 2042</t>
  </si>
  <si>
    <t>Tier 2 Area 1001 Solar 2043</t>
  </si>
  <si>
    <t>Tier 2 Area 1001 Wind 2024</t>
  </si>
  <si>
    <t>Tier 2 Area 1001 Wind 2025</t>
  </si>
  <si>
    <t>Tier 2 Area 1001 Wind 2026</t>
  </si>
  <si>
    <t>Tier 2 Area 1001 Wind 2027</t>
  </si>
  <si>
    <t>Tier 2 Area 1001 Wind 2028</t>
  </si>
  <si>
    <t>Tier 2 Area 1001 Wind 2029</t>
  </si>
  <si>
    <t>Tier 2 Area 1001 Wind 2030</t>
  </si>
  <si>
    <t>Tier 2 Area 1001 Wind 2031</t>
  </si>
  <si>
    <t>Tier 2 Area 1001 Wind 2032</t>
  </si>
  <si>
    <t>Tier 2 Area 1001 Wind 2033</t>
  </si>
  <si>
    <t>Tier 2 Area 1001 Wind 2034</t>
  </si>
  <si>
    <t>Tier 2 Area 1001 Wind 2035</t>
  </si>
  <si>
    <t>Tier 2 Area 1001 Wind 2036</t>
  </si>
  <si>
    <t>Tier 2 Area 1001 Wind 2037</t>
  </si>
  <si>
    <t>Tier 2 Area 1001 Wind 2038</t>
  </si>
  <si>
    <t>Tier 2 Area 1001 Wind 2039</t>
  </si>
  <si>
    <t>Tier 2 Area 1001 Wind 2040</t>
  </si>
  <si>
    <t>Tier 2 Area 1001 Wind 2041</t>
  </si>
  <si>
    <t>Tier 2 Area 1001 Wind 2042</t>
  </si>
  <si>
    <t>Tier 2 Area 1001 Wind 2043</t>
  </si>
  <si>
    <t>Residential - Low/Medium_23-25</t>
  </si>
  <si>
    <t>Residential - High_23-25</t>
  </si>
  <si>
    <t>Residential - Behavior_23-25</t>
  </si>
  <si>
    <t>C&amp;I - Low_23-25</t>
  </si>
  <si>
    <t>C&amp;I - High_23-25</t>
  </si>
  <si>
    <t>IQW_23-25</t>
  </si>
  <si>
    <t>Residential - Low_26-30</t>
  </si>
  <si>
    <t>Residential - High_26-30</t>
  </si>
  <si>
    <t>Residential - Behavior_26-30</t>
  </si>
  <si>
    <t>C&amp;I - Low_26-30</t>
  </si>
  <si>
    <t>C&amp;I - High_26-30</t>
  </si>
  <si>
    <t>IQW_26-30</t>
  </si>
  <si>
    <t>Residential - Low/Medium_31-42</t>
  </si>
  <si>
    <t>Residential - High_31-42</t>
  </si>
  <si>
    <t>Residential - Behavior_31-42</t>
  </si>
  <si>
    <t>C&amp;I - Low_31-42</t>
  </si>
  <si>
    <t>C&amp;I - High_31-42</t>
  </si>
  <si>
    <t>IQW_31-42</t>
  </si>
  <si>
    <t>23/24 Capacity Contract</t>
  </si>
  <si>
    <t>24/25 Capacity Contract</t>
  </si>
  <si>
    <t>25/26 Capacity Contract</t>
  </si>
  <si>
    <t>26/27 Capacity Contract</t>
  </si>
  <si>
    <t>27/28 Capacity Contract</t>
  </si>
  <si>
    <t>28/29 Capacity Contract</t>
  </si>
  <si>
    <t>29/30 Capacity Contract</t>
  </si>
  <si>
    <t>30/31 Capacity Contract</t>
  </si>
  <si>
    <t>31/32 Capacity Contract</t>
  </si>
  <si>
    <t>32/33 Capacity Contract</t>
  </si>
  <si>
    <t>33/34 Capacity Contract</t>
  </si>
  <si>
    <t>34/35 Capacity Contract</t>
  </si>
  <si>
    <t>35/36 Capacity Contract</t>
  </si>
  <si>
    <t>36/37 Capacity Contract</t>
  </si>
  <si>
    <t>37/38 Capacity Contract</t>
  </si>
  <si>
    <t>38/39 Capacity Contract</t>
  </si>
  <si>
    <t>39/40 Capacity Contract</t>
  </si>
  <si>
    <t>40/41 Capacity Contract</t>
  </si>
  <si>
    <t>KPCo REF Portfolio</t>
  </si>
  <si>
    <t>Section 7.3 Charts</t>
  </si>
  <si>
    <t>Capacity Reserves (toggle winter/summer cell B3)</t>
  </si>
  <si>
    <t>Capacity Reserve</t>
  </si>
  <si>
    <t>Orange Indicates Scorecard Metric</t>
  </si>
  <si>
    <t>Big Sandy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</si>
</sst>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(* #,##0.00_);_(* \(#,##0.00\);_(* &quot;-&quot;??_);_(@_)"/>
    <numFmt numFmtId="164" formatCode="0.0%"/>
    <numFmt numFmtId="165" formatCode="0.0"/>
    <numFmt numFmtId="166" formatCode="&quot;2017-18&quot;"/>
    <numFmt numFmtId="167" formatCode="&quot;2018-19&quot;"/>
    <numFmt numFmtId="168" formatCode="&quot;2019-20&quot;"/>
    <numFmt numFmtId="169" formatCode="&quot;2020-21&quot;"/>
    <numFmt numFmtId="170" formatCode="&quot;2021-22&quot;"/>
    <numFmt numFmtId="171" formatCode="&quot;2022-23&quot;"/>
    <numFmt numFmtId="172" formatCode="&quot;2023-24&quot;"/>
    <numFmt numFmtId="173" formatCode="&quot;2024-25&quot;"/>
    <numFmt numFmtId="174" formatCode="&quot;2025-26&quot;"/>
    <numFmt numFmtId="175" formatCode="&quot;2026-27&quot;"/>
    <numFmt numFmtId="176" formatCode="&quot;2027-28&quot;"/>
    <numFmt numFmtId="177" formatCode="&quot;2028-29&quot;"/>
    <numFmt numFmtId="178" formatCode="&quot;2029-30&quot;"/>
    <numFmt numFmtId="179" formatCode="&quot;2030-31&quot;"/>
    <numFmt numFmtId="180" formatCode="&quot;2031-32&quot;"/>
    <numFmt numFmtId="181" formatCode="&quot;2032-33&quot;"/>
    <numFmt numFmtId="182" formatCode="&quot;2033-34&quot;"/>
    <numFmt numFmtId="183" formatCode="&quot;2034-35&quot;"/>
    <numFmt numFmtId="184" formatCode="&quot;2035-36&quot;"/>
    <numFmt numFmtId="185" formatCode="&quot;2036-37&quot;"/>
    <numFmt numFmtId="186" formatCode="&quot;2037-38&quot;"/>
    <numFmt numFmtId="187" formatCode="&quot;2038-39&quot;"/>
    <numFmt numFmtId="188" formatCode="0_);[Red]\(0\)"/>
    <numFmt numFmtId="189" formatCode="0.0%;[Red]\(0.0%\)"/>
    <numFmt numFmtId="190" formatCode="0.0_);[Red]\(0.0\)"/>
    <numFmt numFmtId="191" formatCode="0.000"/>
    <numFmt numFmtId="192" formatCode="0.000000"/>
    <numFmt numFmtId="193" formatCode="0.0000000"/>
    <numFmt numFmtId="194" formatCode="0.0000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3" tint="0.5999938962981048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3" tint="0.59999389629810485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ECF4F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EE1FE"/>
        <bgColor indexed="64"/>
      </patternFill>
    </fill>
    <fill>
      <patternFill patternType="solid">
        <fgColor rgb="FFE5F1FB"/>
        <bgColor indexed="64"/>
      </patternFill>
    </fill>
    <fill>
      <patternFill patternType="solid">
        <fgColor rgb="FF9FCF9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5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/>
    <xf numFmtId="165" fontId="0" fillId="2" borderId="3" xfId="0" applyNumberFormat="1" applyFill="1" applyBorder="1"/>
    <xf numFmtId="0" fontId="5" fillId="0" borderId="0" xfId="1" applyFont="1"/>
    <xf numFmtId="0" fontId="5" fillId="0" borderId="4" xfId="1" applyFont="1" applyBorder="1"/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3" xfId="1" applyFont="1" applyBorder="1" applyAlignment="1">
      <alignment horizontal="center"/>
    </xf>
    <xf numFmtId="0" fontId="0" fillId="2" borderId="3" xfId="0" applyFill="1" applyBorder="1" applyAlignment="1">
      <alignment horizontal="left" indent="1"/>
    </xf>
    <xf numFmtId="0" fontId="6" fillId="2" borderId="0" xfId="0" applyFont="1" applyFill="1"/>
    <xf numFmtId="167" fontId="7" fillId="4" borderId="2" xfId="0" applyNumberFormat="1" applyFont="1" applyFill="1" applyBorder="1" applyAlignment="1">
      <alignment horizontal="right" wrapText="1"/>
    </xf>
    <xf numFmtId="168" fontId="7" fillId="4" borderId="2" xfId="0" applyNumberFormat="1" applyFont="1" applyFill="1" applyBorder="1" applyAlignment="1">
      <alignment horizontal="right" wrapText="1"/>
    </xf>
    <xf numFmtId="169" fontId="7" fillId="4" borderId="2" xfId="0" applyNumberFormat="1" applyFont="1" applyFill="1" applyBorder="1" applyAlignment="1">
      <alignment horizontal="right" wrapText="1"/>
    </xf>
    <xf numFmtId="170" fontId="7" fillId="4" borderId="2" xfId="0" applyNumberFormat="1" applyFont="1" applyFill="1" applyBorder="1" applyAlignment="1">
      <alignment horizontal="right" wrapText="1"/>
    </xf>
    <xf numFmtId="171" fontId="7" fillId="4" borderId="2" xfId="0" applyNumberFormat="1" applyFont="1" applyFill="1" applyBorder="1" applyAlignment="1">
      <alignment horizontal="right" wrapText="1"/>
    </xf>
    <xf numFmtId="172" fontId="7" fillId="4" borderId="2" xfId="0" applyNumberFormat="1" applyFont="1" applyFill="1" applyBorder="1" applyAlignment="1">
      <alignment horizontal="right" wrapText="1"/>
    </xf>
    <xf numFmtId="173" fontId="7" fillId="4" borderId="2" xfId="0" applyNumberFormat="1" applyFont="1" applyFill="1" applyBorder="1" applyAlignment="1">
      <alignment horizontal="right" wrapText="1"/>
    </xf>
    <xf numFmtId="174" fontId="7" fillId="4" borderId="2" xfId="0" applyNumberFormat="1" applyFont="1" applyFill="1" applyBorder="1" applyAlignment="1">
      <alignment horizontal="right" wrapText="1"/>
    </xf>
    <xf numFmtId="175" fontId="7" fillId="4" borderId="2" xfId="0" applyNumberFormat="1" applyFont="1" applyFill="1" applyBorder="1" applyAlignment="1">
      <alignment horizontal="right" wrapText="1"/>
    </xf>
    <xf numFmtId="176" fontId="7" fillId="4" borderId="2" xfId="0" applyNumberFormat="1" applyFont="1" applyFill="1" applyBorder="1" applyAlignment="1">
      <alignment horizontal="right" wrapText="1"/>
    </xf>
    <xf numFmtId="177" fontId="7" fillId="4" borderId="2" xfId="0" applyNumberFormat="1" applyFont="1" applyFill="1" applyBorder="1" applyAlignment="1">
      <alignment horizontal="right" wrapText="1"/>
    </xf>
    <xf numFmtId="178" fontId="7" fillId="4" borderId="2" xfId="0" applyNumberFormat="1" applyFont="1" applyFill="1" applyBorder="1" applyAlignment="1">
      <alignment horizontal="right" wrapText="1"/>
    </xf>
    <xf numFmtId="179" fontId="7" fillId="4" borderId="2" xfId="0" applyNumberFormat="1" applyFont="1" applyFill="1" applyBorder="1" applyAlignment="1">
      <alignment horizontal="right" wrapText="1"/>
    </xf>
    <xf numFmtId="180" fontId="7" fillId="4" borderId="2" xfId="0" applyNumberFormat="1" applyFont="1" applyFill="1" applyBorder="1" applyAlignment="1">
      <alignment horizontal="right" wrapText="1"/>
    </xf>
    <xf numFmtId="181" fontId="7" fillId="4" borderId="2" xfId="0" applyNumberFormat="1" applyFont="1" applyFill="1" applyBorder="1" applyAlignment="1">
      <alignment horizontal="right" wrapText="1"/>
    </xf>
    <xf numFmtId="182" fontId="7" fillId="4" borderId="2" xfId="0" applyNumberFormat="1" applyFont="1" applyFill="1" applyBorder="1" applyAlignment="1">
      <alignment horizontal="right" wrapText="1"/>
    </xf>
    <xf numFmtId="183" fontId="7" fillId="4" borderId="2" xfId="0" applyNumberFormat="1" applyFont="1" applyFill="1" applyBorder="1" applyAlignment="1">
      <alignment horizontal="right" wrapText="1"/>
    </xf>
    <xf numFmtId="184" fontId="7" fillId="4" borderId="2" xfId="0" applyNumberFormat="1" applyFont="1" applyFill="1" applyBorder="1" applyAlignment="1">
      <alignment horizontal="right" wrapText="1"/>
    </xf>
    <xf numFmtId="185" fontId="7" fillId="4" borderId="2" xfId="0" applyNumberFormat="1" applyFont="1" applyFill="1" applyBorder="1" applyAlignment="1">
      <alignment horizontal="right" wrapText="1"/>
    </xf>
    <xf numFmtId="186" fontId="7" fillId="4" borderId="2" xfId="0" applyNumberFormat="1" applyFont="1" applyFill="1" applyBorder="1" applyAlignment="1">
      <alignment horizontal="right" wrapText="1"/>
    </xf>
    <xf numFmtId="187" fontId="7" fillId="4" borderId="2" xfId="0" applyNumberFormat="1" applyFont="1" applyFill="1" applyBorder="1" applyAlignment="1">
      <alignment horizontal="right" wrapText="1"/>
    </xf>
    <xf numFmtId="189" fontId="0" fillId="2" borderId="3" xfId="2" applyNumberFormat="1" applyFont="1" applyFill="1" applyBorder="1"/>
    <xf numFmtId="0" fontId="2" fillId="5" borderId="3" xfId="0" applyFont="1" applyFill="1" applyBorder="1"/>
    <xf numFmtId="0" fontId="0" fillId="5" borderId="3" xfId="0" applyFill="1" applyBorder="1"/>
    <xf numFmtId="0" fontId="0" fillId="5" borderId="3" xfId="0" applyFill="1" applyBorder="1" applyAlignment="1">
      <alignment horizontal="left" indent="1"/>
    </xf>
    <xf numFmtId="165" fontId="0" fillId="5" borderId="3" xfId="0" applyNumberFormat="1" applyFill="1" applyBorder="1"/>
    <xf numFmtId="0" fontId="0" fillId="0" borderId="0" xfId="0" applyAlignment="1">
      <alignment horizontal="center" vertical="center"/>
    </xf>
    <xf numFmtId="2" fontId="0" fillId="2" borderId="0" xfId="0" applyNumberFormat="1" applyFill="1"/>
    <xf numFmtId="0" fontId="0" fillId="2" borderId="8" xfId="0" applyFill="1" applyBorder="1"/>
    <xf numFmtId="1" fontId="0" fillId="0" borderId="0" xfId="0" applyNumberFormat="1"/>
    <xf numFmtId="20" fontId="0" fillId="2" borderId="0" xfId="0" applyNumberFormat="1" applyFill="1"/>
    <xf numFmtId="0" fontId="2" fillId="2" borderId="0" xfId="0" applyFont="1" applyFill="1"/>
    <xf numFmtId="165" fontId="0" fillId="2" borderId="0" xfId="0" applyNumberFormat="1" applyFill="1"/>
    <xf numFmtId="190" fontId="0" fillId="2" borderId="0" xfId="0" applyNumberFormat="1" applyFill="1"/>
    <xf numFmtId="189" fontId="0" fillId="2" borderId="0" xfId="2" applyNumberFormat="1" applyFont="1" applyFill="1" applyBorder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9" fontId="0" fillId="0" borderId="8" xfId="2" applyFont="1" applyBorder="1"/>
    <xf numFmtId="0" fontId="0" fillId="0" borderId="8" xfId="2" applyNumberFormat="1" applyFont="1" applyBorder="1"/>
    <xf numFmtId="2" fontId="0" fillId="0" borderId="8" xfId="0" applyNumberFormat="1" applyBorder="1"/>
    <xf numFmtId="0" fontId="0" fillId="2" borderId="12" xfId="0" applyFill="1" applyBorder="1"/>
    <xf numFmtId="165" fontId="0" fillId="0" borderId="0" xfId="0" applyNumberFormat="1"/>
    <xf numFmtId="9" fontId="0" fillId="2" borderId="0" xfId="0" applyNumberFormat="1" applyFill="1"/>
    <xf numFmtId="0" fontId="10" fillId="2" borderId="0" xfId="0" applyFont="1" applyFill="1"/>
    <xf numFmtId="0" fontId="0" fillId="0" borderId="11" xfId="0" applyBorder="1" applyAlignment="1">
      <alignment horizontal="center"/>
    </xf>
    <xf numFmtId="9" fontId="0" fillId="0" borderId="9" xfId="2" applyFont="1" applyBorder="1"/>
    <xf numFmtId="9" fontId="0" fillId="5" borderId="3" xfId="2" applyFont="1" applyFill="1" applyBorder="1"/>
    <xf numFmtId="0" fontId="8" fillId="2" borderId="8" xfId="0" applyFont="1" applyFill="1" applyBorder="1"/>
    <xf numFmtId="164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/>
    <xf numFmtId="164" fontId="3" fillId="2" borderId="8" xfId="0" applyNumberFormat="1" applyFont="1" applyFill="1" applyBorder="1" applyAlignment="1">
      <alignment horizontal="left"/>
    </xf>
    <xf numFmtId="164" fontId="3" fillId="2" borderId="8" xfId="0" applyNumberFormat="1" applyFont="1" applyFill="1" applyBorder="1"/>
    <xf numFmtId="0" fontId="0" fillId="2" borderId="10" xfId="0" applyFill="1" applyBorder="1"/>
    <xf numFmtId="0" fontId="2" fillId="2" borderId="13" xfId="0" applyFont="1" applyFill="1" applyBorder="1"/>
    <xf numFmtId="0" fontId="0" fillId="2" borderId="10" xfId="0" applyFill="1" applyBorder="1" applyAlignment="1">
      <alignment horizontal="left"/>
    </xf>
    <xf numFmtId="188" fontId="2" fillId="2" borderId="14" xfId="0" applyNumberFormat="1" applyFont="1" applyFill="1" applyBorder="1"/>
    <xf numFmtId="1" fontId="0" fillId="2" borderId="3" xfId="0" applyNumberFormat="1" applyFill="1" applyBorder="1"/>
    <xf numFmtId="1" fontId="0" fillId="2" borderId="12" xfId="0" applyNumberFormat="1" applyFill="1" applyBorder="1"/>
    <xf numFmtId="1" fontId="2" fillId="2" borderId="14" xfId="0" applyNumberFormat="1" applyFont="1" applyFill="1" applyBorder="1"/>
    <xf numFmtId="1" fontId="0" fillId="2" borderId="10" xfId="0" applyNumberFormat="1" applyFill="1" applyBorder="1"/>
    <xf numFmtId="0" fontId="0" fillId="6" borderId="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/>
    <xf numFmtId="0" fontId="5" fillId="0" borderId="15" xfId="1" applyFont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1" fontId="5" fillId="0" borderId="15" xfId="1" applyNumberFormat="1" applyFont="1" applyBorder="1"/>
    <xf numFmtId="0" fontId="5" fillId="0" borderId="15" xfId="1" applyFont="1" applyBorder="1"/>
    <xf numFmtId="0" fontId="0" fillId="0" borderId="16" xfId="0" applyBorder="1" applyAlignment="1">
      <alignment horizontal="center" vertical="center" wrapText="1"/>
    </xf>
    <xf numFmtId="9" fontId="0" fillId="2" borderId="8" xfId="2" applyFont="1" applyFill="1" applyBorder="1"/>
    <xf numFmtId="164" fontId="0" fillId="0" borderId="8" xfId="0" applyNumberFormat="1" applyBorder="1"/>
    <xf numFmtId="166" fontId="7" fillId="4" borderId="2" xfId="0" applyNumberFormat="1" applyFont="1" applyFill="1" applyBorder="1" applyAlignment="1">
      <alignment horizontal="left" wrapText="1"/>
    </xf>
    <xf numFmtId="9" fontId="0" fillId="2" borderId="0" xfId="2" applyFont="1" applyFill="1" applyBorder="1"/>
    <xf numFmtId="0" fontId="5" fillId="0" borderId="15" xfId="0" applyFont="1" applyBorder="1"/>
    <xf numFmtId="0" fontId="5" fillId="0" borderId="0" xfId="0" applyFont="1"/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2" applyNumberFormat="1" applyFont="1" applyFill="1" applyBorder="1"/>
    <xf numFmtId="14" fontId="0" fillId="2" borderId="3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164" fontId="0" fillId="2" borderId="0" xfId="2" applyNumberFormat="1" applyFont="1" applyFill="1" applyBorder="1"/>
    <xf numFmtId="0" fontId="12" fillId="2" borderId="0" xfId="0" applyFont="1" applyFill="1" applyAlignment="1">
      <alignment horizontal="left" indent="1"/>
    </xf>
    <xf numFmtId="165" fontId="12" fillId="2" borderId="0" xfId="0" applyNumberFormat="1" applyFont="1" applyFill="1"/>
    <xf numFmtId="1" fontId="5" fillId="3" borderId="15" xfId="1" applyNumberFormat="1" applyFont="1" applyFill="1" applyBorder="1"/>
    <xf numFmtId="0" fontId="5" fillId="3" borderId="15" xfId="1" applyFont="1" applyFill="1" applyBorder="1"/>
    <xf numFmtId="2" fontId="0" fillId="0" borderId="0" xfId="0" applyNumberFormat="1"/>
    <xf numFmtId="0" fontId="13" fillId="0" borderId="0" xfId="0" applyFont="1" applyAlignment="1">
      <alignment horizontal="center"/>
    </xf>
    <xf numFmtId="165" fontId="5" fillId="3" borderId="15" xfId="1" applyNumberFormat="1" applyFont="1" applyFill="1" applyBorder="1"/>
    <xf numFmtId="10" fontId="0" fillId="2" borderId="3" xfId="2" applyNumberFormat="1" applyFont="1" applyFill="1" applyBorder="1" applyAlignment="1">
      <alignment horizontal="center"/>
    </xf>
    <xf numFmtId="0" fontId="5" fillId="0" borderId="20" xfId="1" applyFont="1" applyBorder="1"/>
    <xf numFmtId="191" fontId="0" fillId="0" borderId="0" xfId="0" applyNumberFormat="1"/>
    <xf numFmtId="10" fontId="0" fillId="0" borderId="0" xfId="2" applyNumberFormat="1" applyFont="1"/>
    <xf numFmtId="43" fontId="0" fillId="2" borderId="0" xfId="3" applyFont="1" applyFill="1" applyBorder="1"/>
    <xf numFmtId="0" fontId="14" fillId="2" borderId="0" xfId="0" applyFont="1" applyFill="1" applyAlignment="1">
      <alignment horizontal="left" indent="1"/>
    </xf>
    <xf numFmtId="165" fontId="14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0" fillId="2" borderId="1" xfId="0" applyFill="1" applyBorder="1"/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9" fontId="0" fillId="2" borderId="3" xfId="2" applyFont="1" applyFill="1" applyBorder="1"/>
    <xf numFmtId="2" fontId="0" fillId="2" borderId="3" xfId="0" applyNumberFormat="1" applyFill="1" applyBorder="1"/>
    <xf numFmtId="14" fontId="0" fillId="2" borderId="0" xfId="0" applyNumberFormat="1" applyFill="1"/>
    <xf numFmtId="0" fontId="2" fillId="2" borderId="0" xfId="0" applyFont="1" applyFill="1" applyAlignment="1">
      <alignment horizontal="center"/>
    </xf>
    <xf numFmtId="188" fontId="0" fillId="2" borderId="10" xfId="0" applyNumberFormat="1" applyFill="1" applyBorder="1"/>
    <xf numFmtId="192" fontId="5" fillId="3" borderId="15" xfId="1" applyNumberFormat="1" applyFont="1" applyFill="1" applyBorder="1"/>
    <xf numFmtId="193" fontId="5" fillId="3" borderId="15" xfId="1" applyNumberFormat="1" applyFont="1" applyFill="1" applyBorder="1"/>
    <xf numFmtId="194" fontId="5" fillId="3" borderId="15" xfId="1" applyNumberFormat="1" applyFont="1" applyFill="1" applyBorder="1"/>
    <xf numFmtId="9" fontId="0" fillId="0" borderId="8" xfId="0" applyNumberFormat="1" applyBorder="1"/>
    <xf numFmtId="164" fontId="0" fillId="2" borderId="8" xfId="2" applyNumberFormat="1" applyFont="1" applyFill="1" applyBorder="1"/>
    <xf numFmtId="0" fontId="0" fillId="8" borderId="0" xfId="0" applyFill="1"/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4" fontId="17" fillId="2" borderId="0" xfId="2" applyNumberFormat="1" applyFont="1" applyFill="1" applyBorder="1"/>
    <xf numFmtId="164" fontId="18" fillId="2" borderId="0" xfId="0" applyNumberFormat="1" applyFont="1" applyFill="1" applyAlignment="1">
      <alignment horizontal="center"/>
    </xf>
    <xf numFmtId="0" fontId="0" fillId="2" borderId="21" xfId="0" applyFill="1" applyBorder="1" applyAlignment="1">
      <alignment horizontal="left"/>
    </xf>
    <xf numFmtId="9" fontId="0" fillId="2" borderId="21" xfId="2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23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2" xfId="0" applyFill="1" applyBorder="1"/>
    <xf numFmtId="0" fontId="0" fillId="2" borderId="24" xfId="0" applyFill="1" applyBorder="1"/>
    <xf numFmtId="0" fontId="0" fillId="2" borderId="33" xfId="0" applyFill="1" applyBorder="1"/>
    <xf numFmtId="0" fontId="0" fillId="2" borderId="35" xfId="0" applyFill="1" applyBorder="1"/>
    <xf numFmtId="0" fontId="0" fillId="2" borderId="32" xfId="0" applyFill="1" applyBorder="1"/>
    <xf numFmtId="0" fontId="2" fillId="2" borderId="34" xfId="0" applyFont="1" applyFill="1" applyBorder="1" applyAlignment="1">
      <alignment horizontal="left"/>
    </xf>
    <xf numFmtId="2" fontId="0" fillId="2" borderId="25" xfId="0" applyNumberFormat="1" applyFill="1" applyBorder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" fillId="2" borderId="22" xfId="0" applyFont="1" applyFill="1" applyBorder="1"/>
    <xf numFmtId="0" fontId="0" fillId="2" borderId="35" xfId="0" applyFill="1" applyBorder="1" applyAlignment="1">
      <alignment wrapText="1"/>
    </xf>
    <xf numFmtId="0" fontId="0" fillId="2" borderId="32" xfId="0" applyFill="1" applyBorder="1" applyAlignment="1">
      <alignment wrapText="1"/>
    </xf>
    <xf numFmtId="0" fontId="0" fillId="2" borderId="34" xfId="0" applyFill="1" applyBorder="1"/>
    <xf numFmtId="1" fontId="0" fillId="2" borderId="26" xfId="0" applyNumberForma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28" xfId="0" applyNumberForma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5" fontId="0" fillId="2" borderId="32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" fillId="2" borderId="35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0" fillId="2" borderId="36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 wrapText="1"/>
    </xf>
    <xf numFmtId="0" fontId="20" fillId="9" borderId="37" xfId="0" applyFont="1" applyFill="1" applyBorder="1" applyAlignment="1">
      <alignment horizontal="center"/>
    </xf>
    <xf numFmtId="1" fontId="0" fillId="11" borderId="37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center"/>
    </xf>
    <xf numFmtId="0" fontId="0" fillId="11" borderId="37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9" borderId="0" xfId="0" applyFill="1"/>
    <xf numFmtId="0" fontId="19" fillId="9" borderId="0" xfId="0" applyFont="1" applyFill="1"/>
    <xf numFmtId="0" fontId="2" fillId="0" borderId="22" xfId="0" applyFont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0" fillId="0" borderId="35" xfId="0" applyBorder="1"/>
    <xf numFmtId="0" fontId="0" fillId="0" borderId="32" xfId="0" applyBorder="1"/>
    <xf numFmtId="0" fontId="0" fillId="13" borderId="0" xfId="0" applyFill="1"/>
    <xf numFmtId="1" fontId="0" fillId="2" borderId="3" xfId="2" applyNumberFormat="1" applyFont="1" applyFill="1" applyBorder="1"/>
    <xf numFmtId="1" fontId="2" fillId="2" borderId="3" xfId="0" applyNumberFormat="1" applyFont="1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1" fontId="17" fillId="2" borderId="0" xfId="2" applyNumberFormat="1" applyFont="1" applyFill="1" applyBorder="1"/>
    <xf numFmtId="1" fontId="0" fillId="2" borderId="21" xfId="2" applyNumberFormat="1" applyFont="1" applyFill="1" applyBorder="1" applyAlignment="1">
      <alignment horizontal="center"/>
    </xf>
    <xf numFmtId="9" fontId="0" fillId="2" borderId="0" xfId="2" applyFont="1" applyFill="1" applyAlignment="1">
      <alignment horizontal="center"/>
    </xf>
    <xf numFmtId="1" fontId="18" fillId="2" borderId="0" xfId="0" applyNumberFormat="1" applyFont="1" applyFill="1" applyAlignment="1">
      <alignment horizontal="center"/>
    </xf>
    <xf numFmtId="1" fontId="0" fillId="2" borderId="0" xfId="2" applyNumberFormat="1" applyFont="1" applyFill="1" applyAlignment="1">
      <alignment horizontal="center"/>
    </xf>
    <xf numFmtId="0" fontId="2" fillId="14" borderId="22" xfId="0" applyFont="1" applyFill="1" applyBorder="1"/>
    <xf numFmtId="0" fontId="0" fillId="14" borderId="35" xfId="0" applyFill="1" applyBorder="1" applyAlignment="1">
      <alignment horizontal="center"/>
    </xf>
    <xf numFmtId="0" fontId="0" fillId="14" borderId="32" xfId="0" applyFill="1" applyBorder="1"/>
    <xf numFmtId="0" fontId="2" fillId="14" borderId="34" xfId="0" applyFont="1" applyFill="1" applyBorder="1" applyAlignment="1">
      <alignment horizontal="left"/>
    </xf>
    <xf numFmtId="0" fontId="2" fillId="14" borderId="0" xfId="0" applyFont="1" applyFill="1"/>
    <xf numFmtId="0" fontId="0" fillId="14" borderId="0" xfId="0" applyFill="1"/>
    <xf numFmtId="0" fontId="0" fillId="14" borderId="3" xfId="0" applyFill="1" applyBorder="1"/>
    <xf numFmtId="0" fontId="0" fillId="14" borderId="10" xfId="0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2" fillId="14" borderId="34" xfId="0" applyFont="1" applyFill="1" applyBorder="1" applyAlignment="1">
      <alignment horizontal="left"/>
    </xf>
    <xf numFmtId="0" fontId="2" fillId="14" borderId="35" xfId="0" applyFont="1" applyFill="1" applyBorder="1" applyAlignment="1">
      <alignment horizontal="left"/>
    </xf>
    <xf numFmtId="0" fontId="2" fillId="14" borderId="32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3" xfId="1" xr:uid="{16566D90-BC20-404A-B76B-E1D3D2B489E0}"/>
    <cellStyle name="Percent" xfId="2" builtinId="5"/>
  </cellStyles>
  <dxfs count="1">
    <dxf>
      <font>
        <color rgb="FFFF0000"/>
      </font>
    </dxf>
  </dxfs>
  <tableStyles count="0" defaultTableStyle="TableStyleMedium2" defaultPivotStyle="PivotStyleLight16"/>
  <colors>
    <mruColors>
      <color rgb="FF9FCF9D"/>
      <color rgb="FFCEE1FE"/>
      <color rgb="FFE5F1FB"/>
      <color rgb="FFE7FFFF"/>
      <color rgb="FF99CCFF"/>
      <color rgb="FFCC66FF"/>
      <color rgb="FFDCA4BF"/>
      <color rgb="FF660066"/>
      <color rgb="FFFF6565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56487180201525E-2"/>
          <c:y val="5.4236293379994166E-2"/>
          <c:w val="0.88297207186887761"/>
          <c:h val="0.6213232720909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'Build Summary'!$D$44</c:f>
              <c:strCache>
                <c:ptCount val="1"/>
                <c:pt idx="0">
                  <c:v>New Solar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'Build Summary'!$C$45:$C$59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'Build Summary'!$D$45:$D$59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250</c:v>
                </c:pt>
                <c:pt idx="5">
                  <c:v>250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2-46C0-8717-836B5D20F0D9}"/>
            </c:ext>
          </c:extLst>
        </c:ser>
        <c:ser>
          <c:idx val="1"/>
          <c:order val="1"/>
          <c:tx>
            <c:strRef>
              <c:f>'Build Summary'!$E$44</c:f>
              <c:strCache>
                <c:ptCount val="1"/>
                <c:pt idx="0">
                  <c:v>New Wind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'Build Summary'!$C$45:$C$59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'Build Summary'!$E$45:$E$59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200</c:v>
                </c:pt>
                <c:pt idx="6">
                  <c:v>200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2-46C0-8717-836B5D20F0D9}"/>
            </c:ext>
          </c:extLst>
        </c:ser>
        <c:ser>
          <c:idx val="2"/>
          <c:order val="2"/>
          <c:tx>
            <c:strRef>
              <c:f>'Build Summary'!$F$44</c:f>
              <c:strCache>
                <c:ptCount val="1"/>
                <c:pt idx="0">
                  <c:v>New Storage</c:v>
                </c:pt>
              </c:strCache>
            </c:strRef>
          </c:tx>
          <c:spPr>
            <a:solidFill>
              <a:srgbClr val="DCA4BF"/>
            </a:solidFill>
            <a:ln>
              <a:noFill/>
            </a:ln>
            <a:effectLst/>
          </c:spPr>
          <c:invertIfNegative val="0"/>
          <c:cat>
            <c:numRef>
              <c:f>'Build Summary'!$C$45:$C$59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'Build Summary'!$F$45:$F$59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E2-46C0-8717-836B5D20F0D9}"/>
            </c:ext>
          </c:extLst>
        </c:ser>
        <c:ser>
          <c:idx val="3"/>
          <c:order val="3"/>
          <c:tx>
            <c:strRef>
              <c:f>'Build Summary'!$G$44</c:f>
              <c:strCache>
                <c:ptCount val="1"/>
                <c:pt idx="0">
                  <c:v>New Gas CT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'Build Summary'!$C$45:$C$59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'Build Summary'!$G$45:$G$59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480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E2-46C0-8717-836B5D20F0D9}"/>
            </c:ext>
          </c:extLst>
        </c:ser>
        <c:ser>
          <c:idx val="4"/>
          <c:order val="4"/>
          <c:tx>
            <c:strRef>
              <c:f>'Build Summary'!$H$44</c:f>
              <c:strCache>
                <c:ptCount val="1"/>
                <c:pt idx="0">
                  <c:v>New Gas CC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'Build Summary'!$C$45:$C$59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'Build Summary'!$H$45:$H$59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2-46C0-8717-836B5D20F0D9}"/>
            </c:ext>
          </c:extLst>
        </c:ser>
        <c:ser>
          <c:idx val="5"/>
          <c:order val="5"/>
          <c:tx>
            <c:strRef>
              <c:f>'Build Summary'!$I$44</c:f>
              <c:strCache>
                <c:ptCount val="1"/>
                <c:pt idx="0">
                  <c:v>New Solar+ Storage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'Build Summary'!$C$45:$C$59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'Build Summary'!$I$45:$I$59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E2-46C0-8717-836B5D20F0D9}"/>
            </c:ext>
          </c:extLst>
        </c:ser>
        <c:ser>
          <c:idx val="6"/>
          <c:order val="6"/>
          <c:tx>
            <c:strRef>
              <c:f>'Build Summary'!$J$44</c:f>
              <c:strCache>
                <c:ptCount val="1"/>
                <c:pt idx="0">
                  <c:v>New DSM</c:v>
                </c:pt>
              </c:strCache>
            </c:strRef>
          </c:tx>
          <c:spPr>
            <a:solidFill>
              <a:srgbClr val="CC66FF"/>
            </a:solidFill>
            <a:ln>
              <a:noFill/>
            </a:ln>
            <a:effectLst/>
          </c:spPr>
          <c:invertIfNegative val="0"/>
          <c:cat>
            <c:numRef>
              <c:f>'Build Summary'!$C$45:$C$59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'Build Summary'!$J$45:$J$59</c:f>
              <c:numCache>
                <c:formatCode>0</c:formatCode>
                <c:ptCount val="15"/>
                <c:pt idx="0">
                  <c:v>3.4367873380467793</c:v>
                </c:pt>
                <c:pt idx="1">
                  <c:v>4.855763793469162</c:v>
                </c:pt>
                <c:pt idx="2">
                  <c:v>5.8388709830622734</c:v>
                </c:pt>
                <c:pt idx="3">
                  <c:v>6.6548343606642177</c:v>
                </c:pt>
                <c:pt idx="4">
                  <c:v>5.5111373230233802</c:v>
                </c:pt>
                <c:pt idx="5">
                  <c:v>4.4622591144343708</c:v>
                </c:pt>
                <c:pt idx="6">
                  <c:v>3.5103991142997586</c:v>
                </c:pt>
                <c:pt idx="7">
                  <c:v>2.6616141348836564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E2-46C0-8717-836B5D20F0D9}"/>
            </c:ext>
          </c:extLst>
        </c:ser>
        <c:ser>
          <c:idx val="7"/>
          <c:order val="7"/>
          <c:tx>
            <c:strRef>
              <c:f>'Build Summary'!$K$44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'Build Summary'!$C$45:$C$59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'Build Summary'!$K$45:$K$59</c:f>
              <c:numCache>
                <c:formatCode>0</c:formatCode>
                <c:ptCount val="15"/>
                <c:pt idx="0">
                  <c:v>73</c:v>
                </c:pt>
                <c:pt idx="1">
                  <c:v>78</c:v>
                </c:pt>
                <c:pt idx="2">
                  <c:v>78</c:v>
                </c:pt>
                <c:pt idx="3">
                  <c:v>82</c:v>
                </c:pt>
                <c:pt idx="4">
                  <c:v>0</c:v>
                </c:pt>
                <c:pt idx="5">
                  <c:v>495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E2-46C0-8717-836B5D20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909840"/>
        <c:axId val="518910256"/>
      </c:barChart>
      <c:catAx>
        <c:axId val="51890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910256"/>
        <c:crosses val="autoZero"/>
        <c:auto val="1"/>
        <c:lblAlgn val="ctr"/>
        <c:lblOffset val="100"/>
        <c:noMultiLvlLbl val="0"/>
      </c:catAx>
      <c:valAx>
        <c:axId val="518910256"/>
        <c:scaling>
          <c:orientation val="minMax"/>
          <c:max val="13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909840"/>
        <c:crosses val="autoZero"/>
        <c:crossBetween val="between"/>
        <c:majorUnit val="20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3.4904537774986789E-2"/>
          <c:y val="0.86075763738318412"/>
          <c:w val="0.94671815552124905"/>
          <c:h val="0.10960203959720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'Build Summary'!$C$64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E0-496A-915A-98AEBB4DD5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E0-496A-915A-98AEBB4DD543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E0-496A-915A-98AEBB4DD543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E0-496A-915A-98AEBB4DD543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E0-496A-915A-98AEBB4DD543}"/>
              </c:ext>
            </c:extLst>
          </c:dPt>
          <c:dPt>
            <c:idx val="5"/>
            <c:bubble3D val="0"/>
            <c:spPr>
              <a:solidFill>
                <a:srgbClr val="CC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E0-496A-915A-98AEBB4DD543}"/>
              </c:ext>
            </c:extLst>
          </c:dPt>
          <c:dPt>
            <c:idx val="6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AE0-496A-915A-98AEBB4DD543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E0-496A-915A-98AEBB4DD543}"/>
                </c:ext>
              </c:extLst>
            </c:dLbl>
            <c:dLbl>
              <c:idx val="1"/>
              <c:layout>
                <c:manualLayout>
                  <c:x val="0.20862663759833719"/>
                  <c:y val="0.186212477207614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E0-496A-915A-98AEBB4DD543}"/>
                </c:ext>
              </c:extLst>
            </c:dLbl>
            <c:dLbl>
              <c:idx val="5"/>
              <c:layout>
                <c:manualLayout>
                  <c:x val="-0.21650087515729452"/>
                  <c:y val="1.2867417975276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61766153672801"/>
                      <c:h val="0.15226444604076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E0-496A-915A-98AEBB4DD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'Build Summary'!$C$65:$C$71</c:f>
              <c:strCache>
                <c:ptCount val="7"/>
                <c:pt idx="0">
                  <c:v>Coal</c:v>
                </c:pt>
                <c:pt idx="1">
                  <c:v>Gas Steam</c:v>
                </c:pt>
                <c:pt idx="2">
                  <c:v>Wind</c:v>
                </c:pt>
                <c:pt idx="3">
                  <c:v>Solar</c:v>
                </c:pt>
                <c:pt idx="4">
                  <c:v>Storage</c:v>
                </c:pt>
                <c:pt idx="5">
                  <c:v>EE, DG, DSM</c:v>
                </c:pt>
                <c:pt idx="6">
                  <c:v>Gas CT</c:v>
                </c:pt>
              </c:strCache>
            </c:strRef>
          </c:cat>
          <c:val>
            <c:numRef>
              <c:f>'Build Summary'!$D$65:$D$71</c:f>
              <c:numCache>
                <c:formatCode>General</c:formatCode>
                <c:ptCount val="7"/>
                <c:pt idx="0">
                  <c:v>816</c:v>
                </c:pt>
                <c:pt idx="1">
                  <c:v>295</c:v>
                </c:pt>
                <c:pt idx="5" formatCode="0.00">
                  <c:v>8.5310081046411632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E0-496A-915A-98AEBB4DD5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'Build Summary'!$C$64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91-45C9-BAEB-3A4F1E4761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91-45C9-BAEB-3A4F1E47618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91-45C9-BAEB-3A4F1E476187}"/>
              </c:ext>
            </c:extLst>
          </c:dPt>
          <c:dPt>
            <c:idx val="3"/>
            <c:bubble3D val="0"/>
            <c:spPr>
              <a:solidFill>
                <a:srgbClr val="DCA4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91-45C9-BAEB-3A4F1E4761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91-45C9-BAEB-3A4F1E476187}"/>
              </c:ext>
            </c:extLst>
          </c:dPt>
          <c:dPt>
            <c:idx val="5"/>
            <c:bubble3D val="0"/>
            <c:spPr>
              <a:solidFill>
                <a:srgbClr val="CC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91-45C9-BAEB-3A4F1E4761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91-45C9-BAEB-3A4F1E476187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F91-45C9-BAEB-3A4F1E476187}"/>
                </c:ext>
              </c:extLst>
            </c:dLbl>
            <c:dLbl>
              <c:idx val="3"/>
              <c:layout>
                <c:manualLayout>
                  <c:x val="-1.2456169777713888E-2"/>
                  <c:y val="1.7714525823483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1-45C9-BAEB-3A4F1E47618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F91-45C9-BAEB-3A4F1E47618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F91-45C9-BAEB-3A4F1E4761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'Build Summary'!$C$78:$C$84</c:f>
              <c:strCache>
                <c:ptCount val="7"/>
                <c:pt idx="0">
                  <c:v>Gas CT</c:v>
                </c:pt>
                <c:pt idx="1">
                  <c:v>Gas Steam</c:v>
                </c:pt>
                <c:pt idx="2">
                  <c:v>Wind</c:v>
                </c:pt>
                <c:pt idx="3">
                  <c:v>Storage</c:v>
                </c:pt>
                <c:pt idx="4">
                  <c:v>Solar</c:v>
                </c:pt>
                <c:pt idx="5">
                  <c:v>EE, DG, DSM</c:v>
                </c:pt>
                <c:pt idx="6">
                  <c:v>Coal</c:v>
                </c:pt>
              </c:strCache>
            </c:strRef>
          </c:cat>
          <c:val>
            <c:numRef>
              <c:f>'Build Summary'!$D$78:$D$84</c:f>
              <c:numCache>
                <c:formatCode>General</c:formatCode>
                <c:ptCount val="7"/>
                <c:pt idx="0">
                  <c:v>480</c:v>
                </c:pt>
                <c:pt idx="1">
                  <c:v>295</c:v>
                </c:pt>
                <c:pt idx="2">
                  <c:v>1200</c:v>
                </c:pt>
                <c:pt idx="3">
                  <c:v>0</c:v>
                </c:pt>
                <c:pt idx="4">
                  <c:v>650</c:v>
                </c:pt>
                <c:pt idx="5" formatCode="0.0">
                  <c:v>36.293835964742257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91-45C9-BAEB-3A4F1E47618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2836214160481"/>
          <c:y val="2.6149641451068618E-2"/>
          <c:w val="0.63943773304587048"/>
          <c:h val="0.869787651006153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'Capacity Charts and Reserves'!$C$16</c:f>
              <c:strCache>
                <c:ptCount val="1"/>
                <c:pt idx="0">
                  <c:v>Mitchell (Coal)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Reserves'!$D$9:$X$9</c15:sqref>
                  </c15:fullRef>
                </c:ext>
              </c:extLst>
              <c:f>'Capacity Charts and Reserves'!$D$9:$R$9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Reserves'!$D$16:$X$16</c15:sqref>
                  </c15:fullRef>
                </c:ext>
              </c:extLst>
              <c:f>'Capacity Charts and Reserves'!$D$16:$R$16</c:f>
              <c:numCache>
                <c:formatCode>0.0</c:formatCode>
                <c:ptCount val="15"/>
                <c:pt idx="0">
                  <c:v>649</c:v>
                </c:pt>
                <c:pt idx="1">
                  <c:v>649</c:v>
                </c:pt>
                <c:pt idx="2">
                  <c:v>649</c:v>
                </c:pt>
                <c:pt idx="3">
                  <c:v>649</c:v>
                </c:pt>
                <c:pt idx="4">
                  <c:v>649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D-4E63-AA8E-346C56596D50}"/>
            </c:ext>
          </c:extLst>
        </c:ser>
        <c:ser>
          <c:idx val="1"/>
          <c:order val="1"/>
          <c:tx>
            <c:strRef>
              <c:f>'Capacity Charts and Reserves'!$B$10</c:f>
              <c:strCache>
                <c:ptCount val="1"/>
                <c:pt idx="0">
                  <c:v>Big Sandy (Gas Steam)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Reserves'!$D$9:$X$9</c15:sqref>
                  </c15:fullRef>
                </c:ext>
              </c:extLst>
              <c:f>'Capacity Charts and Reserves'!$D$9:$R$9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Reserves'!$D$10:$X$10</c15:sqref>
                  </c15:fullRef>
                </c:ext>
              </c:extLst>
              <c:f>'Capacity Charts and Reserves'!$D$10:$R$10</c:f>
              <c:numCache>
                <c:formatCode>0.0</c:formatCode>
                <c:ptCount val="15"/>
                <c:pt idx="0">
                  <c:v>285</c:v>
                </c:pt>
                <c:pt idx="1">
                  <c:v>285</c:v>
                </c:pt>
                <c:pt idx="2">
                  <c:v>285</c:v>
                </c:pt>
                <c:pt idx="3">
                  <c:v>285</c:v>
                </c:pt>
                <c:pt idx="4">
                  <c:v>285</c:v>
                </c:pt>
                <c:pt idx="5">
                  <c:v>285</c:v>
                </c:pt>
                <c:pt idx="6">
                  <c:v>285</c:v>
                </c:pt>
                <c:pt idx="7">
                  <c:v>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D-4E63-AA8E-346C56596D50}"/>
            </c:ext>
          </c:extLst>
        </c:ser>
        <c:ser>
          <c:idx val="20"/>
          <c:order val="3"/>
          <c:tx>
            <c:strRef>
              <c:f>'Capacity Charts and Reserves'!$C$36</c:f>
              <c:strCache>
                <c:ptCount val="1"/>
                <c:pt idx="0">
                  <c:v>Big Sandy Ext</c:v>
                </c:pt>
              </c:strCache>
              <c:extLst xmlns:c15="http://schemas.microsoft.com/office/drawing/2012/chart"/>
            </c:strRef>
          </c:tx>
          <c:spPr>
            <a:pattFill prst="wdUpDiag">
              <a:fgClr>
                <a:schemeClr val="bg1"/>
              </a:fgClr>
              <a:bgClr>
                <a:schemeClr val="accent2"/>
              </a:bgClr>
            </a:pattFill>
            <a:ln>
              <a:solidFill>
                <a:schemeClr val="tx2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Reserves'!$D$9:$X$9</c15:sqref>
                  </c15:fullRef>
                </c:ext>
              </c:extLst>
              <c:f>'Capacity Charts and Reserves'!$D$9:$R$9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Reserves'!$D$36:$X$36</c15:sqref>
                  </c15:fullRef>
                </c:ext>
              </c:extLst>
              <c:f>'Capacity Charts and Reserves'!$D$36:$R$36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285</c:v>
                </c:pt>
                <c:pt idx="9">
                  <c:v>285</c:v>
                </c:pt>
                <c:pt idx="10">
                  <c:v>285</c:v>
                </c:pt>
                <c:pt idx="11">
                  <c:v>285</c:v>
                </c:pt>
                <c:pt idx="12">
                  <c:v>285</c:v>
                </c:pt>
                <c:pt idx="13">
                  <c:v>285</c:v>
                </c:pt>
                <c:pt idx="14">
                  <c:v>285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5-E01D-4E63-AA8E-346C56596D50}"/>
            </c:ext>
          </c:extLst>
        </c:ser>
        <c:ser>
          <c:idx val="4"/>
          <c:order val="4"/>
          <c:tx>
            <c:strRef>
              <c:f>'Capacity Charts and Reserves'!$C$20</c:f>
              <c:strCache>
                <c:ptCount val="1"/>
                <c:pt idx="0">
                  <c:v>Gas CC 1x1</c:v>
                </c:pt>
              </c:strCache>
              <c:extLst xmlns:c15="http://schemas.microsoft.com/office/drawing/2012/chart"/>
            </c:strRef>
          </c:tx>
          <c:spPr>
            <a:pattFill prst="wdUpDiag">
              <a:fgClr>
                <a:schemeClr val="bg1"/>
              </a:fgClr>
              <a:bgClr>
                <a:schemeClr val="tx1">
                  <a:lumMod val="85000"/>
                  <a:lumOff val="15000"/>
                </a:schemeClr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Reserves'!$D$9:$X$9</c15:sqref>
                  </c15:fullRef>
                </c:ext>
              </c:extLst>
              <c:f>'Capacity Charts and Reserves'!$D$9:$R$9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Reserves'!$D$20:$X$20</c15:sqref>
                  </c15:fullRef>
                </c:ext>
              </c:extLst>
              <c:f>'Capacity Charts and Reserves'!$D$20:$R$20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E01D-4E63-AA8E-346C56596D50}"/>
            </c:ext>
          </c:extLst>
        </c:ser>
        <c:ser>
          <c:idx val="5"/>
          <c:order val="5"/>
          <c:tx>
            <c:strRef>
              <c:f>'Capacity Charts and Reserves'!$B$21</c:f>
              <c:strCache>
                <c:ptCount val="1"/>
                <c:pt idx="0">
                  <c:v>New Gas CT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chemeClr val="tx2">
                  <a:lumMod val="75000"/>
                </a:schemeClr>
              </a:bgClr>
            </a:patt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Reserves'!$D$9:$X$9</c15:sqref>
                  </c15:fullRef>
                </c:ext>
              </c:extLst>
              <c:f>'Capacity Charts and Reserves'!$D$9:$R$9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Reserves'!$D$21:$X$21</c15:sqref>
                  </c15:fullRef>
                </c:ext>
              </c:extLst>
              <c:f>'Capacity Charts and Reserves'!$D$21:$R$21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</c:v>
                </c:pt>
                <c:pt idx="7">
                  <c:v>456</c:v>
                </c:pt>
                <c:pt idx="8">
                  <c:v>456</c:v>
                </c:pt>
                <c:pt idx="9">
                  <c:v>456</c:v>
                </c:pt>
                <c:pt idx="10">
                  <c:v>456</c:v>
                </c:pt>
                <c:pt idx="11">
                  <c:v>456</c:v>
                </c:pt>
                <c:pt idx="12">
                  <c:v>456</c:v>
                </c:pt>
                <c:pt idx="13">
                  <c:v>456</c:v>
                </c:pt>
                <c:pt idx="14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1D-4E63-AA8E-346C56596D50}"/>
            </c:ext>
          </c:extLst>
        </c:ser>
        <c:ser>
          <c:idx val="12"/>
          <c:order val="12"/>
          <c:tx>
            <c:strRef>
              <c:f>'Capacity Charts and Reserves'!$B$28</c:f>
              <c:strCache>
                <c:ptCount val="1"/>
                <c:pt idx="0">
                  <c:v>New Solar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chemeClr val="accent5"/>
              </a:bgClr>
            </a:pattFill>
            <a:ln>
              <a:solidFill>
                <a:schemeClr val="accent5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Reserves'!$D$9:$X$9</c15:sqref>
                  </c15:fullRef>
                </c:ext>
              </c:extLst>
              <c:f>'Capacity Charts and Reserves'!$D$9:$R$9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Reserves'!$D$28:$X$28</c15:sqref>
                  </c15:fullRef>
                </c:ext>
              </c:extLst>
              <c:f>'Capacity Charts and Reserves'!$D$28:$R$28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102.401788711872</c:v>
                </c:pt>
                <c:pt idx="5">
                  <c:v>180.67262903957334</c:v>
                </c:pt>
                <c:pt idx="6">
                  <c:v>194.00894355936001</c:v>
                </c:pt>
                <c:pt idx="7">
                  <c:v>186.48235683364206</c:v>
                </c:pt>
                <c:pt idx="8">
                  <c:v>178.95577010792411</c:v>
                </c:pt>
                <c:pt idx="9">
                  <c:v>170.16589001934716</c:v>
                </c:pt>
                <c:pt idx="10">
                  <c:v>166.37600993077021</c:v>
                </c:pt>
                <c:pt idx="11">
                  <c:v>162.58612984219326</c:v>
                </c:pt>
                <c:pt idx="12">
                  <c:v>158.79624975361634</c:v>
                </c:pt>
                <c:pt idx="13">
                  <c:v>155.00636966503941</c:v>
                </c:pt>
                <c:pt idx="14">
                  <c:v>164.0190362537507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1D-4E63-AA8E-346C56596D50}"/>
            </c:ext>
          </c:extLst>
        </c:ser>
        <c:ser>
          <c:idx val="13"/>
          <c:order val="13"/>
          <c:tx>
            <c:strRef>
              <c:f>'Capacity Charts and Reserves'!$B$29</c:f>
              <c:strCache>
                <c:ptCount val="1"/>
                <c:pt idx="0">
                  <c:v>New Wind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00B050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Reserves'!$D$9:$X$9</c15:sqref>
                  </c15:fullRef>
                </c:ext>
              </c:extLst>
              <c:f>'Capacity Charts and Reserves'!$D$9:$R$9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Reserves'!$D$29:$X$29</c15:sqref>
                  </c15:fullRef>
                </c:ext>
              </c:extLst>
              <c:f>'Capacity Charts and Reserves'!$D$29:$R$29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13.333333333333336</c:v>
                </c:pt>
                <c:pt idx="4">
                  <c:v>25.03401360544218</c:v>
                </c:pt>
                <c:pt idx="5">
                  <c:v>46.802721088435376</c:v>
                </c:pt>
                <c:pt idx="6">
                  <c:v>70.204081632653072</c:v>
                </c:pt>
                <c:pt idx="7">
                  <c:v>76.190476190476218</c:v>
                </c:pt>
                <c:pt idx="8">
                  <c:v>87.074829931972815</c:v>
                </c:pt>
                <c:pt idx="9">
                  <c:v>97.959183673469425</c:v>
                </c:pt>
                <c:pt idx="10">
                  <c:v>108.84353741496602</c:v>
                </c:pt>
                <c:pt idx="11">
                  <c:v>119.72789115646263</c:v>
                </c:pt>
                <c:pt idx="12">
                  <c:v>130.61224489795921</c:v>
                </c:pt>
                <c:pt idx="13">
                  <c:v>130.61224489795921</c:v>
                </c:pt>
                <c:pt idx="14">
                  <c:v>130.61224489795921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1D-4E63-AA8E-346C56596D50}"/>
            </c:ext>
          </c:extLst>
        </c:ser>
        <c:ser>
          <c:idx val="14"/>
          <c:order val="14"/>
          <c:tx>
            <c:strRef>
              <c:f>'Capacity Charts and Reserves'!$B$30</c:f>
              <c:strCache>
                <c:ptCount val="1"/>
                <c:pt idx="0">
                  <c:v>New Storage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DCA4BF"/>
              </a:bgClr>
            </a:pattFill>
            <a:ln>
              <a:solidFill>
                <a:srgbClr val="DCA4BF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Reserves'!$D$9:$X$9</c15:sqref>
                  </c15:fullRef>
                </c:ext>
              </c:extLst>
              <c:f>'Capacity Charts and Reserves'!$D$9:$R$9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Reserves'!$D$30:$X$30</c15:sqref>
                  </c15:fullRef>
                </c:ext>
              </c:extLst>
              <c:f>'Capacity Charts and Reserves'!$D$30:$R$30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D-4E63-AA8E-346C56596D50}"/>
            </c:ext>
          </c:extLst>
        </c:ser>
        <c:ser>
          <c:idx val="15"/>
          <c:order val="15"/>
          <c:tx>
            <c:strRef>
              <c:f>'Capacity Charts and Reserves'!$B$31</c:f>
              <c:strCache>
                <c:ptCount val="1"/>
                <c:pt idx="0">
                  <c:v>New Long Duration Storage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660066"/>
              </a:bgClr>
            </a:pattFill>
            <a:ln>
              <a:solidFill>
                <a:srgbClr val="660066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Reserves'!$D$9:$X$9</c15:sqref>
                  </c15:fullRef>
                </c:ext>
              </c:extLst>
              <c:f>'Capacity Charts and Reserves'!$D$9:$R$9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Reserves'!$D$31:$X$31</c15:sqref>
                  </c15:fullRef>
                </c:ext>
              </c:extLst>
              <c:f>'Capacity Charts and Reserves'!$D$31:$R$31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E01D-4E63-AA8E-346C56596D50}"/>
            </c:ext>
          </c:extLst>
        </c:ser>
        <c:ser>
          <c:idx val="23"/>
          <c:order val="21"/>
          <c:tx>
            <c:strRef>
              <c:f>'Capacity Charts and Reserves'!$B$39</c:f>
              <c:strCache>
                <c:ptCount val="1"/>
                <c:pt idx="0">
                  <c:v>New Solar+Storage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chemeClr val="bg2"/>
              </a:bgClr>
            </a:pattFill>
            <a:ln>
              <a:solidFill>
                <a:schemeClr val="bg2">
                  <a:alpha val="98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Reserves'!$D$9:$X$9</c15:sqref>
                  </c15:fullRef>
                </c:ext>
              </c:extLst>
              <c:f>'Capacity Charts and Reserves'!$D$9:$R$9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Reserves'!$D$39:$X$39</c15:sqref>
                  </c15:fullRef>
                </c:ext>
              </c:extLst>
              <c:f>'Capacity Charts and Reserves'!$D$39:$R$39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1D-4E63-AA8E-346C56596D50}"/>
            </c:ext>
          </c:extLst>
        </c:ser>
        <c:ser>
          <c:idx val="22"/>
          <c:order val="22"/>
          <c:tx>
            <c:strRef>
              <c:f>'Capacity Charts and Reserves'!$C$38</c:f>
              <c:strCache>
                <c:ptCount val="1"/>
                <c:pt idx="0">
                  <c:v>DSM Resources</c:v>
                </c:pt>
              </c:strCache>
              <c:extLst xmlns:c15="http://schemas.microsoft.com/office/drawing/2012/chart"/>
            </c:strRef>
          </c:tx>
          <c:spPr>
            <a:pattFill prst="wdUpDiag">
              <a:fgClr>
                <a:schemeClr val="bg1"/>
              </a:fgClr>
              <a:bgClr>
                <a:srgbClr val="CC66FF"/>
              </a:bgClr>
            </a:pattFill>
            <a:ln>
              <a:solidFill>
                <a:srgbClr val="CC66FF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Reserves'!$D$9:$X$9</c15:sqref>
                  </c15:fullRef>
                </c:ext>
              </c:extLst>
              <c:f>'Capacity Charts and Reserves'!$D$9:$R$9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Reserves'!$D$38:$X$38</c15:sqref>
                  </c15:fullRef>
                </c:ext>
              </c:extLst>
              <c:f>'Capacity Charts and Reserves'!$D$38:$R$38</c:f>
              <c:numCache>
                <c:formatCode>0.0</c:formatCode>
                <c:ptCount val="15"/>
                <c:pt idx="0">
                  <c:v>11.967795442687942</c:v>
                </c:pt>
                <c:pt idx="1">
                  <c:v>13.708273947846017</c:v>
                </c:pt>
                <c:pt idx="2">
                  <c:v>19.547144930908289</c:v>
                </c:pt>
                <c:pt idx="3">
                  <c:v>26.201979291572506</c:v>
                </c:pt>
                <c:pt idx="4">
                  <c:v>31.713116614595886</c:v>
                </c:pt>
                <c:pt idx="5">
                  <c:v>36.175375729030257</c:v>
                </c:pt>
                <c:pt idx="6">
                  <c:v>39.685774843330016</c:v>
                </c:pt>
                <c:pt idx="7">
                  <c:v>42.347388978213672</c:v>
                </c:pt>
                <c:pt idx="8">
                  <c:v>41.884020180615849</c:v>
                </c:pt>
                <c:pt idx="9">
                  <c:v>41.130894768646371</c:v>
                </c:pt>
                <c:pt idx="10">
                  <c:v>40.228665374037433</c:v>
                </c:pt>
                <c:pt idx="11">
                  <c:v>39.256259253484551</c:v>
                </c:pt>
                <c:pt idx="12">
                  <c:v>38.369178743493983</c:v>
                </c:pt>
                <c:pt idx="13">
                  <c:v>37.350303715465181</c:v>
                </c:pt>
                <c:pt idx="14">
                  <c:v>36.293835964742257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7-E01D-4E63-AA8E-346C56596D50}"/>
            </c:ext>
          </c:extLst>
        </c:ser>
        <c:ser>
          <c:idx val="2"/>
          <c:order val="26"/>
          <c:tx>
            <c:strRef>
              <c:f>'Capacity Charts and Reserves'!$C$52</c:f>
              <c:strCache>
                <c:ptCount val="1"/>
                <c:pt idx="0">
                  <c:v>Capacity Purchase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chemeClr val="accent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Lit>
              <c:ptCount val="1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Reserves'!$D$52:$X$52</c15:sqref>
                  </c15:fullRef>
                </c:ext>
              </c:extLst>
              <c:f>'Capacity Charts and Reserves'!$D$52:$R$52</c:f>
              <c:numCache>
                <c:formatCode>0_);[Red]\(0\)</c:formatCode>
                <c:ptCount val="15"/>
                <c:pt idx="0">
                  <c:v>73</c:v>
                </c:pt>
                <c:pt idx="1">
                  <c:v>78</c:v>
                </c:pt>
                <c:pt idx="2">
                  <c:v>78</c:v>
                </c:pt>
                <c:pt idx="3">
                  <c:v>82</c:v>
                </c:pt>
                <c:pt idx="4">
                  <c:v>0</c:v>
                </c:pt>
                <c:pt idx="5">
                  <c:v>495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50-4CD4-AF1E-1CF29FF2CFA3}"/>
            </c:ext>
          </c:extLst>
        </c:ser>
        <c:ser>
          <c:idx val="27"/>
          <c:order val="27"/>
          <c:tx>
            <c:strRef>
              <c:f>'Capacity Charts and Reserves'!$C$64</c:f>
              <c:strCache>
                <c:ptCount val="1"/>
                <c:pt idx="0">
                  <c:v>Capacity Shortfall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Reserves'!$D$64:$X$64</c15:sqref>
                  </c15:fullRef>
                </c:ext>
              </c:extLst>
              <c:f>'Capacity Charts and Reserves'!$D$64:$R$64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8-4739-A15A-56072433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89851744"/>
        <c:axId val="1389852160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'Capacity Charts and Reserves'!$C$19</c15:sqref>
                        </c15:formulaRef>
                      </c:ext>
                    </c:extLst>
                    <c:strCache>
                      <c:ptCount val="1"/>
                      <c:pt idx="0">
                        <c:v>Gas CC 2x1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'Capacity Charts and Reserves'!$D$19:$X$19</c15:sqref>
                        </c15:fullRef>
                        <c15:formulaRef>
                          <c15:sqref>'Capacity Charts and Reserves'!$D$19:$R$19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01D-4E63-AA8E-346C56596D5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Reserves'!$C$22</c15:sqref>
                        </c15:formulaRef>
                      </c:ext>
                    </c:extLst>
                    <c:strCache>
                      <c:ptCount val="1"/>
                      <c:pt idx="0">
                        <c:v>Gas Aero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Reserves'!$D$22:$X$22</c15:sqref>
                        </c15:fullRef>
                        <c15:formulaRef>
                          <c15:sqref>'Capacity Charts and Reserves'!$D$22:$R$22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01D-4E63-AA8E-346C56596D5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Reserves'!$C$23</c15:sqref>
                        </c15:formulaRef>
                      </c:ext>
                    </c:extLst>
                    <c:strCache>
                      <c:ptCount val="1"/>
                      <c:pt idx="0">
                        <c:v>Gas IC</c:v>
                      </c:pt>
                    </c:strCache>
                  </c:strRef>
                </c:tx>
                <c:spPr>
                  <a:solidFill>
                    <a:schemeClr val="bg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Reserves'!$D$23:$X$23</c15:sqref>
                        </c15:fullRef>
                        <c15:formulaRef>
                          <c15:sqref>'Capacity Charts and Reserves'!$D$23:$R$23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01D-4E63-AA8E-346C56596D5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Reserves'!$C$24</c15:sqref>
                        </c15:formulaRef>
                      </c:ext>
                    </c:extLst>
                    <c:strCache>
                      <c:ptCount val="1"/>
                      <c:pt idx="0">
                        <c:v>Gas CCS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Reserves'!$D$24:$X$24</c15:sqref>
                        </c15:fullRef>
                        <c15:formulaRef>
                          <c15:sqref>'Capacity Charts and Reserves'!$D$24:$R$24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01D-4E63-AA8E-346C56596D5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Reserves'!$C$25</c15:sqref>
                        </c15:formulaRef>
                      </c:ext>
                    </c:extLst>
                    <c:strCache>
                      <c:ptCount val="1"/>
                      <c:pt idx="0">
                        <c:v>Coal CCS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Reserves'!$D$25:$X$25</c15:sqref>
                        </c15:fullRef>
                        <c15:formulaRef>
                          <c15:sqref>'Capacity Charts and Reserves'!$D$25:$R$25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01D-4E63-AA8E-346C56596D5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Reserves'!$C$26</c15:sqref>
                        </c15:formulaRef>
                      </c:ext>
                    </c:extLst>
                    <c:strCache>
                      <c:ptCount val="1"/>
                      <c:pt idx="0">
                        <c:v>H2 CT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Reserves'!$D$26:$X$26</c15:sqref>
                        </c15:fullRef>
                        <c15:formulaRef>
                          <c15:sqref>'Capacity Charts and Reserves'!$D$26:$R$26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01D-4E63-AA8E-346C56596D5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Reserves'!$C$27</c15:sqref>
                        </c15:formulaRef>
                      </c:ext>
                    </c:extLst>
                    <c:strCache>
                      <c:ptCount val="1"/>
                      <c:pt idx="0">
                        <c:v>SMR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Reserves'!$D$27:$X$27</c15:sqref>
                        </c15:fullRef>
                        <c15:formulaRef>
                          <c15:sqref>'Capacity Charts and Reserves'!$D$27:$R$27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01D-4E63-AA8E-346C56596D5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Reserves'!$C$32</c15:sqref>
                        </c15:formulaRef>
                      </c:ext>
                    </c:extLst>
                    <c:strCache>
                      <c:ptCount val="1"/>
                      <c:pt idx="0">
                        <c:v>Pumped Thermal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Reserves'!$D$32:$X$32</c15:sqref>
                        </c15:fullRef>
                        <c15:formulaRef>
                          <c15:sqref>'Capacity Charts and Reserves'!$D$32:$R$32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01D-4E63-AA8E-346C56596D5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Reserves'!$C$33</c15:sqref>
                        </c15:formulaRef>
                      </c:ext>
                    </c:extLst>
                    <c:strCache>
                      <c:ptCount val="1"/>
                      <c:pt idx="0">
                        <c:v>CAES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Reserves'!$D$33:$X$33</c15:sqref>
                        </c15:fullRef>
                        <c15:formulaRef>
                          <c15:sqref>'Capacity Charts and Reserves'!$D$33:$R$33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01D-4E63-AA8E-346C56596D5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Reserves'!$C$34</c15:sqref>
                        </c15:formulaRef>
                      </c:ext>
                    </c:extLst>
                    <c:strCache>
                      <c:ptCount val="1"/>
                      <c:pt idx="0">
                        <c:v>H2 Electroyzer + CT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Reserves'!$D$34:$X$34</c15:sqref>
                        </c15:fullRef>
                        <c15:formulaRef>
                          <c15:sqref>'Capacity Charts and Reserves'!$D$34:$R$34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01D-4E63-AA8E-346C56596D5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Reserves'!$C$35</c15:sqref>
                        </c15:formulaRef>
                      </c:ext>
                    </c:extLst>
                    <c:strCache>
                      <c:ptCount val="1"/>
                      <c:pt idx="0">
                        <c:v>Spicewood Solar 2026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Reserves'!$D$35:$X$35</c15:sqref>
                        </c15:fullRef>
                        <c15:formulaRef>
                          <c15:sqref>'Capacity Charts and Reserves'!$D$35:$R$35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01D-4E63-AA8E-346C56596D50}"/>
                  </c:ext>
                </c:extLst>
              </c15:ser>
            </c15:filteredBarSeries>
            <c15:filteredBarSeries>
              <c15:ser>
                <c:idx val="21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Reserves'!$C$37</c15:sqref>
                        </c15:formulaRef>
                      </c:ext>
                    </c:extLst>
                    <c:strCache>
                      <c:ptCount val="1"/>
                      <c:pt idx="0">
                        <c:v>Big Sandy Ext CCS</c:v>
                      </c:pt>
                    </c:strCache>
                  </c:strRef>
                </c:tx>
                <c:spPr>
                  <a:solidFill>
                    <a:schemeClr val="tx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Reserves'!$D$37:$X$37</c15:sqref>
                        </c15:fullRef>
                        <c15:formulaRef>
                          <c15:sqref>'Capacity Charts and Reserves'!$D$37:$R$37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01D-4E63-AA8E-346C56596D50}"/>
                  </c:ext>
                </c:extLst>
              </c15:ser>
            </c15:filteredBarSeries>
            <c15:filteredBarSeries>
              <c15:ser>
                <c:idx val="24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Reserves'!$C$40</c15:sqref>
                        </c15:formulaRef>
                      </c:ext>
                    </c:extLst>
                    <c:strCache>
                      <c:ptCount val="1"/>
                      <c:pt idx="0">
                        <c:v>Solar T2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Reserves'!$D$40:$X$40</c15:sqref>
                        </c15:fullRef>
                        <c15:formulaRef>
                          <c15:sqref>'Capacity Charts and Reserves'!$D$40:$R$40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35.168157259893334</c:v>
                      </c:pt>
                      <c:pt idx="6">
                        <c:v>31.401788711872001</c:v>
                      </c:pt>
                      <c:pt idx="7">
                        <c:v>30.896471366728413</c:v>
                      </c:pt>
                      <c:pt idx="8">
                        <c:v>30.391154021584821</c:v>
                      </c:pt>
                      <c:pt idx="9">
                        <c:v>29.633178003869432</c:v>
                      </c:pt>
                      <c:pt idx="10">
                        <c:v>28.875201986154043</c:v>
                      </c:pt>
                      <c:pt idx="11">
                        <c:v>28.117225968438653</c:v>
                      </c:pt>
                      <c:pt idx="12">
                        <c:v>27.359249950723267</c:v>
                      </c:pt>
                      <c:pt idx="13">
                        <c:v>26.601273933007885</c:v>
                      </c:pt>
                      <c:pt idx="14">
                        <c:v>25.821642955227396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E01D-4E63-AA8E-346C56596D50}"/>
                  </c:ext>
                </c:extLst>
              </c15:ser>
            </c15:filteredBarSeries>
            <c15:filteredBarSeries>
              <c15:ser>
                <c:idx val="25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'Capacity Charts and Reserves'!$C$41</c15:sqref>
                        </c15:formulaRef>
                      </c:ext>
                    </c:extLst>
                    <c:strCache>
                      <c:ptCount val="1"/>
                      <c:pt idx="0">
                        <c:v>Wind T2</c:v>
                      </c:pt>
                    </c:strCache>
                  </c:strRef>
                </c:tx>
                <c:spPr>
                  <a:solidFill>
                    <a:schemeClr val="accent6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Reserves'!$D$9:$X$9</c15:sqref>
                        </c15:fullRef>
                        <c15:formulaRef>
                          <c15:sqref>'Capacity Charts and Reserves'!$D$9:$R$9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'Capacity Charts and Reserves'!$D$41:$X$41</c15:sqref>
                        </c15:fullRef>
                        <c15:formulaRef>
                          <c15:sqref>'Capacity Charts and Reserves'!$D$41:$R$41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11.700680272108844</c:v>
                      </c:pt>
                      <c:pt idx="6">
                        <c:v>23.401360544217688</c:v>
                      </c:pt>
                      <c:pt idx="7">
                        <c:v>21.768707482993204</c:v>
                      </c:pt>
                      <c:pt idx="8">
                        <c:v>21.768707482993204</c:v>
                      </c:pt>
                      <c:pt idx="9">
                        <c:v>21.768707482993204</c:v>
                      </c:pt>
                      <c:pt idx="10">
                        <c:v>21.768707482993204</c:v>
                      </c:pt>
                      <c:pt idx="11">
                        <c:v>21.768707482993204</c:v>
                      </c:pt>
                      <c:pt idx="12">
                        <c:v>21.768707482993204</c:v>
                      </c:pt>
                      <c:pt idx="13">
                        <c:v>21.768707482993204</c:v>
                      </c:pt>
                      <c:pt idx="14">
                        <c:v>21.768707482993204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01D-4E63-AA8E-346C56596D5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6"/>
          <c:order val="25"/>
          <c:tx>
            <c:strRef>
              <c:f>'Capacity Charts and Reserves'!$C$50</c:f>
              <c:strCache>
                <c:ptCount val="1"/>
                <c:pt idx="0">
                  <c:v>KPCO Capacity Obligation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Lit>
              <c:ptCount val="1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'Capacity Charts and Reserves'!$D$50:$X$50</c15:sqref>
                  </c15:fullRef>
                </c:ext>
              </c:extLst>
              <c:f>'Capacity Charts and Reserves'!$D$50:$R$50</c:f>
              <c:numCache>
                <c:formatCode>0</c:formatCode>
                <c:ptCount val="15"/>
                <c:pt idx="0">
                  <c:v>1013.6779840860612</c:v>
                </c:pt>
                <c:pt idx="1">
                  <c:v>1019.3694929517706</c:v>
                </c:pt>
                <c:pt idx="2">
                  <c:v>1002.1987508653385</c:v>
                </c:pt>
                <c:pt idx="3">
                  <c:v>1054.0637043048432</c:v>
                </c:pt>
                <c:pt idx="4">
                  <c:v>1049.8891945848241</c:v>
                </c:pt>
                <c:pt idx="5">
                  <c:v>1043.6274300047951</c:v>
                </c:pt>
                <c:pt idx="6">
                  <c:v>1040.4965477147807</c:v>
                </c:pt>
                <c:pt idx="7">
                  <c:v>1037.3656654247663</c:v>
                </c:pt>
                <c:pt idx="8">
                  <c:v>1035.2784105647568</c:v>
                </c:pt>
                <c:pt idx="9">
                  <c:v>1030.0602734147328</c:v>
                </c:pt>
                <c:pt idx="10">
                  <c:v>1031.1039008447376</c:v>
                </c:pt>
                <c:pt idx="11">
                  <c:v>1025.8857636947137</c:v>
                </c:pt>
                <c:pt idx="12">
                  <c:v>1024.8421362647089</c:v>
                </c:pt>
                <c:pt idx="13">
                  <c:v>1020.6676265446897</c:v>
                </c:pt>
                <c:pt idx="14">
                  <c:v>1021.7112539746944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0-4CD4-AF1E-1CF29FF2C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851744"/>
        <c:axId val="1389852160"/>
      </c:lineChart>
      <c:catAx>
        <c:axId val="13898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852160"/>
        <c:crosses val="autoZero"/>
        <c:auto val="1"/>
        <c:lblAlgn val="ctr"/>
        <c:lblOffset val="100"/>
        <c:noMultiLvlLbl val="0"/>
      </c:catAx>
      <c:valAx>
        <c:axId val="1389852160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85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24376269252503"/>
          <c:y val="1.8970050618672667E-2"/>
          <c:w val="0.22770522760302089"/>
          <c:h val="0.96061210690802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'Key Assumptions'!$C$20</c:f>
              <c:strCache>
                <c:ptCount val="1"/>
                <c:pt idx="0">
                  <c:v>Summer Solar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Assumptions'!$C$21:$C$42</c:f>
              <c:numCache>
                <c:formatCode>0%</c:formatCode>
                <c:ptCount val="22"/>
                <c:pt idx="0">
                  <c:v>0.54</c:v>
                </c:pt>
                <c:pt idx="1">
                  <c:v>0.54</c:v>
                </c:pt>
                <c:pt idx="2">
                  <c:v>0.54</c:v>
                </c:pt>
                <c:pt idx="3">
                  <c:v>0.50233631451978666</c:v>
                </c:pt>
                <c:pt idx="4">
                  <c:v>0.42700894355935998</c:v>
                </c:pt>
                <c:pt idx="5">
                  <c:v>0.38934525807914666</c:v>
                </c:pt>
                <c:pt idx="6">
                  <c:v>0.35168157259893335</c:v>
                </c:pt>
                <c:pt idx="7">
                  <c:v>0.31401788711872003</c:v>
                </c:pt>
                <c:pt idx="8">
                  <c:v>0.30896471366728412</c:v>
                </c:pt>
                <c:pt idx="9">
                  <c:v>0.30391154021584821</c:v>
                </c:pt>
                <c:pt idx="10">
                  <c:v>0.29633178003869431</c:v>
                </c:pt>
                <c:pt idx="11">
                  <c:v>0.28875201986154042</c:v>
                </c:pt>
                <c:pt idx="12">
                  <c:v>0.28117225968438653</c:v>
                </c:pt>
                <c:pt idx="13">
                  <c:v>0.27359249950723269</c:v>
                </c:pt>
                <c:pt idx="14">
                  <c:v>0.26601273933007885</c:v>
                </c:pt>
                <c:pt idx="15">
                  <c:v>0.25821642955227397</c:v>
                </c:pt>
                <c:pt idx="16">
                  <c:v>0.25031184497414311</c:v>
                </c:pt>
                <c:pt idx="17">
                  <c:v>0.23977239886996865</c:v>
                </c:pt>
                <c:pt idx="18">
                  <c:v>0.22923295276579417</c:v>
                </c:pt>
                <c:pt idx="19">
                  <c:v>0.22923295276579417</c:v>
                </c:pt>
                <c:pt idx="20">
                  <c:v>0.22923295276579417</c:v>
                </c:pt>
                <c:pt idx="21">
                  <c:v>0.22923295276579417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A-4D2E-B8F9-6477D532C8E5}"/>
            </c:ext>
          </c:extLst>
        </c:ser>
        <c:ser>
          <c:idx val="1"/>
          <c:order val="1"/>
          <c:tx>
            <c:strRef>
              <c:f>'Key Assumptions'!$D$20</c:f>
              <c:strCache>
                <c:ptCount val="1"/>
                <c:pt idx="0">
                  <c:v>Winter Solar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Assumptions'!$D$21:$D$42</c:f>
              <c:numCache>
                <c:formatCode>0%</c:formatCode>
                <c:ptCount val="2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A-4D2E-B8F9-6477D532C8E5}"/>
            </c:ext>
          </c:extLst>
        </c:ser>
        <c:ser>
          <c:idx val="2"/>
          <c:order val="2"/>
          <c:tx>
            <c:strRef>
              <c:f>'Key Assumptions'!$E$20</c:f>
              <c:strCache>
                <c:ptCount val="1"/>
                <c:pt idx="0">
                  <c:v>Summer Wind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Assumptions'!$E$21:$E$42</c:f>
              <c:numCache>
                <c:formatCode>0.0%</c:formatCode>
                <c:ptCount val="22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0.1414965986394558</c:v>
                </c:pt>
                <c:pt idx="4">
                  <c:v>0.13333333333333336</c:v>
                </c:pt>
                <c:pt idx="5">
                  <c:v>0.1251700680272109</c:v>
                </c:pt>
                <c:pt idx="6">
                  <c:v>0.11700680272108845</c:v>
                </c:pt>
                <c:pt idx="7">
                  <c:v>0.11700680272108845</c:v>
                </c:pt>
                <c:pt idx="8">
                  <c:v>0.10884353741496602</c:v>
                </c:pt>
                <c:pt idx="9">
                  <c:v>0.10884353741496602</c:v>
                </c:pt>
                <c:pt idx="10">
                  <c:v>0.10884353741496602</c:v>
                </c:pt>
                <c:pt idx="11">
                  <c:v>0.10884353741496602</c:v>
                </c:pt>
                <c:pt idx="12">
                  <c:v>0.10884353741496602</c:v>
                </c:pt>
                <c:pt idx="13">
                  <c:v>0.10884353741496602</c:v>
                </c:pt>
                <c:pt idx="14">
                  <c:v>0.10884353741496602</c:v>
                </c:pt>
                <c:pt idx="15">
                  <c:v>0.10884353741496602</c:v>
                </c:pt>
                <c:pt idx="16">
                  <c:v>0.10884353741496602</c:v>
                </c:pt>
                <c:pt idx="17">
                  <c:v>0.10884353741496602</c:v>
                </c:pt>
                <c:pt idx="18">
                  <c:v>0.10884353741496602</c:v>
                </c:pt>
                <c:pt idx="19">
                  <c:v>0.10884353741496602</c:v>
                </c:pt>
                <c:pt idx="20">
                  <c:v>0.10884353741496602</c:v>
                </c:pt>
                <c:pt idx="21">
                  <c:v>0.10884353741496602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A-4D2E-B8F9-6477D532C8E5}"/>
            </c:ext>
          </c:extLst>
        </c:ser>
        <c:ser>
          <c:idx val="3"/>
          <c:order val="3"/>
          <c:tx>
            <c:strRef>
              <c:f>'Key Assumptions'!$F$20</c:f>
              <c:strCache>
                <c:ptCount val="1"/>
                <c:pt idx="0">
                  <c:v>Winter Wind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Assumptions'!$F$21:$F$42</c:f>
              <c:numCache>
                <c:formatCode>0.0%</c:formatCode>
                <c:ptCount val="22"/>
                <c:pt idx="0">
                  <c:v>0.19039999999999999</c:v>
                </c:pt>
                <c:pt idx="1">
                  <c:v>0.19039999999999999</c:v>
                </c:pt>
                <c:pt idx="2">
                  <c:v>0.19039999999999999</c:v>
                </c:pt>
                <c:pt idx="3">
                  <c:v>0.16838095238095238</c:v>
                </c:pt>
                <c:pt idx="4">
                  <c:v>0.15866666666666668</c:v>
                </c:pt>
                <c:pt idx="5">
                  <c:v>0.14895238095238095</c:v>
                </c:pt>
                <c:pt idx="6">
                  <c:v>0.13923809523809524</c:v>
                </c:pt>
                <c:pt idx="7">
                  <c:v>0.13923809523809524</c:v>
                </c:pt>
                <c:pt idx="8">
                  <c:v>0.12952380952380957</c:v>
                </c:pt>
                <c:pt idx="9">
                  <c:v>0.12952380952380957</c:v>
                </c:pt>
                <c:pt idx="10">
                  <c:v>0.12952380952380957</c:v>
                </c:pt>
                <c:pt idx="11">
                  <c:v>0.12952380952380957</c:v>
                </c:pt>
                <c:pt idx="12">
                  <c:v>0.12952380952380957</c:v>
                </c:pt>
                <c:pt idx="13">
                  <c:v>0.12952380952380957</c:v>
                </c:pt>
                <c:pt idx="14">
                  <c:v>0.12952380952380957</c:v>
                </c:pt>
                <c:pt idx="15">
                  <c:v>0.12952380952380957</c:v>
                </c:pt>
                <c:pt idx="16">
                  <c:v>0.12952380952380957</c:v>
                </c:pt>
                <c:pt idx="17">
                  <c:v>0.12952380952380957</c:v>
                </c:pt>
                <c:pt idx="18">
                  <c:v>0.12952380952380957</c:v>
                </c:pt>
                <c:pt idx="19">
                  <c:v>0.12952380952380957</c:v>
                </c:pt>
                <c:pt idx="20">
                  <c:v>0.12952380952380957</c:v>
                </c:pt>
                <c:pt idx="21">
                  <c:v>0.12952380952380957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0A-4D2E-B8F9-6477D532C8E5}"/>
            </c:ext>
          </c:extLst>
        </c:ser>
        <c:ser>
          <c:idx val="4"/>
          <c:order val="4"/>
          <c:tx>
            <c:strRef>
              <c:f>'Key Assumptions'!$G$20</c:f>
              <c:strCache>
                <c:ptCount val="1"/>
                <c:pt idx="0">
                  <c:v>4 hr Storage</c:v>
                </c:pt>
              </c:strCache>
            </c:strRef>
          </c:tx>
          <c:spPr>
            <a:ln w="28575" cap="rnd">
              <a:solidFill>
                <a:srgbClr val="DCA4BF"/>
              </a:solidFill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Assumptions'!$G$21:$G$42</c:f>
              <c:numCache>
                <c:formatCode>0%</c:formatCode>
                <c:ptCount val="22"/>
                <c:pt idx="0">
                  <c:v>0.82</c:v>
                </c:pt>
                <c:pt idx="1">
                  <c:v>0.82</c:v>
                </c:pt>
                <c:pt idx="2">
                  <c:v>0.82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0.79266666666666652</c:v>
                </c:pt>
                <c:pt idx="9">
                  <c:v>0.76533333333333309</c:v>
                </c:pt>
                <c:pt idx="10">
                  <c:v>0.73799999999999977</c:v>
                </c:pt>
                <c:pt idx="11">
                  <c:v>0.71066666666666656</c:v>
                </c:pt>
                <c:pt idx="12">
                  <c:v>0.69426666666666648</c:v>
                </c:pt>
                <c:pt idx="13">
                  <c:v>0.69426666666666648</c:v>
                </c:pt>
                <c:pt idx="14">
                  <c:v>0.67786666666666651</c:v>
                </c:pt>
                <c:pt idx="15">
                  <c:v>0.66146666666666643</c:v>
                </c:pt>
                <c:pt idx="16">
                  <c:v>0.66146666666666643</c:v>
                </c:pt>
                <c:pt idx="17">
                  <c:v>0.64506666666666646</c:v>
                </c:pt>
                <c:pt idx="18">
                  <c:v>0.64506666666666646</c:v>
                </c:pt>
                <c:pt idx="19">
                  <c:v>0.64506666666666646</c:v>
                </c:pt>
                <c:pt idx="20">
                  <c:v>0.64506666666666646</c:v>
                </c:pt>
                <c:pt idx="21">
                  <c:v>0.64506666666666646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0A-4D2E-B8F9-6477D532C8E5}"/>
            </c:ext>
          </c:extLst>
        </c:ser>
        <c:ser>
          <c:idx val="5"/>
          <c:order val="5"/>
          <c:tx>
            <c:strRef>
              <c:f>'Key Assumptions'!$H$20</c:f>
              <c:strCache>
                <c:ptCount val="1"/>
                <c:pt idx="0">
                  <c:v>Long Duration Storage</c:v>
                </c:pt>
              </c:strCache>
            </c:strRef>
          </c:tx>
          <c:spPr>
            <a:ln w="28575" cap="rnd">
              <a:solidFill>
                <a:srgbClr val="660066"/>
              </a:solidFill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Assumptions'!$H$21:$H$42</c:f>
              <c:numCache>
                <c:formatCode>0%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0A-4D2E-B8F9-6477D532C8E5}"/>
            </c:ext>
          </c:extLst>
        </c:ser>
        <c:ser>
          <c:idx val="6"/>
          <c:order val="6"/>
          <c:tx>
            <c:strRef>
              <c:f>'Key Assumptions'!$I$20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'Key Assumptions'!$B$21:$B$42</c:f>
              <c:numCache>
                <c:formatCode>General</c:formatCode>
                <c:ptCount val="2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</c:numCache>
            </c:numRef>
          </c:cat>
          <c:val>
            <c:numRef>
              <c:f>'Key Assumptions'!$I$21:$I$42</c:f>
              <c:numCache>
                <c:formatCode>0%</c:formatCode>
                <c:ptCount val="2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0-45ED-9EDB-1D34BE3A5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805247"/>
        <c:axId val="274806079"/>
      </c:lineChart>
      <c:catAx>
        <c:axId val="27480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806079"/>
        <c:crosses val="autoZero"/>
        <c:auto val="1"/>
        <c:lblAlgn val="ctr"/>
        <c:lblOffset val="100"/>
        <c:noMultiLvlLbl val="0"/>
      </c:catAx>
      <c:valAx>
        <c:axId val="274806079"/>
        <c:scaling>
          <c:orientation val="minMax"/>
          <c:max val="1.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80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280148</xdr:colOff>
      <xdr:row>43</xdr:row>
      <xdr:rowOff>23532</xdr:rowOff>
    </xdr:from>
    <xdr:to>
      <xdr:col>20</xdr:col>
      <xdr:colOff>280148</xdr:colOff>
      <xdr:row>55</xdr:row>
      <xdr:rowOff>100852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001B7A-4430-4F38-B88A-F06F23616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127188</xdr:colOff>
      <xdr:row>60</xdr:row>
      <xdr:rowOff>35111</xdr:rowOff>
    </xdr:from>
    <xdr:to>
      <xdr:col>11</xdr:col>
      <xdr:colOff>21853</xdr:colOff>
      <xdr:row>75</xdr:row>
      <xdr:rowOff>76199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237560E-D93D-4066-BD17-A37B796C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130551</xdr:colOff>
      <xdr:row>75</xdr:row>
      <xdr:rowOff>3174</xdr:rowOff>
    </xdr:from>
    <xdr:to>
      <xdr:col>11</xdr:col>
      <xdr:colOff>63314</xdr:colOff>
      <xdr:row>90</xdr:row>
      <xdr:rowOff>47437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8F9619-86C1-4D05-82E4-5A741150C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183091</xdr:colOff>
      <xdr:row>9</xdr:row>
      <xdr:rowOff>177800</xdr:rowOff>
    </xdr:from>
    <xdr:to>
      <xdr:col>33</xdr:col>
      <xdr:colOff>231321</xdr:colOff>
      <xdr:row>42</xdr:row>
      <xdr:rowOff>82551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8C2E08-FF03-4428-A30A-96DAA1D5C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99968</xdr:colOff>
      <xdr:row>2</xdr:row>
      <xdr:rowOff>180974</xdr:rowOff>
    </xdr:from>
    <xdr:to>
      <xdr:col>12</xdr:col>
      <xdr:colOff>483814</xdr:colOff>
      <xdr:row>14</xdr:row>
      <xdr:rowOff>83260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B6E3AB-E0E8-4BF6-AA09-A51DBB5D3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9518" y="561974"/>
          <a:ext cx="3739821" cy="2191461"/>
        </a:xfrm>
        <a:prstGeom prst="rect">
          <a:avLst/>
        </a:prstGeom>
      </xdr:spPr>
    </xdr:pic>
    <xdr:clientData/>
  </xdr:twoCellAnchor>
  <xdr:twoCellAnchor>
    <xdr:from>
      <xdr:col>13</xdr:col>
      <xdr:colOff>171450</xdr:colOff>
      <xdr:row>0</xdr:row>
      <xdr:rowOff>0</xdr:rowOff>
    </xdr:from>
    <xdr:to>
      <xdr:col>19</xdr:col>
      <xdr:colOff>590550</xdr:colOff>
      <xdr:row>19</xdr:row>
      <xdr:rowOff>42864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F77356-4019-43D8-B68B-67728E2D5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RA standard">
      <a:dk1>
        <a:srgbClr val="000000"/>
      </a:dk1>
      <a:lt1>
        <a:srgbClr val="FFFFFF"/>
      </a:lt1>
      <a:dk2>
        <a:srgbClr val="C0C0C0"/>
      </a:dk2>
      <a:lt2>
        <a:srgbClr val="ED8903"/>
      </a:lt2>
      <a:accent1>
        <a:srgbClr val="0073AE"/>
      </a:accent1>
      <a:accent2>
        <a:srgbClr val="A0CBED"/>
      </a:accent2>
      <a:accent3>
        <a:srgbClr val="B2BB1E"/>
      </a:accent3>
      <a:accent4>
        <a:srgbClr val="717074"/>
      </a:accent4>
      <a:accent5>
        <a:srgbClr val="FAC805"/>
      </a:accent5>
      <a:accent6>
        <a:srgbClr val="39893C"/>
      </a:accent6>
      <a:hlink>
        <a:srgbClr val="50B3CF"/>
      </a:hlink>
      <a:folHlink>
        <a:srgbClr val="791D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2C0C-4D82-4515-AADA-58712EB0B531}">
  <sheetPr>
    <tabColor theme="4"/>
  </sheetPr>
  <dimension ref="A1:AE84"/>
  <sheetViews>
    <sheetView view="pageLayout" zoomScaleNormal="90" workbookViewId="0">
      <selection activeCell="A26" sqref="A26"/>
    </sheetView>
  </sheetViews>
  <sheetFormatPr defaultColWidth="9.140625" defaultRowHeight="15" x14ac:dyDescent="0.25"/>
  <cols>
    <col min="1" max="1" width="29.28515625" style="1" bestFit="1" customWidth="1"/>
    <col min="2" max="2" width="9.140625" style="1"/>
    <col min="3" max="3" width="12.5703125" style="1" customWidth="1"/>
    <col min="4" max="29" width="9.140625" style="1"/>
    <col min="30" max="30" width="11.85546875" style="1" customWidth="1"/>
    <col min="31" max="31" width="11" style="1" customWidth="1"/>
    <col min="32" max="16384" width="9.140625" style="1"/>
  </cols>
  <sheetData>
    <row r="1" spans="1:31" x14ac:dyDescent="0.25">
      <c r="A1" s="186" t="s">
        <v>622</v>
      </c>
      <c r="B1" s="202" t="s">
        <v>0</v>
      </c>
    </row>
    <row r="2" spans="1:31" ht="15.75" thickBot="1" x14ac:dyDescent="0.3">
      <c r="A2" s="201" t="s">
        <v>626</v>
      </c>
      <c r="T2" s="177"/>
      <c r="U2" s="177"/>
      <c r="V2" s="177"/>
      <c r="W2" s="177"/>
      <c r="X2" s="167" t="s">
        <v>1</v>
      </c>
      <c r="Y2" s="177"/>
      <c r="Z2" s="177"/>
      <c r="AA2" s="177"/>
      <c r="AB2" s="177"/>
      <c r="AD2" s="178" t="s">
        <v>2</v>
      </c>
      <c r="AE2" s="177"/>
    </row>
    <row r="3" spans="1:31" ht="60.75" thickBot="1" x14ac:dyDescent="0.3">
      <c r="C3" s="141"/>
      <c r="D3" s="163" t="s">
        <v>3</v>
      </c>
      <c r="E3" s="163" t="s">
        <v>4</v>
      </c>
      <c r="F3" s="163" t="s">
        <v>5</v>
      </c>
      <c r="G3" s="163" t="s">
        <v>6</v>
      </c>
      <c r="H3" s="163" t="s">
        <v>7</v>
      </c>
      <c r="I3" s="163" t="s">
        <v>8</v>
      </c>
      <c r="J3" s="163" t="s">
        <v>9</v>
      </c>
      <c r="K3" s="163" t="s">
        <v>10</v>
      </c>
      <c r="L3" s="163" t="s">
        <v>11</v>
      </c>
      <c r="M3" s="163" t="s">
        <v>12</v>
      </c>
      <c r="N3" s="163" t="s">
        <v>13</v>
      </c>
      <c r="O3" s="163" t="s">
        <v>14</v>
      </c>
      <c r="P3" s="163" t="s">
        <v>15</v>
      </c>
      <c r="Q3" s="164" t="s">
        <v>16</v>
      </c>
      <c r="T3" s="168" t="s">
        <v>17</v>
      </c>
      <c r="U3" s="169" t="s">
        <v>3</v>
      </c>
      <c r="V3" s="169" t="s">
        <v>5</v>
      </c>
      <c r="W3" s="169" t="s">
        <v>18</v>
      </c>
      <c r="X3" s="169" t="s">
        <v>19</v>
      </c>
      <c r="Y3" s="169" t="s">
        <v>20</v>
      </c>
      <c r="Z3" s="169" t="s">
        <v>21</v>
      </c>
      <c r="AA3" s="169" t="s">
        <v>22</v>
      </c>
      <c r="AB3" s="169" t="s">
        <v>16</v>
      </c>
      <c r="AC3" s="166"/>
      <c r="AD3" s="168" t="s">
        <v>17</v>
      </c>
      <c r="AE3" s="169" t="s">
        <v>23</v>
      </c>
    </row>
    <row r="4" spans="1:31" x14ac:dyDescent="0.25">
      <c r="C4" s="148">
        <v>2023</v>
      </c>
      <c r="D4" s="92">
        <f>SUMIFS(INDEX(KPCO_Additions_Summer!$D$4:$P$800,0,MATCH($A$1,KPCO_Additions_Summer!$D$3:$P$3,0)),KPCO_Additions_Summer!$B$4:$B$800,$C4,KPCO_Additions_Summer!$AT$4:$AT$800,D$3)</f>
        <v>0</v>
      </c>
      <c r="E4" s="92">
        <f>SUMIFS(INDEX(KPCO_Additions_Summer!$D$4:$P$800,0,MATCH($A$1,KPCO_Additions_Summer!$D$3:$P$3,0)),KPCO_Additions_Summer!$B$4:$B$800,$C4,KPCO_Additions_Summer!$AT$4:$AT$800,E$3)</f>
        <v>0</v>
      </c>
      <c r="F4" s="92">
        <f>SUMIFS(INDEX(KPCO_Additions_Summer!$D$4:$P$800,0,MATCH($A$1,KPCO_Additions_Summer!$D$3:$P$3,0)),KPCO_Additions_Summer!$B$4:$B$800,$C4,KPCO_Additions_Summer!$AT$4:$AT$800,F$3)</f>
        <v>0</v>
      </c>
      <c r="G4" s="92">
        <f>SUMIFS(INDEX(KPCO_Additions_Summer!$D$4:$P$800,0,MATCH($A$1,KPCO_Additions_Summer!$D$3:$P$3,0)),KPCO_Additions_Summer!$B$4:$B$800,$C4,KPCO_Additions_Summer!$AT$4:$AT$800,G$3)</f>
        <v>0</v>
      </c>
      <c r="H4" s="92">
        <f>SUMIFS(INDEX(KPCO_Additions_Summer!$D$4:$P$800,0,MATCH($A$1,KPCO_Additions_Summer!$D$3:$P$3,0)),KPCO_Additions_Summer!$B$4:$B$800,$C4,KPCO_Additions_Summer!$AT$4:$AT$800,H$3)</f>
        <v>0</v>
      </c>
      <c r="I4" s="92">
        <f>SUMIFS(INDEX(KPCO_Additions_Summer!$D$4:$P$800,0,MATCH($A$1,KPCO_Additions_Summer!$D$3:$P$3,0)),KPCO_Additions_Summer!$B$4:$B$800,$C4,KPCO_Additions_Summer!$AT$4:$AT$800,I$3)</f>
        <v>0</v>
      </c>
      <c r="J4" s="92">
        <f>SUMIFS(INDEX(KPCO_Additions_Summer!$D$4:$P$800,0,MATCH($A$1,KPCO_Additions_Summer!$D$3:$P$3,0)),KPCO_Additions_Summer!$B$4:$B$800,$C4,KPCO_Additions_Summer!$AT$4:$AT$800,J$3)</f>
        <v>0</v>
      </c>
      <c r="K4" s="92">
        <f>SUMIFS(INDEX(KPCO_Additions_Summer!$D$4:$P$800,0,MATCH($A$1,KPCO_Additions_Summer!$D$3:$P$3,0)),KPCO_Additions_Summer!$B$4:$B$800,$C4,KPCO_Additions_Summer!$AT$4:$AT$800,K$3)</f>
        <v>0</v>
      </c>
      <c r="L4" s="92">
        <f>SUMIFS(INDEX(KPCO_Additions_Summer!$D$4:$P$800,0,MATCH($A$1,KPCO_Additions_Summer!$D$3:$P$3,0)),KPCO_Additions_Summer!$B$4:$B$800,$C4,KPCO_Additions_Summer!$AT$4:$AT$800,L$3)</f>
        <v>0</v>
      </c>
      <c r="M4" s="92">
        <f>SUMIFS(INDEX(KPCO_Additions_Summer!$D$4:$P$800,0,MATCH($A$1,KPCO_Additions_Summer!$D$3:$P$3,0)),KPCO_Additions_Summer!$B$4:$B$800,$C4,KPCO_Additions_Summer!$AT$4:$AT$800,M$3)</f>
        <v>0</v>
      </c>
      <c r="N4" s="92">
        <f>SUMIFS(INDEX(KPCO_Additions_Summer!$D$4:$P$800,0,MATCH($A$1,KPCO_Additions_Summer!$D$3:$P$3,0)),KPCO_Additions_Summer!$B$4:$B$800,$C4,KPCO_Additions_Summer!$AT$4:$AT$800,N$3)</f>
        <v>0</v>
      </c>
      <c r="O4" s="92">
        <f>SUMIFS(INDEX(KPCO_Additions_Summer!$D$4:$P$800,0,MATCH($A$1,KPCO_Additions_Summer!$D$3:$P$3,0)),KPCO_Additions_Summer!$B$4:$B$800,$C4,KPCO_Additions_Summer!$AT$4:$AT$800,O$3)</f>
        <v>0</v>
      </c>
      <c r="P4" s="130">
        <f>SUMIFS(INDEX(KPCO_Additions_Summer!$D$4:$P$800,0,MATCH($A$1,KPCO_Additions_Summer!$D$3:$P$3,0)),KPCO_Additions_Summer!$B$4:$B$800,$C4,KPCO_Additions_Summer!$AT$4:$AT$800,P$3)</f>
        <v>3.4367873380467793</v>
      </c>
      <c r="Q4" s="154">
        <f>SUMIFS(INDEX(KPCO_Additions_Summer!$D$4:$P$800,0,MATCH($A$1,KPCO_Additions_Summer!$D$3:$P$3,0)),KPCO_Additions_Summer!$B$4:$B$800,$C4,KPCO_Additions_Summer!$AT$4:$AT$800,Q$3)</f>
        <v>73</v>
      </c>
      <c r="T4" s="170">
        <v>2023</v>
      </c>
      <c r="U4" s="173" t="str">
        <f>IF(D4=0,"",D4)</f>
        <v/>
      </c>
      <c r="V4" s="173" t="str">
        <f>IF(F4=0,"",F4)</f>
        <v/>
      </c>
      <c r="W4" s="173" t="str">
        <f>IF(AND(G4=0,H4=0),"",G4&amp;"/"&amp;H4)</f>
        <v/>
      </c>
      <c r="X4" s="173" t="str">
        <f>IF(AND(I4=0,J4=0),"",I4&amp;"/"&amp;J4)</f>
        <v/>
      </c>
      <c r="Y4" s="173" t="str">
        <f>IF(L4=0,"",L4)</f>
        <v/>
      </c>
      <c r="Z4" s="173" t="str">
        <f>IF(K4=0,"",K4)</f>
        <v/>
      </c>
      <c r="AA4" s="173" t="str">
        <f>IF(M4=0,"",M4)</f>
        <v/>
      </c>
      <c r="AB4" s="173">
        <f>IF(Q4=0,"",Q4)</f>
        <v>73</v>
      </c>
      <c r="AD4" s="170">
        <v>2023</v>
      </c>
      <c r="AE4" s="171">
        <f>P4</f>
        <v>3.4367873380467793</v>
      </c>
    </row>
    <row r="5" spans="1:31" x14ac:dyDescent="0.25">
      <c r="C5" s="148">
        <v>2024</v>
      </c>
      <c r="D5" s="92">
        <f>SUMIFS(INDEX(KPCO_Additions_Summer!$D$4:$P$800,0,MATCH($A$1,KPCO_Additions_Summer!$D$3:$P$3,0)),KPCO_Additions_Summer!$B$4:$B$800,$C5,KPCO_Additions_Summer!$AT$4:$AT$800,D$3)</f>
        <v>0</v>
      </c>
      <c r="E5" s="92">
        <f>SUMIFS(INDEX(KPCO_Additions_Summer!$D$4:$P$800,0,MATCH($A$1,KPCO_Additions_Summer!$D$3:$P$3,0)),KPCO_Additions_Summer!$B$4:$B$800,$C5,KPCO_Additions_Summer!$AT$4:$AT$800,E$3)</f>
        <v>0</v>
      </c>
      <c r="F5" s="92">
        <f>SUMIFS(INDEX(KPCO_Additions_Summer!$D$4:$P$800,0,MATCH($A$1,KPCO_Additions_Summer!$D$3:$P$3,0)),KPCO_Additions_Summer!$B$4:$B$800,$C5,KPCO_Additions_Summer!$AT$4:$AT$800,F$3)</f>
        <v>0</v>
      </c>
      <c r="G5" s="92">
        <f>SUMIFS(INDEX(KPCO_Additions_Summer!$D$4:$P$800,0,MATCH($A$1,KPCO_Additions_Summer!$D$3:$P$3,0)),KPCO_Additions_Summer!$B$4:$B$800,$C5,KPCO_Additions_Summer!$AT$4:$AT$800,G$3)</f>
        <v>0</v>
      </c>
      <c r="H5" s="92">
        <f>SUMIFS(INDEX(KPCO_Additions_Summer!$D$4:$P$800,0,MATCH($A$1,KPCO_Additions_Summer!$D$3:$P$3,0)),KPCO_Additions_Summer!$B$4:$B$800,$C5,KPCO_Additions_Summer!$AT$4:$AT$800,H$3)</f>
        <v>0</v>
      </c>
      <c r="I5" s="92">
        <f>SUMIFS(INDEX(KPCO_Additions_Summer!$D$4:$P$800,0,MATCH($A$1,KPCO_Additions_Summer!$D$3:$P$3,0)),KPCO_Additions_Summer!$B$4:$B$800,$C5,KPCO_Additions_Summer!$AT$4:$AT$800,I$3)</f>
        <v>0</v>
      </c>
      <c r="J5" s="92">
        <f>SUMIFS(INDEX(KPCO_Additions_Summer!$D$4:$P$800,0,MATCH($A$1,KPCO_Additions_Summer!$D$3:$P$3,0)),KPCO_Additions_Summer!$B$4:$B$800,$C5,KPCO_Additions_Summer!$AT$4:$AT$800,J$3)</f>
        <v>0</v>
      </c>
      <c r="K5" s="92">
        <f>SUMIFS(INDEX(KPCO_Additions_Summer!$D$4:$P$800,0,MATCH($A$1,KPCO_Additions_Summer!$D$3:$P$3,0)),KPCO_Additions_Summer!$B$4:$B$800,$C5,KPCO_Additions_Summer!$AT$4:$AT$800,K$3)</f>
        <v>0</v>
      </c>
      <c r="L5" s="92">
        <f>SUMIFS(INDEX(KPCO_Additions_Summer!$D$4:$P$800,0,MATCH($A$1,KPCO_Additions_Summer!$D$3:$P$3,0)),KPCO_Additions_Summer!$B$4:$B$800,$C5,KPCO_Additions_Summer!$AT$4:$AT$800,L$3)</f>
        <v>0</v>
      </c>
      <c r="M5" s="92">
        <f>SUMIFS(INDEX(KPCO_Additions_Summer!$D$4:$P$800,0,MATCH($A$1,KPCO_Additions_Summer!$D$3:$P$3,0)),KPCO_Additions_Summer!$B$4:$B$800,$C5,KPCO_Additions_Summer!$AT$4:$AT$800,M$3)</f>
        <v>0</v>
      </c>
      <c r="N5" s="92">
        <f>SUMIFS(INDEX(KPCO_Additions_Summer!$D$4:$P$800,0,MATCH($A$1,KPCO_Additions_Summer!$D$3:$P$3,0)),KPCO_Additions_Summer!$B$4:$B$800,$C5,KPCO_Additions_Summer!$AT$4:$AT$800,N$3)</f>
        <v>0</v>
      </c>
      <c r="O5" s="92">
        <f>SUMIFS(INDEX(KPCO_Additions_Summer!$D$4:$P$800,0,MATCH($A$1,KPCO_Additions_Summer!$D$3:$P$3,0)),KPCO_Additions_Summer!$B$4:$B$800,$C5,KPCO_Additions_Summer!$AT$4:$AT$800,O$3)</f>
        <v>0</v>
      </c>
      <c r="P5" s="130">
        <f>SUMIFS(INDEX(KPCO_Additions_Summer!$D$4:$P$800,0,MATCH($A$1,KPCO_Additions_Summer!$D$3:$P$3,0)),KPCO_Additions_Summer!$B$4:$B$800,$C5,KPCO_Additions_Summer!$AT$4:$AT$800,P$3)</f>
        <v>8.2925511315159408</v>
      </c>
      <c r="Q5" s="154">
        <f>SUMIFS(INDEX(KPCO_Additions_Summer!$D$4:$P$800,0,MATCH($A$1,KPCO_Additions_Summer!$D$3:$P$3,0)),KPCO_Additions_Summer!$B$4:$B$800,$C5,KPCO_Additions_Summer!$AT$4:$AT$800,Q$3)</f>
        <v>78</v>
      </c>
      <c r="T5" s="170">
        <v>2024</v>
      </c>
      <c r="U5" s="174" t="str">
        <f t="shared" ref="U5:U18" si="0">IF(D5=0,"",D5)</f>
        <v/>
      </c>
      <c r="V5" s="174" t="str">
        <f t="shared" ref="V5:V18" si="1">IF(F5=0,"",F5)</f>
        <v/>
      </c>
      <c r="W5" s="174" t="str">
        <f t="shared" ref="W5:W18" si="2">IF(AND(G5=0,H5=0),"",G5&amp;"/"&amp;H5)</f>
        <v/>
      </c>
      <c r="X5" s="174" t="str">
        <f t="shared" ref="X5:X18" si="3">IF(AND(I5=0,J5=0),"",I5&amp;"/"&amp;J5)</f>
        <v/>
      </c>
      <c r="Y5" s="174" t="str">
        <f t="shared" ref="Y5:Y18" si="4">IF(L5=0,"",L5)</f>
        <v/>
      </c>
      <c r="Z5" s="174" t="str">
        <f t="shared" ref="Z5:Z18" si="5">IF(K5=0,"",K5)</f>
        <v/>
      </c>
      <c r="AA5" s="174" t="str">
        <f t="shared" ref="AA5:AA18" si="6">IF(M5=0,"",M5)</f>
        <v/>
      </c>
      <c r="AB5" s="174">
        <f t="shared" ref="AB5:AB18" si="7">IF(Q5=0,"",Q5)</f>
        <v>78</v>
      </c>
      <c r="AD5" s="170">
        <v>2024</v>
      </c>
      <c r="AE5" s="172">
        <f t="shared" ref="AE5:AE18" si="8">P5</f>
        <v>8.2925511315159408</v>
      </c>
    </row>
    <row r="6" spans="1:31" x14ac:dyDescent="0.25">
      <c r="C6" s="148">
        <v>2025</v>
      </c>
      <c r="D6" s="92">
        <f>SUMIFS(INDEX(KPCO_Additions_Summer!$D$4:$P$800,0,MATCH($A$1,KPCO_Additions_Summer!$D$3:$P$3,0)),KPCO_Additions_Summer!$B$4:$B$800,$C6,KPCO_Additions_Summer!$AT$4:$AT$800,D$3)</f>
        <v>0</v>
      </c>
      <c r="E6" s="92">
        <f>SUMIFS(INDEX(KPCO_Additions_Summer!$D$4:$P$800,0,MATCH($A$1,KPCO_Additions_Summer!$D$3:$P$3,0)),KPCO_Additions_Summer!$B$4:$B$800,$C6,KPCO_Additions_Summer!$AT$4:$AT$800,E$3)</f>
        <v>0</v>
      </c>
      <c r="F6" s="92">
        <f>SUMIFS(INDEX(KPCO_Additions_Summer!$D$4:$P$800,0,MATCH($A$1,KPCO_Additions_Summer!$D$3:$P$3,0)),KPCO_Additions_Summer!$B$4:$B$800,$C6,KPCO_Additions_Summer!$AT$4:$AT$800,F$3)</f>
        <v>0</v>
      </c>
      <c r="G6" s="92">
        <f>SUMIFS(INDEX(KPCO_Additions_Summer!$D$4:$P$800,0,MATCH($A$1,KPCO_Additions_Summer!$D$3:$P$3,0)),KPCO_Additions_Summer!$B$4:$B$800,$C6,KPCO_Additions_Summer!$AT$4:$AT$800,G$3)</f>
        <v>0</v>
      </c>
      <c r="H6" s="92">
        <f>SUMIFS(INDEX(KPCO_Additions_Summer!$D$4:$P$800,0,MATCH($A$1,KPCO_Additions_Summer!$D$3:$P$3,0)),KPCO_Additions_Summer!$B$4:$B$800,$C6,KPCO_Additions_Summer!$AT$4:$AT$800,H$3)</f>
        <v>0</v>
      </c>
      <c r="I6" s="92">
        <f>SUMIFS(INDEX(KPCO_Additions_Summer!$D$4:$P$800,0,MATCH($A$1,KPCO_Additions_Summer!$D$3:$P$3,0)),KPCO_Additions_Summer!$B$4:$B$800,$C6,KPCO_Additions_Summer!$AT$4:$AT$800,I$3)</f>
        <v>0</v>
      </c>
      <c r="J6" s="92">
        <f>SUMIFS(INDEX(KPCO_Additions_Summer!$D$4:$P$800,0,MATCH($A$1,KPCO_Additions_Summer!$D$3:$P$3,0)),KPCO_Additions_Summer!$B$4:$B$800,$C6,KPCO_Additions_Summer!$AT$4:$AT$800,J$3)</f>
        <v>0</v>
      </c>
      <c r="K6" s="92">
        <f>SUMIFS(INDEX(KPCO_Additions_Summer!$D$4:$P$800,0,MATCH($A$1,KPCO_Additions_Summer!$D$3:$P$3,0)),KPCO_Additions_Summer!$B$4:$B$800,$C6,KPCO_Additions_Summer!$AT$4:$AT$800,K$3)</f>
        <v>0</v>
      </c>
      <c r="L6" s="92">
        <f>SUMIFS(INDEX(KPCO_Additions_Summer!$D$4:$P$800,0,MATCH($A$1,KPCO_Additions_Summer!$D$3:$P$3,0)),KPCO_Additions_Summer!$B$4:$B$800,$C6,KPCO_Additions_Summer!$AT$4:$AT$800,L$3)</f>
        <v>0</v>
      </c>
      <c r="M6" s="92">
        <f>SUMIFS(INDEX(KPCO_Additions_Summer!$D$4:$P$800,0,MATCH($A$1,KPCO_Additions_Summer!$D$3:$P$3,0)),KPCO_Additions_Summer!$B$4:$B$800,$C6,KPCO_Additions_Summer!$AT$4:$AT$800,M$3)</f>
        <v>0</v>
      </c>
      <c r="N6" s="92">
        <f>SUMIFS(INDEX(KPCO_Additions_Summer!$D$4:$P$800,0,MATCH($A$1,KPCO_Additions_Summer!$D$3:$P$3,0)),KPCO_Additions_Summer!$B$4:$B$800,$C6,KPCO_Additions_Summer!$AT$4:$AT$800,N$3)</f>
        <v>0</v>
      </c>
      <c r="O6" s="92">
        <f>SUMIFS(INDEX(KPCO_Additions_Summer!$D$4:$P$800,0,MATCH($A$1,KPCO_Additions_Summer!$D$3:$P$3,0)),KPCO_Additions_Summer!$B$4:$B$800,$C6,KPCO_Additions_Summer!$AT$4:$AT$800,O$3)</f>
        <v>0</v>
      </c>
      <c r="P6" s="130">
        <f>SUMIFS(INDEX(KPCO_Additions_Summer!$D$4:$P$800,0,MATCH($A$1,KPCO_Additions_Summer!$D$3:$P$3,0)),KPCO_Additions_Summer!$B$4:$B$800,$C6,KPCO_Additions_Summer!$AT$4:$AT$800,P$3)</f>
        <v>14.131422114578214</v>
      </c>
      <c r="Q6" s="154">
        <f>SUMIFS(INDEX(KPCO_Additions_Summer!$D$4:$P$800,0,MATCH($A$1,KPCO_Additions_Summer!$D$3:$P$3,0)),KPCO_Additions_Summer!$B$4:$B$800,$C6,KPCO_Additions_Summer!$AT$4:$AT$800,Q$3)</f>
        <v>78</v>
      </c>
      <c r="T6" s="170">
        <v>2025</v>
      </c>
      <c r="U6" s="173" t="str">
        <f t="shared" si="0"/>
        <v/>
      </c>
      <c r="V6" s="173" t="str">
        <f t="shared" si="1"/>
        <v/>
      </c>
      <c r="W6" s="173" t="str">
        <f t="shared" si="2"/>
        <v/>
      </c>
      <c r="X6" s="173" t="str">
        <f t="shared" si="3"/>
        <v/>
      </c>
      <c r="Y6" s="173" t="str">
        <f t="shared" si="4"/>
        <v/>
      </c>
      <c r="Z6" s="173" t="str">
        <f t="shared" si="5"/>
        <v/>
      </c>
      <c r="AA6" s="173" t="str">
        <f t="shared" si="6"/>
        <v/>
      </c>
      <c r="AB6" s="173">
        <f t="shared" si="7"/>
        <v>78</v>
      </c>
      <c r="AD6" s="170">
        <v>2025</v>
      </c>
      <c r="AE6" s="171">
        <f t="shared" si="8"/>
        <v>14.131422114578214</v>
      </c>
    </row>
    <row r="7" spans="1:31" x14ac:dyDescent="0.25">
      <c r="C7" s="148">
        <v>2026</v>
      </c>
      <c r="D7" s="92">
        <f>SUMIFS(INDEX(KPCO_Additions_Summer!$D$4:$P$800,0,MATCH($A$1,KPCO_Additions_Summer!$D$3:$P$3,0)),KPCO_Additions_Summer!$B$4:$B$800,$C7,KPCO_Additions_Summer!$AT$4:$AT$800,D$3)</f>
        <v>0</v>
      </c>
      <c r="E7" s="92">
        <f>SUMIFS(INDEX(KPCO_Additions_Summer!$D$4:$P$800,0,MATCH($A$1,KPCO_Additions_Summer!$D$3:$P$3,0)),KPCO_Additions_Summer!$B$4:$B$800,$C7,KPCO_Additions_Summer!$AT$4:$AT$800,E$3)</f>
        <v>0</v>
      </c>
      <c r="F7" s="92">
        <f>SUMIFS(INDEX(KPCO_Additions_Summer!$D$4:$P$800,0,MATCH($A$1,KPCO_Additions_Summer!$D$3:$P$3,0)),KPCO_Additions_Summer!$B$4:$B$800,$C7,KPCO_Additions_Summer!$AT$4:$AT$800,F$3)</f>
        <v>0</v>
      </c>
      <c r="G7" s="92">
        <f>SUMIFS(INDEX(KPCO_Additions_Summer!$D$4:$P$800,0,MATCH($A$1,KPCO_Additions_Summer!$D$3:$P$3,0)),KPCO_Additions_Summer!$B$4:$B$800,$C7,KPCO_Additions_Summer!$AT$4:$AT$800,G$3)</f>
        <v>0</v>
      </c>
      <c r="H7" s="92">
        <f>SUMIFS(INDEX(KPCO_Additions_Summer!$D$4:$P$800,0,MATCH($A$1,KPCO_Additions_Summer!$D$3:$P$3,0)),KPCO_Additions_Summer!$B$4:$B$800,$C7,KPCO_Additions_Summer!$AT$4:$AT$800,H$3)</f>
        <v>0</v>
      </c>
      <c r="I7" s="92">
        <f>SUMIFS(INDEX(KPCO_Additions_Summer!$D$4:$P$800,0,MATCH($A$1,KPCO_Additions_Summer!$D$3:$P$3,0)),KPCO_Additions_Summer!$B$4:$B$800,$C7,KPCO_Additions_Summer!$AT$4:$AT$800,I$3)</f>
        <v>100</v>
      </c>
      <c r="J7" s="92">
        <f>SUMIFS(INDEX(KPCO_Additions_Summer!$D$4:$P$800,0,MATCH($A$1,KPCO_Additions_Summer!$D$3:$P$3,0)),KPCO_Additions_Summer!$B$4:$B$800,$C7,KPCO_Additions_Summer!$AT$4:$AT$800,J$3)</f>
        <v>0</v>
      </c>
      <c r="K7" s="92">
        <f>SUMIFS(INDEX(KPCO_Additions_Summer!$D$4:$P$800,0,MATCH($A$1,KPCO_Additions_Summer!$D$3:$P$3,0)),KPCO_Additions_Summer!$B$4:$B$800,$C7,KPCO_Additions_Summer!$AT$4:$AT$800,K$3)</f>
        <v>0</v>
      </c>
      <c r="L7" s="92">
        <f>SUMIFS(INDEX(KPCO_Additions_Summer!$D$4:$P$800,0,MATCH($A$1,KPCO_Additions_Summer!$D$3:$P$3,0)),KPCO_Additions_Summer!$B$4:$B$800,$C7,KPCO_Additions_Summer!$AT$4:$AT$800,L$3)</f>
        <v>0</v>
      </c>
      <c r="M7" s="92">
        <f>SUMIFS(INDEX(KPCO_Additions_Summer!$D$4:$P$800,0,MATCH($A$1,KPCO_Additions_Summer!$D$3:$P$3,0)),KPCO_Additions_Summer!$B$4:$B$800,$C7,KPCO_Additions_Summer!$AT$4:$AT$800,M$3)</f>
        <v>0</v>
      </c>
      <c r="N7" s="92">
        <f>SUMIFS(INDEX(KPCO_Additions_Summer!$D$4:$P$800,0,MATCH($A$1,KPCO_Additions_Summer!$D$3:$P$3,0)),KPCO_Additions_Summer!$B$4:$B$800,$C7,KPCO_Additions_Summer!$AT$4:$AT$800,N$3)</f>
        <v>0</v>
      </c>
      <c r="O7" s="92">
        <f>SUMIFS(INDEX(KPCO_Additions_Summer!$D$4:$P$800,0,MATCH($A$1,KPCO_Additions_Summer!$D$3:$P$3,0)),KPCO_Additions_Summer!$B$4:$B$800,$C7,KPCO_Additions_Summer!$AT$4:$AT$800,O$3)</f>
        <v>0</v>
      </c>
      <c r="P7" s="130">
        <f>SUMIFS(INDEX(KPCO_Additions_Summer!$D$4:$P$800,0,MATCH($A$1,KPCO_Additions_Summer!$D$3:$P$3,0)),KPCO_Additions_Summer!$B$4:$B$800,$C7,KPCO_Additions_Summer!$AT$4:$AT$800,P$3)</f>
        <v>20.786256475242432</v>
      </c>
      <c r="Q7" s="154">
        <f>SUMIFS(INDEX(KPCO_Additions_Summer!$D$4:$P$800,0,MATCH($A$1,KPCO_Additions_Summer!$D$3:$P$3,0)),KPCO_Additions_Summer!$B$4:$B$800,$C7,KPCO_Additions_Summer!$AT$4:$AT$800,Q$3)</f>
        <v>82</v>
      </c>
      <c r="T7" s="170">
        <v>2026</v>
      </c>
      <c r="U7" s="174" t="str">
        <f t="shared" si="0"/>
        <v/>
      </c>
      <c r="V7" s="174" t="str">
        <f t="shared" si="1"/>
        <v/>
      </c>
      <c r="W7" s="174" t="str">
        <f t="shared" si="2"/>
        <v/>
      </c>
      <c r="X7" s="174" t="str">
        <f t="shared" si="3"/>
        <v>100/0</v>
      </c>
      <c r="Y7" s="174" t="str">
        <f t="shared" si="4"/>
        <v/>
      </c>
      <c r="Z7" s="174" t="str">
        <f t="shared" si="5"/>
        <v/>
      </c>
      <c r="AA7" s="174" t="str">
        <f t="shared" si="6"/>
        <v/>
      </c>
      <c r="AB7" s="174">
        <f t="shared" si="7"/>
        <v>82</v>
      </c>
      <c r="AD7" s="170">
        <v>2026</v>
      </c>
      <c r="AE7" s="172">
        <f t="shared" si="8"/>
        <v>20.786256475242432</v>
      </c>
    </row>
    <row r="8" spans="1:31" x14ac:dyDescent="0.25">
      <c r="C8" s="148">
        <v>2027</v>
      </c>
      <c r="D8" s="92">
        <f>SUMIFS(INDEX(KPCO_Additions_Summer!$D$4:$P$800,0,MATCH($A$1,KPCO_Additions_Summer!$D$3:$P$3,0)),KPCO_Additions_Summer!$B$4:$B$800,$C8,KPCO_Additions_Summer!$AT$4:$AT$800,D$3)</f>
        <v>0</v>
      </c>
      <c r="E8" s="92">
        <f>SUMIFS(INDEX(KPCO_Additions_Summer!$D$4:$P$800,0,MATCH($A$1,KPCO_Additions_Summer!$D$3:$P$3,0)),KPCO_Additions_Summer!$B$4:$B$800,$C8,KPCO_Additions_Summer!$AT$4:$AT$800,E$3)</f>
        <v>0</v>
      </c>
      <c r="F8" s="92">
        <f>SUMIFS(INDEX(KPCO_Additions_Summer!$D$4:$P$800,0,MATCH($A$1,KPCO_Additions_Summer!$D$3:$P$3,0)),KPCO_Additions_Summer!$B$4:$B$800,$C8,KPCO_Additions_Summer!$AT$4:$AT$800,F$3)</f>
        <v>0</v>
      </c>
      <c r="G8" s="92">
        <f>SUMIFS(INDEX(KPCO_Additions_Summer!$D$4:$P$800,0,MATCH($A$1,KPCO_Additions_Summer!$D$3:$P$3,0)),KPCO_Additions_Summer!$B$4:$B$800,$C8,KPCO_Additions_Summer!$AT$4:$AT$800,G$3)</f>
        <v>150</v>
      </c>
      <c r="H8" s="92">
        <f>SUMIFS(INDEX(KPCO_Additions_Summer!$D$4:$P$800,0,MATCH($A$1,KPCO_Additions_Summer!$D$3:$P$3,0)),KPCO_Additions_Summer!$B$4:$B$800,$C8,KPCO_Additions_Summer!$AT$4:$AT$800,H$3)</f>
        <v>0</v>
      </c>
      <c r="I8" s="92">
        <f>SUMIFS(INDEX(KPCO_Additions_Summer!$D$4:$P$800,0,MATCH($A$1,KPCO_Additions_Summer!$D$3:$P$3,0)),KPCO_Additions_Summer!$B$4:$B$800,$C8,KPCO_Additions_Summer!$AT$4:$AT$800,I$3)</f>
        <v>100</v>
      </c>
      <c r="J8" s="92">
        <f>SUMIFS(INDEX(KPCO_Additions_Summer!$D$4:$P$800,0,MATCH($A$1,KPCO_Additions_Summer!$D$3:$P$3,0)),KPCO_Additions_Summer!$B$4:$B$800,$C8,KPCO_Additions_Summer!$AT$4:$AT$800,J$3)</f>
        <v>0</v>
      </c>
      <c r="K8" s="92">
        <f>SUMIFS(INDEX(KPCO_Additions_Summer!$D$4:$P$800,0,MATCH($A$1,KPCO_Additions_Summer!$D$3:$P$3,0)),KPCO_Additions_Summer!$B$4:$B$800,$C8,KPCO_Additions_Summer!$AT$4:$AT$800,K$3)</f>
        <v>0</v>
      </c>
      <c r="L8" s="92">
        <f>SUMIFS(INDEX(KPCO_Additions_Summer!$D$4:$P$800,0,MATCH($A$1,KPCO_Additions_Summer!$D$3:$P$3,0)),KPCO_Additions_Summer!$B$4:$B$800,$C8,KPCO_Additions_Summer!$AT$4:$AT$800,L$3)</f>
        <v>0</v>
      </c>
      <c r="M8" s="92">
        <f>SUMIFS(INDEX(KPCO_Additions_Summer!$D$4:$P$800,0,MATCH($A$1,KPCO_Additions_Summer!$D$3:$P$3,0)),KPCO_Additions_Summer!$B$4:$B$800,$C8,KPCO_Additions_Summer!$AT$4:$AT$800,M$3)</f>
        <v>0</v>
      </c>
      <c r="N8" s="92">
        <f>SUMIFS(INDEX(KPCO_Additions_Summer!$D$4:$P$800,0,MATCH($A$1,KPCO_Additions_Summer!$D$3:$P$3,0)),KPCO_Additions_Summer!$B$4:$B$800,$C8,KPCO_Additions_Summer!$AT$4:$AT$800,N$3)</f>
        <v>0</v>
      </c>
      <c r="O8" s="92">
        <f>SUMIFS(INDEX(KPCO_Additions_Summer!$D$4:$P$800,0,MATCH($A$1,KPCO_Additions_Summer!$D$3:$P$3,0)),KPCO_Additions_Summer!$B$4:$B$800,$C8,KPCO_Additions_Summer!$AT$4:$AT$800,O$3)</f>
        <v>0</v>
      </c>
      <c r="P8" s="130">
        <f>SUMIFS(INDEX(KPCO_Additions_Summer!$D$4:$P$800,0,MATCH($A$1,KPCO_Additions_Summer!$D$3:$P$3,0)),KPCO_Additions_Summer!$B$4:$B$800,$C8,KPCO_Additions_Summer!$AT$4:$AT$800,P$3)</f>
        <v>26.297393798265812</v>
      </c>
      <c r="Q8" s="154">
        <f>SUMIFS(INDEX(KPCO_Additions_Summer!$D$4:$P$800,0,MATCH($A$1,KPCO_Additions_Summer!$D$3:$P$3,0)),KPCO_Additions_Summer!$B$4:$B$800,$C8,KPCO_Additions_Summer!$AT$4:$AT$800,Q$3)</f>
        <v>0</v>
      </c>
      <c r="T8" s="170">
        <v>2027</v>
      </c>
      <c r="U8" s="173" t="str">
        <f t="shared" si="0"/>
        <v/>
      </c>
      <c r="V8" s="173" t="str">
        <f t="shared" si="1"/>
        <v/>
      </c>
      <c r="W8" s="173" t="str">
        <f t="shared" si="2"/>
        <v>150/0</v>
      </c>
      <c r="X8" s="173" t="str">
        <f t="shared" si="3"/>
        <v>100/0</v>
      </c>
      <c r="Y8" s="173" t="str">
        <f t="shared" si="4"/>
        <v/>
      </c>
      <c r="Z8" s="173" t="str">
        <f t="shared" si="5"/>
        <v/>
      </c>
      <c r="AA8" s="173" t="str">
        <f t="shared" si="6"/>
        <v/>
      </c>
      <c r="AB8" s="173" t="str">
        <f t="shared" si="7"/>
        <v/>
      </c>
      <c r="AD8" s="170">
        <v>2027</v>
      </c>
      <c r="AE8" s="171">
        <f t="shared" si="8"/>
        <v>26.297393798265812</v>
      </c>
    </row>
    <row r="9" spans="1:31" x14ac:dyDescent="0.25">
      <c r="C9" s="148">
        <v>2028</v>
      </c>
      <c r="D9" s="92">
        <f>SUMIFS(INDEX(KPCO_Additions_Summer!$D$4:$P$800,0,MATCH($A$1,KPCO_Additions_Summer!$D$3:$P$3,0)),KPCO_Additions_Summer!$B$4:$B$800,$C9,KPCO_Additions_Summer!$AT$4:$AT$800,D$3)</f>
        <v>0</v>
      </c>
      <c r="E9" s="92">
        <f>SUMIFS(INDEX(KPCO_Additions_Summer!$D$4:$P$800,0,MATCH($A$1,KPCO_Additions_Summer!$D$3:$P$3,0)),KPCO_Additions_Summer!$B$4:$B$800,$C9,KPCO_Additions_Summer!$AT$4:$AT$800,E$3)</f>
        <v>0</v>
      </c>
      <c r="F9" s="92">
        <f>SUMIFS(INDEX(KPCO_Additions_Summer!$D$4:$P$800,0,MATCH($A$1,KPCO_Additions_Summer!$D$3:$P$3,0)),KPCO_Additions_Summer!$B$4:$B$800,$C9,KPCO_Additions_Summer!$AT$4:$AT$800,F$3)</f>
        <v>0</v>
      </c>
      <c r="G9" s="92">
        <f>SUMIFS(INDEX(KPCO_Additions_Summer!$D$4:$P$800,0,MATCH($A$1,KPCO_Additions_Summer!$D$3:$P$3,0)),KPCO_Additions_Summer!$B$4:$B$800,$C9,KPCO_Additions_Summer!$AT$4:$AT$800,G$3)</f>
        <v>150</v>
      </c>
      <c r="H9" s="92">
        <f>SUMIFS(INDEX(KPCO_Additions_Summer!$D$4:$P$800,0,MATCH($A$1,KPCO_Additions_Summer!$D$3:$P$3,0)),KPCO_Additions_Summer!$B$4:$B$800,$C9,KPCO_Additions_Summer!$AT$4:$AT$800,H$3)</f>
        <v>100</v>
      </c>
      <c r="I9" s="92">
        <f>SUMIFS(INDEX(KPCO_Additions_Summer!$D$4:$P$800,0,MATCH($A$1,KPCO_Additions_Summer!$D$3:$P$3,0)),KPCO_Additions_Summer!$B$4:$B$800,$C9,KPCO_Additions_Summer!$AT$4:$AT$800,I$3)</f>
        <v>100</v>
      </c>
      <c r="J9" s="92">
        <f>SUMIFS(INDEX(KPCO_Additions_Summer!$D$4:$P$800,0,MATCH($A$1,KPCO_Additions_Summer!$D$3:$P$3,0)),KPCO_Additions_Summer!$B$4:$B$800,$C9,KPCO_Additions_Summer!$AT$4:$AT$800,J$3)</f>
        <v>100</v>
      </c>
      <c r="K9" s="92">
        <f>SUMIFS(INDEX(KPCO_Additions_Summer!$D$4:$P$800,0,MATCH($A$1,KPCO_Additions_Summer!$D$3:$P$3,0)),KPCO_Additions_Summer!$B$4:$B$800,$C9,KPCO_Additions_Summer!$AT$4:$AT$800,K$3)</f>
        <v>0</v>
      </c>
      <c r="L9" s="92">
        <f>SUMIFS(INDEX(KPCO_Additions_Summer!$D$4:$P$800,0,MATCH($A$1,KPCO_Additions_Summer!$D$3:$P$3,0)),KPCO_Additions_Summer!$B$4:$B$800,$C9,KPCO_Additions_Summer!$AT$4:$AT$800,L$3)</f>
        <v>0</v>
      </c>
      <c r="M9" s="92">
        <f>SUMIFS(INDEX(KPCO_Additions_Summer!$D$4:$P$800,0,MATCH($A$1,KPCO_Additions_Summer!$D$3:$P$3,0)),KPCO_Additions_Summer!$B$4:$B$800,$C9,KPCO_Additions_Summer!$AT$4:$AT$800,M$3)</f>
        <v>0</v>
      </c>
      <c r="N9" s="92">
        <f>SUMIFS(INDEX(KPCO_Additions_Summer!$D$4:$P$800,0,MATCH($A$1,KPCO_Additions_Summer!$D$3:$P$3,0)),KPCO_Additions_Summer!$B$4:$B$800,$C9,KPCO_Additions_Summer!$AT$4:$AT$800,N$3)</f>
        <v>0</v>
      </c>
      <c r="O9" s="92">
        <f>SUMIFS(INDEX(KPCO_Additions_Summer!$D$4:$P$800,0,MATCH($A$1,KPCO_Additions_Summer!$D$3:$P$3,0)),KPCO_Additions_Summer!$B$4:$B$800,$C9,KPCO_Additions_Summer!$AT$4:$AT$800,O$3)</f>
        <v>0</v>
      </c>
      <c r="P9" s="130">
        <f>SUMIFS(INDEX(KPCO_Additions_Summer!$D$4:$P$800,0,MATCH($A$1,KPCO_Additions_Summer!$D$3:$P$3,0)),KPCO_Additions_Summer!$B$4:$B$800,$C9,KPCO_Additions_Summer!$AT$4:$AT$800,P$3)</f>
        <v>30.759652912700183</v>
      </c>
      <c r="Q9" s="154">
        <f>SUMIFS(INDEX(KPCO_Additions_Summer!$D$4:$P$800,0,MATCH($A$1,KPCO_Additions_Summer!$D$3:$P$3,0)),KPCO_Additions_Summer!$B$4:$B$800,$C9,KPCO_Additions_Summer!$AT$4:$AT$800,Q$3)</f>
        <v>495</v>
      </c>
      <c r="T9" s="170">
        <v>2028</v>
      </c>
      <c r="U9" s="174" t="str">
        <f t="shared" si="0"/>
        <v/>
      </c>
      <c r="V9" s="174" t="str">
        <f t="shared" si="1"/>
        <v/>
      </c>
      <c r="W9" s="174" t="str">
        <f t="shared" si="2"/>
        <v>150/100</v>
      </c>
      <c r="X9" s="174" t="str">
        <f t="shared" si="3"/>
        <v>100/100</v>
      </c>
      <c r="Y9" s="174" t="str">
        <f t="shared" si="4"/>
        <v/>
      </c>
      <c r="Z9" s="174" t="str">
        <f t="shared" si="5"/>
        <v/>
      </c>
      <c r="AA9" s="174" t="str">
        <f t="shared" si="6"/>
        <v/>
      </c>
      <c r="AB9" s="174">
        <f t="shared" si="7"/>
        <v>495</v>
      </c>
      <c r="AD9" s="170">
        <v>2028</v>
      </c>
      <c r="AE9" s="172">
        <f t="shared" si="8"/>
        <v>30.759652912700183</v>
      </c>
    </row>
    <row r="10" spans="1:31" x14ac:dyDescent="0.25">
      <c r="C10" s="148">
        <v>2029</v>
      </c>
      <c r="D10" s="92">
        <f>SUMIFS(INDEX(KPCO_Additions_Summer!$D$4:$P$800,0,MATCH($A$1,KPCO_Additions_Summer!$D$3:$P$3,0)),KPCO_Additions_Summer!$B$4:$B$800,$C10,KPCO_Additions_Summer!$AT$4:$AT$800,D$3)</f>
        <v>480</v>
      </c>
      <c r="E10" s="92">
        <f>SUMIFS(INDEX(KPCO_Additions_Summer!$D$4:$P$800,0,MATCH($A$1,KPCO_Additions_Summer!$D$3:$P$3,0)),KPCO_Additions_Summer!$B$4:$B$800,$C10,KPCO_Additions_Summer!$AT$4:$AT$800,E$3)</f>
        <v>0</v>
      </c>
      <c r="F10" s="92">
        <f>SUMIFS(INDEX(KPCO_Additions_Summer!$D$4:$P$800,0,MATCH($A$1,KPCO_Additions_Summer!$D$3:$P$3,0)),KPCO_Additions_Summer!$B$4:$B$800,$C10,KPCO_Additions_Summer!$AT$4:$AT$800,F$3)</f>
        <v>0</v>
      </c>
      <c r="G10" s="92">
        <f>SUMIFS(INDEX(KPCO_Additions_Summer!$D$4:$P$800,0,MATCH($A$1,KPCO_Additions_Summer!$D$3:$P$3,0)),KPCO_Additions_Summer!$B$4:$B$800,$C10,KPCO_Additions_Summer!$AT$4:$AT$800,G$3)</f>
        <v>100</v>
      </c>
      <c r="H10" s="92">
        <f>SUMIFS(INDEX(KPCO_Additions_Summer!$D$4:$P$800,0,MATCH($A$1,KPCO_Additions_Summer!$D$3:$P$3,0)),KPCO_Additions_Summer!$B$4:$B$800,$C10,KPCO_Additions_Summer!$AT$4:$AT$800,H$3)</f>
        <v>0</v>
      </c>
      <c r="I10" s="92">
        <f>SUMIFS(INDEX(KPCO_Additions_Summer!$D$4:$P$800,0,MATCH($A$1,KPCO_Additions_Summer!$D$3:$P$3,0)),KPCO_Additions_Summer!$B$4:$B$800,$C10,KPCO_Additions_Summer!$AT$4:$AT$800,I$3)</f>
        <v>100</v>
      </c>
      <c r="J10" s="92">
        <f>SUMIFS(INDEX(KPCO_Additions_Summer!$D$4:$P$800,0,MATCH($A$1,KPCO_Additions_Summer!$D$3:$P$3,0)),KPCO_Additions_Summer!$B$4:$B$800,$C10,KPCO_Additions_Summer!$AT$4:$AT$800,J$3)</f>
        <v>100</v>
      </c>
      <c r="K10" s="92">
        <f>SUMIFS(INDEX(KPCO_Additions_Summer!$D$4:$P$800,0,MATCH($A$1,KPCO_Additions_Summer!$D$3:$P$3,0)),KPCO_Additions_Summer!$B$4:$B$800,$C10,KPCO_Additions_Summer!$AT$4:$AT$800,K$3)</f>
        <v>0</v>
      </c>
      <c r="L10" s="92">
        <f>SUMIFS(INDEX(KPCO_Additions_Summer!$D$4:$P$800,0,MATCH($A$1,KPCO_Additions_Summer!$D$3:$P$3,0)),KPCO_Additions_Summer!$B$4:$B$800,$C10,KPCO_Additions_Summer!$AT$4:$AT$800,L$3)</f>
        <v>0</v>
      </c>
      <c r="M10" s="92">
        <f>SUMIFS(INDEX(KPCO_Additions_Summer!$D$4:$P$800,0,MATCH($A$1,KPCO_Additions_Summer!$D$3:$P$3,0)),KPCO_Additions_Summer!$B$4:$B$800,$C10,KPCO_Additions_Summer!$AT$4:$AT$800,M$3)</f>
        <v>0</v>
      </c>
      <c r="N10" s="92">
        <f>SUMIFS(INDEX(KPCO_Additions_Summer!$D$4:$P$800,0,MATCH($A$1,KPCO_Additions_Summer!$D$3:$P$3,0)),KPCO_Additions_Summer!$B$4:$B$800,$C10,KPCO_Additions_Summer!$AT$4:$AT$800,N$3)</f>
        <v>0</v>
      </c>
      <c r="O10" s="92">
        <f>SUMIFS(INDEX(KPCO_Additions_Summer!$D$4:$P$800,0,MATCH($A$1,KPCO_Additions_Summer!$D$3:$P$3,0)),KPCO_Additions_Summer!$B$4:$B$800,$C10,KPCO_Additions_Summer!$AT$4:$AT$800,O$3)</f>
        <v>0</v>
      </c>
      <c r="P10" s="130">
        <f>SUMIFS(INDEX(KPCO_Additions_Summer!$D$4:$P$800,0,MATCH($A$1,KPCO_Additions_Summer!$D$3:$P$3,0)),KPCO_Additions_Summer!$B$4:$B$800,$C10,KPCO_Additions_Summer!$AT$4:$AT$800,P$3)</f>
        <v>34.270052026999942</v>
      </c>
      <c r="Q10" s="154">
        <f>SUMIFS(INDEX(KPCO_Additions_Summer!$D$4:$P$800,0,MATCH($A$1,KPCO_Additions_Summer!$D$3:$P$3,0)),KPCO_Additions_Summer!$B$4:$B$800,$C10,KPCO_Additions_Summer!$AT$4:$AT$800,Q$3)</f>
        <v>0</v>
      </c>
      <c r="T10" s="170">
        <v>2029</v>
      </c>
      <c r="U10" s="173">
        <f t="shared" si="0"/>
        <v>480</v>
      </c>
      <c r="V10" s="173" t="str">
        <f t="shared" si="1"/>
        <v/>
      </c>
      <c r="W10" s="173" t="str">
        <f t="shared" si="2"/>
        <v>100/0</v>
      </c>
      <c r="X10" s="173" t="str">
        <f t="shared" si="3"/>
        <v>100/100</v>
      </c>
      <c r="Y10" s="173" t="str">
        <f t="shared" si="4"/>
        <v/>
      </c>
      <c r="Z10" s="173" t="str">
        <f t="shared" si="5"/>
        <v/>
      </c>
      <c r="AA10" s="173" t="str">
        <f t="shared" si="6"/>
        <v/>
      </c>
      <c r="AB10" s="173" t="str">
        <f t="shared" si="7"/>
        <v/>
      </c>
      <c r="AD10" s="170">
        <v>2029</v>
      </c>
      <c r="AE10" s="171">
        <f t="shared" si="8"/>
        <v>34.270052026999942</v>
      </c>
    </row>
    <row r="11" spans="1:31" x14ac:dyDescent="0.25">
      <c r="C11" s="148">
        <v>2030</v>
      </c>
      <c r="D11" s="92">
        <f>SUMIFS(INDEX(KPCO_Additions_Summer!$D$4:$P$800,0,MATCH($A$1,KPCO_Additions_Summer!$D$3:$P$3,0)),KPCO_Additions_Summer!$B$4:$B$800,$C11,KPCO_Additions_Summer!$AT$4:$AT$800,D$3)</f>
        <v>0</v>
      </c>
      <c r="E11" s="92">
        <f>SUMIFS(INDEX(KPCO_Additions_Summer!$D$4:$P$800,0,MATCH($A$1,KPCO_Additions_Summer!$D$3:$P$3,0)),KPCO_Additions_Summer!$B$4:$B$800,$C11,KPCO_Additions_Summer!$AT$4:$AT$800,E$3)</f>
        <v>0</v>
      </c>
      <c r="F11" s="92">
        <f>SUMIFS(INDEX(KPCO_Additions_Summer!$D$4:$P$800,0,MATCH($A$1,KPCO_Additions_Summer!$D$3:$P$3,0)),KPCO_Additions_Summer!$B$4:$B$800,$C11,KPCO_Additions_Summer!$AT$4:$AT$800,F$3)</f>
        <v>0</v>
      </c>
      <c r="G11" s="92">
        <f>SUMIFS(INDEX(KPCO_Additions_Summer!$D$4:$P$800,0,MATCH($A$1,KPCO_Additions_Summer!$D$3:$P$3,0)),KPCO_Additions_Summer!$B$4:$B$800,$C11,KPCO_Additions_Summer!$AT$4:$AT$800,G$3)</f>
        <v>0</v>
      </c>
      <c r="H11" s="92">
        <f>SUMIFS(INDEX(KPCO_Additions_Summer!$D$4:$P$800,0,MATCH($A$1,KPCO_Additions_Summer!$D$3:$P$3,0)),KPCO_Additions_Summer!$B$4:$B$800,$C11,KPCO_Additions_Summer!$AT$4:$AT$800,H$3)</f>
        <v>0</v>
      </c>
      <c r="I11" s="92">
        <f>SUMIFS(INDEX(KPCO_Additions_Summer!$D$4:$P$800,0,MATCH($A$1,KPCO_Additions_Summer!$D$3:$P$3,0)),KPCO_Additions_Summer!$B$4:$B$800,$C11,KPCO_Additions_Summer!$AT$4:$AT$800,I$3)</f>
        <v>100</v>
      </c>
      <c r="J11" s="92">
        <f>SUMIFS(INDEX(KPCO_Additions_Summer!$D$4:$P$800,0,MATCH($A$1,KPCO_Additions_Summer!$D$3:$P$3,0)),KPCO_Additions_Summer!$B$4:$B$800,$C11,KPCO_Additions_Summer!$AT$4:$AT$800,J$3)</f>
        <v>0</v>
      </c>
      <c r="K11" s="92">
        <f>SUMIFS(INDEX(KPCO_Additions_Summer!$D$4:$P$800,0,MATCH($A$1,KPCO_Additions_Summer!$D$3:$P$3,0)),KPCO_Additions_Summer!$B$4:$B$800,$C11,KPCO_Additions_Summer!$AT$4:$AT$800,K$3)</f>
        <v>0</v>
      </c>
      <c r="L11" s="92">
        <f>SUMIFS(INDEX(KPCO_Additions_Summer!$D$4:$P$800,0,MATCH($A$1,KPCO_Additions_Summer!$D$3:$P$3,0)),KPCO_Additions_Summer!$B$4:$B$800,$C11,KPCO_Additions_Summer!$AT$4:$AT$800,L$3)</f>
        <v>0</v>
      </c>
      <c r="M11" s="92">
        <f>SUMIFS(INDEX(KPCO_Additions_Summer!$D$4:$P$800,0,MATCH($A$1,KPCO_Additions_Summer!$D$3:$P$3,0)),KPCO_Additions_Summer!$B$4:$B$800,$C11,KPCO_Additions_Summer!$AT$4:$AT$800,M$3)</f>
        <v>0</v>
      </c>
      <c r="N11" s="92">
        <f>SUMIFS(INDEX(KPCO_Additions_Summer!$D$4:$P$800,0,MATCH($A$1,KPCO_Additions_Summer!$D$3:$P$3,0)),KPCO_Additions_Summer!$B$4:$B$800,$C11,KPCO_Additions_Summer!$AT$4:$AT$800,N$3)</f>
        <v>0</v>
      </c>
      <c r="O11" s="92">
        <f>SUMIFS(INDEX(KPCO_Additions_Summer!$D$4:$P$800,0,MATCH($A$1,KPCO_Additions_Summer!$D$3:$P$3,0)),KPCO_Additions_Summer!$B$4:$B$800,$C11,KPCO_Additions_Summer!$AT$4:$AT$800,O$3)</f>
        <v>0</v>
      </c>
      <c r="P11" s="130">
        <f>SUMIFS(INDEX(KPCO_Additions_Summer!$D$4:$P$800,0,MATCH($A$1,KPCO_Additions_Summer!$D$3:$P$3,0)),KPCO_Additions_Summer!$B$4:$B$800,$C11,KPCO_Additions_Summer!$AT$4:$AT$800,P$3)</f>
        <v>36.931666161883598</v>
      </c>
      <c r="Q11" s="154">
        <f>SUMIFS(INDEX(KPCO_Additions_Summer!$D$4:$P$800,0,MATCH($A$1,KPCO_Additions_Summer!$D$3:$P$3,0)),KPCO_Additions_Summer!$B$4:$B$800,$C11,KPCO_Additions_Summer!$AT$4:$AT$800,Q$3)</f>
        <v>0</v>
      </c>
      <c r="T11" s="170">
        <v>2030</v>
      </c>
      <c r="U11" s="174" t="str">
        <f t="shared" si="0"/>
        <v/>
      </c>
      <c r="V11" s="174" t="str">
        <f t="shared" si="1"/>
        <v/>
      </c>
      <c r="W11" s="174" t="str">
        <f t="shared" si="2"/>
        <v/>
      </c>
      <c r="X11" s="174" t="str">
        <f t="shared" si="3"/>
        <v>100/0</v>
      </c>
      <c r="Y11" s="174" t="str">
        <f t="shared" si="4"/>
        <v/>
      </c>
      <c r="Z11" s="174" t="str">
        <f t="shared" si="5"/>
        <v/>
      </c>
      <c r="AA11" s="174" t="str">
        <f t="shared" si="6"/>
        <v/>
      </c>
      <c r="AB11" s="174" t="str">
        <f t="shared" si="7"/>
        <v/>
      </c>
      <c r="AD11" s="170">
        <v>2030</v>
      </c>
      <c r="AE11" s="172">
        <f t="shared" si="8"/>
        <v>36.931666161883598</v>
      </c>
    </row>
    <row r="12" spans="1:31" x14ac:dyDescent="0.25">
      <c r="C12" s="148">
        <v>2031</v>
      </c>
      <c r="D12" s="92">
        <f>SUMIFS(INDEX(KPCO_Additions_Summer!$D$4:$P$800,0,MATCH($A$1,KPCO_Additions_Summer!$D$3:$P$3,0)),KPCO_Additions_Summer!$B$4:$B$800,$C12,KPCO_Additions_Summer!$AT$4:$AT$800,D$3)</f>
        <v>0</v>
      </c>
      <c r="E12" s="92">
        <f>SUMIFS(INDEX(KPCO_Additions_Summer!$D$4:$P$800,0,MATCH($A$1,KPCO_Additions_Summer!$D$3:$P$3,0)),KPCO_Additions_Summer!$B$4:$B$800,$C12,KPCO_Additions_Summer!$AT$4:$AT$800,E$3)</f>
        <v>0</v>
      </c>
      <c r="F12" s="92">
        <f>SUMIFS(INDEX(KPCO_Additions_Summer!$D$4:$P$800,0,MATCH($A$1,KPCO_Additions_Summer!$D$3:$P$3,0)),KPCO_Additions_Summer!$B$4:$B$800,$C12,KPCO_Additions_Summer!$AT$4:$AT$800,F$3)</f>
        <v>0</v>
      </c>
      <c r="G12" s="92">
        <f>SUMIFS(INDEX(KPCO_Additions_Summer!$D$4:$P$800,0,MATCH($A$1,KPCO_Additions_Summer!$D$3:$P$3,0)),KPCO_Additions_Summer!$B$4:$B$800,$C12,KPCO_Additions_Summer!$AT$4:$AT$800,G$3)</f>
        <v>0</v>
      </c>
      <c r="H12" s="92">
        <f>SUMIFS(INDEX(KPCO_Additions_Summer!$D$4:$P$800,0,MATCH($A$1,KPCO_Additions_Summer!$D$3:$P$3,0)),KPCO_Additions_Summer!$B$4:$B$800,$C12,KPCO_Additions_Summer!$AT$4:$AT$800,H$3)</f>
        <v>0</v>
      </c>
      <c r="I12" s="92">
        <f>SUMIFS(INDEX(KPCO_Additions_Summer!$D$4:$P$800,0,MATCH($A$1,KPCO_Additions_Summer!$D$3:$P$3,0)),KPCO_Additions_Summer!$B$4:$B$800,$C12,KPCO_Additions_Summer!$AT$4:$AT$800,I$3)</f>
        <v>100</v>
      </c>
      <c r="J12" s="92">
        <f>SUMIFS(INDEX(KPCO_Additions_Summer!$D$4:$P$800,0,MATCH($A$1,KPCO_Additions_Summer!$D$3:$P$3,0)),KPCO_Additions_Summer!$B$4:$B$800,$C12,KPCO_Additions_Summer!$AT$4:$AT$800,J$3)</f>
        <v>0</v>
      </c>
      <c r="K12" s="92">
        <f>SUMIFS(INDEX(KPCO_Additions_Summer!$D$4:$P$800,0,MATCH($A$1,KPCO_Additions_Summer!$D$3:$P$3,0)),KPCO_Additions_Summer!$B$4:$B$800,$C12,KPCO_Additions_Summer!$AT$4:$AT$800,K$3)</f>
        <v>0</v>
      </c>
      <c r="L12" s="92">
        <f>SUMIFS(INDEX(KPCO_Additions_Summer!$D$4:$P$800,0,MATCH($A$1,KPCO_Additions_Summer!$D$3:$P$3,0)),KPCO_Additions_Summer!$B$4:$B$800,$C12,KPCO_Additions_Summer!$AT$4:$AT$800,L$3)</f>
        <v>0</v>
      </c>
      <c r="M12" s="92">
        <f>SUMIFS(INDEX(KPCO_Additions_Summer!$D$4:$P$800,0,MATCH($A$1,KPCO_Additions_Summer!$D$3:$P$3,0)),KPCO_Additions_Summer!$B$4:$B$800,$C12,KPCO_Additions_Summer!$AT$4:$AT$800,M$3)</f>
        <v>295</v>
      </c>
      <c r="N12" s="92">
        <f>SUMIFS(INDEX(KPCO_Additions_Summer!$D$4:$P$800,0,MATCH($A$1,KPCO_Additions_Summer!$D$3:$P$3,0)),KPCO_Additions_Summer!$B$4:$B$800,$C12,KPCO_Additions_Summer!$AT$4:$AT$800,N$3)</f>
        <v>0</v>
      </c>
      <c r="O12" s="92">
        <f>SUMIFS(INDEX(KPCO_Additions_Summer!$D$4:$P$800,0,MATCH($A$1,KPCO_Additions_Summer!$D$3:$P$3,0)),KPCO_Additions_Summer!$B$4:$B$800,$C12,KPCO_Additions_Summer!$AT$4:$AT$800,O$3)</f>
        <v>0</v>
      </c>
      <c r="P12" s="130">
        <f>SUMIFS(INDEX(KPCO_Additions_Summer!$D$4:$P$800,0,MATCH($A$1,KPCO_Additions_Summer!$D$3:$P$3,0)),KPCO_Additions_Summer!$B$4:$B$800,$C12,KPCO_Additions_Summer!$AT$4:$AT$800,P$3)</f>
        <v>36.468297364285775</v>
      </c>
      <c r="Q12" s="154">
        <f>SUMIFS(INDEX(KPCO_Additions_Summer!$D$4:$P$800,0,MATCH($A$1,KPCO_Additions_Summer!$D$3:$P$3,0)),KPCO_Additions_Summer!$B$4:$B$800,$C12,KPCO_Additions_Summer!$AT$4:$AT$800,Q$3)</f>
        <v>0</v>
      </c>
      <c r="T12" s="170">
        <v>2031</v>
      </c>
      <c r="U12" s="173" t="str">
        <f t="shared" si="0"/>
        <v/>
      </c>
      <c r="V12" s="173" t="str">
        <f t="shared" si="1"/>
        <v/>
      </c>
      <c r="W12" s="173" t="str">
        <f t="shared" si="2"/>
        <v/>
      </c>
      <c r="X12" s="173" t="str">
        <f t="shared" si="3"/>
        <v>100/0</v>
      </c>
      <c r="Y12" s="173" t="str">
        <f t="shared" si="4"/>
        <v/>
      </c>
      <c r="Z12" s="173" t="str">
        <f t="shared" si="5"/>
        <v/>
      </c>
      <c r="AA12" s="173">
        <f t="shared" si="6"/>
        <v>295</v>
      </c>
      <c r="AB12" s="173" t="str">
        <f t="shared" si="7"/>
        <v/>
      </c>
      <c r="AD12" s="170">
        <v>2031</v>
      </c>
      <c r="AE12" s="171">
        <f t="shared" si="8"/>
        <v>36.468297364285775</v>
      </c>
    </row>
    <row r="13" spans="1:31" x14ac:dyDescent="0.25">
      <c r="C13" s="148">
        <v>2032</v>
      </c>
      <c r="D13" s="92">
        <f>SUMIFS(INDEX(KPCO_Additions_Summer!$D$4:$P$800,0,MATCH($A$1,KPCO_Additions_Summer!$D$3:$P$3,0)),KPCO_Additions_Summer!$B$4:$B$800,$C13,KPCO_Additions_Summer!$AT$4:$AT$800,D$3)</f>
        <v>0</v>
      </c>
      <c r="E13" s="92">
        <f>SUMIFS(INDEX(KPCO_Additions_Summer!$D$4:$P$800,0,MATCH($A$1,KPCO_Additions_Summer!$D$3:$P$3,0)),KPCO_Additions_Summer!$B$4:$B$800,$C13,KPCO_Additions_Summer!$AT$4:$AT$800,E$3)</f>
        <v>0</v>
      </c>
      <c r="F13" s="92">
        <f>SUMIFS(INDEX(KPCO_Additions_Summer!$D$4:$P$800,0,MATCH($A$1,KPCO_Additions_Summer!$D$3:$P$3,0)),KPCO_Additions_Summer!$B$4:$B$800,$C13,KPCO_Additions_Summer!$AT$4:$AT$800,F$3)</f>
        <v>0</v>
      </c>
      <c r="G13" s="92">
        <f>SUMIFS(INDEX(KPCO_Additions_Summer!$D$4:$P$800,0,MATCH($A$1,KPCO_Additions_Summer!$D$3:$P$3,0)),KPCO_Additions_Summer!$B$4:$B$800,$C13,KPCO_Additions_Summer!$AT$4:$AT$800,G$3)</f>
        <v>0</v>
      </c>
      <c r="H13" s="92">
        <f>SUMIFS(INDEX(KPCO_Additions_Summer!$D$4:$P$800,0,MATCH($A$1,KPCO_Additions_Summer!$D$3:$P$3,0)),KPCO_Additions_Summer!$B$4:$B$800,$C13,KPCO_Additions_Summer!$AT$4:$AT$800,H$3)</f>
        <v>0</v>
      </c>
      <c r="I13" s="92">
        <f>SUMIFS(INDEX(KPCO_Additions_Summer!$D$4:$P$800,0,MATCH($A$1,KPCO_Additions_Summer!$D$3:$P$3,0)),KPCO_Additions_Summer!$B$4:$B$800,$C13,KPCO_Additions_Summer!$AT$4:$AT$800,I$3)</f>
        <v>100</v>
      </c>
      <c r="J13" s="92">
        <f>SUMIFS(INDEX(KPCO_Additions_Summer!$D$4:$P$800,0,MATCH($A$1,KPCO_Additions_Summer!$D$3:$P$3,0)),KPCO_Additions_Summer!$B$4:$B$800,$C13,KPCO_Additions_Summer!$AT$4:$AT$800,J$3)</f>
        <v>0</v>
      </c>
      <c r="K13" s="92">
        <f>SUMIFS(INDEX(KPCO_Additions_Summer!$D$4:$P$800,0,MATCH($A$1,KPCO_Additions_Summer!$D$3:$P$3,0)),KPCO_Additions_Summer!$B$4:$B$800,$C13,KPCO_Additions_Summer!$AT$4:$AT$800,K$3)</f>
        <v>0</v>
      </c>
      <c r="L13" s="92">
        <f>SUMIFS(INDEX(KPCO_Additions_Summer!$D$4:$P$800,0,MATCH($A$1,KPCO_Additions_Summer!$D$3:$P$3,0)),KPCO_Additions_Summer!$B$4:$B$800,$C13,KPCO_Additions_Summer!$AT$4:$AT$800,L$3)</f>
        <v>0</v>
      </c>
      <c r="M13" s="92">
        <f>SUMIFS(INDEX(KPCO_Additions_Summer!$D$4:$P$800,0,MATCH($A$1,KPCO_Additions_Summer!$D$3:$P$3,0)),KPCO_Additions_Summer!$B$4:$B$800,$C13,KPCO_Additions_Summer!$AT$4:$AT$800,M$3)</f>
        <v>0</v>
      </c>
      <c r="N13" s="92">
        <f>SUMIFS(INDEX(KPCO_Additions_Summer!$D$4:$P$800,0,MATCH($A$1,KPCO_Additions_Summer!$D$3:$P$3,0)),KPCO_Additions_Summer!$B$4:$B$800,$C13,KPCO_Additions_Summer!$AT$4:$AT$800,N$3)</f>
        <v>0</v>
      </c>
      <c r="O13" s="92">
        <f>SUMIFS(INDEX(KPCO_Additions_Summer!$D$4:$P$800,0,MATCH($A$1,KPCO_Additions_Summer!$D$3:$P$3,0)),KPCO_Additions_Summer!$B$4:$B$800,$C13,KPCO_Additions_Summer!$AT$4:$AT$800,O$3)</f>
        <v>0</v>
      </c>
      <c r="P13" s="130">
        <f>SUMIFS(INDEX(KPCO_Additions_Summer!$D$4:$P$800,0,MATCH($A$1,KPCO_Additions_Summer!$D$3:$P$3,0)),KPCO_Additions_Summer!$B$4:$B$800,$C13,KPCO_Additions_Summer!$AT$4:$AT$800,P$3)</f>
        <v>35.715171952316297</v>
      </c>
      <c r="Q13" s="154">
        <f>SUMIFS(INDEX(KPCO_Additions_Summer!$D$4:$P$800,0,MATCH($A$1,KPCO_Additions_Summer!$D$3:$P$3,0)),KPCO_Additions_Summer!$B$4:$B$800,$C13,KPCO_Additions_Summer!$AT$4:$AT$800,Q$3)</f>
        <v>0</v>
      </c>
      <c r="T13" s="170">
        <v>2032</v>
      </c>
      <c r="U13" s="174" t="str">
        <f t="shared" si="0"/>
        <v/>
      </c>
      <c r="V13" s="174" t="str">
        <f t="shared" si="1"/>
        <v/>
      </c>
      <c r="W13" s="174" t="str">
        <f t="shared" si="2"/>
        <v/>
      </c>
      <c r="X13" s="174" t="str">
        <f t="shared" si="3"/>
        <v>100/0</v>
      </c>
      <c r="Y13" s="174" t="str">
        <f t="shared" si="4"/>
        <v/>
      </c>
      <c r="Z13" s="174" t="str">
        <f t="shared" si="5"/>
        <v/>
      </c>
      <c r="AA13" s="174" t="str">
        <f t="shared" si="6"/>
        <v/>
      </c>
      <c r="AB13" s="174" t="str">
        <f t="shared" si="7"/>
        <v/>
      </c>
      <c r="AD13" s="170">
        <v>2032</v>
      </c>
      <c r="AE13" s="172">
        <f t="shared" si="8"/>
        <v>35.715171952316297</v>
      </c>
    </row>
    <row r="14" spans="1:31" x14ac:dyDescent="0.25">
      <c r="C14" s="148">
        <v>2033</v>
      </c>
      <c r="D14" s="92">
        <f>SUMIFS(INDEX(KPCO_Additions_Summer!$D$4:$P$800,0,MATCH($A$1,KPCO_Additions_Summer!$D$3:$P$3,0)),KPCO_Additions_Summer!$B$4:$B$800,$C14,KPCO_Additions_Summer!$AT$4:$AT$800,D$3)</f>
        <v>0</v>
      </c>
      <c r="E14" s="92">
        <f>SUMIFS(INDEX(KPCO_Additions_Summer!$D$4:$P$800,0,MATCH($A$1,KPCO_Additions_Summer!$D$3:$P$3,0)),KPCO_Additions_Summer!$B$4:$B$800,$C14,KPCO_Additions_Summer!$AT$4:$AT$800,E$3)</f>
        <v>0</v>
      </c>
      <c r="F14" s="92">
        <f>SUMIFS(INDEX(KPCO_Additions_Summer!$D$4:$P$800,0,MATCH($A$1,KPCO_Additions_Summer!$D$3:$P$3,0)),KPCO_Additions_Summer!$B$4:$B$800,$C14,KPCO_Additions_Summer!$AT$4:$AT$800,F$3)</f>
        <v>0</v>
      </c>
      <c r="G14" s="92">
        <f>SUMIFS(INDEX(KPCO_Additions_Summer!$D$4:$P$800,0,MATCH($A$1,KPCO_Additions_Summer!$D$3:$P$3,0)),KPCO_Additions_Summer!$B$4:$B$800,$C14,KPCO_Additions_Summer!$AT$4:$AT$800,G$3)</f>
        <v>0</v>
      </c>
      <c r="H14" s="92">
        <f>SUMIFS(INDEX(KPCO_Additions_Summer!$D$4:$P$800,0,MATCH($A$1,KPCO_Additions_Summer!$D$3:$P$3,0)),KPCO_Additions_Summer!$B$4:$B$800,$C14,KPCO_Additions_Summer!$AT$4:$AT$800,H$3)</f>
        <v>0</v>
      </c>
      <c r="I14" s="92">
        <f>SUMIFS(INDEX(KPCO_Additions_Summer!$D$4:$P$800,0,MATCH($A$1,KPCO_Additions_Summer!$D$3:$P$3,0)),KPCO_Additions_Summer!$B$4:$B$800,$C14,KPCO_Additions_Summer!$AT$4:$AT$800,I$3)</f>
        <v>100</v>
      </c>
      <c r="J14" s="92">
        <f>SUMIFS(INDEX(KPCO_Additions_Summer!$D$4:$P$800,0,MATCH($A$1,KPCO_Additions_Summer!$D$3:$P$3,0)),KPCO_Additions_Summer!$B$4:$B$800,$C14,KPCO_Additions_Summer!$AT$4:$AT$800,J$3)</f>
        <v>0</v>
      </c>
      <c r="K14" s="92">
        <f>SUMIFS(INDEX(KPCO_Additions_Summer!$D$4:$P$800,0,MATCH($A$1,KPCO_Additions_Summer!$D$3:$P$3,0)),KPCO_Additions_Summer!$B$4:$B$800,$C14,KPCO_Additions_Summer!$AT$4:$AT$800,K$3)</f>
        <v>0</v>
      </c>
      <c r="L14" s="92">
        <f>SUMIFS(INDEX(KPCO_Additions_Summer!$D$4:$P$800,0,MATCH($A$1,KPCO_Additions_Summer!$D$3:$P$3,0)),KPCO_Additions_Summer!$B$4:$B$800,$C14,KPCO_Additions_Summer!$AT$4:$AT$800,L$3)</f>
        <v>0</v>
      </c>
      <c r="M14" s="92">
        <f>SUMIFS(INDEX(KPCO_Additions_Summer!$D$4:$P$800,0,MATCH($A$1,KPCO_Additions_Summer!$D$3:$P$3,0)),KPCO_Additions_Summer!$B$4:$B$800,$C14,KPCO_Additions_Summer!$AT$4:$AT$800,M$3)</f>
        <v>0</v>
      </c>
      <c r="N14" s="92">
        <f>SUMIFS(INDEX(KPCO_Additions_Summer!$D$4:$P$800,0,MATCH($A$1,KPCO_Additions_Summer!$D$3:$P$3,0)),KPCO_Additions_Summer!$B$4:$B$800,$C14,KPCO_Additions_Summer!$AT$4:$AT$800,N$3)</f>
        <v>0</v>
      </c>
      <c r="O14" s="92">
        <f>SUMIFS(INDEX(KPCO_Additions_Summer!$D$4:$P$800,0,MATCH($A$1,KPCO_Additions_Summer!$D$3:$P$3,0)),KPCO_Additions_Summer!$B$4:$B$800,$C14,KPCO_Additions_Summer!$AT$4:$AT$800,O$3)</f>
        <v>0</v>
      </c>
      <c r="P14" s="130">
        <f>SUMIFS(INDEX(KPCO_Additions_Summer!$D$4:$P$800,0,MATCH($A$1,KPCO_Additions_Summer!$D$3:$P$3,0)),KPCO_Additions_Summer!$B$4:$B$800,$C14,KPCO_Additions_Summer!$AT$4:$AT$800,P$3)</f>
        <v>34.812942557707359</v>
      </c>
      <c r="Q14" s="154">
        <f>SUMIFS(INDEX(KPCO_Additions_Summer!$D$4:$P$800,0,MATCH($A$1,KPCO_Additions_Summer!$D$3:$P$3,0)),KPCO_Additions_Summer!$B$4:$B$800,$C14,KPCO_Additions_Summer!$AT$4:$AT$800,Q$3)</f>
        <v>0</v>
      </c>
      <c r="T14" s="170">
        <v>2033</v>
      </c>
      <c r="U14" s="173" t="str">
        <f t="shared" si="0"/>
        <v/>
      </c>
      <c r="V14" s="173" t="str">
        <f t="shared" si="1"/>
        <v/>
      </c>
      <c r="W14" s="173" t="str">
        <f t="shared" si="2"/>
        <v/>
      </c>
      <c r="X14" s="173" t="str">
        <f t="shared" si="3"/>
        <v>100/0</v>
      </c>
      <c r="Y14" s="173" t="str">
        <f t="shared" si="4"/>
        <v/>
      </c>
      <c r="Z14" s="173" t="str">
        <f t="shared" si="5"/>
        <v/>
      </c>
      <c r="AA14" s="173" t="str">
        <f t="shared" si="6"/>
        <v/>
      </c>
      <c r="AB14" s="173" t="str">
        <f t="shared" si="7"/>
        <v/>
      </c>
      <c r="AD14" s="170">
        <v>2033</v>
      </c>
      <c r="AE14" s="171">
        <f t="shared" si="8"/>
        <v>34.812942557707359</v>
      </c>
    </row>
    <row r="15" spans="1:31" x14ac:dyDescent="0.25">
      <c r="C15" s="148">
        <v>2034</v>
      </c>
      <c r="D15" s="92">
        <f>SUMIFS(INDEX(KPCO_Additions_Summer!$D$4:$P$800,0,MATCH($A$1,KPCO_Additions_Summer!$D$3:$P$3,0)),KPCO_Additions_Summer!$B$4:$B$800,$C15,KPCO_Additions_Summer!$AT$4:$AT$800,D$3)</f>
        <v>0</v>
      </c>
      <c r="E15" s="92">
        <f>SUMIFS(INDEX(KPCO_Additions_Summer!$D$4:$P$800,0,MATCH($A$1,KPCO_Additions_Summer!$D$3:$P$3,0)),KPCO_Additions_Summer!$B$4:$B$800,$C15,KPCO_Additions_Summer!$AT$4:$AT$800,E$3)</f>
        <v>0</v>
      </c>
      <c r="F15" s="92">
        <f>SUMIFS(INDEX(KPCO_Additions_Summer!$D$4:$P$800,0,MATCH($A$1,KPCO_Additions_Summer!$D$3:$P$3,0)),KPCO_Additions_Summer!$B$4:$B$800,$C15,KPCO_Additions_Summer!$AT$4:$AT$800,F$3)</f>
        <v>0</v>
      </c>
      <c r="G15" s="92">
        <f>SUMIFS(INDEX(KPCO_Additions_Summer!$D$4:$P$800,0,MATCH($A$1,KPCO_Additions_Summer!$D$3:$P$3,0)),KPCO_Additions_Summer!$B$4:$B$800,$C15,KPCO_Additions_Summer!$AT$4:$AT$800,G$3)</f>
        <v>0</v>
      </c>
      <c r="H15" s="92">
        <f>SUMIFS(INDEX(KPCO_Additions_Summer!$D$4:$P$800,0,MATCH($A$1,KPCO_Additions_Summer!$D$3:$P$3,0)),KPCO_Additions_Summer!$B$4:$B$800,$C15,KPCO_Additions_Summer!$AT$4:$AT$800,H$3)</f>
        <v>0</v>
      </c>
      <c r="I15" s="92">
        <f>SUMIFS(INDEX(KPCO_Additions_Summer!$D$4:$P$800,0,MATCH($A$1,KPCO_Additions_Summer!$D$3:$P$3,0)),KPCO_Additions_Summer!$B$4:$B$800,$C15,KPCO_Additions_Summer!$AT$4:$AT$800,I$3)</f>
        <v>100</v>
      </c>
      <c r="J15" s="92">
        <f>SUMIFS(INDEX(KPCO_Additions_Summer!$D$4:$P$800,0,MATCH($A$1,KPCO_Additions_Summer!$D$3:$P$3,0)),KPCO_Additions_Summer!$B$4:$B$800,$C15,KPCO_Additions_Summer!$AT$4:$AT$800,J$3)</f>
        <v>0</v>
      </c>
      <c r="K15" s="92">
        <f>SUMIFS(INDEX(KPCO_Additions_Summer!$D$4:$P$800,0,MATCH($A$1,KPCO_Additions_Summer!$D$3:$P$3,0)),KPCO_Additions_Summer!$B$4:$B$800,$C15,KPCO_Additions_Summer!$AT$4:$AT$800,K$3)</f>
        <v>0</v>
      </c>
      <c r="L15" s="92">
        <f>SUMIFS(INDEX(KPCO_Additions_Summer!$D$4:$P$800,0,MATCH($A$1,KPCO_Additions_Summer!$D$3:$P$3,0)),KPCO_Additions_Summer!$B$4:$B$800,$C15,KPCO_Additions_Summer!$AT$4:$AT$800,L$3)</f>
        <v>0</v>
      </c>
      <c r="M15" s="92">
        <f>SUMIFS(INDEX(KPCO_Additions_Summer!$D$4:$P$800,0,MATCH($A$1,KPCO_Additions_Summer!$D$3:$P$3,0)),KPCO_Additions_Summer!$B$4:$B$800,$C15,KPCO_Additions_Summer!$AT$4:$AT$800,M$3)</f>
        <v>0</v>
      </c>
      <c r="N15" s="92">
        <f>SUMIFS(INDEX(KPCO_Additions_Summer!$D$4:$P$800,0,MATCH($A$1,KPCO_Additions_Summer!$D$3:$P$3,0)),KPCO_Additions_Summer!$B$4:$B$800,$C15,KPCO_Additions_Summer!$AT$4:$AT$800,N$3)</f>
        <v>0</v>
      </c>
      <c r="O15" s="92">
        <f>SUMIFS(INDEX(KPCO_Additions_Summer!$D$4:$P$800,0,MATCH($A$1,KPCO_Additions_Summer!$D$3:$P$3,0)),KPCO_Additions_Summer!$B$4:$B$800,$C15,KPCO_Additions_Summer!$AT$4:$AT$800,O$3)</f>
        <v>0</v>
      </c>
      <c r="P15" s="130">
        <f>SUMIFS(INDEX(KPCO_Additions_Summer!$D$4:$P$800,0,MATCH($A$1,KPCO_Additions_Summer!$D$3:$P$3,0)),KPCO_Additions_Summer!$B$4:$B$800,$C15,KPCO_Additions_Summer!$AT$4:$AT$800,P$3)</f>
        <v>33.840536437154476</v>
      </c>
      <c r="Q15" s="154">
        <f>SUMIFS(INDEX(KPCO_Additions_Summer!$D$4:$P$800,0,MATCH($A$1,KPCO_Additions_Summer!$D$3:$P$3,0)),KPCO_Additions_Summer!$B$4:$B$800,$C15,KPCO_Additions_Summer!$AT$4:$AT$800,Q$3)</f>
        <v>0</v>
      </c>
      <c r="T15" s="170">
        <v>2034</v>
      </c>
      <c r="U15" s="174" t="str">
        <f t="shared" si="0"/>
        <v/>
      </c>
      <c r="V15" s="174" t="str">
        <f t="shared" si="1"/>
        <v/>
      </c>
      <c r="W15" s="174" t="str">
        <f t="shared" si="2"/>
        <v/>
      </c>
      <c r="X15" s="174" t="str">
        <f t="shared" si="3"/>
        <v>100/0</v>
      </c>
      <c r="Y15" s="174" t="str">
        <f t="shared" si="4"/>
        <v/>
      </c>
      <c r="Z15" s="174" t="str">
        <f t="shared" si="5"/>
        <v/>
      </c>
      <c r="AA15" s="174" t="str">
        <f t="shared" si="6"/>
        <v/>
      </c>
      <c r="AB15" s="174" t="str">
        <f t="shared" si="7"/>
        <v/>
      </c>
      <c r="AD15" s="170">
        <v>2034</v>
      </c>
      <c r="AE15" s="172">
        <f t="shared" si="8"/>
        <v>33.840536437154476</v>
      </c>
    </row>
    <row r="16" spans="1:31" x14ac:dyDescent="0.25">
      <c r="C16" s="148">
        <v>2035</v>
      </c>
      <c r="D16" s="92">
        <f>SUMIFS(INDEX(KPCO_Additions_Summer!$D$4:$P$800,0,MATCH($A$1,KPCO_Additions_Summer!$D$3:$P$3,0)),KPCO_Additions_Summer!$B$4:$B$800,$C16,KPCO_Additions_Summer!$AT$4:$AT$800,D$3)</f>
        <v>0</v>
      </c>
      <c r="E16" s="92">
        <f>SUMIFS(INDEX(KPCO_Additions_Summer!$D$4:$P$800,0,MATCH($A$1,KPCO_Additions_Summer!$D$3:$P$3,0)),KPCO_Additions_Summer!$B$4:$B$800,$C16,KPCO_Additions_Summer!$AT$4:$AT$800,E$3)</f>
        <v>0</v>
      </c>
      <c r="F16" s="92">
        <f>SUMIFS(INDEX(KPCO_Additions_Summer!$D$4:$P$800,0,MATCH($A$1,KPCO_Additions_Summer!$D$3:$P$3,0)),KPCO_Additions_Summer!$B$4:$B$800,$C16,KPCO_Additions_Summer!$AT$4:$AT$800,F$3)</f>
        <v>0</v>
      </c>
      <c r="G16" s="92">
        <f>SUMIFS(INDEX(KPCO_Additions_Summer!$D$4:$P$800,0,MATCH($A$1,KPCO_Additions_Summer!$D$3:$P$3,0)),KPCO_Additions_Summer!$B$4:$B$800,$C16,KPCO_Additions_Summer!$AT$4:$AT$800,G$3)</f>
        <v>0</v>
      </c>
      <c r="H16" s="92">
        <f>SUMIFS(INDEX(KPCO_Additions_Summer!$D$4:$P$800,0,MATCH($A$1,KPCO_Additions_Summer!$D$3:$P$3,0)),KPCO_Additions_Summer!$B$4:$B$800,$C16,KPCO_Additions_Summer!$AT$4:$AT$800,H$3)</f>
        <v>0</v>
      </c>
      <c r="I16" s="92">
        <f>SUMIFS(INDEX(KPCO_Additions_Summer!$D$4:$P$800,0,MATCH($A$1,KPCO_Additions_Summer!$D$3:$P$3,0)),KPCO_Additions_Summer!$B$4:$B$800,$C16,KPCO_Additions_Summer!$AT$4:$AT$800,I$3)</f>
        <v>100</v>
      </c>
      <c r="J16" s="92">
        <f>SUMIFS(INDEX(KPCO_Additions_Summer!$D$4:$P$800,0,MATCH($A$1,KPCO_Additions_Summer!$D$3:$P$3,0)),KPCO_Additions_Summer!$B$4:$B$800,$C16,KPCO_Additions_Summer!$AT$4:$AT$800,J$3)</f>
        <v>0</v>
      </c>
      <c r="K16" s="92">
        <f>SUMIFS(INDEX(KPCO_Additions_Summer!$D$4:$P$800,0,MATCH($A$1,KPCO_Additions_Summer!$D$3:$P$3,0)),KPCO_Additions_Summer!$B$4:$B$800,$C16,KPCO_Additions_Summer!$AT$4:$AT$800,K$3)</f>
        <v>0</v>
      </c>
      <c r="L16" s="92">
        <f>SUMIFS(INDEX(KPCO_Additions_Summer!$D$4:$P$800,0,MATCH($A$1,KPCO_Additions_Summer!$D$3:$P$3,0)),KPCO_Additions_Summer!$B$4:$B$800,$C16,KPCO_Additions_Summer!$AT$4:$AT$800,L$3)</f>
        <v>0</v>
      </c>
      <c r="M16" s="92">
        <f>SUMIFS(INDEX(KPCO_Additions_Summer!$D$4:$P$800,0,MATCH($A$1,KPCO_Additions_Summer!$D$3:$P$3,0)),KPCO_Additions_Summer!$B$4:$B$800,$C16,KPCO_Additions_Summer!$AT$4:$AT$800,M$3)</f>
        <v>0</v>
      </c>
      <c r="N16" s="92">
        <f>SUMIFS(INDEX(KPCO_Additions_Summer!$D$4:$P$800,0,MATCH($A$1,KPCO_Additions_Summer!$D$3:$P$3,0)),KPCO_Additions_Summer!$B$4:$B$800,$C16,KPCO_Additions_Summer!$AT$4:$AT$800,N$3)</f>
        <v>0</v>
      </c>
      <c r="O16" s="92">
        <f>SUMIFS(INDEX(KPCO_Additions_Summer!$D$4:$P$800,0,MATCH($A$1,KPCO_Additions_Summer!$D$3:$P$3,0)),KPCO_Additions_Summer!$B$4:$B$800,$C16,KPCO_Additions_Summer!$AT$4:$AT$800,O$3)</f>
        <v>0</v>
      </c>
      <c r="P16" s="130">
        <f>SUMIFS(INDEX(KPCO_Additions_Summer!$D$4:$P$800,0,MATCH($A$1,KPCO_Additions_Summer!$D$3:$P$3,0)),KPCO_Additions_Summer!$B$4:$B$800,$C16,KPCO_Additions_Summer!$AT$4:$AT$800,P$3)</f>
        <v>32.953455927163908</v>
      </c>
      <c r="Q16" s="154">
        <f>SUMIFS(INDEX(KPCO_Additions_Summer!$D$4:$P$800,0,MATCH($A$1,KPCO_Additions_Summer!$D$3:$P$3,0)),KPCO_Additions_Summer!$B$4:$B$800,$C16,KPCO_Additions_Summer!$AT$4:$AT$800,Q$3)</f>
        <v>0</v>
      </c>
      <c r="T16" s="170">
        <v>2035</v>
      </c>
      <c r="U16" s="173" t="str">
        <f t="shared" si="0"/>
        <v/>
      </c>
      <c r="V16" s="173" t="str">
        <f t="shared" si="1"/>
        <v/>
      </c>
      <c r="W16" s="173" t="str">
        <f t="shared" si="2"/>
        <v/>
      </c>
      <c r="X16" s="173" t="str">
        <f t="shared" si="3"/>
        <v>100/0</v>
      </c>
      <c r="Y16" s="173" t="str">
        <f t="shared" si="4"/>
        <v/>
      </c>
      <c r="Z16" s="173" t="str">
        <f t="shared" si="5"/>
        <v/>
      </c>
      <c r="AA16" s="173" t="str">
        <f t="shared" si="6"/>
        <v/>
      </c>
      <c r="AB16" s="173" t="str">
        <f t="shared" si="7"/>
        <v/>
      </c>
      <c r="AD16" s="170">
        <v>2035</v>
      </c>
      <c r="AE16" s="171">
        <f t="shared" si="8"/>
        <v>32.953455927163908</v>
      </c>
    </row>
    <row r="17" spans="1:31" x14ac:dyDescent="0.25">
      <c r="C17" s="148">
        <v>2036</v>
      </c>
      <c r="D17" s="92">
        <f>SUMIFS(INDEX(KPCO_Additions_Summer!$D$4:$P$800,0,MATCH($A$1,KPCO_Additions_Summer!$D$3:$P$3,0)),KPCO_Additions_Summer!$B$4:$B$800,$C17,KPCO_Additions_Summer!$AT$4:$AT$800,D$3)</f>
        <v>0</v>
      </c>
      <c r="E17" s="92">
        <f>SUMIFS(INDEX(KPCO_Additions_Summer!$D$4:$P$800,0,MATCH($A$1,KPCO_Additions_Summer!$D$3:$P$3,0)),KPCO_Additions_Summer!$B$4:$B$800,$C17,KPCO_Additions_Summer!$AT$4:$AT$800,E$3)</f>
        <v>0</v>
      </c>
      <c r="F17" s="92">
        <f>SUMIFS(INDEX(KPCO_Additions_Summer!$D$4:$P$800,0,MATCH($A$1,KPCO_Additions_Summer!$D$3:$P$3,0)),KPCO_Additions_Summer!$B$4:$B$800,$C17,KPCO_Additions_Summer!$AT$4:$AT$800,F$3)</f>
        <v>0</v>
      </c>
      <c r="G17" s="92">
        <f>SUMIFS(INDEX(KPCO_Additions_Summer!$D$4:$P$800,0,MATCH($A$1,KPCO_Additions_Summer!$D$3:$P$3,0)),KPCO_Additions_Summer!$B$4:$B$800,$C17,KPCO_Additions_Summer!$AT$4:$AT$800,G$3)</f>
        <v>0</v>
      </c>
      <c r="H17" s="92">
        <f>SUMIFS(INDEX(KPCO_Additions_Summer!$D$4:$P$800,0,MATCH($A$1,KPCO_Additions_Summer!$D$3:$P$3,0)),KPCO_Additions_Summer!$B$4:$B$800,$C17,KPCO_Additions_Summer!$AT$4:$AT$800,H$3)</f>
        <v>0</v>
      </c>
      <c r="I17" s="92">
        <f>SUMIFS(INDEX(KPCO_Additions_Summer!$D$4:$P$800,0,MATCH($A$1,KPCO_Additions_Summer!$D$3:$P$3,0)),KPCO_Additions_Summer!$B$4:$B$800,$C17,KPCO_Additions_Summer!$AT$4:$AT$800,I$3)</f>
        <v>0</v>
      </c>
      <c r="J17" s="92">
        <f>SUMIFS(INDEX(KPCO_Additions_Summer!$D$4:$P$800,0,MATCH($A$1,KPCO_Additions_Summer!$D$3:$P$3,0)),KPCO_Additions_Summer!$B$4:$B$800,$C17,KPCO_Additions_Summer!$AT$4:$AT$800,J$3)</f>
        <v>0</v>
      </c>
      <c r="K17" s="92">
        <f>SUMIFS(INDEX(KPCO_Additions_Summer!$D$4:$P$800,0,MATCH($A$1,KPCO_Additions_Summer!$D$3:$P$3,0)),KPCO_Additions_Summer!$B$4:$B$800,$C17,KPCO_Additions_Summer!$AT$4:$AT$800,K$3)</f>
        <v>0</v>
      </c>
      <c r="L17" s="92">
        <f>SUMIFS(INDEX(KPCO_Additions_Summer!$D$4:$P$800,0,MATCH($A$1,KPCO_Additions_Summer!$D$3:$P$3,0)),KPCO_Additions_Summer!$B$4:$B$800,$C17,KPCO_Additions_Summer!$AT$4:$AT$800,L$3)</f>
        <v>0</v>
      </c>
      <c r="M17" s="92">
        <f>SUMIFS(INDEX(KPCO_Additions_Summer!$D$4:$P$800,0,MATCH($A$1,KPCO_Additions_Summer!$D$3:$P$3,0)),KPCO_Additions_Summer!$B$4:$B$800,$C17,KPCO_Additions_Summer!$AT$4:$AT$800,M$3)</f>
        <v>0</v>
      </c>
      <c r="N17" s="92">
        <f>SUMIFS(INDEX(KPCO_Additions_Summer!$D$4:$P$800,0,MATCH($A$1,KPCO_Additions_Summer!$D$3:$P$3,0)),KPCO_Additions_Summer!$B$4:$B$800,$C17,KPCO_Additions_Summer!$AT$4:$AT$800,N$3)</f>
        <v>0</v>
      </c>
      <c r="O17" s="92">
        <f>SUMIFS(INDEX(KPCO_Additions_Summer!$D$4:$P$800,0,MATCH($A$1,KPCO_Additions_Summer!$D$3:$P$3,0)),KPCO_Additions_Summer!$B$4:$B$800,$C17,KPCO_Additions_Summer!$AT$4:$AT$800,O$3)</f>
        <v>0</v>
      </c>
      <c r="P17" s="130">
        <f>SUMIFS(INDEX(KPCO_Additions_Summer!$D$4:$P$800,0,MATCH($A$1,KPCO_Additions_Summer!$D$3:$P$3,0)),KPCO_Additions_Summer!$B$4:$B$800,$C17,KPCO_Additions_Summer!$AT$4:$AT$800,P$3)</f>
        <v>31.934580899135106</v>
      </c>
      <c r="Q17" s="154">
        <f>SUMIFS(INDEX(KPCO_Additions_Summer!$D$4:$P$800,0,MATCH($A$1,KPCO_Additions_Summer!$D$3:$P$3,0)),KPCO_Additions_Summer!$B$4:$B$800,$C17,KPCO_Additions_Summer!$AT$4:$AT$800,Q$3)</f>
        <v>0</v>
      </c>
      <c r="T17" s="170">
        <v>2036</v>
      </c>
      <c r="U17" s="174" t="str">
        <f t="shared" si="0"/>
        <v/>
      </c>
      <c r="V17" s="174" t="str">
        <f t="shared" si="1"/>
        <v/>
      </c>
      <c r="W17" s="174" t="str">
        <f t="shared" si="2"/>
        <v/>
      </c>
      <c r="X17" s="174" t="str">
        <f t="shared" si="3"/>
        <v/>
      </c>
      <c r="Y17" s="174" t="str">
        <f t="shared" si="4"/>
        <v/>
      </c>
      <c r="Z17" s="174" t="str">
        <f t="shared" si="5"/>
        <v/>
      </c>
      <c r="AA17" s="174" t="str">
        <f t="shared" si="6"/>
        <v/>
      </c>
      <c r="AB17" s="174" t="str">
        <f t="shared" si="7"/>
        <v/>
      </c>
      <c r="AD17" s="170">
        <v>2036</v>
      </c>
      <c r="AE17" s="172">
        <f t="shared" si="8"/>
        <v>31.934580899135106</v>
      </c>
    </row>
    <row r="18" spans="1:31" x14ac:dyDescent="0.25">
      <c r="C18" s="148">
        <v>2037</v>
      </c>
      <c r="D18" s="92">
        <f>SUMIFS(INDEX(KPCO_Additions_Summer!$D$4:$P$800,0,MATCH($A$1,KPCO_Additions_Summer!$D$3:$P$3,0)),KPCO_Additions_Summer!$B$4:$B$800,$C18,KPCO_Additions_Summer!$AT$4:$AT$800,D$3)</f>
        <v>0</v>
      </c>
      <c r="E18" s="92">
        <f>SUMIFS(INDEX(KPCO_Additions_Summer!$D$4:$P$800,0,MATCH($A$1,KPCO_Additions_Summer!$D$3:$P$3,0)),KPCO_Additions_Summer!$B$4:$B$800,$C18,KPCO_Additions_Summer!$AT$4:$AT$800,E$3)</f>
        <v>0</v>
      </c>
      <c r="F18" s="92">
        <f>SUMIFS(INDEX(KPCO_Additions_Summer!$D$4:$P$800,0,MATCH($A$1,KPCO_Additions_Summer!$D$3:$P$3,0)),KPCO_Additions_Summer!$B$4:$B$800,$C18,KPCO_Additions_Summer!$AT$4:$AT$800,F$3)</f>
        <v>0</v>
      </c>
      <c r="G18" s="92">
        <f>SUMIFS(INDEX(KPCO_Additions_Summer!$D$4:$P$800,0,MATCH($A$1,KPCO_Additions_Summer!$D$3:$P$3,0)),KPCO_Additions_Summer!$B$4:$B$800,$C18,KPCO_Additions_Summer!$AT$4:$AT$800,G$3)</f>
        <v>50</v>
      </c>
      <c r="H18" s="92">
        <f>SUMIFS(INDEX(KPCO_Additions_Summer!$D$4:$P$800,0,MATCH($A$1,KPCO_Additions_Summer!$D$3:$P$3,0)),KPCO_Additions_Summer!$B$4:$B$800,$C18,KPCO_Additions_Summer!$AT$4:$AT$800,H$3)</f>
        <v>0</v>
      </c>
      <c r="I18" s="92">
        <f>SUMIFS(INDEX(KPCO_Additions_Summer!$D$4:$P$800,0,MATCH($A$1,KPCO_Additions_Summer!$D$3:$P$3,0)),KPCO_Additions_Summer!$B$4:$B$800,$C18,KPCO_Additions_Summer!$AT$4:$AT$800,I$3)</f>
        <v>0</v>
      </c>
      <c r="J18" s="92">
        <f>SUMIFS(INDEX(KPCO_Additions_Summer!$D$4:$P$800,0,MATCH($A$1,KPCO_Additions_Summer!$D$3:$P$3,0)),KPCO_Additions_Summer!$B$4:$B$800,$C18,KPCO_Additions_Summer!$AT$4:$AT$800,J$3)</f>
        <v>0</v>
      </c>
      <c r="K18" s="92">
        <f>SUMIFS(INDEX(KPCO_Additions_Summer!$D$4:$P$800,0,MATCH($A$1,KPCO_Additions_Summer!$D$3:$P$3,0)),KPCO_Additions_Summer!$B$4:$B$800,$C18,KPCO_Additions_Summer!$AT$4:$AT$800,K$3)</f>
        <v>0</v>
      </c>
      <c r="L18" s="92">
        <f>SUMIFS(INDEX(KPCO_Additions_Summer!$D$4:$P$800,0,MATCH($A$1,KPCO_Additions_Summer!$D$3:$P$3,0)),KPCO_Additions_Summer!$B$4:$B$800,$C18,KPCO_Additions_Summer!$AT$4:$AT$800,L$3)</f>
        <v>0</v>
      </c>
      <c r="M18" s="92">
        <f>SUMIFS(INDEX(KPCO_Additions_Summer!$D$4:$P$800,0,MATCH($A$1,KPCO_Additions_Summer!$D$3:$P$3,0)),KPCO_Additions_Summer!$B$4:$B$800,$C18,KPCO_Additions_Summer!$AT$4:$AT$800,M$3)</f>
        <v>0</v>
      </c>
      <c r="N18" s="92">
        <f>SUMIFS(INDEX(KPCO_Additions_Summer!$D$4:$P$800,0,MATCH($A$1,KPCO_Additions_Summer!$D$3:$P$3,0)),KPCO_Additions_Summer!$B$4:$B$800,$C18,KPCO_Additions_Summer!$AT$4:$AT$800,N$3)</f>
        <v>0</v>
      </c>
      <c r="O18" s="92">
        <f>SUMIFS(INDEX(KPCO_Additions_Summer!$D$4:$P$800,0,MATCH($A$1,KPCO_Additions_Summer!$D$3:$P$3,0)),KPCO_Additions_Summer!$B$4:$B$800,$C18,KPCO_Additions_Summer!$AT$4:$AT$800,O$3)</f>
        <v>0</v>
      </c>
      <c r="P18" s="130">
        <f>SUMIFS(INDEX(KPCO_Additions_Summer!$D$4:$P$800,0,MATCH($A$1,KPCO_Additions_Summer!$D$3:$P$3,0)),KPCO_Additions_Summer!$B$4:$B$800,$C18,KPCO_Additions_Summer!$AT$4:$AT$800,P$3)</f>
        <v>30.878113148412183</v>
      </c>
      <c r="Q18" s="154">
        <f>SUMIFS(INDEX(KPCO_Additions_Summer!$D$4:$P$800,0,MATCH($A$1,KPCO_Additions_Summer!$D$3:$P$3,0)),KPCO_Additions_Summer!$B$4:$B$800,$C18,KPCO_Additions_Summer!$AT$4:$AT$800,Q$3)</f>
        <v>0</v>
      </c>
      <c r="T18" s="170">
        <v>2037</v>
      </c>
      <c r="U18" s="173" t="str">
        <f t="shared" si="0"/>
        <v/>
      </c>
      <c r="V18" s="173" t="str">
        <f t="shared" si="1"/>
        <v/>
      </c>
      <c r="W18" s="173" t="str">
        <f t="shared" si="2"/>
        <v>50/0</v>
      </c>
      <c r="X18" s="173" t="str">
        <f t="shared" si="3"/>
        <v/>
      </c>
      <c r="Y18" s="173" t="str">
        <f t="shared" si="4"/>
        <v/>
      </c>
      <c r="Z18" s="173" t="str">
        <f t="shared" si="5"/>
        <v/>
      </c>
      <c r="AA18" s="173" t="str">
        <f t="shared" si="6"/>
        <v/>
      </c>
      <c r="AB18" s="173" t="str">
        <f t="shared" si="7"/>
        <v/>
      </c>
      <c r="AD18" s="170">
        <v>2037</v>
      </c>
      <c r="AE18" s="171">
        <f t="shared" si="8"/>
        <v>30.878113148412183</v>
      </c>
    </row>
    <row r="19" spans="1:31" ht="15.75" thickBot="1" x14ac:dyDescent="0.3">
      <c r="C19" s="149">
        <v>2038</v>
      </c>
      <c r="D19" s="155">
        <f>SUMIFS(INDEX(KPCO_Additions_Summer!$D$4:$P$800,0,MATCH($A$1,KPCO_Additions_Summer!$D$3:$P$3,0)),KPCO_Additions_Summer!$B$4:$B$800,$C19,KPCO_Additions_Summer!$AT$4:$AT$800,D$3)</f>
        <v>0</v>
      </c>
      <c r="E19" s="155">
        <f>SUMIFS(INDEX(KPCO_Additions_Summer!$D$4:$P$800,0,MATCH($A$1,KPCO_Additions_Summer!$D$3:$P$3,0)),KPCO_Additions_Summer!$B$4:$B$800,$C19,KPCO_Additions_Summer!$AT$4:$AT$800,E$3)</f>
        <v>0</v>
      </c>
      <c r="F19" s="155">
        <f>SUMIFS(INDEX(KPCO_Additions_Summer!$D$4:$P$800,0,MATCH($A$1,KPCO_Additions_Summer!$D$3:$P$3,0)),KPCO_Additions_Summer!$B$4:$B$800,$C19,KPCO_Additions_Summer!$AT$4:$AT$800,F$3)</f>
        <v>0</v>
      </c>
      <c r="G19" s="155">
        <f>SUMIFS(INDEX(KPCO_Additions_Summer!$D$4:$P$800,0,MATCH($A$1,KPCO_Additions_Summer!$D$3:$P$3,0)),KPCO_Additions_Summer!$B$4:$B$800,$C19,KPCO_Additions_Summer!$AT$4:$AT$800,G$3)</f>
        <v>0</v>
      </c>
      <c r="H19" s="155">
        <f>SUMIFS(INDEX(KPCO_Additions_Summer!$D$4:$P$800,0,MATCH($A$1,KPCO_Additions_Summer!$D$3:$P$3,0)),KPCO_Additions_Summer!$B$4:$B$800,$C19,KPCO_Additions_Summer!$AT$4:$AT$800,H$3)</f>
        <v>0</v>
      </c>
      <c r="I19" s="155">
        <f>SUMIFS(INDEX(KPCO_Additions_Summer!$D$4:$P$800,0,MATCH($A$1,KPCO_Additions_Summer!$D$3:$P$3,0)),KPCO_Additions_Summer!$B$4:$B$800,$C19,KPCO_Additions_Summer!$AT$4:$AT$800,I$3)</f>
        <v>0</v>
      </c>
      <c r="J19" s="155">
        <f>SUMIFS(INDEX(KPCO_Additions_Summer!$D$4:$P$800,0,MATCH($A$1,KPCO_Additions_Summer!$D$3:$P$3,0)),KPCO_Additions_Summer!$B$4:$B$800,$C19,KPCO_Additions_Summer!$AT$4:$AT$800,J$3)</f>
        <v>0</v>
      </c>
      <c r="K19" s="155">
        <f>SUMIFS(INDEX(KPCO_Additions_Summer!$D$4:$P$800,0,MATCH($A$1,KPCO_Additions_Summer!$D$3:$P$3,0)),KPCO_Additions_Summer!$B$4:$B$800,$C19,KPCO_Additions_Summer!$AT$4:$AT$800,K$3)</f>
        <v>0</v>
      </c>
      <c r="L19" s="155">
        <f>SUMIFS(INDEX(KPCO_Additions_Summer!$D$4:$P$800,0,MATCH($A$1,KPCO_Additions_Summer!$D$3:$P$3,0)),KPCO_Additions_Summer!$B$4:$B$800,$C19,KPCO_Additions_Summer!$AT$4:$AT$800,L$3)</f>
        <v>0</v>
      </c>
      <c r="M19" s="155">
        <f>SUMIFS(INDEX(KPCO_Additions_Summer!$D$4:$P$800,0,MATCH($A$1,KPCO_Additions_Summer!$D$3:$P$3,0)),KPCO_Additions_Summer!$B$4:$B$800,$C19,KPCO_Additions_Summer!$AT$4:$AT$800,M$3)</f>
        <v>0</v>
      </c>
      <c r="N19" s="155">
        <f>SUMIFS(INDEX(KPCO_Additions_Summer!$D$4:$P$800,0,MATCH($A$1,KPCO_Additions_Summer!$D$3:$P$3,0)),KPCO_Additions_Summer!$B$4:$B$800,$C19,KPCO_Additions_Summer!$AT$4:$AT$800,N$3)</f>
        <v>0</v>
      </c>
      <c r="O19" s="155">
        <f>SUMIFS(INDEX(KPCO_Additions_Summer!$D$4:$P$800,0,MATCH($A$1,KPCO_Additions_Summer!$D$3:$P$3,0)),KPCO_Additions_Summer!$B$4:$B$800,$C19,KPCO_Additions_Summer!$AT$4:$AT$800,O$3)</f>
        <v>0</v>
      </c>
      <c r="P19" s="156">
        <f>SUMIFS(INDEX(KPCO_Additions_Summer!$D$4:$P$800,0,MATCH($A$1,KPCO_Additions_Summer!$D$3:$P$3,0)),KPCO_Additions_Summer!$B$4:$B$800,$C19,KPCO_Additions_Summer!$AT$4:$AT$800,P$3)</f>
        <v>29.827064198012856</v>
      </c>
      <c r="Q19" s="157">
        <f>SUMIFS(INDEX(KPCO_Additions_Summer!$D$4:$P$800,0,MATCH($A$1,KPCO_Additions_Summer!$D$3:$P$3,0)),KPCO_Additions_Summer!$B$4:$B$800,$C19,KPCO_Additions_Summer!$AT$4:$AT$800,Q$3)</f>
        <v>0</v>
      </c>
      <c r="T19" s="170" t="s">
        <v>24</v>
      </c>
      <c r="U19" s="175">
        <f>D20</f>
        <v>480</v>
      </c>
      <c r="V19" s="175">
        <f>F20</f>
        <v>0</v>
      </c>
      <c r="W19" s="175">
        <f>G20+H20</f>
        <v>550</v>
      </c>
      <c r="X19" s="175">
        <f>I20+J20</f>
        <v>1200</v>
      </c>
      <c r="Y19" s="175">
        <f>L20</f>
        <v>0</v>
      </c>
      <c r="Z19" s="175">
        <f>K20</f>
        <v>0</v>
      </c>
      <c r="AA19" s="175">
        <f>M20</f>
        <v>295</v>
      </c>
      <c r="AB19" s="176"/>
    </row>
    <row r="20" spans="1:31" ht="15.75" thickBot="1" x14ac:dyDescent="0.3">
      <c r="C20" s="150" t="s">
        <v>24</v>
      </c>
      <c r="D20" s="158">
        <f t="shared" ref="D20:O20" si="9">SUM(D7:D19)</f>
        <v>480</v>
      </c>
      <c r="E20" s="158">
        <f t="shared" si="9"/>
        <v>0</v>
      </c>
      <c r="F20" s="158">
        <f t="shared" si="9"/>
        <v>0</v>
      </c>
      <c r="G20" s="158">
        <f t="shared" si="9"/>
        <v>450</v>
      </c>
      <c r="H20" s="158">
        <f t="shared" si="9"/>
        <v>100</v>
      </c>
      <c r="I20" s="158">
        <f t="shared" si="9"/>
        <v>1000</v>
      </c>
      <c r="J20" s="158">
        <f t="shared" si="9"/>
        <v>200</v>
      </c>
      <c r="K20" s="158">
        <f t="shared" si="9"/>
        <v>0</v>
      </c>
      <c r="L20" s="158">
        <f t="shared" si="9"/>
        <v>0</v>
      </c>
      <c r="M20" s="158">
        <f t="shared" si="9"/>
        <v>295</v>
      </c>
      <c r="N20" s="158">
        <f t="shared" si="9"/>
        <v>0</v>
      </c>
      <c r="O20" s="158">
        <f t="shared" si="9"/>
        <v>0</v>
      </c>
      <c r="P20" s="159">
        <f>MAX(P7:P19)</f>
        <v>36.931666161883598</v>
      </c>
      <c r="Q20" s="161">
        <f>MAX(Q7:Q19)</f>
        <v>495</v>
      </c>
    </row>
    <row r="21" spans="1:31" ht="15.75" thickBot="1" x14ac:dyDescent="0.3">
      <c r="P21" s="129"/>
    </row>
    <row r="22" spans="1:31" ht="15.75" thickBot="1" x14ac:dyDescent="0.3">
      <c r="A22" s="197" t="s">
        <v>25</v>
      </c>
      <c r="C22" s="153" t="s">
        <v>26</v>
      </c>
      <c r="D22" s="145"/>
    </row>
    <row r="23" spans="1:31" x14ac:dyDescent="0.25">
      <c r="C23" s="148">
        <v>2023</v>
      </c>
      <c r="D23" s="189">
        <f>$D$27</f>
        <v>1111</v>
      </c>
    </row>
    <row r="24" spans="1:31" x14ac:dyDescent="0.25">
      <c r="C24" s="148">
        <v>2024</v>
      </c>
      <c r="D24" s="190">
        <f>$D$27</f>
        <v>1111</v>
      </c>
    </row>
    <row r="25" spans="1:31" x14ac:dyDescent="0.25">
      <c r="C25" s="148">
        <v>2025</v>
      </c>
      <c r="D25" s="190">
        <f>$D$27</f>
        <v>1111</v>
      </c>
    </row>
    <row r="26" spans="1:31" x14ac:dyDescent="0.25">
      <c r="C26" s="148">
        <v>2026</v>
      </c>
      <c r="D26" s="190">
        <f>$D$27</f>
        <v>1111</v>
      </c>
    </row>
    <row r="27" spans="1:31" x14ac:dyDescent="0.25">
      <c r="C27" s="148">
        <v>2027</v>
      </c>
      <c r="D27" s="190">
        <f>SUM(D8:F8,L8:M8)+K8/4+SUM('Existing Resources'!C5+'Existing Resources'!C6*'Existing Resources'!E6+'Existing Resources'!C7*'Existing Resources'!E7)</f>
        <v>1111</v>
      </c>
    </row>
    <row r="28" spans="1:31" x14ac:dyDescent="0.25">
      <c r="C28" s="148">
        <v>2028</v>
      </c>
      <c r="D28" s="190">
        <f>SUM(D9:F9,L9:M9)+K9/4+'Existing Resources'!$C$5</f>
        <v>295</v>
      </c>
    </row>
    <row r="29" spans="1:31" x14ac:dyDescent="0.25">
      <c r="C29" s="148">
        <v>2029</v>
      </c>
      <c r="D29" s="190">
        <f>SUM(D10:F10,L10:M10)+K10/4+D28</f>
        <v>775</v>
      </c>
    </row>
    <row r="30" spans="1:31" x14ac:dyDescent="0.25">
      <c r="C30" s="148">
        <v>2030</v>
      </c>
      <c r="D30" s="190">
        <f>SUM(D11:F11,L11:M11)+K11/4+D29</f>
        <v>775</v>
      </c>
    </row>
    <row r="31" spans="1:31" x14ac:dyDescent="0.25">
      <c r="C31" s="148">
        <v>2031</v>
      </c>
      <c r="D31" s="190">
        <f>SUM(D12:F12,L12:M12)+K12/4+D30-295</f>
        <v>775</v>
      </c>
    </row>
    <row r="32" spans="1:31" x14ac:dyDescent="0.25">
      <c r="C32" s="148">
        <v>2032</v>
      </c>
      <c r="D32" s="190">
        <f t="shared" ref="D32:D38" si="10">SUM(D13:F13,L13:M13)+K13/4+D31</f>
        <v>775</v>
      </c>
    </row>
    <row r="33" spans="1:17" x14ac:dyDescent="0.25">
      <c r="C33" s="148">
        <v>2033</v>
      </c>
      <c r="D33" s="190">
        <f t="shared" si="10"/>
        <v>775</v>
      </c>
    </row>
    <row r="34" spans="1:17" x14ac:dyDescent="0.25">
      <c r="C34" s="148">
        <v>2034</v>
      </c>
      <c r="D34" s="190">
        <f t="shared" si="10"/>
        <v>775</v>
      </c>
    </row>
    <row r="35" spans="1:17" x14ac:dyDescent="0.25">
      <c r="C35" s="148">
        <v>2035</v>
      </c>
      <c r="D35" s="190">
        <f t="shared" si="10"/>
        <v>775</v>
      </c>
    </row>
    <row r="36" spans="1:17" x14ac:dyDescent="0.25">
      <c r="C36" s="148">
        <v>2036</v>
      </c>
      <c r="D36" s="190">
        <f t="shared" si="10"/>
        <v>775</v>
      </c>
    </row>
    <row r="37" spans="1:17" x14ac:dyDescent="0.25">
      <c r="C37" s="148">
        <v>2037</v>
      </c>
      <c r="D37" s="190">
        <f t="shared" si="10"/>
        <v>775</v>
      </c>
    </row>
    <row r="38" spans="1:17" ht="15.75" thickBot="1" x14ac:dyDescent="0.3">
      <c r="C38" s="149">
        <v>2038</v>
      </c>
      <c r="D38" s="191">
        <f t="shared" si="10"/>
        <v>775</v>
      </c>
    </row>
    <row r="39" spans="1:17" ht="15.75" thickBot="1" x14ac:dyDescent="0.3"/>
    <row r="40" spans="1:17" ht="15.75" thickBot="1" x14ac:dyDescent="0.3">
      <c r="A40" s="197" t="s">
        <v>27</v>
      </c>
      <c r="C40" s="141" t="s">
        <v>27</v>
      </c>
      <c r="D40" s="145"/>
    </row>
    <row r="41" spans="1:17" ht="15.75" thickBot="1" x14ac:dyDescent="0.3">
      <c r="C41" s="162">
        <v>2037</v>
      </c>
      <c r="D41" s="160">
        <f>SUM(D20:F20,L20,G20*0.75,H20*0.75+N20+K20)</f>
        <v>892.5</v>
      </c>
    </row>
    <row r="42" spans="1:17" ht="15.75" thickBot="1" x14ac:dyDescent="0.3">
      <c r="Q42" s="45" t="s">
        <v>623</v>
      </c>
    </row>
    <row r="43" spans="1:17" ht="15.75" thickBot="1" x14ac:dyDescent="0.3">
      <c r="A43" s="179" t="s">
        <v>28</v>
      </c>
      <c r="C43" s="135" t="str">
        <f>A1</f>
        <v>KPCo REF Portfolio</v>
      </c>
    </row>
    <row r="44" spans="1:17" ht="45.75" thickBot="1" x14ac:dyDescent="0.3">
      <c r="C44" s="141"/>
      <c r="D44" s="151" t="s">
        <v>29</v>
      </c>
      <c r="E44" s="151" t="s">
        <v>30</v>
      </c>
      <c r="F44" s="151" t="s">
        <v>31</v>
      </c>
      <c r="G44" s="151" t="s">
        <v>32</v>
      </c>
      <c r="H44" s="151" t="s">
        <v>33</v>
      </c>
      <c r="I44" s="151" t="s">
        <v>34</v>
      </c>
      <c r="J44" s="151" t="s">
        <v>35</v>
      </c>
      <c r="K44" s="152" t="s">
        <v>36</v>
      </c>
    </row>
    <row r="45" spans="1:17" x14ac:dyDescent="0.25">
      <c r="C45" s="148">
        <v>2023</v>
      </c>
      <c r="D45" s="92">
        <f>G4+H4</f>
        <v>0</v>
      </c>
      <c r="E45" s="92">
        <f t="shared" ref="E45:E59" si="11">I4+J4</f>
        <v>0</v>
      </c>
      <c r="F45" s="92">
        <f t="shared" ref="F45:F59" si="12">L4</f>
        <v>0</v>
      </c>
      <c r="G45" s="92">
        <f t="shared" ref="G45:G59" si="13">D4</f>
        <v>0</v>
      </c>
      <c r="H45" s="92">
        <f t="shared" ref="H45:H59" si="14">F4</f>
        <v>0</v>
      </c>
      <c r="I45" s="92">
        <f t="shared" ref="I45:I59" si="15">K4</f>
        <v>0</v>
      </c>
      <c r="J45" s="130">
        <f>P4</f>
        <v>3.4367873380467793</v>
      </c>
      <c r="K45" s="154">
        <f>Q4</f>
        <v>73</v>
      </c>
    </row>
    <row r="46" spans="1:17" x14ac:dyDescent="0.25">
      <c r="C46" s="148">
        <v>2024</v>
      </c>
      <c r="D46" s="92">
        <f>G5+H5</f>
        <v>0</v>
      </c>
      <c r="E46" s="92">
        <f t="shared" si="11"/>
        <v>0</v>
      </c>
      <c r="F46" s="92">
        <f t="shared" si="12"/>
        <v>0</v>
      </c>
      <c r="G46" s="92">
        <f t="shared" si="13"/>
        <v>0</v>
      </c>
      <c r="H46" s="92">
        <f t="shared" si="14"/>
        <v>0</v>
      </c>
      <c r="I46" s="92">
        <f t="shared" si="15"/>
        <v>0</v>
      </c>
      <c r="J46" s="130">
        <f t="shared" ref="J46:J59" si="16">IF(P5&lt;P4,0,P5-P4)</f>
        <v>4.855763793469162</v>
      </c>
      <c r="K46" s="154">
        <f t="shared" ref="K46:K59" si="17">Q5</f>
        <v>78</v>
      </c>
    </row>
    <row r="47" spans="1:17" x14ac:dyDescent="0.25">
      <c r="C47" s="148">
        <v>2025</v>
      </c>
      <c r="D47" s="92">
        <f>G6+H6</f>
        <v>0</v>
      </c>
      <c r="E47" s="92">
        <f t="shared" si="11"/>
        <v>0</v>
      </c>
      <c r="F47" s="92">
        <f t="shared" si="12"/>
        <v>0</v>
      </c>
      <c r="G47" s="92">
        <f t="shared" si="13"/>
        <v>0</v>
      </c>
      <c r="H47" s="92">
        <f t="shared" si="14"/>
        <v>0</v>
      </c>
      <c r="I47" s="92">
        <f t="shared" si="15"/>
        <v>0</v>
      </c>
      <c r="J47" s="130">
        <f t="shared" si="16"/>
        <v>5.8388709830622734</v>
      </c>
      <c r="K47" s="154">
        <f t="shared" si="17"/>
        <v>78</v>
      </c>
    </row>
    <row r="48" spans="1:17" x14ac:dyDescent="0.25">
      <c r="C48" s="148">
        <v>2026</v>
      </c>
      <c r="D48" s="92">
        <f>G7+H7</f>
        <v>0</v>
      </c>
      <c r="E48" s="92">
        <f t="shared" si="11"/>
        <v>100</v>
      </c>
      <c r="F48" s="92">
        <f t="shared" si="12"/>
        <v>0</v>
      </c>
      <c r="G48" s="92">
        <f t="shared" si="13"/>
        <v>0</v>
      </c>
      <c r="H48" s="92">
        <f t="shared" si="14"/>
        <v>0</v>
      </c>
      <c r="I48" s="92">
        <f t="shared" si="15"/>
        <v>0</v>
      </c>
      <c r="J48" s="130">
        <f t="shared" si="16"/>
        <v>6.6548343606642177</v>
      </c>
      <c r="K48" s="154">
        <f t="shared" si="17"/>
        <v>82</v>
      </c>
    </row>
    <row r="49" spans="1:11" x14ac:dyDescent="0.25">
      <c r="C49" s="148">
        <v>2027</v>
      </c>
      <c r="D49" s="92">
        <f>G8+H8+100</f>
        <v>250</v>
      </c>
      <c r="E49" s="92">
        <f t="shared" si="11"/>
        <v>100</v>
      </c>
      <c r="F49" s="92">
        <f t="shared" si="12"/>
        <v>0</v>
      </c>
      <c r="G49" s="92">
        <f t="shared" si="13"/>
        <v>0</v>
      </c>
      <c r="H49" s="92">
        <f t="shared" si="14"/>
        <v>0</v>
      </c>
      <c r="I49" s="92">
        <f t="shared" si="15"/>
        <v>0</v>
      </c>
      <c r="J49" s="130">
        <f t="shared" si="16"/>
        <v>5.5111373230233802</v>
      </c>
      <c r="K49" s="154">
        <f t="shared" si="17"/>
        <v>0</v>
      </c>
    </row>
    <row r="50" spans="1:11" x14ac:dyDescent="0.25">
      <c r="C50" s="148">
        <v>2028</v>
      </c>
      <c r="D50" s="92">
        <f t="shared" ref="D50:D59" si="18">G9+H9</f>
        <v>250</v>
      </c>
      <c r="E50" s="92">
        <f t="shared" si="11"/>
        <v>200</v>
      </c>
      <c r="F50" s="92">
        <f t="shared" si="12"/>
        <v>0</v>
      </c>
      <c r="G50" s="92">
        <f t="shared" si="13"/>
        <v>0</v>
      </c>
      <c r="H50" s="92">
        <f t="shared" si="14"/>
        <v>0</v>
      </c>
      <c r="I50" s="92">
        <f t="shared" si="15"/>
        <v>0</v>
      </c>
      <c r="J50" s="130">
        <f t="shared" si="16"/>
        <v>4.4622591144343708</v>
      </c>
      <c r="K50" s="154">
        <f t="shared" si="17"/>
        <v>495</v>
      </c>
    </row>
    <row r="51" spans="1:11" x14ac:dyDescent="0.25">
      <c r="C51" s="148">
        <v>2029</v>
      </c>
      <c r="D51" s="92">
        <f t="shared" si="18"/>
        <v>100</v>
      </c>
      <c r="E51" s="92">
        <f t="shared" si="11"/>
        <v>200</v>
      </c>
      <c r="F51" s="92">
        <f t="shared" si="12"/>
        <v>0</v>
      </c>
      <c r="G51" s="92">
        <f t="shared" si="13"/>
        <v>480</v>
      </c>
      <c r="H51" s="92">
        <f t="shared" si="14"/>
        <v>0</v>
      </c>
      <c r="I51" s="92">
        <f t="shared" si="15"/>
        <v>0</v>
      </c>
      <c r="J51" s="130">
        <f t="shared" si="16"/>
        <v>3.5103991142997586</v>
      </c>
      <c r="K51" s="154">
        <f t="shared" si="17"/>
        <v>0</v>
      </c>
    </row>
    <row r="52" spans="1:11" x14ac:dyDescent="0.25">
      <c r="C52" s="148">
        <v>2030</v>
      </c>
      <c r="D52" s="92">
        <f t="shared" si="18"/>
        <v>0</v>
      </c>
      <c r="E52" s="92">
        <f t="shared" si="11"/>
        <v>100</v>
      </c>
      <c r="F52" s="92">
        <f t="shared" si="12"/>
        <v>0</v>
      </c>
      <c r="G52" s="92">
        <f t="shared" si="13"/>
        <v>0</v>
      </c>
      <c r="H52" s="92">
        <f t="shared" si="14"/>
        <v>0</v>
      </c>
      <c r="I52" s="92">
        <f t="shared" si="15"/>
        <v>0</v>
      </c>
      <c r="J52" s="130">
        <f t="shared" si="16"/>
        <v>2.6616141348836564</v>
      </c>
      <c r="K52" s="154">
        <f t="shared" si="17"/>
        <v>0</v>
      </c>
    </row>
    <row r="53" spans="1:11" x14ac:dyDescent="0.25">
      <c r="C53" s="148">
        <v>2031</v>
      </c>
      <c r="D53" s="92">
        <f t="shared" si="18"/>
        <v>0</v>
      </c>
      <c r="E53" s="92">
        <f t="shared" si="11"/>
        <v>100</v>
      </c>
      <c r="F53" s="92">
        <f t="shared" si="12"/>
        <v>0</v>
      </c>
      <c r="G53" s="92">
        <f t="shared" si="13"/>
        <v>0</v>
      </c>
      <c r="H53" s="92">
        <f t="shared" si="14"/>
        <v>0</v>
      </c>
      <c r="I53" s="92">
        <f t="shared" si="15"/>
        <v>0</v>
      </c>
      <c r="J53" s="130">
        <f t="shared" si="16"/>
        <v>0</v>
      </c>
      <c r="K53" s="154">
        <f t="shared" si="17"/>
        <v>0</v>
      </c>
    </row>
    <row r="54" spans="1:11" x14ac:dyDescent="0.25">
      <c r="C54" s="148">
        <v>2032</v>
      </c>
      <c r="D54" s="92">
        <f t="shared" si="18"/>
        <v>0</v>
      </c>
      <c r="E54" s="92">
        <f t="shared" si="11"/>
        <v>100</v>
      </c>
      <c r="F54" s="92">
        <f t="shared" si="12"/>
        <v>0</v>
      </c>
      <c r="G54" s="92">
        <f t="shared" si="13"/>
        <v>0</v>
      </c>
      <c r="H54" s="92">
        <f t="shared" si="14"/>
        <v>0</v>
      </c>
      <c r="I54" s="92">
        <f t="shared" si="15"/>
        <v>0</v>
      </c>
      <c r="J54" s="130">
        <f t="shared" si="16"/>
        <v>0</v>
      </c>
      <c r="K54" s="154">
        <f t="shared" si="17"/>
        <v>0</v>
      </c>
    </row>
    <row r="55" spans="1:11" x14ac:dyDescent="0.25">
      <c r="C55" s="148">
        <v>2033</v>
      </c>
      <c r="D55" s="92">
        <f t="shared" si="18"/>
        <v>0</v>
      </c>
      <c r="E55" s="92">
        <f t="shared" si="11"/>
        <v>100</v>
      </c>
      <c r="F55" s="92">
        <f t="shared" si="12"/>
        <v>0</v>
      </c>
      <c r="G55" s="92">
        <f t="shared" si="13"/>
        <v>0</v>
      </c>
      <c r="H55" s="92">
        <f t="shared" si="14"/>
        <v>0</v>
      </c>
      <c r="I55" s="92">
        <f t="shared" si="15"/>
        <v>0</v>
      </c>
      <c r="J55" s="130">
        <f t="shared" si="16"/>
        <v>0</v>
      </c>
      <c r="K55" s="154">
        <f t="shared" si="17"/>
        <v>0</v>
      </c>
    </row>
    <row r="56" spans="1:11" x14ac:dyDescent="0.25">
      <c r="C56" s="148">
        <v>2034</v>
      </c>
      <c r="D56" s="92">
        <f t="shared" si="18"/>
        <v>0</v>
      </c>
      <c r="E56" s="92">
        <f t="shared" si="11"/>
        <v>100</v>
      </c>
      <c r="F56" s="92">
        <f t="shared" si="12"/>
        <v>0</v>
      </c>
      <c r="G56" s="92">
        <f t="shared" si="13"/>
        <v>0</v>
      </c>
      <c r="H56" s="92">
        <f t="shared" si="14"/>
        <v>0</v>
      </c>
      <c r="I56" s="92">
        <f t="shared" si="15"/>
        <v>0</v>
      </c>
      <c r="J56" s="130">
        <f t="shared" si="16"/>
        <v>0</v>
      </c>
      <c r="K56" s="154">
        <f t="shared" si="17"/>
        <v>0</v>
      </c>
    </row>
    <row r="57" spans="1:11" x14ac:dyDescent="0.25">
      <c r="C57" s="148">
        <v>2035</v>
      </c>
      <c r="D57" s="92">
        <f t="shared" si="18"/>
        <v>0</v>
      </c>
      <c r="E57" s="92">
        <f t="shared" si="11"/>
        <v>100</v>
      </c>
      <c r="F57" s="92">
        <f t="shared" si="12"/>
        <v>0</v>
      </c>
      <c r="G57" s="92">
        <f t="shared" si="13"/>
        <v>0</v>
      </c>
      <c r="H57" s="92">
        <f t="shared" si="14"/>
        <v>0</v>
      </c>
      <c r="I57" s="92">
        <f t="shared" si="15"/>
        <v>0</v>
      </c>
      <c r="J57" s="130">
        <f t="shared" si="16"/>
        <v>0</v>
      </c>
      <c r="K57" s="154">
        <f t="shared" si="17"/>
        <v>0</v>
      </c>
    </row>
    <row r="58" spans="1:11" x14ac:dyDescent="0.25">
      <c r="C58" s="148">
        <v>2036</v>
      </c>
      <c r="D58" s="92">
        <f t="shared" si="18"/>
        <v>0</v>
      </c>
      <c r="E58" s="92">
        <f t="shared" si="11"/>
        <v>0</v>
      </c>
      <c r="F58" s="92">
        <f t="shared" si="12"/>
        <v>0</v>
      </c>
      <c r="G58" s="92">
        <f t="shared" si="13"/>
        <v>0</v>
      </c>
      <c r="H58" s="92">
        <f t="shared" si="14"/>
        <v>0</v>
      </c>
      <c r="I58" s="92">
        <f t="shared" si="15"/>
        <v>0</v>
      </c>
      <c r="J58" s="130">
        <f t="shared" si="16"/>
        <v>0</v>
      </c>
      <c r="K58" s="154">
        <f t="shared" si="17"/>
        <v>0</v>
      </c>
    </row>
    <row r="59" spans="1:11" ht="15.75" thickBot="1" x14ac:dyDescent="0.3">
      <c r="C59" s="149">
        <v>2037</v>
      </c>
      <c r="D59" s="155">
        <f t="shared" si="18"/>
        <v>50</v>
      </c>
      <c r="E59" s="155">
        <f t="shared" si="11"/>
        <v>0</v>
      </c>
      <c r="F59" s="155">
        <f t="shared" si="12"/>
        <v>0</v>
      </c>
      <c r="G59" s="155">
        <f t="shared" si="13"/>
        <v>0</v>
      </c>
      <c r="H59" s="155">
        <f t="shared" si="14"/>
        <v>0</v>
      </c>
      <c r="I59" s="155">
        <f t="shared" si="15"/>
        <v>0</v>
      </c>
      <c r="J59" s="156">
        <f t="shared" si="16"/>
        <v>0</v>
      </c>
      <c r="K59" s="157">
        <f t="shared" si="17"/>
        <v>0</v>
      </c>
    </row>
    <row r="62" spans="1:11" ht="15.75" thickBot="1" x14ac:dyDescent="0.3"/>
    <row r="63" spans="1:11" ht="15.75" thickBot="1" x14ac:dyDescent="0.3">
      <c r="A63" s="197" t="s">
        <v>37</v>
      </c>
    </row>
    <row r="64" spans="1:11" ht="15.75" thickBot="1" x14ac:dyDescent="0.3">
      <c r="C64" s="146">
        <v>2023</v>
      </c>
      <c r="D64" s="144"/>
      <c r="E64" s="145"/>
      <c r="H64" s="129"/>
    </row>
    <row r="65" spans="3:5" x14ac:dyDescent="0.25">
      <c r="C65" s="137" t="s">
        <v>38</v>
      </c>
      <c r="D65" s="136">
        <v>816</v>
      </c>
      <c r="E65" s="142" t="s">
        <v>39</v>
      </c>
    </row>
    <row r="66" spans="3:5" x14ac:dyDescent="0.25">
      <c r="C66" s="137" t="s">
        <v>40</v>
      </c>
      <c r="D66" s="137">
        <v>295</v>
      </c>
      <c r="E66" s="138" t="s">
        <v>39</v>
      </c>
    </row>
    <row r="67" spans="3:5" x14ac:dyDescent="0.25">
      <c r="C67" s="137" t="s">
        <v>8</v>
      </c>
      <c r="D67" s="137"/>
      <c r="E67" s="138" t="s">
        <v>39</v>
      </c>
    </row>
    <row r="68" spans="3:5" x14ac:dyDescent="0.25">
      <c r="C68" s="137" t="s">
        <v>6</v>
      </c>
      <c r="D68" s="137"/>
      <c r="E68" s="138" t="s">
        <v>39</v>
      </c>
    </row>
    <row r="69" spans="3:5" x14ac:dyDescent="0.25">
      <c r="C69" s="137" t="s">
        <v>41</v>
      </c>
      <c r="D69" s="137"/>
      <c r="E69" s="138" t="s">
        <v>39</v>
      </c>
    </row>
    <row r="70" spans="3:5" x14ac:dyDescent="0.25">
      <c r="C70" s="137" t="s">
        <v>42</v>
      </c>
      <c r="D70" s="147">
        <f>'Existing Resources'!H11</f>
        <v>8.5310081046411632</v>
      </c>
      <c r="E70" s="138" t="s">
        <v>39</v>
      </c>
    </row>
    <row r="71" spans="3:5" ht="15.75" thickBot="1" x14ac:dyDescent="0.3">
      <c r="C71" s="139" t="s">
        <v>3</v>
      </c>
      <c r="D71" s="139"/>
      <c r="E71" s="140" t="s">
        <v>39</v>
      </c>
    </row>
    <row r="76" spans="3:5" ht="15.75" thickBot="1" x14ac:dyDescent="0.3"/>
    <row r="77" spans="3:5" ht="15.75" thickBot="1" x14ac:dyDescent="0.3">
      <c r="C77" s="200">
        <v>2037</v>
      </c>
      <c r="D77" s="144"/>
      <c r="E77" s="145"/>
    </row>
    <row r="78" spans="3:5" x14ac:dyDescent="0.25">
      <c r="C78" s="137" t="s">
        <v>3</v>
      </c>
      <c r="D78" s="1">
        <f>D20</f>
        <v>480</v>
      </c>
      <c r="E78" s="138" t="s">
        <v>39</v>
      </c>
    </row>
    <row r="79" spans="3:5" x14ac:dyDescent="0.25">
      <c r="C79" s="137" t="s">
        <v>40</v>
      </c>
      <c r="D79" s="1">
        <f>M20</f>
        <v>295</v>
      </c>
      <c r="E79" s="138" t="s">
        <v>39</v>
      </c>
    </row>
    <row r="80" spans="3:5" x14ac:dyDescent="0.25">
      <c r="C80" s="137" t="s">
        <v>8</v>
      </c>
      <c r="D80" s="1">
        <f>I20+J20</f>
        <v>1200</v>
      </c>
      <c r="E80" s="138" t="s">
        <v>39</v>
      </c>
    </row>
    <row r="81" spans="3:5" x14ac:dyDescent="0.25">
      <c r="C81" s="137" t="s">
        <v>41</v>
      </c>
      <c r="D81" s="1">
        <f>L20+N20</f>
        <v>0</v>
      </c>
      <c r="E81" s="138" t="s">
        <v>39</v>
      </c>
    </row>
    <row r="82" spans="3:5" x14ac:dyDescent="0.25">
      <c r="C82" s="137" t="s">
        <v>6</v>
      </c>
      <c r="D82" s="1">
        <f>G20+H20+100</f>
        <v>650</v>
      </c>
      <c r="E82" s="138" t="s">
        <v>39</v>
      </c>
    </row>
    <row r="83" spans="3:5" x14ac:dyDescent="0.25">
      <c r="C83" s="137" t="s">
        <v>42</v>
      </c>
      <c r="D83" s="46">
        <f>P18+'Existing Resources'!V11</f>
        <v>36.293835964742257</v>
      </c>
      <c r="E83" s="138" t="s">
        <v>39</v>
      </c>
    </row>
    <row r="84" spans="3:5" ht="15.75" thickBot="1" x14ac:dyDescent="0.3">
      <c r="C84" s="139" t="s">
        <v>38</v>
      </c>
      <c r="D84" s="143"/>
      <c r="E84" s="140" t="s">
        <v>39</v>
      </c>
    </row>
  </sheetData>
  <pageMargins left="0.7" right="0.7" top="1.6770833333333333" bottom="0.75" header="0.3" footer="0.3"/>
  <pageSetup orientation="portrait" r:id="rId1"/>
  <headerFooter>
    <oddHeader>&amp;RKPSC Case No. 2023-00092
Commission Staff’s First Set of Data Requests
Dated May 22, 2023
Item No. 8
Attachment 1
Page &amp;P of 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4656778-64D6-4C4E-B8EC-44899CB075FE}">
          <x14:formula1>
            <xm:f>KPCO_Additions_Summer!$D$3:$P$3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1FEC-6985-4FB0-BE61-F6F896106DD3}">
  <sheetPr>
    <tabColor rgb="FF0070C0"/>
  </sheetPr>
  <dimension ref="A1:AM95"/>
  <sheetViews>
    <sheetView view="pageLayout" zoomScaleNormal="80" workbookViewId="0">
      <selection activeCell="A26" sqref="A26"/>
    </sheetView>
  </sheetViews>
  <sheetFormatPr defaultColWidth="9.28515625" defaultRowHeight="15" x14ac:dyDescent="0.25"/>
  <cols>
    <col min="1" max="1" width="13.5703125" style="1" customWidth="1"/>
    <col min="2" max="2" width="34.140625" style="1" customWidth="1"/>
    <col min="3" max="3" width="40.28515625" style="1" customWidth="1"/>
    <col min="4" max="4" width="9.28515625" style="1" customWidth="1"/>
    <col min="5" max="25" width="9.28515625" style="1"/>
    <col min="26" max="26" width="19.7109375" style="1" customWidth="1"/>
    <col min="27" max="31" width="20.7109375" style="92" customWidth="1"/>
    <col min="32" max="39" width="20.7109375" style="1" customWidth="1"/>
    <col min="40" max="16384" width="9.28515625" style="1"/>
  </cols>
  <sheetData>
    <row r="1" spans="1:39" x14ac:dyDescent="0.25">
      <c r="A1" s="2" t="s">
        <v>43</v>
      </c>
      <c r="B1" s="77" t="s">
        <v>113</v>
      </c>
      <c r="C1" s="202" t="s">
        <v>0</v>
      </c>
      <c r="F1" s="201" t="s">
        <v>45</v>
      </c>
      <c r="G1" s="202"/>
      <c r="H1" s="202"/>
      <c r="I1" s="202"/>
      <c r="J1" s="202"/>
      <c r="K1"/>
      <c r="Z1" s="45" t="s">
        <v>46</v>
      </c>
      <c r="AF1" s="92"/>
      <c r="AG1" s="92"/>
      <c r="AH1" s="92"/>
      <c r="AI1" s="92"/>
      <c r="AJ1" s="92"/>
      <c r="AK1" s="92"/>
      <c r="AL1" s="92"/>
      <c r="AM1" s="92"/>
    </row>
    <row r="2" spans="1:39" x14ac:dyDescent="0.25">
      <c r="A2" s="2" t="s">
        <v>47</v>
      </c>
      <c r="B2" s="3" t="str">
        <f>"KPCo "&amp;B1</f>
        <v>KPCo REF Portfolio</v>
      </c>
      <c r="F2" s="201" t="s">
        <v>48</v>
      </c>
      <c r="G2" s="202"/>
      <c r="H2" s="202"/>
      <c r="I2" s="202"/>
      <c r="J2" s="202"/>
      <c r="Z2" s="1" t="s">
        <v>43</v>
      </c>
      <c r="AA2" s="11" t="str">
        <f>KPCO_Additions_Summer!D1</f>
        <v>REF Portfolio</v>
      </c>
      <c r="AB2" s="11" t="str">
        <f>KPCO_Additions_Summer!E1</f>
        <v>REF-HC Portfolio</v>
      </c>
      <c r="AC2" s="11" t="str">
        <f>KPCO_Additions_Summer!F1</f>
        <v>CETA Portfolio</v>
      </c>
      <c r="AD2" s="11" t="str">
        <f>KPCO_Additions_Summer!G1</f>
        <v>ECR Portfolio</v>
      </c>
      <c r="AE2" s="11" t="str">
        <f>KPCO_Additions_Summer!H1</f>
        <v>NCR Portfolio</v>
      </c>
      <c r="AF2" s="11" t="str">
        <f>KPCO_Additions_Summer!I1</f>
        <v>REF Winter</v>
      </c>
      <c r="AG2" s="11" t="str">
        <f>KPCO_Additions_Summer!J1</f>
        <v>CC Portfolio</v>
      </c>
      <c r="AH2" s="11" t="str">
        <f>KPCO_Additions_Summer!K1</f>
        <v>No Wind</v>
      </c>
      <c r="AI2" s="11" t="str">
        <f>KPCO_Additions_Summer!L1</f>
        <v>High Interconnect</v>
      </c>
      <c r="AJ2" s="11" t="str">
        <f>KPCO_Additions_Summer!M1</f>
        <v>Preferred Plan</v>
      </c>
      <c r="AK2" s="11" t="str">
        <f>KPCO_Additions_Summer!N1</f>
        <v>Going In Position</v>
      </c>
      <c r="AL2" s="11" t="str">
        <f>KPCO_Additions_Summer!O1</f>
        <v xml:space="preserve">  </v>
      </c>
      <c r="AM2" s="11" t="str">
        <f>KPCO_Additions_Summer!P1</f>
        <v>No Additions</v>
      </c>
    </row>
    <row r="3" spans="1:39" x14ac:dyDescent="0.25">
      <c r="A3" s="2" t="s">
        <v>49</v>
      </c>
      <c r="B3" s="77" t="s">
        <v>51</v>
      </c>
      <c r="C3" s="202" t="s">
        <v>0</v>
      </c>
      <c r="Z3" s="1" t="s">
        <v>49</v>
      </c>
      <c r="AA3" s="94" t="s">
        <v>51</v>
      </c>
      <c r="AB3" s="94" t="s">
        <v>50</v>
      </c>
    </row>
    <row r="4" spans="1:39" x14ac:dyDescent="0.25">
      <c r="A4" s="2" t="s">
        <v>52</v>
      </c>
      <c r="B4" s="77" t="s">
        <v>53</v>
      </c>
      <c r="C4" s="57" t="str">
        <f>B4&amp;" "&amp;B3</f>
        <v>REF Summer</v>
      </c>
      <c r="Z4" s="1" t="s">
        <v>52</v>
      </c>
      <c r="AA4" s="93" t="s">
        <v>53</v>
      </c>
      <c r="AB4" s="93" t="s">
        <v>54</v>
      </c>
      <c r="AC4" s="93" t="s">
        <v>55</v>
      </c>
      <c r="AD4" s="93" t="s">
        <v>56</v>
      </c>
      <c r="AE4" s="93" t="s">
        <v>57</v>
      </c>
    </row>
    <row r="5" spans="1:39" x14ac:dyDescent="0.25">
      <c r="A5" s="2" t="s">
        <v>58</v>
      </c>
      <c r="B5" s="3" t="s">
        <v>59</v>
      </c>
      <c r="C5" s="2" t="str">
        <f>B5&amp;" "&amp;B3&amp;" Capacity Position - Portfolio "&amp;B1&amp; " "</f>
        <v xml:space="preserve">KPCo Summer Capacity Position - Portfolio REF Portfolio </v>
      </c>
      <c r="Z5" s="1" t="s">
        <v>58</v>
      </c>
      <c r="AA5" s="93" t="s">
        <v>60</v>
      </c>
    </row>
    <row r="6" spans="1:39" x14ac:dyDescent="0.25">
      <c r="B6" s="98"/>
      <c r="Z6" s="1" t="s">
        <v>61</v>
      </c>
      <c r="AA6" s="96">
        <v>44927</v>
      </c>
    </row>
    <row r="7" spans="1:39" ht="15" customHeight="1" x14ac:dyDescent="0.25">
      <c r="C7" s="4" t="s">
        <v>62</v>
      </c>
      <c r="D7" s="205" t="s">
        <v>63</v>
      </c>
      <c r="E7" s="205" t="s">
        <v>64</v>
      </c>
      <c r="F7" s="205" t="s">
        <v>65</v>
      </c>
      <c r="G7" s="205" t="s">
        <v>66</v>
      </c>
      <c r="H7" s="205" t="s">
        <v>67</v>
      </c>
      <c r="I7" s="205" t="s">
        <v>68</v>
      </c>
      <c r="J7" s="205" t="s">
        <v>69</v>
      </c>
      <c r="K7" s="205" t="s">
        <v>70</v>
      </c>
      <c r="L7" s="205" t="s">
        <v>71</v>
      </c>
      <c r="M7" s="205" t="s">
        <v>72</v>
      </c>
      <c r="N7" s="205" t="s">
        <v>73</v>
      </c>
      <c r="O7" s="205" t="s">
        <v>74</v>
      </c>
      <c r="P7" s="205" t="s">
        <v>75</v>
      </c>
      <c r="Q7" s="205" t="s">
        <v>76</v>
      </c>
      <c r="R7" s="205" t="s">
        <v>77</v>
      </c>
      <c r="S7" s="205" t="s">
        <v>78</v>
      </c>
      <c r="T7" s="205" t="s">
        <v>79</v>
      </c>
      <c r="U7" s="205" t="s">
        <v>80</v>
      </c>
      <c r="V7" s="205" t="s">
        <v>81</v>
      </c>
      <c r="W7" s="205" t="s">
        <v>82</v>
      </c>
      <c r="X7" s="205" t="s">
        <v>83</v>
      </c>
      <c r="Z7" s="1" t="s">
        <v>84</v>
      </c>
      <c r="AA7" s="107" cm="1">
        <f t="array" ref="AA7">_xlfn.IFS($B$3=$AA$3,'Key Assumptions'!$C$60,$B$3=$AB$3,'Key Assumptions'!$C$61)</f>
        <v>8.9399999999999993E-2</v>
      </c>
    </row>
    <row r="8" spans="1:39" ht="15.75" thickBot="1" x14ac:dyDescent="0.3">
      <c r="C8" s="2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Z8" s="92"/>
    </row>
    <row r="9" spans="1:39" ht="15.75" thickBot="1" x14ac:dyDescent="0.3">
      <c r="C9" s="4" t="s">
        <v>85</v>
      </c>
      <c r="D9" s="4">
        <v>2023</v>
      </c>
      <c r="E9" s="4">
        <v>2024</v>
      </c>
      <c r="F9" s="4">
        <v>2025</v>
      </c>
      <c r="G9" s="4">
        <v>2026</v>
      </c>
      <c r="H9" s="4">
        <v>2027</v>
      </c>
      <c r="I9" s="4">
        <v>2028</v>
      </c>
      <c r="J9" s="4">
        <v>2029</v>
      </c>
      <c r="K9" s="4">
        <v>2030</v>
      </c>
      <c r="L9" s="4">
        <v>2031</v>
      </c>
      <c r="M9" s="4">
        <v>2032</v>
      </c>
      <c r="N9" s="4">
        <v>2033</v>
      </c>
      <c r="O9" s="4">
        <v>2034</v>
      </c>
      <c r="P9" s="4">
        <v>2035</v>
      </c>
      <c r="Q9" s="4">
        <v>2036</v>
      </c>
      <c r="R9" s="4">
        <v>2037</v>
      </c>
      <c r="S9" s="4">
        <v>2038</v>
      </c>
      <c r="T9" s="4">
        <v>2039</v>
      </c>
      <c r="U9" s="4">
        <v>2040</v>
      </c>
      <c r="V9" s="4">
        <v>2041</v>
      </c>
      <c r="W9" s="4">
        <v>2042</v>
      </c>
      <c r="X9" s="4">
        <v>2043</v>
      </c>
      <c r="Y9" s="45"/>
      <c r="Z9" s="180"/>
      <c r="AA9" s="181"/>
      <c r="AB9" s="182" t="s">
        <v>86</v>
      </c>
      <c r="AC9" s="183" t="str">
        <f>C5</f>
        <v xml:space="preserve">KPCo Summer Capacity Position - Portfolio REF Portfolio </v>
      </c>
      <c r="AD9" s="181"/>
      <c r="AE9" s="181"/>
      <c r="AF9" s="184"/>
      <c r="AG9" s="185"/>
    </row>
    <row r="10" spans="1:39" x14ac:dyDescent="0.25">
      <c r="B10" s="50" t="s">
        <v>87</v>
      </c>
      <c r="C10" s="12" t="s">
        <v>88</v>
      </c>
      <c r="D10" s="5" cm="1">
        <f t="array" ref="D10">_xlfn.IFS($B$3=$AA$3,SUMIFS(INDEX('Existing Resources'!$F$5:$AI$10,0,MATCH(D$9,'Existing Resources'!$F$4:$AJ$4,0)),'Existing Resources'!$A$5:$A$10,$C10),$B$3=$AB$3,SUMIFS(INDEX('Existing Resources'!$F$5:$AI$10,0,MATCH(D$9,'Existing Resources'!$F$4:$AJ$4,0)),'Existing Resources'!$A$5:$A$10,$C10))</f>
        <v>285</v>
      </c>
      <c r="E10" s="5" cm="1">
        <f t="array" ref="E10">_xlfn.IFS($B$3=$AA$3,SUMIFS(INDEX('Existing Resources'!$F$5:$AI$10,0,MATCH(E$9,'Existing Resources'!$F$4:$AJ$4,0)),'Existing Resources'!$A$5:$A$10,$C10),$B$3=$AB$3,SUMIFS(INDEX('Existing Resources'!$F$5:$AI$10,0,MATCH(E$9,'Existing Resources'!$F$4:$AJ$4,0)),'Existing Resources'!$A$5:$A$10,$C10))</f>
        <v>285</v>
      </c>
      <c r="F10" s="5" cm="1">
        <f t="array" ref="F10">_xlfn.IFS($B$3=$AA$3,SUMIFS(INDEX('Existing Resources'!$F$5:$AI$10,0,MATCH(F$9,'Existing Resources'!$F$4:$AJ$4,0)),'Existing Resources'!$A$5:$A$10,$C10),$B$3=$AB$3,SUMIFS(INDEX('Existing Resources'!$F$5:$AI$10,0,MATCH(F$9,'Existing Resources'!$F$4:$AJ$4,0)),'Existing Resources'!$A$5:$A$10,$C10))</f>
        <v>285</v>
      </c>
      <c r="G10" s="5" cm="1">
        <f t="array" ref="G10">_xlfn.IFS($B$3=$AA$3,SUMIFS(INDEX('Existing Resources'!$F$5:$AI$10,0,MATCH(G$9,'Existing Resources'!$F$4:$AJ$4,0)),'Existing Resources'!$A$5:$A$10,$C10),$B$3=$AB$3,SUMIFS(INDEX('Existing Resources'!$F$5:$AI$10,0,MATCH(G$9,'Existing Resources'!$F$4:$AJ$4,0)),'Existing Resources'!$A$5:$A$10,$C10))</f>
        <v>285</v>
      </c>
      <c r="H10" s="5" cm="1">
        <f t="array" ref="H10">_xlfn.IFS($B$3=$AA$3,SUMIFS(INDEX('Existing Resources'!$F$5:$AI$10,0,MATCH(H$9,'Existing Resources'!$F$4:$AJ$4,0)),'Existing Resources'!$A$5:$A$10,$C10),$B$3=$AB$3,SUMIFS(INDEX('Existing Resources'!$F$5:$AI$10,0,MATCH(H$9,'Existing Resources'!$F$4:$AJ$4,0)),'Existing Resources'!$A$5:$A$10,$C10))</f>
        <v>285</v>
      </c>
      <c r="I10" s="5" cm="1">
        <f t="array" ref="I10">_xlfn.IFS($B$3=$AA$3,SUMIFS(INDEX('Existing Resources'!$F$5:$AI$10,0,MATCH(I$9,'Existing Resources'!$F$4:$AJ$4,0)),'Existing Resources'!$A$5:$A$10,$C10),$B$3=$AB$3,SUMIFS(INDEX('Existing Resources'!$F$5:$AI$10,0,MATCH(I$9,'Existing Resources'!$F$4:$AJ$4,0)),'Existing Resources'!$A$5:$A$10,$C10))</f>
        <v>285</v>
      </c>
      <c r="J10" s="5" cm="1">
        <f t="array" ref="J10">_xlfn.IFS($B$3=$AA$3,SUMIFS(INDEX('Existing Resources'!$F$5:$AI$10,0,MATCH(J$9,'Existing Resources'!$F$4:$AJ$4,0)),'Existing Resources'!$A$5:$A$10,$C10),$B$3=$AB$3,SUMIFS(INDEX('Existing Resources'!$F$5:$AI$10,0,MATCH(J$9,'Existing Resources'!$F$4:$AJ$4,0)),'Existing Resources'!$A$5:$A$10,$C10))</f>
        <v>285</v>
      </c>
      <c r="K10" s="5" cm="1">
        <f t="array" ref="K10">_xlfn.IFS($B$3=$AA$3,SUMIFS(INDEX('Existing Resources'!$F$5:$AI$10,0,MATCH(K$9,'Existing Resources'!$F$4:$AJ$4,0)),'Existing Resources'!$A$5:$A$10,$C10),$B$3=$AB$3,SUMIFS(INDEX('Existing Resources'!$F$5:$AI$10,0,MATCH(K$9,'Existing Resources'!$F$4:$AJ$4,0)),'Existing Resources'!$A$5:$A$10,$C10))</f>
        <v>285</v>
      </c>
      <c r="L10" s="5" cm="1">
        <f t="array" ref="L10">_xlfn.IFS($B$3=$AA$3,SUMIFS(INDEX('Existing Resources'!$F$5:$AI$10,0,MATCH(L$9,'Existing Resources'!$F$4:$AJ$4,0)),'Existing Resources'!$A$5:$A$10,$C10),$B$3=$AB$3,SUMIFS(INDEX('Existing Resources'!$F$5:$AI$10,0,MATCH(L$9,'Existing Resources'!$F$4:$AJ$4,0)),'Existing Resources'!$A$5:$A$10,$C10))</f>
        <v>0</v>
      </c>
      <c r="M10" s="5" cm="1">
        <f t="array" ref="M10">_xlfn.IFS($B$3=$AA$3,SUMIFS(INDEX('Existing Resources'!$F$5:$AI$10,0,MATCH(M$9,'Existing Resources'!$F$4:$AJ$4,0)),'Existing Resources'!$A$5:$A$10,$C10),$B$3=$AB$3,SUMIFS(INDEX('Existing Resources'!$F$5:$AI$10,0,MATCH(M$9,'Existing Resources'!$F$4:$AJ$4,0)),'Existing Resources'!$A$5:$A$10,$C10))</f>
        <v>0</v>
      </c>
      <c r="N10" s="5" cm="1">
        <f t="array" ref="N10">_xlfn.IFS($B$3=$AA$3,SUMIFS(INDEX('Existing Resources'!$F$5:$AI$10,0,MATCH(N$9,'Existing Resources'!$F$4:$AJ$4,0)),'Existing Resources'!$A$5:$A$10,$C10),$B$3=$AB$3,SUMIFS(INDEX('Existing Resources'!$F$5:$AI$10,0,MATCH(N$9,'Existing Resources'!$F$4:$AJ$4,0)),'Existing Resources'!$A$5:$A$10,$C10))</f>
        <v>0</v>
      </c>
      <c r="O10" s="5" cm="1">
        <f t="array" ref="O10">_xlfn.IFS($B$3=$AA$3,SUMIFS(INDEX('Existing Resources'!$F$5:$AI$10,0,MATCH(O$9,'Existing Resources'!$F$4:$AJ$4,0)),'Existing Resources'!$A$5:$A$10,$C10),$B$3=$AB$3,SUMIFS(INDEX('Existing Resources'!$F$5:$AI$10,0,MATCH(O$9,'Existing Resources'!$F$4:$AJ$4,0)),'Existing Resources'!$A$5:$A$10,$C10))</f>
        <v>0</v>
      </c>
      <c r="P10" s="5" cm="1">
        <f t="array" ref="P10">_xlfn.IFS($B$3=$AA$3,SUMIFS(INDEX('Existing Resources'!$F$5:$AI$10,0,MATCH(P$9,'Existing Resources'!$F$4:$AJ$4,0)),'Existing Resources'!$A$5:$A$10,$C10),$B$3=$AB$3,SUMIFS(INDEX('Existing Resources'!$F$5:$AI$10,0,MATCH(P$9,'Existing Resources'!$F$4:$AJ$4,0)),'Existing Resources'!$A$5:$A$10,$C10))</f>
        <v>0</v>
      </c>
      <c r="Q10" s="5" cm="1">
        <f t="array" ref="Q10">_xlfn.IFS($B$3=$AA$3,SUMIFS(INDEX('Existing Resources'!$F$5:$AI$10,0,MATCH(Q$9,'Existing Resources'!$F$4:$AJ$4,0)),'Existing Resources'!$A$5:$A$10,$C10),$B$3=$AB$3,SUMIFS(INDEX('Existing Resources'!$F$5:$AI$10,0,MATCH(Q$9,'Existing Resources'!$F$4:$AJ$4,0)),'Existing Resources'!$A$5:$A$10,$C10))</f>
        <v>0</v>
      </c>
      <c r="R10" s="5" cm="1">
        <f t="array" ref="R10">_xlfn.IFS($B$3=$AA$3,SUMIFS(INDEX('Existing Resources'!$F$5:$AI$10,0,MATCH(R$9,'Existing Resources'!$F$4:$AJ$4,0)),'Existing Resources'!$A$5:$A$10,$C10),$B$3=$AB$3,SUMIFS(INDEX('Existing Resources'!$F$5:$AI$10,0,MATCH(R$9,'Existing Resources'!$F$4:$AJ$4,0)),'Existing Resources'!$A$5:$A$10,$C10))</f>
        <v>0</v>
      </c>
      <c r="S10" s="5" cm="1">
        <f t="array" ref="S10">_xlfn.IFS($B$3=$AA$3,SUMIFS(INDEX('Existing Resources'!$F$5:$AI$10,0,MATCH(S$9,'Existing Resources'!$F$4:$AJ$4,0)),'Existing Resources'!$A$5:$A$10,$C10),$B$3=$AB$3,SUMIFS(INDEX('Existing Resources'!$F$5:$AI$10,0,MATCH(S$9,'Existing Resources'!$F$4:$AJ$4,0)),'Existing Resources'!$A$5:$A$10,$C10))</f>
        <v>0</v>
      </c>
      <c r="T10" s="5" cm="1">
        <f t="array" ref="T10">_xlfn.IFS($B$3=$AA$3,SUMIFS(INDEX('Existing Resources'!$F$5:$AI$10,0,MATCH(T$9,'Existing Resources'!$F$4:$AJ$4,0)),'Existing Resources'!$A$5:$A$10,$C10),$B$3=$AB$3,SUMIFS(INDEX('Existing Resources'!$F$5:$AI$10,0,MATCH(T$9,'Existing Resources'!$F$4:$AJ$4,0)),'Existing Resources'!$A$5:$A$10,$C10))</f>
        <v>0</v>
      </c>
      <c r="U10" s="5" cm="1">
        <f t="array" ref="U10">_xlfn.IFS($B$3=$AA$3,SUMIFS(INDEX('Existing Resources'!$F$5:$AI$10,0,MATCH(U$9,'Existing Resources'!$F$4:$AJ$4,0)),'Existing Resources'!$A$5:$A$10,$C10),$B$3=$AB$3,SUMIFS(INDEX('Existing Resources'!$F$5:$AI$10,0,MATCH(U$9,'Existing Resources'!$F$4:$AJ$4,0)),'Existing Resources'!$A$5:$A$10,$C10))</f>
        <v>0</v>
      </c>
      <c r="V10" s="5" cm="1">
        <f t="array" ref="V10">_xlfn.IFS($B$3=$AA$3,SUMIFS(INDEX('Existing Resources'!$F$5:$AI$10,0,MATCH(V$9,'Existing Resources'!$F$4:$AJ$4,0)),'Existing Resources'!$A$5:$A$10,$C10),$B$3=$AB$3,SUMIFS(INDEX('Existing Resources'!$F$5:$AI$10,0,MATCH(V$9,'Existing Resources'!$F$4:$AJ$4,0)),'Existing Resources'!$A$5:$A$10,$C10))</f>
        <v>0</v>
      </c>
      <c r="W10" s="5" cm="1">
        <f t="array" ref="W10">_xlfn.IFS($B$3=$AA$3,SUMIFS(INDEX('Existing Resources'!$F$5:$AI$10,0,MATCH(W$9,'Existing Resources'!$F$4:$AJ$4,0)),'Existing Resources'!$A$5:$A$10,$C10),$B$3=$AB$3,SUMIFS(INDEX('Existing Resources'!$F$5:$AI$10,0,MATCH(W$9,'Existing Resources'!$F$4:$AJ$4,0)),'Existing Resources'!$A$5:$A$10,$C10))</f>
        <v>0</v>
      </c>
      <c r="X10" s="5" cm="1">
        <f t="array" ref="X10">_xlfn.IFS($B$3=$AA$3,SUMIFS(INDEX('Existing Resources'!$F$5:$AI$10,0,MATCH(X$9,'Existing Resources'!$F$4:$AJ$4,0)),'Existing Resources'!$A$5:$A$10,$C10),$B$3=$AB$3,SUMIFS(INDEX('Existing Resources'!$F$5:$AI$10,0,MATCH(X$9,'Existing Resources'!$F$4:$AJ$4,0)),'Existing Resources'!$A$5:$A$10,$C10))</f>
        <v>0</v>
      </c>
      <c r="Y10" s="46"/>
      <c r="Z10" s="92"/>
    </row>
    <row r="11" spans="1:39" x14ac:dyDescent="0.25">
      <c r="B11" s="50"/>
      <c r="C11" s="12" t="s">
        <v>89</v>
      </c>
      <c r="D11" s="5" cm="1">
        <f t="array" ref="D11">_xlfn.IFS($B$3=$AA$3,SUMIFS(INDEX('Existing Resources'!$F$5:$AI$10,0,MATCH(D$9,'Existing Resources'!$F$4:$AJ$4,0)),'Existing Resources'!$A$5:$A$10,$C11),$B$3=$AB$3,SUMIFS(INDEX('Existing Resources'!$F$5:$AI$10,0,MATCH(D$9,'Existing Resources'!$F$4:$AJ$4,0)),'Existing Resources'!$A$5:$A$10,$C11))</f>
        <v>292</v>
      </c>
      <c r="E11" s="5" cm="1">
        <f t="array" ref="E11">_xlfn.IFS($B$3=$AA$3,SUMIFS(INDEX('Existing Resources'!$F$5:$AI$10,0,MATCH(E$9,'Existing Resources'!$F$4:$AJ$4,0)),'Existing Resources'!$A$5:$A$10,$C11),$B$3=$AB$3,SUMIFS(INDEX('Existing Resources'!$F$5:$AI$10,0,MATCH(E$9,'Existing Resources'!$F$4:$AJ$4,0)),'Existing Resources'!$A$5:$A$10,$C11))</f>
        <v>292</v>
      </c>
      <c r="F11" s="5" cm="1">
        <f t="array" ref="F11">_xlfn.IFS($B$3=$AA$3,SUMIFS(INDEX('Existing Resources'!$F$5:$AI$10,0,MATCH(F$9,'Existing Resources'!$F$4:$AJ$4,0)),'Existing Resources'!$A$5:$A$10,$C11),$B$3=$AB$3,SUMIFS(INDEX('Existing Resources'!$F$5:$AI$10,0,MATCH(F$9,'Existing Resources'!$F$4:$AJ$4,0)),'Existing Resources'!$A$5:$A$10,$C11))</f>
        <v>292</v>
      </c>
      <c r="G11" s="5" cm="1">
        <f t="array" ref="G11">_xlfn.IFS($B$3=$AA$3,SUMIFS(INDEX('Existing Resources'!$F$5:$AI$10,0,MATCH(G$9,'Existing Resources'!$F$4:$AJ$4,0)),'Existing Resources'!$A$5:$A$10,$C11),$B$3=$AB$3,SUMIFS(INDEX('Existing Resources'!$F$5:$AI$10,0,MATCH(G$9,'Existing Resources'!$F$4:$AJ$4,0)),'Existing Resources'!$A$5:$A$10,$C11))</f>
        <v>292</v>
      </c>
      <c r="H11" s="5" cm="1">
        <f t="array" ref="H11">_xlfn.IFS($B$3=$AA$3,SUMIFS(INDEX('Existing Resources'!$F$5:$AI$10,0,MATCH(H$9,'Existing Resources'!$F$4:$AJ$4,0)),'Existing Resources'!$A$5:$A$10,$C11),$B$3=$AB$3,SUMIFS(INDEX('Existing Resources'!$F$5:$AI$10,0,MATCH(H$9,'Existing Resources'!$F$4:$AJ$4,0)),'Existing Resources'!$A$5:$A$10,$C11))</f>
        <v>292</v>
      </c>
      <c r="I11" s="5" cm="1">
        <f t="array" ref="I11">_xlfn.IFS($B$3=$AA$3,SUMIFS(INDEX('Existing Resources'!$F$5:$AI$10,0,MATCH(I$9,'Existing Resources'!$F$4:$AJ$4,0)),'Existing Resources'!$A$5:$A$10,$C11),$B$3=$AB$3,SUMIFS(INDEX('Existing Resources'!$F$5:$AI$10,0,MATCH(I$9,'Existing Resources'!$F$4:$AJ$4,0)),'Existing Resources'!$A$5:$A$10,$C11))</f>
        <v>0</v>
      </c>
      <c r="J11" s="5" cm="1">
        <f t="array" ref="J11">_xlfn.IFS($B$3=$AA$3,SUMIFS(INDEX('Existing Resources'!$F$5:$AI$10,0,MATCH(J$9,'Existing Resources'!$F$4:$AJ$4,0)),'Existing Resources'!$A$5:$A$10,$C11),$B$3=$AB$3,SUMIFS(INDEX('Existing Resources'!$F$5:$AI$10,0,MATCH(J$9,'Existing Resources'!$F$4:$AJ$4,0)),'Existing Resources'!$A$5:$A$10,$C11))</f>
        <v>0</v>
      </c>
      <c r="K11" s="5" cm="1">
        <f t="array" ref="K11">_xlfn.IFS($B$3=$AA$3,SUMIFS(INDEX('Existing Resources'!$F$5:$AI$10,0,MATCH(K$9,'Existing Resources'!$F$4:$AJ$4,0)),'Existing Resources'!$A$5:$A$10,$C11),$B$3=$AB$3,SUMIFS(INDEX('Existing Resources'!$F$5:$AI$10,0,MATCH(K$9,'Existing Resources'!$F$4:$AJ$4,0)),'Existing Resources'!$A$5:$A$10,$C11))</f>
        <v>0</v>
      </c>
      <c r="L11" s="5" cm="1">
        <f t="array" ref="L11">_xlfn.IFS($B$3=$AA$3,SUMIFS(INDEX('Existing Resources'!$F$5:$AI$10,0,MATCH(L$9,'Existing Resources'!$F$4:$AJ$4,0)),'Existing Resources'!$A$5:$A$10,$C11),$B$3=$AB$3,SUMIFS(INDEX('Existing Resources'!$F$5:$AI$10,0,MATCH(L$9,'Existing Resources'!$F$4:$AJ$4,0)),'Existing Resources'!$A$5:$A$10,$C11))</f>
        <v>0</v>
      </c>
      <c r="M11" s="5" cm="1">
        <f t="array" ref="M11">_xlfn.IFS($B$3=$AA$3,SUMIFS(INDEX('Existing Resources'!$F$5:$AI$10,0,MATCH(M$9,'Existing Resources'!$F$4:$AJ$4,0)),'Existing Resources'!$A$5:$A$10,$C11),$B$3=$AB$3,SUMIFS(INDEX('Existing Resources'!$F$5:$AI$10,0,MATCH(M$9,'Existing Resources'!$F$4:$AJ$4,0)),'Existing Resources'!$A$5:$A$10,$C11))</f>
        <v>0</v>
      </c>
      <c r="N11" s="5" cm="1">
        <f t="array" ref="N11">_xlfn.IFS($B$3=$AA$3,SUMIFS(INDEX('Existing Resources'!$F$5:$AI$10,0,MATCH(N$9,'Existing Resources'!$F$4:$AJ$4,0)),'Existing Resources'!$A$5:$A$10,$C11),$B$3=$AB$3,SUMIFS(INDEX('Existing Resources'!$F$5:$AI$10,0,MATCH(N$9,'Existing Resources'!$F$4:$AJ$4,0)),'Existing Resources'!$A$5:$A$10,$C11))</f>
        <v>0</v>
      </c>
      <c r="O11" s="5" cm="1">
        <f t="array" ref="O11">_xlfn.IFS($B$3=$AA$3,SUMIFS(INDEX('Existing Resources'!$F$5:$AI$10,0,MATCH(O$9,'Existing Resources'!$F$4:$AJ$4,0)),'Existing Resources'!$A$5:$A$10,$C11),$B$3=$AB$3,SUMIFS(INDEX('Existing Resources'!$F$5:$AI$10,0,MATCH(O$9,'Existing Resources'!$F$4:$AJ$4,0)),'Existing Resources'!$A$5:$A$10,$C11))</f>
        <v>0</v>
      </c>
      <c r="P11" s="5" cm="1">
        <f t="array" ref="P11">_xlfn.IFS($B$3=$AA$3,SUMIFS(INDEX('Existing Resources'!$F$5:$AI$10,0,MATCH(P$9,'Existing Resources'!$F$4:$AJ$4,0)),'Existing Resources'!$A$5:$A$10,$C11),$B$3=$AB$3,SUMIFS(INDEX('Existing Resources'!$F$5:$AI$10,0,MATCH(P$9,'Existing Resources'!$F$4:$AJ$4,0)),'Existing Resources'!$A$5:$A$10,$C11))</f>
        <v>0</v>
      </c>
      <c r="Q11" s="5" cm="1">
        <f t="array" ref="Q11">_xlfn.IFS($B$3=$AA$3,SUMIFS(INDEX('Existing Resources'!$F$5:$AI$10,0,MATCH(Q$9,'Existing Resources'!$F$4:$AJ$4,0)),'Existing Resources'!$A$5:$A$10,$C11),$B$3=$AB$3,SUMIFS(INDEX('Existing Resources'!$F$5:$AI$10,0,MATCH(Q$9,'Existing Resources'!$F$4:$AJ$4,0)),'Existing Resources'!$A$5:$A$10,$C11))</f>
        <v>0</v>
      </c>
      <c r="R11" s="5" cm="1">
        <f t="array" ref="R11">_xlfn.IFS($B$3=$AA$3,SUMIFS(INDEX('Existing Resources'!$F$5:$AI$10,0,MATCH(R$9,'Existing Resources'!$F$4:$AJ$4,0)),'Existing Resources'!$A$5:$A$10,$C11),$B$3=$AB$3,SUMIFS(INDEX('Existing Resources'!$F$5:$AI$10,0,MATCH(R$9,'Existing Resources'!$F$4:$AJ$4,0)),'Existing Resources'!$A$5:$A$10,$C11))</f>
        <v>0</v>
      </c>
      <c r="S11" s="5" cm="1">
        <f t="array" ref="S11">_xlfn.IFS($B$3=$AA$3,SUMIFS(INDEX('Existing Resources'!$F$5:$AI$10,0,MATCH(S$9,'Existing Resources'!$F$4:$AJ$4,0)),'Existing Resources'!$A$5:$A$10,$C11),$B$3=$AB$3,SUMIFS(INDEX('Existing Resources'!$F$5:$AI$10,0,MATCH(S$9,'Existing Resources'!$F$4:$AJ$4,0)),'Existing Resources'!$A$5:$A$10,$C11))</f>
        <v>0</v>
      </c>
      <c r="T11" s="5" cm="1">
        <f t="array" ref="T11">_xlfn.IFS($B$3=$AA$3,SUMIFS(INDEX('Existing Resources'!$F$5:$AI$10,0,MATCH(T$9,'Existing Resources'!$F$4:$AJ$4,0)),'Existing Resources'!$A$5:$A$10,$C11),$B$3=$AB$3,SUMIFS(INDEX('Existing Resources'!$F$5:$AI$10,0,MATCH(T$9,'Existing Resources'!$F$4:$AJ$4,0)),'Existing Resources'!$A$5:$A$10,$C11))</f>
        <v>0</v>
      </c>
      <c r="U11" s="5" cm="1">
        <f t="array" ref="U11">_xlfn.IFS($B$3=$AA$3,SUMIFS(INDEX('Existing Resources'!$F$5:$AI$10,0,MATCH(U$9,'Existing Resources'!$F$4:$AJ$4,0)),'Existing Resources'!$A$5:$A$10,$C11),$B$3=$AB$3,SUMIFS(INDEX('Existing Resources'!$F$5:$AI$10,0,MATCH(U$9,'Existing Resources'!$F$4:$AJ$4,0)),'Existing Resources'!$A$5:$A$10,$C11))</f>
        <v>0</v>
      </c>
      <c r="V11" s="5" cm="1">
        <f t="array" ref="V11">_xlfn.IFS($B$3=$AA$3,SUMIFS(INDEX('Existing Resources'!$F$5:$AI$10,0,MATCH(V$9,'Existing Resources'!$F$4:$AJ$4,0)),'Existing Resources'!$A$5:$A$10,$C11),$B$3=$AB$3,SUMIFS(INDEX('Existing Resources'!$F$5:$AI$10,0,MATCH(V$9,'Existing Resources'!$F$4:$AJ$4,0)),'Existing Resources'!$A$5:$A$10,$C11))</f>
        <v>0</v>
      </c>
      <c r="W11" s="5" cm="1">
        <f t="array" ref="W11">_xlfn.IFS($B$3=$AA$3,SUMIFS(INDEX('Existing Resources'!$F$5:$AI$10,0,MATCH(W$9,'Existing Resources'!$F$4:$AJ$4,0)),'Existing Resources'!$A$5:$A$10,$C11),$B$3=$AB$3,SUMIFS(INDEX('Existing Resources'!$F$5:$AI$10,0,MATCH(W$9,'Existing Resources'!$F$4:$AJ$4,0)),'Existing Resources'!$A$5:$A$10,$C11))</f>
        <v>0</v>
      </c>
      <c r="X11" s="5" cm="1">
        <f t="array" ref="X11">_xlfn.IFS($B$3=$AA$3,SUMIFS(INDEX('Existing Resources'!$F$5:$AI$10,0,MATCH(X$9,'Existing Resources'!$F$4:$AJ$4,0)),'Existing Resources'!$A$5:$A$10,$C11),$B$3=$AB$3,SUMIFS(INDEX('Existing Resources'!$F$5:$AI$10,0,MATCH(X$9,'Existing Resources'!$F$4:$AJ$4,0)),'Existing Resources'!$A$5:$A$10,$C11))</f>
        <v>0</v>
      </c>
      <c r="Y11" s="46"/>
      <c r="Z11" s="92"/>
    </row>
    <row r="12" spans="1:39" x14ac:dyDescent="0.25">
      <c r="B12" s="50"/>
      <c r="C12" s="12" t="s">
        <v>90</v>
      </c>
      <c r="D12" s="5" cm="1">
        <f t="array" ref="D12">_xlfn.IFS($B$3=$AA$3,SUMIFS(INDEX('Existing Resources'!$F$5:$AI$10,0,MATCH(D$9,'Existing Resources'!$F$4:$AJ$4,0)),'Existing Resources'!$A$5:$A$10,$C12),$B$3=$AB$3,SUMIFS(INDEX('Existing Resources'!$F$5:$AI$10,0,MATCH(D$9,'Existing Resources'!$F$4:$AJ$4,0)),'Existing Resources'!$A$5:$A$10,$C12))</f>
        <v>357</v>
      </c>
      <c r="E12" s="5" cm="1">
        <f t="array" ref="E12">_xlfn.IFS($B$3=$AA$3,SUMIFS(INDEX('Existing Resources'!$F$5:$AI$10,0,MATCH(E$9,'Existing Resources'!$F$4:$AJ$4,0)),'Existing Resources'!$A$5:$A$10,$C12),$B$3=$AB$3,SUMIFS(INDEX('Existing Resources'!$F$5:$AI$10,0,MATCH(E$9,'Existing Resources'!$F$4:$AJ$4,0)),'Existing Resources'!$A$5:$A$10,$C12))</f>
        <v>357</v>
      </c>
      <c r="F12" s="5" cm="1">
        <f t="array" ref="F12">_xlfn.IFS($B$3=$AA$3,SUMIFS(INDEX('Existing Resources'!$F$5:$AI$10,0,MATCH(F$9,'Existing Resources'!$F$4:$AJ$4,0)),'Existing Resources'!$A$5:$A$10,$C12),$B$3=$AB$3,SUMIFS(INDEX('Existing Resources'!$F$5:$AI$10,0,MATCH(F$9,'Existing Resources'!$F$4:$AJ$4,0)),'Existing Resources'!$A$5:$A$10,$C12))</f>
        <v>357</v>
      </c>
      <c r="G12" s="5" cm="1">
        <f t="array" ref="G12">_xlfn.IFS($B$3=$AA$3,SUMIFS(INDEX('Existing Resources'!$F$5:$AI$10,0,MATCH(G$9,'Existing Resources'!$F$4:$AJ$4,0)),'Existing Resources'!$A$5:$A$10,$C12),$B$3=$AB$3,SUMIFS(INDEX('Existing Resources'!$F$5:$AI$10,0,MATCH(G$9,'Existing Resources'!$F$4:$AJ$4,0)),'Existing Resources'!$A$5:$A$10,$C12))</f>
        <v>357</v>
      </c>
      <c r="H12" s="5" cm="1">
        <f t="array" ref="H12">_xlfn.IFS($B$3=$AA$3,SUMIFS(INDEX('Existing Resources'!$F$5:$AI$10,0,MATCH(H$9,'Existing Resources'!$F$4:$AJ$4,0)),'Existing Resources'!$A$5:$A$10,$C12),$B$3=$AB$3,SUMIFS(INDEX('Existing Resources'!$F$5:$AI$10,0,MATCH(H$9,'Existing Resources'!$F$4:$AJ$4,0)),'Existing Resources'!$A$5:$A$10,$C12))</f>
        <v>357</v>
      </c>
      <c r="I12" s="5" cm="1">
        <f t="array" ref="I12">_xlfn.IFS($B$3=$AA$3,SUMIFS(INDEX('Existing Resources'!$F$5:$AI$10,0,MATCH(I$9,'Existing Resources'!$F$4:$AJ$4,0)),'Existing Resources'!$A$5:$A$10,$C12),$B$3=$AB$3,SUMIFS(INDEX('Existing Resources'!$F$5:$AI$10,0,MATCH(I$9,'Existing Resources'!$F$4:$AJ$4,0)),'Existing Resources'!$A$5:$A$10,$C12))</f>
        <v>0</v>
      </c>
      <c r="J12" s="5" cm="1">
        <f t="array" ref="J12">_xlfn.IFS($B$3=$AA$3,SUMIFS(INDEX('Existing Resources'!$F$5:$AI$10,0,MATCH(J$9,'Existing Resources'!$F$4:$AJ$4,0)),'Existing Resources'!$A$5:$A$10,$C12),$B$3=$AB$3,SUMIFS(INDEX('Existing Resources'!$F$5:$AI$10,0,MATCH(J$9,'Existing Resources'!$F$4:$AJ$4,0)),'Existing Resources'!$A$5:$A$10,$C12))</f>
        <v>0</v>
      </c>
      <c r="K12" s="5" cm="1">
        <f t="array" ref="K12">_xlfn.IFS($B$3=$AA$3,SUMIFS(INDEX('Existing Resources'!$F$5:$AI$10,0,MATCH(K$9,'Existing Resources'!$F$4:$AJ$4,0)),'Existing Resources'!$A$5:$A$10,$C12),$B$3=$AB$3,SUMIFS(INDEX('Existing Resources'!$F$5:$AI$10,0,MATCH(K$9,'Existing Resources'!$F$4:$AJ$4,0)),'Existing Resources'!$A$5:$A$10,$C12))</f>
        <v>0</v>
      </c>
      <c r="L12" s="5" cm="1">
        <f t="array" ref="L12">_xlfn.IFS($B$3=$AA$3,SUMIFS(INDEX('Existing Resources'!$F$5:$AI$10,0,MATCH(L$9,'Existing Resources'!$F$4:$AJ$4,0)),'Existing Resources'!$A$5:$A$10,$C12),$B$3=$AB$3,SUMIFS(INDEX('Existing Resources'!$F$5:$AI$10,0,MATCH(L$9,'Existing Resources'!$F$4:$AJ$4,0)),'Existing Resources'!$A$5:$A$10,$C12))</f>
        <v>0</v>
      </c>
      <c r="M12" s="5" cm="1">
        <f t="array" ref="M12">_xlfn.IFS($B$3=$AA$3,SUMIFS(INDEX('Existing Resources'!$F$5:$AI$10,0,MATCH(M$9,'Existing Resources'!$F$4:$AJ$4,0)),'Existing Resources'!$A$5:$A$10,$C12),$B$3=$AB$3,SUMIFS(INDEX('Existing Resources'!$F$5:$AI$10,0,MATCH(M$9,'Existing Resources'!$F$4:$AJ$4,0)),'Existing Resources'!$A$5:$A$10,$C12))</f>
        <v>0</v>
      </c>
      <c r="N12" s="5" cm="1">
        <f t="array" ref="N12">_xlfn.IFS($B$3=$AA$3,SUMIFS(INDEX('Existing Resources'!$F$5:$AI$10,0,MATCH(N$9,'Existing Resources'!$F$4:$AJ$4,0)),'Existing Resources'!$A$5:$A$10,$C12),$B$3=$AB$3,SUMIFS(INDEX('Existing Resources'!$F$5:$AI$10,0,MATCH(N$9,'Existing Resources'!$F$4:$AJ$4,0)),'Existing Resources'!$A$5:$A$10,$C12))</f>
        <v>0</v>
      </c>
      <c r="O12" s="5" cm="1">
        <f t="array" ref="O12">_xlfn.IFS($B$3=$AA$3,SUMIFS(INDEX('Existing Resources'!$F$5:$AI$10,0,MATCH(O$9,'Existing Resources'!$F$4:$AJ$4,0)),'Existing Resources'!$A$5:$A$10,$C12),$B$3=$AB$3,SUMIFS(INDEX('Existing Resources'!$F$5:$AI$10,0,MATCH(O$9,'Existing Resources'!$F$4:$AJ$4,0)),'Existing Resources'!$A$5:$A$10,$C12))</f>
        <v>0</v>
      </c>
      <c r="P12" s="5" cm="1">
        <f t="array" ref="P12">_xlfn.IFS($B$3=$AA$3,SUMIFS(INDEX('Existing Resources'!$F$5:$AI$10,0,MATCH(P$9,'Existing Resources'!$F$4:$AJ$4,0)),'Existing Resources'!$A$5:$A$10,$C12),$B$3=$AB$3,SUMIFS(INDEX('Existing Resources'!$F$5:$AI$10,0,MATCH(P$9,'Existing Resources'!$F$4:$AJ$4,0)),'Existing Resources'!$A$5:$A$10,$C12))</f>
        <v>0</v>
      </c>
      <c r="Q12" s="5" cm="1">
        <f t="array" ref="Q12">_xlfn.IFS($B$3=$AA$3,SUMIFS(INDEX('Existing Resources'!$F$5:$AI$10,0,MATCH(Q$9,'Existing Resources'!$F$4:$AJ$4,0)),'Existing Resources'!$A$5:$A$10,$C12),$B$3=$AB$3,SUMIFS(INDEX('Existing Resources'!$F$5:$AI$10,0,MATCH(Q$9,'Existing Resources'!$F$4:$AJ$4,0)),'Existing Resources'!$A$5:$A$10,$C12))</f>
        <v>0</v>
      </c>
      <c r="R12" s="5" cm="1">
        <f t="array" ref="R12">_xlfn.IFS($B$3=$AA$3,SUMIFS(INDEX('Existing Resources'!$F$5:$AI$10,0,MATCH(R$9,'Existing Resources'!$F$4:$AJ$4,0)),'Existing Resources'!$A$5:$A$10,$C12),$B$3=$AB$3,SUMIFS(INDEX('Existing Resources'!$F$5:$AI$10,0,MATCH(R$9,'Existing Resources'!$F$4:$AJ$4,0)),'Existing Resources'!$A$5:$A$10,$C12))</f>
        <v>0</v>
      </c>
      <c r="S12" s="5" cm="1">
        <f t="array" ref="S12">_xlfn.IFS($B$3=$AA$3,SUMIFS(INDEX('Existing Resources'!$F$5:$AI$10,0,MATCH(S$9,'Existing Resources'!$F$4:$AJ$4,0)),'Existing Resources'!$A$5:$A$10,$C12),$B$3=$AB$3,SUMIFS(INDEX('Existing Resources'!$F$5:$AI$10,0,MATCH(S$9,'Existing Resources'!$F$4:$AJ$4,0)),'Existing Resources'!$A$5:$A$10,$C12))</f>
        <v>0</v>
      </c>
      <c r="T12" s="5" cm="1">
        <f t="array" ref="T12">_xlfn.IFS($B$3=$AA$3,SUMIFS(INDEX('Existing Resources'!$F$5:$AI$10,0,MATCH(T$9,'Existing Resources'!$F$4:$AJ$4,0)),'Existing Resources'!$A$5:$A$10,$C12),$B$3=$AB$3,SUMIFS(INDEX('Existing Resources'!$F$5:$AI$10,0,MATCH(T$9,'Existing Resources'!$F$4:$AJ$4,0)),'Existing Resources'!$A$5:$A$10,$C12))</f>
        <v>0</v>
      </c>
      <c r="U12" s="5" cm="1">
        <f t="array" ref="U12">_xlfn.IFS($B$3=$AA$3,SUMIFS(INDEX('Existing Resources'!$F$5:$AI$10,0,MATCH(U$9,'Existing Resources'!$F$4:$AJ$4,0)),'Existing Resources'!$A$5:$A$10,$C12),$B$3=$AB$3,SUMIFS(INDEX('Existing Resources'!$F$5:$AI$10,0,MATCH(U$9,'Existing Resources'!$F$4:$AJ$4,0)),'Existing Resources'!$A$5:$A$10,$C12))</f>
        <v>0</v>
      </c>
      <c r="V12" s="5" cm="1">
        <f t="array" ref="V12">_xlfn.IFS($B$3=$AA$3,SUMIFS(INDEX('Existing Resources'!$F$5:$AI$10,0,MATCH(V$9,'Existing Resources'!$F$4:$AJ$4,0)),'Existing Resources'!$A$5:$A$10,$C12),$B$3=$AB$3,SUMIFS(INDEX('Existing Resources'!$F$5:$AI$10,0,MATCH(V$9,'Existing Resources'!$F$4:$AJ$4,0)),'Existing Resources'!$A$5:$A$10,$C12))</f>
        <v>0</v>
      </c>
      <c r="W12" s="5" cm="1">
        <f t="array" ref="W12">_xlfn.IFS($B$3=$AA$3,SUMIFS(INDEX('Existing Resources'!$F$5:$AI$10,0,MATCH(W$9,'Existing Resources'!$F$4:$AJ$4,0)),'Existing Resources'!$A$5:$A$10,$C12),$B$3=$AB$3,SUMIFS(INDEX('Existing Resources'!$F$5:$AI$10,0,MATCH(W$9,'Existing Resources'!$F$4:$AJ$4,0)),'Existing Resources'!$A$5:$A$10,$C12))</f>
        <v>0</v>
      </c>
      <c r="X12" s="5" cm="1">
        <f t="array" ref="X12">_xlfn.IFS($B$3=$AA$3,SUMIFS(INDEX('Existing Resources'!$F$5:$AI$10,0,MATCH(X$9,'Existing Resources'!$F$4:$AJ$4,0)),'Existing Resources'!$A$5:$A$10,$C12),$B$3=$AB$3,SUMIFS(INDEX('Existing Resources'!$F$5:$AI$10,0,MATCH(X$9,'Existing Resources'!$F$4:$AJ$4,0)),'Existing Resources'!$A$5:$A$10,$C12))</f>
        <v>0</v>
      </c>
      <c r="Y12" s="46"/>
      <c r="Z12" s="92"/>
    </row>
    <row r="13" spans="1:39" x14ac:dyDescent="0.25">
      <c r="B13" s="50"/>
      <c r="C13" s="12" t="s">
        <v>91</v>
      </c>
      <c r="D13" s="5" cm="1">
        <f t="array" ref="D13">_xlfn.IFS($B$3=$AA$3,SUMIFS(INDEX('Existing Resources'!$F$5:$AI$10,0,MATCH(D$9,'Existing Resources'!$F$4:$AJ$4,0)),'Existing Resources'!$A$5:$A$10,$C13),$B$3=$AB$3,SUMIFS(INDEX('Existing Resources'!$F$5:$AI$10,0,MATCH(D$9,'Existing Resources'!$F$4:$AJ$4,0)),'Existing Resources'!$A$5:$A$10,$C13))</f>
        <v>0</v>
      </c>
      <c r="E13" s="5" cm="1">
        <f t="array" ref="E13">_xlfn.IFS($B$3=$AA$3,SUMIFS(INDEX('Existing Resources'!$F$5:$AI$10,0,MATCH(E$9,'Existing Resources'!$F$4:$AJ$4,0)),'Existing Resources'!$A$5:$A$10,$C13),$B$3=$AB$3,SUMIFS(INDEX('Existing Resources'!$F$5:$AI$10,0,MATCH(E$9,'Existing Resources'!$F$4:$AJ$4,0)),'Existing Resources'!$A$5:$A$10,$C13))</f>
        <v>0</v>
      </c>
      <c r="F13" s="5" cm="1">
        <f t="array" ref="F13">_xlfn.IFS($B$3=$AA$3,SUMIFS(INDEX('Existing Resources'!$F$5:$AI$10,0,MATCH(F$9,'Existing Resources'!$F$4:$AJ$4,0)),'Existing Resources'!$A$5:$A$10,$C13),$B$3=$AB$3,SUMIFS(INDEX('Existing Resources'!$F$5:$AI$10,0,MATCH(F$9,'Existing Resources'!$F$4:$AJ$4,0)),'Existing Resources'!$A$5:$A$10,$C13))</f>
        <v>0</v>
      </c>
      <c r="G13" s="5" cm="1">
        <f t="array" ref="G13">_xlfn.IFS($B$3=$AA$3,SUMIFS(INDEX('Existing Resources'!$F$5:$AI$10,0,MATCH(G$9,'Existing Resources'!$F$4:$AJ$4,0)),'Existing Resources'!$A$5:$A$10,$C13),$B$3=$AB$3,SUMIFS(INDEX('Existing Resources'!$F$5:$AI$10,0,MATCH(G$9,'Existing Resources'!$F$4:$AJ$4,0)),'Existing Resources'!$A$5:$A$10,$C13))</f>
        <v>0</v>
      </c>
      <c r="H13" s="5" cm="1">
        <f t="array" ref="H13">_xlfn.IFS($B$3=$AA$3,SUMIFS(INDEX('Existing Resources'!$F$5:$AI$10,0,MATCH(H$9,'Existing Resources'!$F$4:$AJ$4,0)),'Existing Resources'!$A$5:$A$10,$C13),$B$3=$AB$3,SUMIFS(INDEX('Existing Resources'!$F$5:$AI$10,0,MATCH(H$9,'Existing Resources'!$F$4:$AJ$4,0)),'Existing Resources'!$A$5:$A$10,$C13))</f>
        <v>0</v>
      </c>
      <c r="I13" s="5" cm="1">
        <f t="array" ref="I13">_xlfn.IFS($B$3=$AA$3,SUMIFS(INDEX('Existing Resources'!$F$5:$AI$10,0,MATCH(I$9,'Existing Resources'!$F$4:$AJ$4,0)),'Existing Resources'!$A$5:$A$10,$C13),$B$3=$AB$3,SUMIFS(INDEX('Existing Resources'!$F$5:$AI$10,0,MATCH(I$9,'Existing Resources'!$F$4:$AJ$4,0)),'Existing Resources'!$A$5:$A$10,$C13))</f>
        <v>0</v>
      </c>
      <c r="J13" s="5" cm="1">
        <f t="array" ref="J13">_xlfn.IFS($B$3=$AA$3,SUMIFS(INDEX('Existing Resources'!$F$5:$AI$10,0,MATCH(J$9,'Existing Resources'!$F$4:$AJ$4,0)),'Existing Resources'!$A$5:$A$10,$C13),$B$3=$AB$3,SUMIFS(INDEX('Existing Resources'!$F$5:$AI$10,0,MATCH(J$9,'Existing Resources'!$F$4:$AJ$4,0)),'Existing Resources'!$A$5:$A$10,$C13))</f>
        <v>0</v>
      </c>
      <c r="K13" s="5" cm="1">
        <f t="array" ref="K13">_xlfn.IFS($B$3=$AA$3,SUMIFS(INDEX('Existing Resources'!$F$5:$AI$10,0,MATCH(K$9,'Existing Resources'!$F$4:$AJ$4,0)),'Existing Resources'!$A$5:$A$10,$C13),$B$3=$AB$3,SUMIFS(INDEX('Existing Resources'!$F$5:$AI$10,0,MATCH(K$9,'Existing Resources'!$F$4:$AJ$4,0)),'Existing Resources'!$A$5:$A$10,$C13))</f>
        <v>0</v>
      </c>
      <c r="L13" s="5" cm="1">
        <f t="array" ref="L13">_xlfn.IFS($B$3=$AA$3,SUMIFS(INDEX('Existing Resources'!$F$5:$AI$10,0,MATCH(L$9,'Existing Resources'!$F$4:$AJ$4,0)),'Existing Resources'!$A$5:$A$10,$C13),$B$3=$AB$3,SUMIFS(INDEX('Existing Resources'!$F$5:$AI$10,0,MATCH(L$9,'Existing Resources'!$F$4:$AJ$4,0)),'Existing Resources'!$A$5:$A$10,$C13))</f>
        <v>0</v>
      </c>
      <c r="M13" s="5" cm="1">
        <f t="array" ref="M13">_xlfn.IFS($B$3=$AA$3,SUMIFS(INDEX('Existing Resources'!$F$5:$AI$10,0,MATCH(M$9,'Existing Resources'!$F$4:$AJ$4,0)),'Existing Resources'!$A$5:$A$10,$C13),$B$3=$AB$3,SUMIFS(INDEX('Existing Resources'!$F$5:$AI$10,0,MATCH(M$9,'Existing Resources'!$F$4:$AJ$4,0)),'Existing Resources'!$A$5:$A$10,$C13))</f>
        <v>0</v>
      </c>
      <c r="N13" s="5" cm="1">
        <f t="array" ref="N13">_xlfn.IFS($B$3=$AA$3,SUMIFS(INDEX('Existing Resources'!$F$5:$AI$10,0,MATCH(N$9,'Existing Resources'!$F$4:$AJ$4,0)),'Existing Resources'!$A$5:$A$10,$C13),$B$3=$AB$3,SUMIFS(INDEX('Existing Resources'!$F$5:$AI$10,0,MATCH(N$9,'Existing Resources'!$F$4:$AJ$4,0)),'Existing Resources'!$A$5:$A$10,$C13))</f>
        <v>0</v>
      </c>
      <c r="O13" s="5" cm="1">
        <f t="array" ref="O13">_xlfn.IFS($B$3=$AA$3,SUMIFS(INDEX('Existing Resources'!$F$5:$AI$10,0,MATCH(O$9,'Existing Resources'!$F$4:$AJ$4,0)),'Existing Resources'!$A$5:$A$10,$C13),$B$3=$AB$3,SUMIFS(INDEX('Existing Resources'!$F$5:$AI$10,0,MATCH(O$9,'Existing Resources'!$F$4:$AJ$4,0)),'Existing Resources'!$A$5:$A$10,$C13))</f>
        <v>0</v>
      </c>
      <c r="P13" s="5" cm="1">
        <f t="array" ref="P13">_xlfn.IFS($B$3=$AA$3,SUMIFS(INDEX('Existing Resources'!$F$5:$AI$10,0,MATCH(P$9,'Existing Resources'!$F$4:$AJ$4,0)),'Existing Resources'!$A$5:$A$10,$C13),$B$3=$AB$3,SUMIFS(INDEX('Existing Resources'!$F$5:$AI$10,0,MATCH(P$9,'Existing Resources'!$F$4:$AJ$4,0)),'Existing Resources'!$A$5:$A$10,$C13))</f>
        <v>0</v>
      </c>
      <c r="Q13" s="5" cm="1">
        <f t="array" ref="Q13">_xlfn.IFS($B$3=$AA$3,SUMIFS(INDEX('Existing Resources'!$F$5:$AI$10,0,MATCH(Q$9,'Existing Resources'!$F$4:$AJ$4,0)),'Existing Resources'!$A$5:$A$10,$C13),$B$3=$AB$3,SUMIFS(INDEX('Existing Resources'!$F$5:$AI$10,0,MATCH(Q$9,'Existing Resources'!$F$4:$AJ$4,0)),'Existing Resources'!$A$5:$A$10,$C13))</f>
        <v>0</v>
      </c>
      <c r="R13" s="5" cm="1">
        <f t="array" ref="R13">_xlfn.IFS($B$3=$AA$3,SUMIFS(INDEX('Existing Resources'!$F$5:$AI$10,0,MATCH(R$9,'Existing Resources'!$F$4:$AJ$4,0)),'Existing Resources'!$A$5:$A$10,$C13),$B$3=$AB$3,SUMIFS(INDEX('Existing Resources'!$F$5:$AI$10,0,MATCH(R$9,'Existing Resources'!$F$4:$AJ$4,0)),'Existing Resources'!$A$5:$A$10,$C13))</f>
        <v>0</v>
      </c>
      <c r="S13" s="5" cm="1">
        <f t="array" ref="S13">_xlfn.IFS($B$3=$AA$3,SUMIFS(INDEX('Existing Resources'!$F$5:$AI$10,0,MATCH(S$9,'Existing Resources'!$F$4:$AJ$4,0)),'Existing Resources'!$A$5:$A$10,$C13),$B$3=$AB$3,SUMIFS(INDEX('Existing Resources'!$F$5:$AI$10,0,MATCH(S$9,'Existing Resources'!$F$4:$AJ$4,0)),'Existing Resources'!$A$5:$A$10,$C13))</f>
        <v>0</v>
      </c>
      <c r="T13" s="5" cm="1">
        <f t="array" ref="T13">_xlfn.IFS($B$3=$AA$3,SUMIFS(INDEX('Existing Resources'!$F$5:$AI$10,0,MATCH(T$9,'Existing Resources'!$F$4:$AJ$4,0)),'Existing Resources'!$A$5:$A$10,$C13),$B$3=$AB$3,SUMIFS(INDEX('Existing Resources'!$F$5:$AI$10,0,MATCH(T$9,'Existing Resources'!$F$4:$AJ$4,0)),'Existing Resources'!$A$5:$A$10,$C13))</f>
        <v>0</v>
      </c>
      <c r="U13" s="5" cm="1">
        <f t="array" ref="U13">_xlfn.IFS($B$3=$AA$3,SUMIFS(INDEX('Existing Resources'!$F$5:$AI$10,0,MATCH(U$9,'Existing Resources'!$F$4:$AJ$4,0)),'Existing Resources'!$A$5:$A$10,$C13),$B$3=$AB$3,SUMIFS(INDEX('Existing Resources'!$F$5:$AI$10,0,MATCH(U$9,'Existing Resources'!$F$4:$AJ$4,0)),'Existing Resources'!$A$5:$A$10,$C13))</f>
        <v>0</v>
      </c>
      <c r="V13" s="5" cm="1">
        <f t="array" ref="V13">_xlfn.IFS($B$3=$AA$3,SUMIFS(INDEX('Existing Resources'!$F$5:$AI$10,0,MATCH(V$9,'Existing Resources'!$F$4:$AJ$4,0)),'Existing Resources'!$A$5:$A$10,$C13),$B$3=$AB$3,SUMIFS(INDEX('Existing Resources'!$F$5:$AI$10,0,MATCH(V$9,'Existing Resources'!$F$4:$AJ$4,0)),'Existing Resources'!$A$5:$A$10,$C13))</f>
        <v>0</v>
      </c>
      <c r="W13" s="5" cm="1">
        <f t="array" ref="W13">_xlfn.IFS($B$3=$AA$3,SUMIFS(INDEX('Existing Resources'!$F$5:$AI$10,0,MATCH(W$9,'Existing Resources'!$F$4:$AJ$4,0)),'Existing Resources'!$A$5:$A$10,$C13),$B$3=$AB$3,SUMIFS(INDEX('Existing Resources'!$F$5:$AI$10,0,MATCH(W$9,'Existing Resources'!$F$4:$AJ$4,0)),'Existing Resources'!$A$5:$A$10,$C13))</f>
        <v>0</v>
      </c>
      <c r="X13" s="5" cm="1">
        <f t="array" ref="X13">_xlfn.IFS($B$3=$AA$3,SUMIFS(INDEX('Existing Resources'!$F$5:$AI$10,0,MATCH(X$9,'Existing Resources'!$F$4:$AJ$4,0)),'Existing Resources'!$A$5:$A$10,$C13),$B$3=$AB$3,SUMIFS(INDEX('Existing Resources'!$F$5:$AI$10,0,MATCH(X$9,'Existing Resources'!$F$4:$AJ$4,0)),'Existing Resources'!$A$5:$A$10,$C13))</f>
        <v>0</v>
      </c>
      <c r="Y13" s="46"/>
      <c r="Z13" s="92"/>
    </row>
    <row r="14" spans="1:39" x14ac:dyDescent="0.25">
      <c r="B14" s="50"/>
      <c r="C14" s="12" t="s">
        <v>92</v>
      </c>
      <c r="D14" s="5" cm="1">
        <f t="array" ref="D14">_xlfn.IFS($B$3=$AA$3,SUMIFS(INDEX('Existing Resources'!$F$5:$AI$10,0,MATCH(D$9,'Existing Resources'!$F$4:$AJ$4,0)),'Existing Resources'!$A$5:$A$10,$C14),$B$3=$AB$3,SUMIFS(INDEX('Existing Resources'!$F$5:$AI$10,0,MATCH(D$9,'Existing Resources'!$F$4:$AJ$4,0)),'Existing Resources'!$A$5:$A$10,$C14))</f>
        <v>0</v>
      </c>
      <c r="E14" s="5" cm="1">
        <f t="array" ref="E14">_xlfn.IFS($B$3=$AA$3,SUMIFS(INDEX('Existing Resources'!$F$5:$AI$10,0,MATCH(E$9,'Existing Resources'!$F$4:$AJ$4,0)),'Existing Resources'!$A$5:$A$10,$C14),$B$3=$AB$3,SUMIFS(INDEX('Existing Resources'!$F$5:$AI$10,0,MATCH(E$9,'Existing Resources'!$F$4:$AJ$4,0)),'Existing Resources'!$A$5:$A$10,$C14))</f>
        <v>0</v>
      </c>
      <c r="F14" s="5" cm="1">
        <f t="array" ref="F14">_xlfn.IFS($B$3=$AA$3,SUMIFS(INDEX('Existing Resources'!$F$5:$AI$10,0,MATCH(F$9,'Existing Resources'!$F$4:$AJ$4,0)),'Existing Resources'!$A$5:$A$10,$C14),$B$3=$AB$3,SUMIFS(INDEX('Existing Resources'!$F$5:$AI$10,0,MATCH(F$9,'Existing Resources'!$F$4:$AJ$4,0)),'Existing Resources'!$A$5:$A$10,$C14))</f>
        <v>0</v>
      </c>
      <c r="G14" s="5" cm="1">
        <f t="array" ref="G14">_xlfn.IFS($B$3=$AA$3,SUMIFS(INDEX('Existing Resources'!$F$5:$AI$10,0,MATCH(G$9,'Existing Resources'!$F$4:$AJ$4,0)),'Existing Resources'!$A$5:$A$10,$C14),$B$3=$AB$3,SUMIFS(INDEX('Existing Resources'!$F$5:$AI$10,0,MATCH(G$9,'Existing Resources'!$F$4:$AJ$4,0)),'Existing Resources'!$A$5:$A$10,$C14))</f>
        <v>0</v>
      </c>
      <c r="H14" s="5" cm="1">
        <f t="array" ref="H14">_xlfn.IFS($B$3=$AA$3,SUMIFS(INDEX('Existing Resources'!$F$5:$AI$10,0,MATCH(H$9,'Existing Resources'!$F$4:$AJ$4,0)),'Existing Resources'!$A$5:$A$10,$C14),$B$3=$AB$3,SUMIFS(INDEX('Existing Resources'!$F$5:$AI$10,0,MATCH(H$9,'Existing Resources'!$F$4:$AJ$4,0)),'Existing Resources'!$A$5:$A$10,$C14))</f>
        <v>0</v>
      </c>
      <c r="I14" s="5" cm="1">
        <f t="array" ref="I14">_xlfn.IFS($B$3=$AA$3,SUMIFS(INDEX('Existing Resources'!$F$5:$AI$10,0,MATCH(I$9,'Existing Resources'!$F$4:$AJ$4,0)),'Existing Resources'!$A$5:$A$10,$C14),$B$3=$AB$3,SUMIFS(INDEX('Existing Resources'!$F$5:$AI$10,0,MATCH(I$9,'Existing Resources'!$F$4:$AJ$4,0)),'Existing Resources'!$A$5:$A$10,$C14))</f>
        <v>0</v>
      </c>
      <c r="J14" s="5" cm="1">
        <f t="array" ref="J14">_xlfn.IFS($B$3=$AA$3,SUMIFS(INDEX('Existing Resources'!$F$5:$AI$10,0,MATCH(J$9,'Existing Resources'!$F$4:$AJ$4,0)),'Existing Resources'!$A$5:$A$10,$C14),$B$3=$AB$3,SUMIFS(INDEX('Existing Resources'!$F$5:$AI$10,0,MATCH(J$9,'Existing Resources'!$F$4:$AJ$4,0)),'Existing Resources'!$A$5:$A$10,$C14))</f>
        <v>0</v>
      </c>
      <c r="K14" s="5" cm="1">
        <f t="array" ref="K14">_xlfn.IFS($B$3=$AA$3,SUMIFS(INDEX('Existing Resources'!$F$5:$AI$10,0,MATCH(K$9,'Existing Resources'!$F$4:$AJ$4,0)),'Existing Resources'!$A$5:$A$10,$C14),$B$3=$AB$3,SUMIFS(INDEX('Existing Resources'!$F$5:$AI$10,0,MATCH(K$9,'Existing Resources'!$F$4:$AJ$4,0)),'Existing Resources'!$A$5:$A$10,$C14))</f>
        <v>0</v>
      </c>
      <c r="L14" s="5" cm="1">
        <f t="array" ref="L14">_xlfn.IFS($B$3=$AA$3,SUMIFS(INDEX('Existing Resources'!$F$5:$AI$10,0,MATCH(L$9,'Existing Resources'!$F$4:$AJ$4,0)),'Existing Resources'!$A$5:$A$10,$C14),$B$3=$AB$3,SUMIFS(INDEX('Existing Resources'!$F$5:$AI$10,0,MATCH(L$9,'Existing Resources'!$F$4:$AJ$4,0)),'Existing Resources'!$A$5:$A$10,$C14))</f>
        <v>0</v>
      </c>
      <c r="M14" s="5" cm="1">
        <f t="array" ref="M14">_xlfn.IFS($B$3=$AA$3,SUMIFS(INDEX('Existing Resources'!$F$5:$AI$10,0,MATCH(M$9,'Existing Resources'!$F$4:$AJ$4,0)),'Existing Resources'!$A$5:$A$10,$C14),$B$3=$AB$3,SUMIFS(INDEX('Existing Resources'!$F$5:$AI$10,0,MATCH(M$9,'Existing Resources'!$F$4:$AJ$4,0)),'Existing Resources'!$A$5:$A$10,$C14))</f>
        <v>0</v>
      </c>
      <c r="N14" s="5" cm="1">
        <f t="array" ref="N14">_xlfn.IFS($B$3=$AA$3,SUMIFS(INDEX('Existing Resources'!$F$5:$AI$10,0,MATCH(N$9,'Existing Resources'!$F$4:$AJ$4,0)),'Existing Resources'!$A$5:$A$10,$C14),$B$3=$AB$3,SUMIFS(INDEX('Existing Resources'!$F$5:$AI$10,0,MATCH(N$9,'Existing Resources'!$F$4:$AJ$4,0)),'Existing Resources'!$A$5:$A$10,$C14))</f>
        <v>0</v>
      </c>
      <c r="O14" s="5" cm="1">
        <f t="array" ref="O14">_xlfn.IFS($B$3=$AA$3,SUMIFS(INDEX('Existing Resources'!$F$5:$AI$10,0,MATCH(O$9,'Existing Resources'!$F$4:$AJ$4,0)),'Existing Resources'!$A$5:$A$10,$C14),$B$3=$AB$3,SUMIFS(INDEX('Existing Resources'!$F$5:$AI$10,0,MATCH(O$9,'Existing Resources'!$F$4:$AJ$4,0)),'Existing Resources'!$A$5:$A$10,$C14))</f>
        <v>0</v>
      </c>
      <c r="P14" s="5" cm="1">
        <f t="array" ref="P14">_xlfn.IFS($B$3=$AA$3,SUMIFS(INDEX('Existing Resources'!$F$5:$AI$10,0,MATCH(P$9,'Existing Resources'!$F$4:$AJ$4,0)),'Existing Resources'!$A$5:$A$10,$C14),$B$3=$AB$3,SUMIFS(INDEX('Existing Resources'!$F$5:$AI$10,0,MATCH(P$9,'Existing Resources'!$F$4:$AJ$4,0)),'Existing Resources'!$A$5:$A$10,$C14))</f>
        <v>0</v>
      </c>
      <c r="Q14" s="5" cm="1">
        <f t="array" ref="Q14">_xlfn.IFS($B$3=$AA$3,SUMIFS(INDEX('Existing Resources'!$F$5:$AI$10,0,MATCH(Q$9,'Existing Resources'!$F$4:$AJ$4,0)),'Existing Resources'!$A$5:$A$10,$C14),$B$3=$AB$3,SUMIFS(INDEX('Existing Resources'!$F$5:$AI$10,0,MATCH(Q$9,'Existing Resources'!$F$4:$AJ$4,0)),'Existing Resources'!$A$5:$A$10,$C14))</f>
        <v>0</v>
      </c>
      <c r="R14" s="5" cm="1">
        <f t="array" ref="R14">_xlfn.IFS($B$3=$AA$3,SUMIFS(INDEX('Existing Resources'!$F$5:$AI$10,0,MATCH(R$9,'Existing Resources'!$F$4:$AJ$4,0)),'Existing Resources'!$A$5:$A$10,$C14),$B$3=$AB$3,SUMIFS(INDEX('Existing Resources'!$F$5:$AI$10,0,MATCH(R$9,'Existing Resources'!$F$4:$AJ$4,0)),'Existing Resources'!$A$5:$A$10,$C14))</f>
        <v>0</v>
      </c>
      <c r="S14" s="5" cm="1">
        <f t="array" ref="S14">_xlfn.IFS($B$3=$AA$3,SUMIFS(INDEX('Existing Resources'!$F$5:$AI$10,0,MATCH(S$9,'Existing Resources'!$F$4:$AJ$4,0)),'Existing Resources'!$A$5:$A$10,$C14),$B$3=$AB$3,SUMIFS(INDEX('Existing Resources'!$F$5:$AI$10,0,MATCH(S$9,'Existing Resources'!$F$4:$AJ$4,0)),'Existing Resources'!$A$5:$A$10,$C14))</f>
        <v>0</v>
      </c>
      <c r="T14" s="5" cm="1">
        <f t="array" ref="T14">_xlfn.IFS($B$3=$AA$3,SUMIFS(INDEX('Existing Resources'!$F$5:$AI$10,0,MATCH(T$9,'Existing Resources'!$F$4:$AJ$4,0)),'Existing Resources'!$A$5:$A$10,$C14),$B$3=$AB$3,SUMIFS(INDEX('Existing Resources'!$F$5:$AI$10,0,MATCH(T$9,'Existing Resources'!$F$4:$AJ$4,0)),'Existing Resources'!$A$5:$A$10,$C14))</f>
        <v>0</v>
      </c>
      <c r="U14" s="5" cm="1">
        <f t="array" ref="U14">_xlfn.IFS($B$3=$AA$3,SUMIFS(INDEX('Existing Resources'!$F$5:$AI$10,0,MATCH(U$9,'Existing Resources'!$F$4:$AJ$4,0)),'Existing Resources'!$A$5:$A$10,$C14),$B$3=$AB$3,SUMIFS(INDEX('Existing Resources'!$F$5:$AI$10,0,MATCH(U$9,'Existing Resources'!$F$4:$AJ$4,0)),'Existing Resources'!$A$5:$A$10,$C14))</f>
        <v>0</v>
      </c>
      <c r="V14" s="5" cm="1">
        <f t="array" ref="V14">_xlfn.IFS($B$3=$AA$3,SUMIFS(INDEX('Existing Resources'!$F$5:$AI$10,0,MATCH(V$9,'Existing Resources'!$F$4:$AJ$4,0)),'Existing Resources'!$A$5:$A$10,$C14),$B$3=$AB$3,SUMIFS(INDEX('Existing Resources'!$F$5:$AI$10,0,MATCH(V$9,'Existing Resources'!$F$4:$AJ$4,0)),'Existing Resources'!$A$5:$A$10,$C14))</f>
        <v>0</v>
      </c>
      <c r="W14" s="5" cm="1">
        <f t="array" ref="W14">_xlfn.IFS($B$3=$AA$3,SUMIFS(INDEX('Existing Resources'!$F$5:$AI$10,0,MATCH(W$9,'Existing Resources'!$F$4:$AJ$4,0)),'Existing Resources'!$A$5:$A$10,$C14),$B$3=$AB$3,SUMIFS(INDEX('Existing Resources'!$F$5:$AI$10,0,MATCH(W$9,'Existing Resources'!$F$4:$AJ$4,0)),'Existing Resources'!$A$5:$A$10,$C14))</f>
        <v>0</v>
      </c>
      <c r="X14" s="5" cm="1">
        <f t="array" ref="X14">_xlfn.IFS($B$3=$AA$3,SUMIFS(INDEX('Existing Resources'!$F$5:$AI$10,0,MATCH(X$9,'Existing Resources'!$F$4:$AJ$4,0)),'Existing Resources'!$A$5:$A$10,$C14),$B$3=$AB$3,SUMIFS(INDEX('Existing Resources'!$F$5:$AI$10,0,MATCH(X$9,'Existing Resources'!$F$4:$AJ$4,0)),'Existing Resources'!$A$5:$A$10,$C14))</f>
        <v>0</v>
      </c>
      <c r="Y14" s="46"/>
    </row>
    <row r="15" spans="1:39" x14ac:dyDescent="0.25">
      <c r="C15" s="4" t="s">
        <v>93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6"/>
    </row>
    <row r="16" spans="1:39" x14ac:dyDescent="0.25">
      <c r="B16" s="50"/>
      <c r="C16" s="12" t="s">
        <v>94</v>
      </c>
      <c r="D16" s="5">
        <f>SUM(D11:D14)</f>
        <v>649</v>
      </c>
      <c r="E16" s="5">
        <f t="shared" ref="E16:X16" si="0">SUM(E11:E14)</f>
        <v>649</v>
      </c>
      <c r="F16" s="5">
        <f t="shared" si="0"/>
        <v>649</v>
      </c>
      <c r="G16" s="5">
        <f t="shared" si="0"/>
        <v>649</v>
      </c>
      <c r="H16" s="5">
        <f t="shared" si="0"/>
        <v>649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0"/>
        <v>0</v>
      </c>
      <c r="P16" s="5">
        <f t="shared" si="0"/>
        <v>0</v>
      </c>
      <c r="Q16" s="5">
        <f t="shared" si="0"/>
        <v>0</v>
      </c>
      <c r="R16" s="5">
        <f t="shared" si="0"/>
        <v>0</v>
      </c>
      <c r="S16" s="5">
        <f t="shared" si="0"/>
        <v>0</v>
      </c>
      <c r="T16" s="5">
        <f t="shared" si="0"/>
        <v>0</v>
      </c>
      <c r="U16" s="5">
        <f t="shared" si="0"/>
        <v>0</v>
      </c>
      <c r="V16" s="5">
        <f t="shared" si="0"/>
        <v>0</v>
      </c>
      <c r="W16" s="5">
        <f t="shared" si="0"/>
        <v>0</v>
      </c>
      <c r="X16" s="5">
        <f t="shared" si="0"/>
        <v>0</v>
      </c>
      <c r="Y16" s="46"/>
    </row>
    <row r="17" spans="1:37" x14ac:dyDescent="0.25">
      <c r="B17" s="50"/>
      <c r="C17" s="12" t="s">
        <v>627</v>
      </c>
      <c r="D17" s="5">
        <f>SUM(D10)</f>
        <v>285</v>
      </c>
      <c r="E17" s="5">
        <f t="shared" ref="E17:X17" si="1">SUM(E10)</f>
        <v>285</v>
      </c>
      <c r="F17" s="5">
        <f t="shared" si="1"/>
        <v>285</v>
      </c>
      <c r="G17" s="5">
        <f t="shared" si="1"/>
        <v>285</v>
      </c>
      <c r="H17" s="5">
        <f t="shared" si="1"/>
        <v>285</v>
      </c>
      <c r="I17" s="5">
        <f t="shared" si="1"/>
        <v>285</v>
      </c>
      <c r="J17" s="5">
        <f t="shared" si="1"/>
        <v>285</v>
      </c>
      <c r="K17" s="5">
        <f t="shared" si="1"/>
        <v>285</v>
      </c>
      <c r="L17" s="5">
        <f t="shared" si="1"/>
        <v>0</v>
      </c>
      <c r="M17" s="5">
        <f t="shared" si="1"/>
        <v>0</v>
      </c>
      <c r="N17" s="5">
        <f t="shared" si="1"/>
        <v>0</v>
      </c>
      <c r="O17" s="5">
        <f t="shared" si="1"/>
        <v>0</v>
      </c>
      <c r="P17" s="5">
        <f t="shared" si="1"/>
        <v>0</v>
      </c>
      <c r="Q17" s="5">
        <f t="shared" si="1"/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si="1"/>
        <v>0</v>
      </c>
      <c r="X17" s="5">
        <f t="shared" si="1"/>
        <v>0</v>
      </c>
      <c r="Y17" s="46"/>
      <c r="AJ17" s="46"/>
      <c r="AK17" s="46"/>
    </row>
    <row r="18" spans="1:37" x14ac:dyDescent="0.25">
      <c r="B18" s="51"/>
      <c r="C18" s="36" t="s">
        <v>95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AJ18" s="46"/>
      <c r="AK18" s="46"/>
    </row>
    <row r="19" spans="1:37" x14ac:dyDescent="0.25">
      <c r="B19" s="50"/>
      <c r="C19" s="38" t="s">
        <v>96</v>
      </c>
      <c r="D19" s="39" cm="1">
        <f t="array" ref="D19">_xlfn.IFS($B$3=$AA$3,SUMIFS(INDEX(KPCO_Additions_Summer!$AF$4:$AR$821,0,MATCH($B$1,KPCO_Additions_Summer!$AF$1:$AR$1,0)),KPCO_Additions_Summer!$B$4:$B$821,D$9,KPCO_Additions_Summer!$C$4:$C$821,$C19),$B$3=$AB$3,SUMIFS(INDEX(KPCO_Additions_Winter!$AF$4:$AR$800,0,MATCH($B$1,KPCO_Additions_Winter!$AF$1:$AR$1,0)),KPCO_Additions_Winter!$B$4:$B$800,D$9,KPCO_Additions_Winter!$C$4:$C$800,$C19))</f>
        <v>0</v>
      </c>
      <c r="E19" s="39" cm="1">
        <f t="array" ref="E19">_xlfn.IFS($B$3=$AA$3,SUMIFS(INDEX(KPCO_Additions_Summer!$AF$4:$AR$821,0,MATCH($B$1,KPCO_Additions_Summer!$AF$1:$AR$1,0)),KPCO_Additions_Summer!$B$4:$B$821,E$9,KPCO_Additions_Summer!$C$4:$C$821,$C19),$B$3=$AB$3,SUMIFS(INDEX(KPCO_Additions_Winter!$AF$4:$AR$800,0,MATCH($B$1,KPCO_Additions_Winter!$AF$1:$AR$1,0)),KPCO_Additions_Winter!$B$4:$B$800,E$9,KPCO_Additions_Winter!$C$4:$C$800,$C19))</f>
        <v>0</v>
      </c>
      <c r="F19" s="39" cm="1">
        <f t="array" ref="F19">_xlfn.IFS($B$3=$AA$3,SUMIFS(INDEX(KPCO_Additions_Summer!$AF$4:$AR$821,0,MATCH($B$1,KPCO_Additions_Summer!$AF$1:$AR$1,0)),KPCO_Additions_Summer!$B$4:$B$821,F$9,KPCO_Additions_Summer!$C$4:$C$821,$C19),$B$3=$AB$3,SUMIFS(INDEX(KPCO_Additions_Winter!$AF$4:$AR$800,0,MATCH($B$1,KPCO_Additions_Winter!$AF$1:$AR$1,0)),KPCO_Additions_Winter!$B$4:$B$800,F$9,KPCO_Additions_Winter!$C$4:$C$800,$C19))</f>
        <v>0</v>
      </c>
      <c r="G19" s="39" cm="1">
        <f t="array" ref="G19">_xlfn.IFS($B$3=$AA$3,SUMIFS(INDEX(KPCO_Additions_Summer!$AF$4:$AR$821,0,MATCH($B$1,KPCO_Additions_Summer!$AF$1:$AR$1,0)),KPCO_Additions_Summer!$B$4:$B$821,G$9,KPCO_Additions_Summer!$C$4:$C$821,$C19),$B$3=$AB$3,SUMIFS(INDEX(KPCO_Additions_Winter!$AF$4:$AR$800,0,MATCH($B$1,KPCO_Additions_Winter!$AF$1:$AR$1,0)),KPCO_Additions_Winter!$B$4:$B$800,G$9,KPCO_Additions_Winter!$C$4:$C$800,$C19))</f>
        <v>0</v>
      </c>
      <c r="H19" s="39" cm="1">
        <f t="array" ref="H19">_xlfn.IFS($B$3=$AA$3,SUMIFS(INDEX(KPCO_Additions_Summer!$AF$4:$AR$821,0,MATCH($B$1,KPCO_Additions_Summer!$AF$1:$AR$1,0)),KPCO_Additions_Summer!$B$4:$B$821,H$9,KPCO_Additions_Summer!$C$4:$C$821,$C19),$B$3=$AB$3,SUMIFS(INDEX(KPCO_Additions_Winter!$AF$4:$AR$800,0,MATCH($B$1,KPCO_Additions_Winter!$AF$1:$AR$1,0)),KPCO_Additions_Winter!$B$4:$B$800,H$9,KPCO_Additions_Winter!$C$4:$C$800,$C19))</f>
        <v>0</v>
      </c>
      <c r="I19" s="39" cm="1">
        <f t="array" ref="I19">_xlfn.IFS($B$3=$AA$3,SUMIFS(INDEX(KPCO_Additions_Summer!$AF$4:$AR$821,0,MATCH($B$1,KPCO_Additions_Summer!$AF$1:$AR$1,0)),KPCO_Additions_Summer!$B$4:$B$821,I$9,KPCO_Additions_Summer!$C$4:$C$821,$C19),$B$3=$AB$3,SUMIFS(INDEX(KPCO_Additions_Winter!$AF$4:$AR$800,0,MATCH($B$1,KPCO_Additions_Winter!$AF$1:$AR$1,0)),KPCO_Additions_Winter!$B$4:$B$800,I$9,KPCO_Additions_Winter!$C$4:$C$800,$C19))</f>
        <v>0</v>
      </c>
      <c r="J19" s="39" cm="1">
        <f t="array" ref="J19">_xlfn.IFS($B$3=$AA$3,SUMIFS(INDEX(KPCO_Additions_Summer!$AF$4:$AR$821,0,MATCH($B$1,KPCO_Additions_Summer!$AF$1:$AR$1,0)),KPCO_Additions_Summer!$B$4:$B$821,J$9,KPCO_Additions_Summer!$C$4:$C$821,$C19),$B$3=$AB$3,SUMIFS(INDEX(KPCO_Additions_Winter!$AF$4:$AR$800,0,MATCH($B$1,KPCO_Additions_Winter!$AF$1:$AR$1,0)),KPCO_Additions_Winter!$B$4:$B$800,J$9,KPCO_Additions_Winter!$C$4:$C$800,$C19))</f>
        <v>0</v>
      </c>
      <c r="K19" s="39" cm="1">
        <f t="array" ref="K19">_xlfn.IFS($B$3=$AA$3,SUMIFS(INDEX(KPCO_Additions_Summer!$AF$4:$AR$821,0,MATCH($B$1,KPCO_Additions_Summer!$AF$1:$AR$1,0)),KPCO_Additions_Summer!$B$4:$B$821,K$9,KPCO_Additions_Summer!$C$4:$C$821,$C19),$B$3=$AB$3,SUMIFS(INDEX(KPCO_Additions_Winter!$AF$4:$AR$800,0,MATCH($B$1,KPCO_Additions_Winter!$AF$1:$AR$1,0)),KPCO_Additions_Winter!$B$4:$B$800,K$9,KPCO_Additions_Winter!$C$4:$C$800,$C19))</f>
        <v>0</v>
      </c>
      <c r="L19" s="39" cm="1">
        <f t="array" ref="L19">_xlfn.IFS($B$3=$AA$3,SUMIFS(INDEX(KPCO_Additions_Summer!$AF$4:$AR$821,0,MATCH($B$1,KPCO_Additions_Summer!$AF$1:$AR$1,0)),KPCO_Additions_Summer!$B$4:$B$821,L$9,KPCO_Additions_Summer!$C$4:$C$821,$C19),$B$3=$AB$3,SUMIFS(INDEX(KPCO_Additions_Winter!$AF$4:$AR$800,0,MATCH($B$1,KPCO_Additions_Winter!$AF$1:$AR$1,0)),KPCO_Additions_Winter!$B$4:$B$800,L$9,KPCO_Additions_Winter!$C$4:$C$800,$C19))</f>
        <v>0</v>
      </c>
      <c r="M19" s="39" cm="1">
        <f t="array" ref="M19">_xlfn.IFS($B$3=$AA$3,SUMIFS(INDEX(KPCO_Additions_Summer!$AF$4:$AR$821,0,MATCH($B$1,KPCO_Additions_Summer!$AF$1:$AR$1,0)),KPCO_Additions_Summer!$B$4:$B$821,M$9,KPCO_Additions_Summer!$C$4:$C$821,$C19),$B$3=$AB$3,SUMIFS(INDEX(KPCO_Additions_Winter!$AF$4:$AR$800,0,MATCH($B$1,KPCO_Additions_Winter!$AF$1:$AR$1,0)),KPCO_Additions_Winter!$B$4:$B$800,M$9,KPCO_Additions_Winter!$C$4:$C$800,$C19))</f>
        <v>0</v>
      </c>
      <c r="N19" s="39" cm="1">
        <f t="array" ref="N19">_xlfn.IFS($B$3=$AA$3,SUMIFS(INDEX(KPCO_Additions_Summer!$AF$4:$AR$821,0,MATCH($B$1,KPCO_Additions_Summer!$AF$1:$AR$1,0)),KPCO_Additions_Summer!$B$4:$B$821,N$9,KPCO_Additions_Summer!$C$4:$C$821,$C19),$B$3=$AB$3,SUMIFS(INDEX(KPCO_Additions_Winter!$AF$4:$AR$800,0,MATCH($B$1,KPCO_Additions_Winter!$AF$1:$AR$1,0)),KPCO_Additions_Winter!$B$4:$B$800,N$9,KPCO_Additions_Winter!$C$4:$C$800,$C19))</f>
        <v>0</v>
      </c>
      <c r="O19" s="39" cm="1">
        <f t="array" ref="O19">_xlfn.IFS($B$3=$AA$3,SUMIFS(INDEX(KPCO_Additions_Summer!$AF$4:$AR$821,0,MATCH($B$1,KPCO_Additions_Summer!$AF$1:$AR$1,0)),KPCO_Additions_Summer!$B$4:$B$821,O$9,KPCO_Additions_Summer!$C$4:$C$821,$C19),$B$3=$AB$3,SUMIFS(INDEX(KPCO_Additions_Winter!$AF$4:$AR$800,0,MATCH($B$1,KPCO_Additions_Winter!$AF$1:$AR$1,0)),KPCO_Additions_Winter!$B$4:$B$800,O$9,KPCO_Additions_Winter!$C$4:$C$800,$C19))</f>
        <v>0</v>
      </c>
      <c r="P19" s="39" cm="1">
        <f t="array" ref="P19">_xlfn.IFS($B$3=$AA$3,SUMIFS(INDEX(KPCO_Additions_Summer!$AF$4:$AR$821,0,MATCH($B$1,KPCO_Additions_Summer!$AF$1:$AR$1,0)),KPCO_Additions_Summer!$B$4:$B$821,P$9,KPCO_Additions_Summer!$C$4:$C$821,$C19),$B$3=$AB$3,SUMIFS(INDEX(KPCO_Additions_Winter!$AF$4:$AR$800,0,MATCH($B$1,KPCO_Additions_Winter!$AF$1:$AR$1,0)),KPCO_Additions_Winter!$B$4:$B$800,P$9,KPCO_Additions_Winter!$C$4:$C$800,$C19))</f>
        <v>0</v>
      </c>
      <c r="Q19" s="39" cm="1">
        <f t="array" ref="Q19">_xlfn.IFS($B$3=$AA$3,SUMIFS(INDEX(KPCO_Additions_Summer!$AF$4:$AR$821,0,MATCH($B$1,KPCO_Additions_Summer!$AF$1:$AR$1,0)),KPCO_Additions_Summer!$B$4:$B$821,Q$9,KPCO_Additions_Summer!$C$4:$C$821,$C19),$B$3=$AB$3,SUMIFS(INDEX(KPCO_Additions_Winter!$AF$4:$AR$800,0,MATCH($B$1,KPCO_Additions_Winter!$AF$1:$AR$1,0)),KPCO_Additions_Winter!$B$4:$B$800,Q$9,KPCO_Additions_Winter!$C$4:$C$800,$C19))</f>
        <v>0</v>
      </c>
      <c r="R19" s="39" cm="1">
        <f t="array" ref="R19">_xlfn.IFS($B$3=$AA$3,SUMIFS(INDEX(KPCO_Additions_Summer!$AF$4:$AR$821,0,MATCH($B$1,KPCO_Additions_Summer!$AF$1:$AR$1,0)),KPCO_Additions_Summer!$B$4:$B$821,R$9,KPCO_Additions_Summer!$C$4:$C$821,$C19),$B$3=$AB$3,SUMIFS(INDEX(KPCO_Additions_Winter!$AF$4:$AR$800,0,MATCH($B$1,KPCO_Additions_Winter!$AF$1:$AR$1,0)),KPCO_Additions_Winter!$B$4:$B$800,R$9,KPCO_Additions_Winter!$C$4:$C$800,$C19))</f>
        <v>0</v>
      </c>
      <c r="S19" s="39" cm="1">
        <f t="array" ref="S19">_xlfn.IFS($B$3=$AA$3,SUMIFS(INDEX(KPCO_Additions_Summer!$AF$4:$AR$821,0,MATCH($B$1,KPCO_Additions_Summer!$AF$1:$AR$1,0)),KPCO_Additions_Summer!$B$4:$B$821,S$9,KPCO_Additions_Summer!$C$4:$C$821,$C19),$B$3=$AB$3,SUMIFS(INDEX(KPCO_Additions_Winter!$AF$4:$AR$800,0,MATCH($B$1,KPCO_Additions_Winter!$AF$1:$AR$1,0)),KPCO_Additions_Winter!$B$4:$B$800,S$9,KPCO_Additions_Winter!$C$4:$C$800,$C19))</f>
        <v>0</v>
      </c>
      <c r="T19" s="39" cm="1">
        <f t="array" ref="T19">_xlfn.IFS($B$3=$AA$3,SUMIFS(INDEX(KPCO_Additions_Summer!$AF$4:$AR$821,0,MATCH($B$1,KPCO_Additions_Summer!$AF$1:$AR$1,0)),KPCO_Additions_Summer!$B$4:$B$821,T$9,KPCO_Additions_Summer!$C$4:$C$821,$C19),$B$3=$AB$3,SUMIFS(INDEX(KPCO_Additions_Winter!$AF$4:$AR$800,0,MATCH($B$1,KPCO_Additions_Winter!$AF$1:$AR$1,0)),KPCO_Additions_Winter!$B$4:$B$800,T$9,KPCO_Additions_Winter!$C$4:$C$800,$C19))</f>
        <v>0</v>
      </c>
      <c r="U19" s="39" cm="1">
        <f t="array" ref="U19">_xlfn.IFS($B$3=$AA$3,SUMIFS(INDEX(KPCO_Additions_Summer!$AF$4:$AR$821,0,MATCH($B$1,KPCO_Additions_Summer!$AF$1:$AR$1,0)),KPCO_Additions_Summer!$B$4:$B$821,U$9,KPCO_Additions_Summer!$C$4:$C$821,$C19),$B$3=$AB$3,SUMIFS(INDEX(KPCO_Additions_Winter!$AF$4:$AR$800,0,MATCH($B$1,KPCO_Additions_Winter!$AF$1:$AR$1,0)),KPCO_Additions_Winter!$B$4:$B$800,U$9,KPCO_Additions_Winter!$C$4:$C$800,$C19))</f>
        <v>0</v>
      </c>
      <c r="V19" s="39" cm="1">
        <f t="array" ref="V19">_xlfn.IFS($B$3=$AA$3,SUMIFS(INDEX(KPCO_Additions_Summer!$AF$4:$AR$821,0,MATCH($B$1,KPCO_Additions_Summer!$AF$1:$AR$1,0)),KPCO_Additions_Summer!$B$4:$B$821,V$9,KPCO_Additions_Summer!$C$4:$C$821,$C19),$B$3=$AB$3,SUMIFS(INDEX(KPCO_Additions_Winter!$AF$4:$AR$800,0,MATCH($B$1,KPCO_Additions_Winter!$AF$1:$AR$1,0)),KPCO_Additions_Winter!$B$4:$B$800,V$9,KPCO_Additions_Winter!$C$4:$C$800,$C19))</f>
        <v>0</v>
      </c>
      <c r="W19" s="39" cm="1">
        <f t="array" ref="W19">_xlfn.IFS($B$3=$AA$3,SUMIFS(INDEX(KPCO_Additions_Summer!$AF$4:$AR$821,0,MATCH($B$1,KPCO_Additions_Summer!$AF$1:$AR$1,0)),KPCO_Additions_Summer!$B$4:$B$821,W$9,KPCO_Additions_Summer!$C$4:$C$821,$C19),$B$3=$AB$3,SUMIFS(INDEX(KPCO_Additions_Winter!$AF$4:$AR$800,0,MATCH($B$1,KPCO_Additions_Winter!$AF$1:$AR$1,0)),KPCO_Additions_Winter!$B$4:$B$800,W$9,KPCO_Additions_Winter!$C$4:$C$800,$C19))</f>
        <v>0</v>
      </c>
      <c r="X19" s="39" cm="1">
        <f t="array" ref="X19">_xlfn.IFS($B$3=$AA$3,SUMIFS(INDEX(KPCO_Additions_Summer!$AF$4:$AR$821,0,MATCH($B$1,KPCO_Additions_Summer!$AF$1:$AR$1,0)),KPCO_Additions_Summer!$B$4:$B$821,X$9,KPCO_Additions_Summer!$C$4:$C$821,$C19),$B$3=$AB$3,SUMIFS(INDEX(KPCO_Additions_Winter!$AF$4:$AR$800,0,MATCH($B$1,KPCO_Additions_Winter!$AF$1:$AR$1,0)),KPCO_Additions_Winter!$B$4:$B$800,X$9,KPCO_Additions_Winter!$C$4:$C$800,$C19))</f>
        <v>0</v>
      </c>
      <c r="Y19" s="46"/>
      <c r="AJ19" s="46"/>
      <c r="AK19" s="46"/>
    </row>
    <row r="20" spans="1:37" x14ac:dyDescent="0.25">
      <c r="B20" s="50"/>
      <c r="C20" s="38" t="s">
        <v>97</v>
      </c>
      <c r="D20" s="39" cm="1">
        <f t="array" ref="D20">_xlfn.IFS($B$3=$AA$3,SUMIFS(INDEX(KPCO_Additions_Summer!$AF$4:$AR$821,0,MATCH($B$1,KPCO_Additions_Summer!$AF$1:$AR$1,0)),KPCO_Additions_Summer!$B$4:$B$821,D$9,KPCO_Additions_Summer!$C$4:$C$821,$C20),$B$3=$AB$3,SUMIFS(INDEX(KPCO_Additions_Winter!$AF$4:$AR$800,0,MATCH($B$1,KPCO_Additions_Winter!$AF$1:$AR$1,0)),KPCO_Additions_Winter!$B$4:$B$800,D$9,KPCO_Additions_Winter!$C$4:$C$800,$C20))</f>
        <v>0</v>
      </c>
      <c r="E20" s="39" cm="1">
        <f t="array" ref="E20">_xlfn.IFS($B$3=$AA$3,SUMIFS(INDEX(KPCO_Additions_Summer!$AF$4:$AR$821,0,MATCH($B$1,KPCO_Additions_Summer!$AF$1:$AR$1,0)),KPCO_Additions_Summer!$B$4:$B$821,E$9,KPCO_Additions_Summer!$C$4:$C$821,$C20),$B$3=$AB$3,SUMIFS(INDEX(KPCO_Additions_Winter!$AF$4:$AR$800,0,MATCH($B$1,KPCO_Additions_Winter!$AF$1:$AR$1,0)),KPCO_Additions_Winter!$B$4:$B$800,E$9,KPCO_Additions_Winter!$C$4:$C$800,$C20))</f>
        <v>0</v>
      </c>
      <c r="F20" s="39" cm="1">
        <f t="array" ref="F20">_xlfn.IFS($B$3=$AA$3,SUMIFS(INDEX(KPCO_Additions_Summer!$AF$4:$AR$821,0,MATCH($B$1,KPCO_Additions_Summer!$AF$1:$AR$1,0)),KPCO_Additions_Summer!$B$4:$B$821,F$9,KPCO_Additions_Summer!$C$4:$C$821,$C20),$B$3=$AB$3,SUMIFS(INDEX(KPCO_Additions_Winter!$AF$4:$AR$800,0,MATCH($B$1,KPCO_Additions_Winter!$AF$1:$AR$1,0)),KPCO_Additions_Winter!$B$4:$B$800,F$9,KPCO_Additions_Winter!$C$4:$C$800,$C20))</f>
        <v>0</v>
      </c>
      <c r="G20" s="39" cm="1">
        <f t="array" ref="G20">_xlfn.IFS($B$3=$AA$3,SUMIFS(INDEX(KPCO_Additions_Summer!$AF$4:$AR$821,0,MATCH($B$1,KPCO_Additions_Summer!$AF$1:$AR$1,0)),KPCO_Additions_Summer!$B$4:$B$821,G$9,KPCO_Additions_Summer!$C$4:$C$821,$C20),$B$3=$AB$3,SUMIFS(INDEX(KPCO_Additions_Winter!$AF$4:$AR$800,0,MATCH($B$1,KPCO_Additions_Winter!$AF$1:$AR$1,0)),KPCO_Additions_Winter!$B$4:$B$800,G$9,KPCO_Additions_Winter!$C$4:$C$800,$C20))</f>
        <v>0</v>
      </c>
      <c r="H20" s="39" cm="1">
        <f t="array" ref="H20">_xlfn.IFS($B$3=$AA$3,SUMIFS(INDEX(KPCO_Additions_Summer!$AF$4:$AR$821,0,MATCH($B$1,KPCO_Additions_Summer!$AF$1:$AR$1,0)),KPCO_Additions_Summer!$B$4:$B$821,H$9,KPCO_Additions_Summer!$C$4:$C$821,$C20),$B$3=$AB$3,SUMIFS(INDEX(KPCO_Additions_Winter!$AF$4:$AR$800,0,MATCH($B$1,KPCO_Additions_Winter!$AF$1:$AR$1,0)),KPCO_Additions_Winter!$B$4:$B$800,H$9,KPCO_Additions_Winter!$C$4:$C$800,$C20))</f>
        <v>0</v>
      </c>
      <c r="I20" s="39" cm="1">
        <f t="array" ref="I20">_xlfn.IFS($B$3=$AA$3,SUMIFS(INDEX(KPCO_Additions_Summer!$AF$4:$AR$821,0,MATCH($B$1,KPCO_Additions_Summer!$AF$1:$AR$1,0)),KPCO_Additions_Summer!$B$4:$B$821,I$9,KPCO_Additions_Summer!$C$4:$C$821,$C20),$B$3=$AB$3,SUMIFS(INDEX(KPCO_Additions_Winter!$AF$4:$AR$800,0,MATCH($B$1,KPCO_Additions_Winter!$AF$1:$AR$1,0)),KPCO_Additions_Winter!$B$4:$B$800,I$9,KPCO_Additions_Winter!$C$4:$C$800,$C20))</f>
        <v>0</v>
      </c>
      <c r="J20" s="39" cm="1">
        <f t="array" ref="J20">_xlfn.IFS($B$3=$AA$3,SUMIFS(INDEX(KPCO_Additions_Summer!$AF$4:$AR$821,0,MATCH($B$1,KPCO_Additions_Summer!$AF$1:$AR$1,0)),KPCO_Additions_Summer!$B$4:$B$821,J$9,KPCO_Additions_Summer!$C$4:$C$821,$C20),$B$3=$AB$3,SUMIFS(INDEX(KPCO_Additions_Winter!$AF$4:$AR$800,0,MATCH($B$1,KPCO_Additions_Winter!$AF$1:$AR$1,0)),KPCO_Additions_Winter!$B$4:$B$800,J$9,KPCO_Additions_Winter!$C$4:$C$800,$C20))</f>
        <v>0</v>
      </c>
      <c r="K20" s="39" cm="1">
        <f t="array" ref="K20">_xlfn.IFS($B$3=$AA$3,SUMIFS(INDEX(KPCO_Additions_Summer!$AF$4:$AR$821,0,MATCH($B$1,KPCO_Additions_Summer!$AF$1:$AR$1,0)),KPCO_Additions_Summer!$B$4:$B$821,K$9,KPCO_Additions_Summer!$C$4:$C$821,$C20),$B$3=$AB$3,SUMIFS(INDEX(KPCO_Additions_Winter!$AF$4:$AR$800,0,MATCH($B$1,KPCO_Additions_Winter!$AF$1:$AR$1,0)),KPCO_Additions_Winter!$B$4:$B$800,K$9,KPCO_Additions_Winter!$C$4:$C$800,$C20))</f>
        <v>0</v>
      </c>
      <c r="L20" s="39" cm="1">
        <f t="array" ref="L20">_xlfn.IFS($B$3=$AA$3,SUMIFS(INDEX(KPCO_Additions_Summer!$AF$4:$AR$821,0,MATCH($B$1,KPCO_Additions_Summer!$AF$1:$AR$1,0)),KPCO_Additions_Summer!$B$4:$B$821,L$9,KPCO_Additions_Summer!$C$4:$C$821,$C20),$B$3=$AB$3,SUMIFS(INDEX(KPCO_Additions_Winter!$AF$4:$AR$800,0,MATCH($B$1,KPCO_Additions_Winter!$AF$1:$AR$1,0)),KPCO_Additions_Winter!$B$4:$B$800,L$9,KPCO_Additions_Winter!$C$4:$C$800,$C20))</f>
        <v>0</v>
      </c>
      <c r="M20" s="39" cm="1">
        <f t="array" ref="M20">_xlfn.IFS($B$3=$AA$3,SUMIFS(INDEX(KPCO_Additions_Summer!$AF$4:$AR$821,0,MATCH($B$1,KPCO_Additions_Summer!$AF$1:$AR$1,0)),KPCO_Additions_Summer!$B$4:$B$821,M$9,KPCO_Additions_Summer!$C$4:$C$821,$C20),$B$3=$AB$3,SUMIFS(INDEX(KPCO_Additions_Winter!$AF$4:$AR$800,0,MATCH($B$1,KPCO_Additions_Winter!$AF$1:$AR$1,0)),KPCO_Additions_Winter!$B$4:$B$800,M$9,KPCO_Additions_Winter!$C$4:$C$800,$C20))</f>
        <v>0</v>
      </c>
      <c r="N20" s="39" cm="1">
        <f t="array" ref="N20">_xlfn.IFS($B$3=$AA$3,SUMIFS(INDEX(KPCO_Additions_Summer!$AF$4:$AR$821,0,MATCH($B$1,KPCO_Additions_Summer!$AF$1:$AR$1,0)),KPCO_Additions_Summer!$B$4:$B$821,N$9,KPCO_Additions_Summer!$C$4:$C$821,$C20),$B$3=$AB$3,SUMIFS(INDEX(KPCO_Additions_Winter!$AF$4:$AR$800,0,MATCH($B$1,KPCO_Additions_Winter!$AF$1:$AR$1,0)),KPCO_Additions_Winter!$B$4:$B$800,N$9,KPCO_Additions_Winter!$C$4:$C$800,$C20))</f>
        <v>0</v>
      </c>
      <c r="O20" s="39" cm="1">
        <f t="array" ref="O20">_xlfn.IFS($B$3=$AA$3,SUMIFS(INDEX(KPCO_Additions_Summer!$AF$4:$AR$821,0,MATCH($B$1,KPCO_Additions_Summer!$AF$1:$AR$1,0)),KPCO_Additions_Summer!$B$4:$B$821,O$9,KPCO_Additions_Summer!$C$4:$C$821,$C20),$B$3=$AB$3,SUMIFS(INDEX(KPCO_Additions_Winter!$AF$4:$AR$800,0,MATCH($B$1,KPCO_Additions_Winter!$AF$1:$AR$1,0)),KPCO_Additions_Winter!$B$4:$B$800,O$9,KPCO_Additions_Winter!$C$4:$C$800,$C20))</f>
        <v>0</v>
      </c>
      <c r="P20" s="39" cm="1">
        <f t="array" ref="P20">_xlfn.IFS($B$3=$AA$3,SUMIFS(INDEX(KPCO_Additions_Summer!$AF$4:$AR$821,0,MATCH($B$1,KPCO_Additions_Summer!$AF$1:$AR$1,0)),KPCO_Additions_Summer!$B$4:$B$821,P$9,KPCO_Additions_Summer!$C$4:$C$821,$C20),$B$3=$AB$3,SUMIFS(INDEX(KPCO_Additions_Winter!$AF$4:$AR$800,0,MATCH($B$1,KPCO_Additions_Winter!$AF$1:$AR$1,0)),KPCO_Additions_Winter!$B$4:$B$800,P$9,KPCO_Additions_Winter!$C$4:$C$800,$C20))</f>
        <v>0</v>
      </c>
      <c r="Q20" s="39" cm="1">
        <f t="array" ref="Q20">_xlfn.IFS($B$3=$AA$3,SUMIFS(INDEX(KPCO_Additions_Summer!$AF$4:$AR$821,0,MATCH($B$1,KPCO_Additions_Summer!$AF$1:$AR$1,0)),KPCO_Additions_Summer!$B$4:$B$821,Q$9,KPCO_Additions_Summer!$C$4:$C$821,$C20),$B$3=$AB$3,SUMIFS(INDEX(KPCO_Additions_Winter!$AF$4:$AR$800,0,MATCH($B$1,KPCO_Additions_Winter!$AF$1:$AR$1,0)),KPCO_Additions_Winter!$B$4:$B$800,Q$9,KPCO_Additions_Winter!$C$4:$C$800,$C20))</f>
        <v>0</v>
      </c>
      <c r="R20" s="39" cm="1">
        <f t="array" ref="R20">_xlfn.IFS($B$3=$AA$3,SUMIFS(INDEX(KPCO_Additions_Summer!$AF$4:$AR$821,0,MATCH($B$1,KPCO_Additions_Summer!$AF$1:$AR$1,0)),KPCO_Additions_Summer!$B$4:$B$821,R$9,KPCO_Additions_Summer!$C$4:$C$821,$C20),$B$3=$AB$3,SUMIFS(INDEX(KPCO_Additions_Winter!$AF$4:$AR$800,0,MATCH($B$1,KPCO_Additions_Winter!$AF$1:$AR$1,0)),KPCO_Additions_Winter!$B$4:$B$800,R$9,KPCO_Additions_Winter!$C$4:$C$800,$C20))</f>
        <v>0</v>
      </c>
      <c r="S20" s="39" cm="1">
        <f t="array" ref="S20">_xlfn.IFS($B$3=$AA$3,SUMIFS(INDEX(KPCO_Additions_Summer!$AF$4:$AR$821,0,MATCH($B$1,KPCO_Additions_Summer!$AF$1:$AR$1,0)),KPCO_Additions_Summer!$B$4:$B$821,S$9,KPCO_Additions_Summer!$C$4:$C$821,$C20),$B$3=$AB$3,SUMIFS(INDEX(KPCO_Additions_Winter!$AF$4:$AR$800,0,MATCH($B$1,KPCO_Additions_Winter!$AF$1:$AR$1,0)),KPCO_Additions_Winter!$B$4:$B$800,S$9,KPCO_Additions_Winter!$C$4:$C$800,$C20))</f>
        <v>0</v>
      </c>
      <c r="T20" s="39" cm="1">
        <f t="array" ref="T20">_xlfn.IFS($B$3=$AA$3,SUMIFS(INDEX(KPCO_Additions_Summer!$AF$4:$AR$821,0,MATCH($B$1,KPCO_Additions_Summer!$AF$1:$AR$1,0)),KPCO_Additions_Summer!$B$4:$B$821,T$9,KPCO_Additions_Summer!$C$4:$C$821,$C20),$B$3=$AB$3,SUMIFS(INDEX(KPCO_Additions_Winter!$AF$4:$AR$800,0,MATCH($B$1,KPCO_Additions_Winter!$AF$1:$AR$1,0)),KPCO_Additions_Winter!$B$4:$B$800,T$9,KPCO_Additions_Winter!$C$4:$C$800,$C20))</f>
        <v>0</v>
      </c>
      <c r="U20" s="39" cm="1">
        <f t="array" ref="U20">_xlfn.IFS($B$3=$AA$3,SUMIFS(INDEX(KPCO_Additions_Summer!$AF$4:$AR$821,0,MATCH($B$1,KPCO_Additions_Summer!$AF$1:$AR$1,0)),KPCO_Additions_Summer!$B$4:$B$821,U$9,KPCO_Additions_Summer!$C$4:$C$821,$C20),$B$3=$AB$3,SUMIFS(INDEX(KPCO_Additions_Winter!$AF$4:$AR$800,0,MATCH($B$1,KPCO_Additions_Winter!$AF$1:$AR$1,0)),KPCO_Additions_Winter!$B$4:$B$800,U$9,KPCO_Additions_Winter!$C$4:$C$800,$C20))</f>
        <v>0</v>
      </c>
      <c r="V20" s="39" cm="1">
        <f t="array" ref="V20">_xlfn.IFS($B$3=$AA$3,SUMIFS(INDEX(KPCO_Additions_Summer!$AF$4:$AR$821,0,MATCH($B$1,KPCO_Additions_Summer!$AF$1:$AR$1,0)),KPCO_Additions_Summer!$B$4:$B$821,V$9,KPCO_Additions_Summer!$C$4:$C$821,$C20),$B$3=$AB$3,SUMIFS(INDEX(KPCO_Additions_Winter!$AF$4:$AR$800,0,MATCH($B$1,KPCO_Additions_Winter!$AF$1:$AR$1,0)),KPCO_Additions_Winter!$B$4:$B$800,V$9,KPCO_Additions_Winter!$C$4:$C$800,$C20))</f>
        <v>0</v>
      </c>
      <c r="W20" s="39" cm="1">
        <f t="array" ref="W20">_xlfn.IFS($B$3=$AA$3,SUMIFS(INDEX(KPCO_Additions_Summer!$AF$4:$AR$821,0,MATCH($B$1,KPCO_Additions_Summer!$AF$1:$AR$1,0)),KPCO_Additions_Summer!$B$4:$B$821,W$9,KPCO_Additions_Summer!$C$4:$C$821,$C20),$B$3=$AB$3,SUMIFS(INDEX(KPCO_Additions_Winter!$AF$4:$AR$800,0,MATCH($B$1,KPCO_Additions_Winter!$AF$1:$AR$1,0)),KPCO_Additions_Winter!$B$4:$B$800,W$9,KPCO_Additions_Winter!$C$4:$C$800,$C20))</f>
        <v>0</v>
      </c>
      <c r="X20" s="39" cm="1">
        <f t="array" ref="X20">_xlfn.IFS($B$3=$AA$3,SUMIFS(INDEX(KPCO_Additions_Summer!$AF$4:$AR$821,0,MATCH($B$1,KPCO_Additions_Summer!$AF$1:$AR$1,0)),KPCO_Additions_Summer!$B$4:$B$821,X$9,KPCO_Additions_Summer!$C$4:$C$821,$C20),$B$3=$AB$3,SUMIFS(INDEX(KPCO_Additions_Winter!$AF$4:$AR$800,0,MATCH($B$1,KPCO_Additions_Winter!$AF$1:$AR$1,0)),KPCO_Additions_Winter!$B$4:$B$800,X$9,KPCO_Additions_Winter!$C$4:$C$800,$C20))</f>
        <v>0</v>
      </c>
      <c r="Y20" s="46"/>
      <c r="AJ20" s="46"/>
      <c r="AK20" s="46"/>
    </row>
    <row r="21" spans="1:37" x14ac:dyDescent="0.25">
      <c r="B21" s="51" t="s">
        <v>32</v>
      </c>
      <c r="C21" s="38" t="s">
        <v>3</v>
      </c>
      <c r="D21" s="39" cm="1">
        <f t="array" ref="D21">_xlfn.IFS($B$3=$AA$3,SUMIFS(INDEX(KPCO_Additions_Summer!$AF$4:$AR$821,0,MATCH($B$1,KPCO_Additions_Summer!$AF$1:$AR$1,0)),KPCO_Additions_Summer!$B$4:$B$821,D$9,KPCO_Additions_Summer!$C$4:$C$821,$C21),$B$3=$AB$3,SUMIFS(INDEX(KPCO_Additions_Winter!$AF$4:$AR$800,0,MATCH($B$1,KPCO_Additions_Winter!$AF$1:$AR$1,0)),KPCO_Additions_Winter!$B$4:$B$800,D$9,KPCO_Additions_Winter!$C$4:$C$800,$C21))</f>
        <v>0</v>
      </c>
      <c r="E21" s="39" cm="1">
        <f t="array" ref="E21">_xlfn.IFS($B$3=$AA$3,SUMIFS(INDEX(KPCO_Additions_Summer!$AF$4:$AR$821,0,MATCH($B$1,KPCO_Additions_Summer!$AF$1:$AR$1,0)),KPCO_Additions_Summer!$B$4:$B$821,E$9,KPCO_Additions_Summer!$C$4:$C$821,$C21),$B$3=$AB$3,SUMIFS(INDEX(KPCO_Additions_Winter!$AF$4:$AR$800,0,MATCH($B$1,KPCO_Additions_Winter!$AF$1:$AR$1,0)),KPCO_Additions_Winter!$B$4:$B$800,E$9,KPCO_Additions_Winter!$C$4:$C$800,$C21))</f>
        <v>0</v>
      </c>
      <c r="F21" s="39" cm="1">
        <f t="array" ref="F21">_xlfn.IFS($B$3=$AA$3,SUMIFS(INDEX(KPCO_Additions_Summer!$AF$4:$AR$821,0,MATCH($B$1,KPCO_Additions_Summer!$AF$1:$AR$1,0)),KPCO_Additions_Summer!$B$4:$B$821,F$9,KPCO_Additions_Summer!$C$4:$C$821,$C21),$B$3=$AB$3,SUMIFS(INDEX(KPCO_Additions_Winter!$AF$4:$AR$800,0,MATCH($B$1,KPCO_Additions_Winter!$AF$1:$AR$1,0)),KPCO_Additions_Winter!$B$4:$B$800,F$9,KPCO_Additions_Winter!$C$4:$C$800,$C21))</f>
        <v>0</v>
      </c>
      <c r="G21" s="39" cm="1">
        <f t="array" ref="G21">_xlfn.IFS($B$3=$AA$3,SUMIFS(INDEX(KPCO_Additions_Summer!$AF$4:$AR$821,0,MATCH($B$1,KPCO_Additions_Summer!$AF$1:$AR$1,0)),KPCO_Additions_Summer!$B$4:$B$821,G$9,KPCO_Additions_Summer!$C$4:$C$821,$C21),$B$3=$AB$3,SUMIFS(INDEX(KPCO_Additions_Winter!$AF$4:$AR$800,0,MATCH($B$1,KPCO_Additions_Winter!$AF$1:$AR$1,0)),KPCO_Additions_Winter!$B$4:$B$800,G$9,KPCO_Additions_Winter!$C$4:$C$800,$C21))</f>
        <v>0</v>
      </c>
      <c r="H21" s="39" cm="1">
        <f t="array" ref="H21">_xlfn.IFS($B$3=$AA$3,SUMIFS(INDEX(KPCO_Additions_Summer!$AF$4:$AR$821,0,MATCH($B$1,KPCO_Additions_Summer!$AF$1:$AR$1,0)),KPCO_Additions_Summer!$B$4:$B$821,H$9,KPCO_Additions_Summer!$C$4:$C$821,$C21),$B$3=$AB$3,SUMIFS(INDEX(KPCO_Additions_Winter!$AF$4:$AR$800,0,MATCH($B$1,KPCO_Additions_Winter!$AF$1:$AR$1,0)),KPCO_Additions_Winter!$B$4:$B$800,H$9,KPCO_Additions_Winter!$C$4:$C$800,$C21))</f>
        <v>0</v>
      </c>
      <c r="I21" s="39" cm="1">
        <f t="array" ref="I21">_xlfn.IFS($B$3=$AA$3,SUMIFS(INDEX(KPCO_Additions_Summer!$AF$4:$AR$821,0,MATCH($B$1,KPCO_Additions_Summer!$AF$1:$AR$1,0)),KPCO_Additions_Summer!$B$4:$B$821,I$9,KPCO_Additions_Summer!$C$4:$C$821,$C21),$B$3=$AB$3,SUMIFS(INDEX(KPCO_Additions_Winter!$AF$4:$AR$800,0,MATCH($B$1,KPCO_Additions_Winter!$AF$1:$AR$1,0)),KPCO_Additions_Winter!$B$4:$B$800,I$9,KPCO_Additions_Winter!$C$4:$C$800,$C21))</f>
        <v>0</v>
      </c>
      <c r="J21" s="39" cm="1">
        <f t="array" ref="J21">_xlfn.IFS($B$3=$AA$3,SUMIFS(INDEX(KPCO_Additions_Summer!$AF$4:$AR$821,0,MATCH($B$1,KPCO_Additions_Summer!$AF$1:$AR$1,0)),KPCO_Additions_Summer!$B$4:$B$821,J$9,KPCO_Additions_Summer!$C$4:$C$821,$C21),$B$3=$AB$3,SUMIFS(INDEX(KPCO_Additions_Winter!$AF$4:$AR$800,0,MATCH($B$1,KPCO_Additions_Winter!$AF$1:$AR$1,0)),KPCO_Additions_Winter!$B$4:$B$800,J$9,KPCO_Additions_Winter!$C$4:$C$800,$C21))</f>
        <v>456</v>
      </c>
      <c r="K21" s="39" cm="1">
        <f t="array" ref="K21">_xlfn.IFS($B$3=$AA$3,SUMIFS(INDEX(KPCO_Additions_Summer!$AF$4:$AR$821,0,MATCH($B$1,KPCO_Additions_Summer!$AF$1:$AR$1,0)),KPCO_Additions_Summer!$B$4:$B$821,K$9,KPCO_Additions_Summer!$C$4:$C$821,$C21),$B$3=$AB$3,SUMIFS(INDEX(KPCO_Additions_Winter!$AF$4:$AR$800,0,MATCH($B$1,KPCO_Additions_Winter!$AF$1:$AR$1,0)),KPCO_Additions_Winter!$B$4:$B$800,K$9,KPCO_Additions_Winter!$C$4:$C$800,$C21))</f>
        <v>456</v>
      </c>
      <c r="L21" s="39" cm="1">
        <f t="array" ref="L21">_xlfn.IFS($B$3=$AA$3,SUMIFS(INDEX(KPCO_Additions_Summer!$AF$4:$AR$821,0,MATCH($B$1,KPCO_Additions_Summer!$AF$1:$AR$1,0)),KPCO_Additions_Summer!$B$4:$B$821,L$9,KPCO_Additions_Summer!$C$4:$C$821,$C21),$B$3=$AB$3,SUMIFS(INDEX(KPCO_Additions_Winter!$AF$4:$AR$800,0,MATCH($B$1,KPCO_Additions_Winter!$AF$1:$AR$1,0)),KPCO_Additions_Winter!$B$4:$B$800,L$9,KPCO_Additions_Winter!$C$4:$C$800,$C21))</f>
        <v>456</v>
      </c>
      <c r="M21" s="39" cm="1">
        <f t="array" ref="M21">_xlfn.IFS($B$3=$AA$3,SUMIFS(INDEX(KPCO_Additions_Summer!$AF$4:$AR$821,0,MATCH($B$1,KPCO_Additions_Summer!$AF$1:$AR$1,0)),KPCO_Additions_Summer!$B$4:$B$821,M$9,KPCO_Additions_Summer!$C$4:$C$821,$C21),$B$3=$AB$3,SUMIFS(INDEX(KPCO_Additions_Winter!$AF$4:$AR$800,0,MATCH($B$1,KPCO_Additions_Winter!$AF$1:$AR$1,0)),KPCO_Additions_Winter!$B$4:$B$800,M$9,KPCO_Additions_Winter!$C$4:$C$800,$C21))</f>
        <v>456</v>
      </c>
      <c r="N21" s="39" cm="1">
        <f t="array" ref="N21">_xlfn.IFS($B$3=$AA$3,SUMIFS(INDEX(KPCO_Additions_Summer!$AF$4:$AR$821,0,MATCH($B$1,KPCO_Additions_Summer!$AF$1:$AR$1,0)),KPCO_Additions_Summer!$B$4:$B$821,N$9,KPCO_Additions_Summer!$C$4:$C$821,$C21),$B$3=$AB$3,SUMIFS(INDEX(KPCO_Additions_Winter!$AF$4:$AR$800,0,MATCH($B$1,KPCO_Additions_Winter!$AF$1:$AR$1,0)),KPCO_Additions_Winter!$B$4:$B$800,N$9,KPCO_Additions_Winter!$C$4:$C$800,$C21))</f>
        <v>456</v>
      </c>
      <c r="O21" s="39" cm="1">
        <f t="array" ref="O21">_xlfn.IFS($B$3=$AA$3,SUMIFS(INDEX(KPCO_Additions_Summer!$AF$4:$AR$821,0,MATCH($B$1,KPCO_Additions_Summer!$AF$1:$AR$1,0)),KPCO_Additions_Summer!$B$4:$B$821,O$9,KPCO_Additions_Summer!$C$4:$C$821,$C21),$B$3=$AB$3,SUMIFS(INDEX(KPCO_Additions_Winter!$AF$4:$AR$800,0,MATCH($B$1,KPCO_Additions_Winter!$AF$1:$AR$1,0)),KPCO_Additions_Winter!$B$4:$B$800,O$9,KPCO_Additions_Winter!$C$4:$C$800,$C21))</f>
        <v>456</v>
      </c>
      <c r="P21" s="39" cm="1">
        <f t="array" ref="P21">_xlfn.IFS($B$3=$AA$3,SUMIFS(INDEX(KPCO_Additions_Summer!$AF$4:$AR$821,0,MATCH($B$1,KPCO_Additions_Summer!$AF$1:$AR$1,0)),KPCO_Additions_Summer!$B$4:$B$821,P$9,KPCO_Additions_Summer!$C$4:$C$821,$C21),$B$3=$AB$3,SUMIFS(INDEX(KPCO_Additions_Winter!$AF$4:$AR$800,0,MATCH($B$1,KPCO_Additions_Winter!$AF$1:$AR$1,0)),KPCO_Additions_Winter!$B$4:$B$800,P$9,KPCO_Additions_Winter!$C$4:$C$800,$C21))</f>
        <v>456</v>
      </c>
      <c r="Q21" s="39" cm="1">
        <f t="array" ref="Q21">_xlfn.IFS($B$3=$AA$3,SUMIFS(INDEX(KPCO_Additions_Summer!$AF$4:$AR$821,0,MATCH($B$1,KPCO_Additions_Summer!$AF$1:$AR$1,0)),KPCO_Additions_Summer!$B$4:$B$821,Q$9,KPCO_Additions_Summer!$C$4:$C$821,$C21),$B$3=$AB$3,SUMIFS(INDEX(KPCO_Additions_Winter!$AF$4:$AR$800,0,MATCH($B$1,KPCO_Additions_Winter!$AF$1:$AR$1,0)),KPCO_Additions_Winter!$B$4:$B$800,Q$9,KPCO_Additions_Winter!$C$4:$C$800,$C21))</f>
        <v>456</v>
      </c>
      <c r="R21" s="39" cm="1">
        <f t="array" ref="R21">_xlfn.IFS($B$3=$AA$3,SUMIFS(INDEX(KPCO_Additions_Summer!$AF$4:$AR$821,0,MATCH($B$1,KPCO_Additions_Summer!$AF$1:$AR$1,0)),KPCO_Additions_Summer!$B$4:$B$821,R$9,KPCO_Additions_Summer!$C$4:$C$821,$C21),$B$3=$AB$3,SUMIFS(INDEX(KPCO_Additions_Winter!$AF$4:$AR$800,0,MATCH($B$1,KPCO_Additions_Winter!$AF$1:$AR$1,0)),KPCO_Additions_Winter!$B$4:$B$800,R$9,KPCO_Additions_Winter!$C$4:$C$800,$C21))</f>
        <v>456</v>
      </c>
      <c r="S21" s="39" cm="1">
        <f t="array" ref="S21">_xlfn.IFS($B$3=$AA$3,SUMIFS(INDEX(KPCO_Additions_Summer!$AF$4:$AR$821,0,MATCH($B$1,KPCO_Additions_Summer!$AF$1:$AR$1,0)),KPCO_Additions_Summer!$B$4:$B$821,S$9,KPCO_Additions_Summer!$C$4:$C$821,$C21),$B$3=$AB$3,SUMIFS(INDEX(KPCO_Additions_Winter!$AF$4:$AR$800,0,MATCH($B$1,KPCO_Additions_Winter!$AF$1:$AR$1,0)),KPCO_Additions_Winter!$B$4:$B$800,S$9,KPCO_Additions_Winter!$C$4:$C$800,$C21))</f>
        <v>456</v>
      </c>
      <c r="T21" s="39" cm="1">
        <f t="array" ref="T21">_xlfn.IFS($B$3=$AA$3,SUMIFS(INDEX(KPCO_Additions_Summer!$AF$4:$AR$821,0,MATCH($B$1,KPCO_Additions_Summer!$AF$1:$AR$1,0)),KPCO_Additions_Summer!$B$4:$B$821,T$9,KPCO_Additions_Summer!$C$4:$C$821,$C21),$B$3=$AB$3,SUMIFS(INDEX(KPCO_Additions_Winter!$AF$4:$AR$800,0,MATCH($B$1,KPCO_Additions_Winter!$AF$1:$AR$1,0)),KPCO_Additions_Winter!$B$4:$B$800,T$9,KPCO_Additions_Winter!$C$4:$C$800,$C21))</f>
        <v>456</v>
      </c>
      <c r="U21" s="39" cm="1">
        <f t="array" ref="U21">_xlfn.IFS($B$3=$AA$3,SUMIFS(INDEX(KPCO_Additions_Summer!$AF$4:$AR$821,0,MATCH($B$1,KPCO_Additions_Summer!$AF$1:$AR$1,0)),KPCO_Additions_Summer!$B$4:$B$821,U$9,KPCO_Additions_Summer!$C$4:$C$821,$C21),$B$3=$AB$3,SUMIFS(INDEX(KPCO_Additions_Winter!$AF$4:$AR$800,0,MATCH($B$1,KPCO_Additions_Winter!$AF$1:$AR$1,0)),KPCO_Additions_Winter!$B$4:$B$800,U$9,KPCO_Additions_Winter!$C$4:$C$800,$C21))</f>
        <v>456</v>
      </c>
      <c r="V21" s="39" cm="1">
        <f t="array" ref="V21">_xlfn.IFS($B$3=$AA$3,SUMIFS(INDEX(KPCO_Additions_Summer!$AF$4:$AR$821,0,MATCH($B$1,KPCO_Additions_Summer!$AF$1:$AR$1,0)),KPCO_Additions_Summer!$B$4:$B$821,V$9,KPCO_Additions_Summer!$C$4:$C$821,$C21),$B$3=$AB$3,SUMIFS(INDEX(KPCO_Additions_Winter!$AF$4:$AR$800,0,MATCH($B$1,KPCO_Additions_Winter!$AF$1:$AR$1,0)),KPCO_Additions_Winter!$B$4:$B$800,V$9,KPCO_Additions_Winter!$C$4:$C$800,$C21))</f>
        <v>456</v>
      </c>
      <c r="W21" s="39" cm="1">
        <f t="array" ref="W21">_xlfn.IFS($B$3=$AA$3,SUMIFS(INDEX(KPCO_Additions_Summer!$AF$4:$AR$821,0,MATCH($B$1,KPCO_Additions_Summer!$AF$1:$AR$1,0)),KPCO_Additions_Summer!$B$4:$B$821,W$9,KPCO_Additions_Summer!$C$4:$C$821,$C21),$B$3=$AB$3,SUMIFS(INDEX(KPCO_Additions_Winter!$AF$4:$AR$800,0,MATCH($B$1,KPCO_Additions_Winter!$AF$1:$AR$1,0)),KPCO_Additions_Winter!$B$4:$B$800,W$9,KPCO_Additions_Winter!$C$4:$C$800,$C21))</f>
        <v>456</v>
      </c>
      <c r="X21" s="39" cm="1">
        <f t="array" ref="X21">_xlfn.IFS($B$3=$AA$3,SUMIFS(INDEX(KPCO_Additions_Summer!$AF$4:$AR$821,0,MATCH($B$1,KPCO_Additions_Summer!$AF$1:$AR$1,0)),KPCO_Additions_Summer!$B$4:$B$821,X$9,KPCO_Additions_Summer!$C$4:$C$821,$C21),$B$3=$AB$3,SUMIFS(INDEX(KPCO_Additions_Winter!$AF$4:$AR$800,0,MATCH($B$1,KPCO_Additions_Winter!$AF$1:$AR$1,0)),KPCO_Additions_Winter!$B$4:$B$800,X$9,KPCO_Additions_Winter!$C$4:$C$800,$C21))</f>
        <v>456</v>
      </c>
      <c r="Y21" s="46"/>
      <c r="AJ21" s="46"/>
      <c r="AK21" s="46"/>
    </row>
    <row r="22" spans="1:37" x14ac:dyDescent="0.25">
      <c r="B22" s="51"/>
      <c r="C22" s="38" t="s">
        <v>4</v>
      </c>
      <c r="D22" s="39" cm="1">
        <f t="array" ref="D22">_xlfn.IFS($B$3=$AA$3,SUMIFS(INDEX(KPCO_Additions_Summer!$AF$4:$AR$821,0,MATCH($B$1,KPCO_Additions_Summer!$AF$1:$AR$1,0)),KPCO_Additions_Summer!$B$4:$B$821,D$9,KPCO_Additions_Summer!$C$4:$C$821,$C22),$B$3=$AB$3,SUMIFS(INDEX(KPCO_Additions_Winter!$AF$4:$AR$800,0,MATCH($B$1,KPCO_Additions_Winter!$AF$1:$AR$1,0)),KPCO_Additions_Winter!$B$4:$B$800,D$9,KPCO_Additions_Winter!$C$4:$C$800,$C22))</f>
        <v>0</v>
      </c>
      <c r="E22" s="39" cm="1">
        <f t="array" ref="E22">_xlfn.IFS($B$3=$AA$3,SUMIFS(INDEX(KPCO_Additions_Summer!$AF$4:$AR$821,0,MATCH($B$1,KPCO_Additions_Summer!$AF$1:$AR$1,0)),KPCO_Additions_Summer!$B$4:$B$821,E$9,KPCO_Additions_Summer!$C$4:$C$821,$C22),$B$3=$AB$3,SUMIFS(INDEX(KPCO_Additions_Winter!$AF$4:$AR$800,0,MATCH($B$1,KPCO_Additions_Winter!$AF$1:$AR$1,0)),KPCO_Additions_Winter!$B$4:$B$800,E$9,KPCO_Additions_Winter!$C$4:$C$800,$C22))</f>
        <v>0</v>
      </c>
      <c r="F22" s="39" cm="1">
        <f t="array" ref="F22">_xlfn.IFS($B$3=$AA$3,SUMIFS(INDEX(KPCO_Additions_Summer!$AF$4:$AR$821,0,MATCH($B$1,KPCO_Additions_Summer!$AF$1:$AR$1,0)),KPCO_Additions_Summer!$B$4:$B$821,F$9,KPCO_Additions_Summer!$C$4:$C$821,$C22),$B$3=$AB$3,SUMIFS(INDEX(KPCO_Additions_Winter!$AF$4:$AR$800,0,MATCH($B$1,KPCO_Additions_Winter!$AF$1:$AR$1,0)),KPCO_Additions_Winter!$B$4:$B$800,F$9,KPCO_Additions_Winter!$C$4:$C$800,$C22))</f>
        <v>0</v>
      </c>
      <c r="G22" s="39" cm="1">
        <f t="array" ref="G22">_xlfn.IFS($B$3=$AA$3,SUMIFS(INDEX(KPCO_Additions_Summer!$AF$4:$AR$821,0,MATCH($B$1,KPCO_Additions_Summer!$AF$1:$AR$1,0)),KPCO_Additions_Summer!$B$4:$B$821,G$9,KPCO_Additions_Summer!$C$4:$C$821,$C22),$B$3=$AB$3,SUMIFS(INDEX(KPCO_Additions_Winter!$AF$4:$AR$800,0,MATCH($B$1,KPCO_Additions_Winter!$AF$1:$AR$1,0)),KPCO_Additions_Winter!$B$4:$B$800,G$9,KPCO_Additions_Winter!$C$4:$C$800,$C22))</f>
        <v>0</v>
      </c>
      <c r="H22" s="39" cm="1">
        <f t="array" ref="H22">_xlfn.IFS($B$3=$AA$3,SUMIFS(INDEX(KPCO_Additions_Summer!$AF$4:$AR$821,0,MATCH($B$1,KPCO_Additions_Summer!$AF$1:$AR$1,0)),KPCO_Additions_Summer!$B$4:$B$821,H$9,KPCO_Additions_Summer!$C$4:$C$821,$C22),$B$3=$AB$3,SUMIFS(INDEX(KPCO_Additions_Winter!$AF$4:$AR$800,0,MATCH($B$1,KPCO_Additions_Winter!$AF$1:$AR$1,0)),KPCO_Additions_Winter!$B$4:$B$800,H$9,KPCO_Additions_Winter!$C$4:$C$800,$C22))</f>
        <v>0</v>
      </c>
      <c r="I22" s="39" cm="1">
        <f t="array" ref="I22">_xlfn.IFS($B$3=$AA$3,SUMIFS(INDEX(KPCO_Additions_Summer!$AF$4:$AR$821,0,MATCH($B$1,KPCO_Additions_Summer!$AF$1:$AR$1,0)),KPCO_Additions_Summer!$B$4:$B$821,I$9,KPCO_Additions_Summer!$C$4:$C$821,$C22),$B$3=$AB$3,SUMIFS(INDEX(KPCO_Additions_Winter!$AF$4:$AR$800,0,MATCH($B$1,KPCO_Additions_Winter!$AF$1:$AR$1,0)),KPCO_Additions_Winter!$B$4:$B$800,I$9,KPCO_Additions_Winter!$C$4:$C$800,$C22))</f>
        <v>0</v>
      </c>
      <c r="J22" s="39" cm="1">
        <f t="array" ref="J22">_xlfn.IFS($B$3=$AA$3,SUMIFS(INDEX(KPCO_Additions_Summer!$AF$4:$AR$821,0,MATCH($B$1,KPCO_Additions_Summer!$AF$1:$AR$1,0)),KPCO_Additions_Summer!$B$4:$B$821,J$9,KPCO_Additions_Summer!$C$4:$C$821,$C22),$B$3=$AB$3,SUMIFS(INDEX(KPCO_Additions_Winter!$AF$4:$AR$800,0,MATCH($B$1,KPCO_Additions_Winter!$AF$1:$AR$1,0)),KPCO_Additions_Winter!$B$4:$B$800,J$9,KPCO_Additions_Winter!$C$4:$C$800,$C22))</f>
        <v>0</v>
      </c>
      <c r="K22" s="39" cm="1">
        <f t="array" ref="K22">_xlfn.IFS($B$3=$AA$3,SUMIFS(INDEX(KPCO_Additions_Summer!$AF$4:$AR$821,0,MATCH($B$1,KPCO_Additions_Summer!$AF$1:$AR$1,0)),KPCO_Additions_Summer!$B$4:$B$821,K$9,KPCO_Additions_Summer!$C$4:$C$821,$C22),$B$3=$AB$3,SUMIFS(INDEX(KPCO_Additions_Winter!$AF$4:$AR$800,0,MATCH($B$1,KPCO_Additions_Winter!$AF$1:$AR$1,0)),KPCO_Additions_Winter!$B$4:$B$800,K$9,KPCO_Additions_Winter!$C$4:$C$800,$C22))</f>
        <v>0</v>
      </c>
      <c r="L22" s="39" cm="1">
        <f t="array" ref="L22">_xlfn.IFS($B$3=$AA$3,SUMIFS(INDEX(KPCO_Additions_Summer!$AF$4:$AR$821,0,MATCH($B$1,KPCO_Additions_Summer!$AF$1:$AR$1,0)),KPCO_Additions_Summer!$B$4:$B$821,L$9,KPCO_Additions_Summer!$C$4:$C$821,$C22),$B$3=$AB$3,SUMIFS(INDEX(KPCO_Additions_Winter!$AF$4:$AR$800,0,MATCH($B$1,KPCO_Additions_Winter!$AF$1:$AR$1,0)),KPCO_Additions_Winter!$B$4:$B$800,L$9,KPCO_Additions_Winter!$C$4:$C$800,$C22))</f>
        <v>0</v>
      </c>
      <c r="M22" s="39" cm="1">
        <f t="array" ref="M22">_xlfn.IFS($B$3=$AA$3,SUMIFS(INDEX(KPCO_Additions_Summer!$AF$4:$AR$821,0,MATCH($B$1,KPCO_Additions_Summer!$AF$1:$AR$1,0)),KPCO_Additions_Summer!$B$4:$B$821,M$9,KPCO_Additions_Summer!$C$4:$C$821,$C22),$B$3=$AB$3,SUMIFS(INDEX(KPCO_Additions_Winter!$AF$4:$AR$800,0,MATCH($B$1,KPCO_Additions_Winter!$AF$1:$AR$1,0)),KPCO_Additions_Winter!$B$4:$B$800,M$9,KPCO_Additions_Winter!$C$4:$C$800,$C22))</f>
        <v>0</v>
      </c>
      <c r="N22" s="39" cm="1">
        <f t="array" ref="N22">_xlfn.IFS($B$3=$AA$3,SUMIFS(INDEX(KPCO_Additions_Summer!$AF$4:$AR$821,0,MATCH($B$1,KPCO_Additions_Summer!$AF$1:$AR$1,0)),KPCO_Additions_Summer!$B$4:$B$821,N$9,KPCO_Additions_Summer!$C$4:$C$821,$C22),$B$3=$AB$3,SUMIFS(INDEX(KPCO_Additions_Winter!$AF$4:$AR$800,0,MATCH($B$1,KPCO_Additions_Winter!$AF$1:$AR$1,0)),KPCO_Additions_Winter!$B$4:$B$800,N$9,KPCO_Additions_Winter!$C$4:$C$800,$C22))</f>
        <v>0</v>
      </c>
      <c r="O22" s="39" cm="1">
        <f t="array" ref="O22">_xlfn.IFS($B$3=$AA$3,SUMIFS(INDEX(KPCO_Additions_Summer!$AF$4:$AR$821,0,MATCH($B$1,KPCO_Additions_Summer!$AF$1:$AR$1,0)),KPCO_Additions_Summer!$B$4:$B$821,O$9,KPCO_Additions_Summer!$C$4:$C$821,$C22),$B$3=$AB$3,SUMIFS(INDEX(KPCO_Additions_Winter!$AF$4:$AR$800,0,MATCH($B$1,KPCO_Additions_Winter!$AF$1:$AR$1,0)),KPCO_Additions_Winter!$B$4:$B$800,O$9,KPCO_Additions_Winter!$C$4:$C$800,$C22))</f>
        <v>0</v>
      </c>
      <c r="P22" s="39" cm="1">
        <f t="array" ref="P22">_xlfn.IFS($B$3=$AA$3,SUMIFS(INDEX(KPCO_Additions_Summer!$AF$4:$AR$821,0,MATCH($B$1,KPCO_Additions_Summer!$AF$1:$AR$1,0)),KPCO_Additions_Summer!$B$4:$B$821,P$9,KPCO_Additions_Summer!$C$4:$C$821,$C22),$B$3=$AB$3,SUMIFS(INDEX(KPCO_Additions_Winter!$AF$4:$AR$800,0,MATCH($B$1,KPCO_Additions_Winter!$AF$1:$AR$1,0)),KPCO_Additions_Winter!$B$4:$B$800,P$9,KPCO_Additions_Winter!$C$4:$C$800,$C22))</f>
        <v>0</v>
      </c>
      <c r="Q22" s="39" cm="1">
        <f t="array" ref="Q22">_xlfn.IFS($B$3=$AA$3,SUMIFS(INDEX(KPCO_Additions_Summer!$AF$4:$AR$821,0,MATCH($B$1,KPCO_Additions_Summer!$AF$1:$AR$1,0)),KPCO_Additions_Summer!$B$4:$B$821,Q$9,KPCO_Additions_Summer!$C$4:$C$821,$C22),$B$3=$AB$3,SUMIFS(INDEX(KPCO_Additions_Winter!$AF$4:$AR$800,0,MATCH($B$1,KPCO_Additions_Winter!$AF$1:$AR$1,0)),KPCO_Additions_Winter!$B$4:$B$800,Q$9,KPCO_Additions_Winter!$C$4:$C$800,$C22))</f>
        <v>0</v>
      </c>
      <c r="R22" s="39" cm="1">
        <f t="array" ref="R22">_xlfn.IFS($B$3=$AA$3,SUMIFS(INDEX(KPCO_Additions_Summer!$AF$4:$AR$821,0,MATCH($B$1,KPCO_Additions_Summer!$AF$1:$AR$1,0)),KPCO_Additions_Summer!$B$4:$B$821,R$9,KPCO_Additions_Summer!$C$4:$C$821,$C22),$B$3=$AB$3,SUMIFS(INDEX(KPCO_Additions_Winter!$AF$4:$AR$800,0,MATCH($B$1,KPCO_Additions_Winter!$AF$1:$AR$1,0)),KPCO_Additions_Winter!$B$4:$B$800,R$9,KPCO_Additions_Winter!$C$4:$C$800,$C22))</f>
        <v>0</v>
      </c>
      <c r="S22" s="39" cm="1">
        <f t="array" ref="S22">_xlfn.IFS($B$3=$AA$3,SUMIFS(INDEX(KPCO_Additions_Summer!$AF$4:$AR$821,0,MATCH($B$1,KPCO_Additions_Summer!$AF$1:$AR$1,0)),KPCO_Additions_Summer!$B$4:$B$821,S$9,KPCO_Additions_Summer!$C$4:$C$821,$C22),$B$3=$AB$3,SUMIFS(INDEX(KPCO_Additions_Winter!$AF$4:$AR$800,0,MATCH($B$1,KPCO_Additions_Winter!$AF$1:$AR$1,0)),KPCO_Additions_Winter!$B$4:$B$800,S$9,KPCO_Additions_Winter!$C$4:$C$800,$C22))</f>
        <v>0</v>
      </c>
      <c r="T22" s="39" cm="1">
        <f t="array" ref="T22">_xlfn.IFS($B$3=$AA$3,SUMIFS(INDEX(KPCO_Additions_Summer!$AF$4:$AR$821,0,MATCH($B$1,KPCO_Additions_Summer!$AF$1:$AR$1,0)),KPCO_Additions_Summer!$B$4:$B$821,T$9,KPCO_Additions_Summer!$C$4:$C$821,$C22),$B$3=$AB$3,SUMIFS(INDEX(KPCO_Additions_Winter!$AF$4:$AR$800,0,MATCH($B$1,KPCO_Additions_Winter!$AF$1:$AR$1,0)),KPCO_Additions_Winter!$B$4:$B$800,T$9,KPCO_Additions_Winter!$C$4:$C$800,$C22))</f>
        <v>0</v>
      </c>
      <c r="U22" s="39" cm="1">
        <f t="array" ref="U22">_xlfn.IFS($B$3=$AA$3,SUMIFS(INDEX(KPCO_Additions_Summer!$AF$4:$AR$821,0,MATCH($B$1,KPCO_Additions_Summer!$AF$1:$AR$1,0)),KPCO_Additions_Summer!$B$4:$B$821,U$9,KPCO_Additions_Summer!$C$4:$C$821,$C22),$B$3=$AB$3,SUMIFS(INDEX(KPCO_Additions_Winter!$AF$4:$AR$800,0,MATCH($B$1,KPCO_Additions_Winter!$AF$1:$AR$1,0)),KPCO_Additions_Winter!$B$4:$B$800,U$9,KPCO_Additions_Winter!$C$4:$C$800,$C22))</f>
        <v>0</v>
      </c>
      <c r="V22" s="39" cm="1">
        <f t="array" ref="V22">_xlfn.IFS($B$3=$AA$3,SUMIFS(INDEX(KPCO_Additions_Summer!$AF$4:$AR$821,0,MATCH($B$1,KPCO_Additions_Summer!$AF$1:$AR$1,0)),KPCO_Additions_Summer!$B$4:$B$821,V$9,KPCO_Additions_Summer!$C$4:$C$821,$C22),$B$3=$AB$3,SUMIFS(INDEX(KPCO_Additions_Winter!$AF$4:$AR$800,0,MATCH($B$1,KPCO_Additions_Winter!$AF$1:$AR$1,0)),KPCO_Additions_Winter!$B$4:$B$800,V$9,KPCO_Additions_Winter!$C$4:$C$800,$C22))</f>
        <v>0</v>
      </c>
      <c r="W22" s="39" cm="1">
        <f t="array" ref="W22">_xlfn.IFS($B$3=$AA$3,SUMIFS(INDEX(KPCO_Additions_Summer!$AF$4:$AR$821,0,MATCH($B$1,KPCO_Additions_Summer!$AF$1:$AR$1,0)),KPCO_Additions_Summer!$B$4:$B$821,W$9,KPCO_Additions_Summer!$C$4:$C$821,$C22),$B$3=$AB$3,SUMIFS(INDEX(KPCO_Additions_Winter!$AF$4:$AR$800,0,MATCH($B$1,KPCO_Additions_Winter!$AF$1:$AR$1,0)),KPCO_Additions_Winter!$B$4:$B$800,W$9,KPCO_Additions_Winter!$C$4:$C$800,$C22))</f>
        <v>0</v>
      </c>
      <c r="X22" s="39" cm="1">
        <f t="array" ref="X22">_xlfn.IFS($B$3=$AA$3,SUMIFS(INDEX(KPCO_Additions_Summer!$AF$4:$AR$821,0,MATCH($B$1,KPCO_Additions_Summer!$AF$1:$AR$1,0)),KPCO_Additions_Summer!$B$4:$B$821,X$9,KPCO_Additions_Summer!$C$4:$C$821,$C22),$B$3=$AB$3,SUMIFS(INDEX(KPCO_Additions_Winter!$AF$4:$AR$800,0,MATCH($B$1,KPCO_Additions_Winter!$AF$1:$AR$1,0)),KPCO_Additions_Winter!$B$4:$B$800,X$9,KPCO_Additions_Winter!$C$4:$C$800,$C22))</f>
        <v>0</v>
      </c>
      <c r="AJ22" s="46"/>
      <c r="AK22" s="46"/>
    </row>
    <row r="23" spans="1:37" x14ac:dyDescent="0.25">
      <c r="A23" s="44"/>
      <c r="B23" s="51"/>
      <c r="C23" s="38" t="s">
        <v>98</v>
      </c>
      <c r="D23" s="39" cm="1">
        <f t="array" ref="D23">_xlfn.IFS($B$3=$AA$3,SUMIFS(INDEX(KPCO_Additions_Summer!$AF$4:$AR$821,0,MATCH($B$1,KPCO_Additions_Summer!$AF$1:$AR$1,0)),KPCO_Additions_Summer!$B$4:$B$821,D$9,KPCO_Additions_Summer!$C$4:$C$821,$C23),$B$3=$AB$3,SUMIFS(INDEX(KPCO_Additions_Winter!$AF$4:$AR$800,0,MATCH($B$1,KPCO_Additions_Winter!$AF$1:$AR$1,0)),KPCO_Additions_Winter!$B$4:$B$800,D$9,KPCO_Additions_Winter!$C$4:$C$800,$C23))</f>
        <v>0</v>
      </c>
      <c r="E23" s="39" cm="1">
        <f t="array" ref="E23">_xlfn.IFS($B$3=$AA$3,SUMIFS(INDEX(KPCO_Additions_Summer!$AF$4:$AR$821,0,MATCH($B$1,KPCO_Additions_Summer!$AF$1:$AR$1,0)),KPCO_Additions_Summer!$B$4:$B$821,E$9,KPCO_Additions_Summer!$C$4:$C$821,$C23),$B$3=$AB$3,SUMIFS(INDEX(KPCO_Additions_Winter!$AF$4:$AR$800,0,MATCH($B$1,KPCO_Additions_Winter!$AF$1:$AR$1,0)),KPCO_Additions_Winter!$B$4:$B$800,E$9,KPCO_Additions_Winter!$C$4:$C$800,$C23))</f>
        <v>0</v>
      </c>
      <c r="F23" s="39" cm="1">
        <f t="array" ref="F23">_xlfn.IFS($B$3=$AA$3,SUMIFS(INDEX(KPCO_Additions_Summer!$AF$4:$AR$821,0,MATCH($B$1,KPCO_Additions_Summer!$AF$1:$AR$1,0)),KPCO_Additions_Summer!$B$4:$B$821,F$9,KPCO_Additions_Summer!$C$4:$C$821,$C23),$B$3=$AB$3,SUMIFS(INDEX(KPCO_Additions_Winter!$AF$4:$AR$800,0,MATCH($B$1,KPCO_Additions_Winter!$AF$1:$AR$1,0)),KPCO_Additions_Winter!$B$4:$B$800,F$9,KPCO_Additions_Winter!$C$4:$C$800,$C23))</f>
        <v>0</v>
      </c>
      <c r="G23" s="39" cm="1">
        <f t="array" ref="G23">_xlfn.IFS($B$3=$AA$3,SUMIFS(INDEX(KPCO_Additions_Summer!$AF$4:$AR$821,0,MATCH($B$1,KPCO_Additions_Summer!$AF$1:$AR$1,0)),KPCO_Additions_Summer!$B$4:$B$821,G$9,KPCO_Additions_Summer!$C$4:$C$821,$C23),$B$3=$AB$3,SUMIFS(INDEX(KPCO_Additions_Winter!$AF$4:$AR$800,0,MATCH($B$1,KPCO_Additions_Winter!$AF$1:$AR$1,0)),KPCO_Additions_Winter!$B$4:$B$800,G$9,KPCO_Additions_Winter!$C$4:$C$800,$C23))</f>
        <v>0</v>
      </c>
      <c r="H23" s="39" cm="1">
        <f t="array" ref="H23">_xlfn.IFS($B$3=$AA$3,SUMIFS(INDEX(KPCO_Additions_Summer!$AF$4:$AR$821,0,MATCH($B$1,KPCO_Additions_Summer!$AF$1:$AR$1,0)),KPCO_Additions_Summer!$B$4:$B$821,H$9,KPCO_Additions_Summer!$C$4:$C$821,$C23),$B$3=$AB$3,SUMIFS(INDEX(KPCO_Additions_Winter!$AF$4:$AR$800,0,MATCH($B$1,KPCO_Additions_Winter!$AF$1:$AR$1,0)),KPCO_Additions_Winter!$B$4:$B$800,H$9,KPCO_Additions_Winter!$C$4:$C$800,$C23))</f>
        <v>0</v>
      </c>
      <c r="I23" s="39" cm="1">
        <f t="array" ref="I23">_xlfn.IFS($B$3=$AA$3,SUMIFS(INDEX(KPCO_Additions_Summer!$AF$4:$AR$821,0,MATCH($B$1,KPCO_Additions_Summer!$AF$1:$AR$1,0)),KPCO_Additions_Summer!$B$4:$B$821,I$9,KPCO_Additions_Summer!$C$4:$C$821,$C23),$B$3=$AB$3,SUMIFS(INDEX(KPCO_Additions_Winter!$AF$4:$AR$800,0,MATCH($B$1,KPCO_Additions_Winter!$AF$1:$AR$1,0)),KPCO_Additions_Winter!$B$4:$B$800,I$9,KPCO_Additions_Winter!$C$4:$C$800,$C23))</f>
        <v>0</v>
      </c>
      <c r="J23" s="39" cm="1">
        <f t="array" ref="J23">_xlfn.IFS($B$3=$AA$3,SUMIFS(INDEX(KPCO_Additions_Summer!$AF$4:$AR$821,0,MATCH($B$1,KPCO_Additions_Summer!$AF$1:$AR$1,0)),KPCO_Additions_Summer!$B$4:$B$821,J$9,KPCO_Additions_Summer!$C$4:$C$821,$C23),$B$3=$AB$3,SUMIFS(INDEX(KPCO_Additions_Winter!$AF$4:$AR$800,0,MATCH($B$1,KPCO_Additions_Winter!$AF$1:$AR$1,0)),KPCO_Additions_Winter!$B$4:$B$800,J$9,KPCO_Additions_Winter!$C$4:$C$800,$C23))</f>
        <v>0</v>
      </c>
      <c r="K23" s="39" cm="1">
        <f t="array" ref="K23">_xlfn.IFS($B$3=$AA$3,SUMIFS(INDEX(KPCO_Additions_Summer!$AF$4:$AR$821,0,MATCH($B$1,KPCO_Additions_Summer!$AF$1:$AR$1,0)),KPCO_Additions_Summer!$B$4:$B$821,K$9,KPCO_Additions_Summer!$C$4:$C$821,$C23),$B$3=$AB$3,SUMIFS(INDEX(KPCO_Additions_Winter!$AF$4:$AR$800,0,MATCH($B$1,KPCO_Additions_Winter!$AF$1:$AR$1,0)),KPCO_Additions_Winter!$B$4:$B$800,K$9,KPCO_Additions_Winter!$C$4:$C$800,$C23))</f>
        <v>0</v>
      </c>
      <c r="L23" s="39" cm="1">
        <f t="array" ref="L23">_xlfn.IFS($B$3=$AA$3,SUMIFS(INDEX(KPCO_Additions_Summer!$AF$4:$AR$821,0,MATCH($B$1,KPCO_Additions_Summer!$AF$1:$AR$1,0)),KPCO_Additions_Summer!$B$4:$B$821,L$9,KPCO_Additions_Summer!$C$4:$C$821,$C23),$B$3=$AB$3,SUMIFS(INDEX(KPCO_Additions_Winter!$AF$4:$AR$800,0,MATCH($B$1,KPCO_Additions_Winter!$AF$1:$AR$1,0)),KPCO_Additions_Winter!$B$4:$B$800,L$9,KPCO_Additions_Winter!$C$4:$C$800,$C23))</f>
        <v>0</v>
      </c>
      <c r="M23" s="39" cm="1">
        <f t="array" ref="M23">_xlfn.IFS($B$3=$AA$3,SUMIFS(INDEX(KPCO_Additions_Summer!$AF$4:$AR$821,0,MATCH($B$1,KPCO_Additions_Summer!$AF$1:$AR$1,0)),KPCO_Additions_Summer!$B$4:$B$821,M$9,KPCO_Additions_Summer!$C$4:$C$821,$C23),$B$3=$AB$3,SUMIFS(INDEX(KPCO_Additions_Winter!$AF$4:$AR$800,0,MATCH($B$1,KPCO_Additions_Winter!$AF$1:$AR$1,0)),KPCO_Additions_Winter!$B$4:$B$800,M$9,KPCO_Additions_Winter!$C$4:$C$800,$C23))</f>
        <v>0</v>
      </c>
      <c r="N23" s="39" cm="1">
        <f t="array" ref="N23">_xlfn.IFS($B$3=$AA$3,SUMIFS(INDEX(KPCO_Additions_Summer!$AF$4:$AR$821,0,MATCH($B$1,KPCO_Additions_Summer!$AF$1:$AR$1,0)),KPCO_Additions_Summer!$B$4:$B$821,N$9,KPCO_Additions_Summer!$C$4:$C$821,$C23),$B$3=$AB$3,SUMIFS(INDEX(KPCO_Additions_Winter!$AF$4:$AR$800,0,MATCH($B$1,KPCO_Additions_Winter!$AF$1:$AR$1,0)),KPCO_Additions_Winter!$B$4:$B$800,N$9,KPCO_Additions_Winter!$C$4:$C$800,$C23))</f>
        <v>0</v>
      </c>
      <c r="O23" s="39" cm="1">
        <f t="array" ref="O23">_xlfn.IFS($B$3=$AA$3,SUMIFS(INDEX(KPCO_Additions_Summer!$AF$4:$AR$821,0,MATCH($B$1,KPCO_Additions_Summer!$AF$1:$AR$1,0)),KPCO_Additions_Summer!$B$4:$B$821,O$9,KPCO_Additions_Summer!$C$4:$C$821,$C23),$B$3=$AB$3,SUMIFS(INDEX(KPCO_Additions_Winter!$AF$4:$AR$800,0,MATCH($B$1,KPCO_Additions_Winter!$AF$1:$AR$1,0)),KPCO_Additions_Winter!$B$4:$B$800,O$9,KPCO_Additions_Winter!$C$4:$C$800,$C23))</f>
        <v>0</v>
      </c>
      <c r="P23" s="39" cm="1">
        <f t="array" ref="P23">_xlfn.IFS($B$3=$AA$3,SUMIFS(INDEX(KPCO_Additions_Summer!$AF$4:$AR$821,0,MATCH($B$1,KPCO_Additions_Summer!$AF$1:$AR$1,0)),KPCO_Additions_Summer!$B$4:$B$821,P$9,KPCO_Additions_Summer!$C$4:$C$821,$C23),$B$3=$AB$3,SUMIFS(INDEX(KPCO_Additions_Winter!$AF$4:$AR$800,0,MATCH($B$1,KPCO_Additions_Winter!$AF$1:$AR$1,0)),KPCO_Additions_Winter!$B$4:$B$800,P$9,KPCO_Additions_Winter!$C$4:$C$800,$C23))</f>
        <v>0</v>
      </c>
      <c r="Q23" s="39" cm="1">
        <f t="array" ref="Q23">_xlfn.IFS($B$3=$AA$3,SUMIFS(INDEX(KPCO_Additions_Summer!$AF$4:$AR$821,0,MATCH($B$1,KPCO_Additions_Summer!$AF$1:$AR$1,0)),KPCO_Additions_Summer!$B$4:$B$821,Q$9,KPCO_Additions_Summer!$C$4:$C$821,$C23),$B$3=$AB$3,SUMIFS(INDEX(KPCO_Additions_Winter!$AF$4:$AR$800,0,MATCH($B$1,KPCO_Additions_Winter!$AF$1:$AR$1,0)),KPCO_Additions_Winter!$B$4:$B$800,Q$9,KPCO_Additions_Winter!$C$4:$C$800,$C23))</f>
        <v>0</v>
      </c>
      <c r="R23" s="39" cm="1">
        <f t="array" ref="R23">_xlfn.IFS($B$3=$AA$3,SUMIFS(INDEX(KPCO_Additions_Summer!$AF$4:$AR$821,0,MATCH($B$1,KPCO_Additions_Summer!$AF$1:$AR$1,0)),KPCO_Additions_Summer!$B$4:$B$821,R$9,KPCO_Additions_Summer!$C$4:$C$821,$C23),$B$3=$AB$3,SUMIFS(INDEX(KPCO_Additions_Winter!$AF$4:$AR$800,0,MATCH($B$1,KPCO_Additions_Winter!$AF$1:$AR$1,0)),KPCO_Additions_Winter!$B$4:$B$800,R$9,KPCO_Additions_Winter!$C$4:$C$800,$C23))</f>
        <v>0</v>
      </c>
      <c r="S23" s="39" cm="1">
        <f t="array" ref="S23">_xlfn.IFS($B$3=$AA$3,SUMIFS(INDEX(KPCO_Additions_Summer!$AF$4:$AR$821,0,MATCH($B$1,KPCO_Additions_Summer!$AF$1:$AR$1,0)),KPCO_Additions_Summer!$B$4:$B$821,S$9,KPCO_Additions_Summer!$C$4:$C$821,$C23),$B$3=$AB$3,SUMIFS(INDEX(KPCO_Additions_Winter!$AF$4:$AR$800,0,MATCH($B$1,KPCO_Additions_Winter!$AF$1:$AR$1,0)),KPCO_Additions_Winter!$B$4:$B$800,S$9,KPCO_Additions_Winter!$C$4:$C$800,$C23))</f>
        <v>0</v>
      </c>
      <c r="T23" s="39" cm="1">
        <f t="array" ref="T23">_xlfn.IFS($B$3=$AA$3,SUMIFS(INDEX(KPCO_Additions_Summer!$AF$4:$AR$821,0,MATCH($B$1,KPCO_Additions_Summer!$AF$1:$AR$1,0)),KPCO_Additions_Summer!$B$4:$B$821,T$9,KPCO_Additions_Summer!$C$4:$C$821,$C23),$B$3=$AB$3,SUMIFS(INDEX(KPCO_Additions_Winter!$AF$4:$AR$800,0,MATCH($B$1,KPCO_Additions_Winter!$AF$1:$AR$1,0)),KPCO_Additions_Winter!$B$4:$B$800,T$9,KPCO_Additions_Winter!$C$4:$C$800,$C23))</f>
        <v>0</v>
      </c>
      <c r="U23" s="39" cm="1">
        <f t="array" ref="U23">_xlfn.IFS($B$3=$AA$3,SUMIFS(INDEX(KPCO_Additions_Summer!$AF$4:$AR$821,0,MATCH($B$1,KPCO_Additions_Summer!$AF$1:$AR$1,0)),KPCO_Additions_Summer!$B$4:$B$821,U$9,KPCO_Additions_Summer!$C$4:$C$821,$C23),$B$3=$AB$3,SUMIFS(INDEX(KPCO_Additions_Winter!$AF$4:$AR$800,0,MATCH($B$1,KPCO_Additions_Winter!$AF$1:$AR$1,0)),KPCO_Additions_Winter!$B$4:$B$800,U$9,KPCO_Additions_Winter!$C$4:$C$800,$C23))</f>
        <v>0</v>
      </c>
      <c r="V23" s="39" cm="1">
        <f t="array" ref="V23">_xlfn.IFS($B$3=$AA$3,SUMIFS(INDEX(KPCO_Additions_Summer!$AF$4:$AR$821,0,MATCH($B$1,KPCO_Additions_Summer!$AF$1:$AR$1,0)),KPCO_Additions_Summer!$B$4:$B$821,V$9,KPCO_Additions_Summer!$C$4:$C$821,$C23),$B$3=$AB$3,SUMIFS(INDEX(KPCO_Additions_Winter!$AF$4:$AR$800,0,MATCH($B$1,KPCO_Additions_Winter!$AF$1:$AR$1,0)),KPCO_Additions_Winter!$B$4:$B$800,V$9,KPCO_Additions_Winter!$C$4:$C$800,$C23))</f>
        <v>0</v>
      </c>
      <c r="W23" s="39" cm="1">
        <f t="array" ref="W23">_xlfn.IFS($B$3=$AA$3,SUMIFS(INDEX(KPCO_Additions_Summer!$AF$4:$AR$821,0,MATCH($B$1,KPCO_Additions_Summer!$AF$1:$AR$1,0)),KPCO_Additions_Summer!$B$4:$B$821,W$9,KPCO_Additions_Summer!$C$4:$C$821,$C23),$B$3=$AB$3,SUMIFS(INDEX(KPCO_Additions_Winter!$AF$4:$AR$800,0,MATCH($B$1,KPCO_Additions_Winter!$AF$1:$AR$1,0)),KPCO_Additions_Winter!$B$4:$B$800,W$9,KPCO_Additions_Winter!$C$4:$C$800,$C23))</f>
        <v>0</v>
      </c>
      <c r="X23" s="39" cm="1">
        <f t="array" ref="X23">_xlfn.IFS($B$3=$AA$3,SUMIFS(INDEX(KPCO_Additions_Summer!$AF$4:$AR$821,0,MATCH($B$1,KPCO_Additions_Summer!$AF$1:$AR$1,0)),KPCO_Additions_Summer!$B$4:$B$821,X$9,KPCO_Additions_Summer!$C$4:$C$821,$C23),$B$3=$AB$3,SUMIFS(INDEX(KPCO_Additions_Winter!$AF$4:$AR$800,0,MATCH($B$1,KPCO_Additions_Winter!$AF$1:$AR$1,0)),KPCO_Additions_Winter!$B$4:$B$800,X$9,KPCO_Additions_Winter!$C$4:$C$800,$C23))</f>
        <v>0</v>
      </c>
      <c r="AJ23" s="46"/>
      <c r="AK23" s="46"/>
    </row>
    <row r="24" spans="1:37" x14ac:dyDescent="0.25">
      <c r="B24" s="51"/>
      <c r="C24" s="38" t="s">
        <v>99</v>
      </c>
      <c r="D24" s="39" cm="1">
        <f t="array" ref="D24">_xlfn.IFS($B$3=$AA$3,SUMIFS(INDEX(KPCO_Additions_Summer!$AF$4:$AR$821,0,MATCH($B$1,KPCO_Additions_Summer!$AF$1:$AR$1,0)),KPCO_Additions_Summer!$B$4:$B$821,D$9,KPCO_Additions_Summer!$C$4:$C$821,$C24),$B$3=$AB$3,SUMIFS(INDEX(KPCO_Additions_Winter!$AF$4:$AR$800,0,MATCH($B$1,KPCO_Additions_Winter!$AF$1:$AR$1,0)),KPCO_Additions_Winter!$B$4:$B$800,D$9,KPCO_Additions_Winter!$C$4:$C$800,$C24))</f>
        <v>0</v>
      </c>
      <c r="E24" s="39" cm="1">
        <f t="array" ref="E24">_xlfn.IFS($B$3=$AA$3,SUMIFS(INDEX(KPCO_Additions_Summer!$AF$4:$AR$821,0,MATCH($B$1,KPCO_Additions_Summer!$AF$1:$AR$1,0)),KPCO_Additions_Summer!$B$4:$B$821,E$9,KPCO_Additions_Summer!$C$4:$C$821,$C24),$B$3=$AB$3,SUMIFS(INDEX(KPCO_Additions_Winter!$AF$4:$AR$800,0,MATCH($B$1,KPCO_Additions_Winter!$AF$1:$AR$1,0)),KPCO_Additions_Winter!$B$4:$B$800,E$9,KPCO_Additions_Winter!$C$4:$C$800,$C24))</f>
        <v>0</v>
      </c>
      <c r="F24" s="39" cm="1">
        <f t="array" ref="F24">_xlfn.IFS($B$3=$AA$3,SUMIFS(INDEX(KPCO_Additions_Summer!$AF$4:$AR$821,0,MATCH($B$1,KPCO_Additions_Summer!$AF$1:$AR$1,0)),KPCO_Additions_Summer!$B$4:$B$821,F$9,KPCO_Additions_Summer!$C$4:$C$821,$C24),$B$3=$AB$3,SUMIFS(INDEX(KPCO_Additions_Winter!$AF$4:$AR$800,0,MATCH($B$1,KPCO_Additions_Winter!$AF$1:$AR$1,0)),KPCO_Additions_Winter!$B$4:$B$800,F$9,KPCO_Additions_Winter!$C$4:$C$800,$C24))</f>
        <v>0</v>
      </c>
      <c r="G24" s="39" cm="1">
        <f t="array" ref="G24">_xlfn.IFS($B$3=$AA$3,SUMIFS(INDEX(KPCO_Additions_Summer!$AF$4:$AR$821,0,MATCH($B$1,KPCO_Additions_Summer!$AF$1:$AR$1,0)),KPCO_Additions_Summer!$B$4:$B$821,G$9,KPCO_Additions_Summer!$C$4:$C$821,$C24),$B$3=$AB$3,SUMIFS(INDEX(KPCO_Additions_Winter!$AF$4:$AR$800,0,MATCH($B$1,KPCO_Additions_Winter!$AF$1:$AR$1,0)),KPCO_Additions_Winter!$B$4:$B$800,G$9,KPCO_Additions_Winter!$C$4:$C$800,$C24))</f>
        <v>0</v>
      </c>
      <c r="H24" s="39" cm="1">
        <f t="array" ref="H24">_xlfn.IFS($B$3=$AA$3,SUMIFS(INDEX(KPCO_Additions_Summer!$AF$4:$AR$821,0,MATCH($B$1,KPCO_Additions_Summer!$AF$1:$AR$1,0)),KPCO_Additions_Summer!$B$4:$B$821,H$9,KPCO_Additions_Summer!$C$4:$C$821,$C24),$B$3=$AB$3,SUMIFS(INDEX(KPCO_Additions_Winter!$AF$4:$AR$800,0,MATCH($B$1,KPCO_Additions_Winter!$AF$1:$AR$1,0)),KPCO_Additions_Winter!$B$4:$B$800,H$9,KPCO_Additions_Winter!$C$4:$C$800,$C24))</f>
        <v>0</v>
      </c>
      <c r="I24" s="39" cm="1">
        <f t="array" ref="I24">_xlfn.IFS($B$3=$AA$3,SUMIFS(INDEX(KPCO_Additions_Summer!$AF$4:$AR$821,0,MATCH($B$1,KPCO_Additions_Summer!$AF$1:$AR$1,0)),KPCO_Additions_Summer!$B$4:$B$821,I$9,KPCO_Additions_Summer!$C$4:$C$821,$C24),$B$3=$AB$3,SUMIFS(INDEX(KPCO_Additions_Winter!$AF$4:$AR$800,0,MATCH($B$1,KPCO_Additions_Winter!$AF$1:$AR$1,0)),KPCO_Additions_Winter!$B$4:$B$800,I$9,KPCO_Additions_Winter!$C$4:$C$800,$C24))</f>
        <v>0</v>
      </c>
      <c r="J24" s="39" cm="1">
        <f t="array" ref="J24">_xlfn.IFS($B$3=$AA$3,SUMIFS(INDEX(KPCO_Additions_Summer!$AF$4:$AR$821,0,MATCH($B$1,KPCO_Additions_Summer!$AF$1:$AR$1,0)),KPCO_Additions_Summer!$B$4:$B$821,J$9,KPCO_Additions_Summer!$C$4:$C$821,$C24),$B$3=$AB$3,SUMIFS(INDEX(KPCO_Additions_Winter!$AF$4:$AR$800,0,MATCH($B$1,KPCO_Additions_Winter!$AF$1:$AR$1,0)),KPCO_Additions_Winter!$B$4:$B$800,J$9,KPCO_Additions_Winter!$C$4:$C$800,$C24))</f>
        <v>0</v>
      </c>
      <c r="K24" s="39" cm="1">
        <f t="array" ref="K24">_xlfn.IFS($B$3=$AA$3,SUMIFS(INDEX(KPCO_Additions_Summer!$AF$4:$AR$821,0,MATCH($B$1,KPCO_Additions_Summer!$AF$1:$AR$1,0)),KPCO_Additions_Summer!$B$4:$B$821,K$9,KPCO_Additions_Summer!$C$4:$C$821,$C24),$B$3=$AB$3,SUMIFS(INDEX(KPCO_Additions_Winter!$AF$4:$AR$800,0,MATCH($B$1,KPCO_Additions_Winter!$AF$1:$AR$1,0)),KPCO_Additions_Winter!$B$4:$B$800,K$9,KPCO_Additions_Winter!$C$4:$C$800,$C24))</f>
        <v>0</v>
      </c>
      <c r="L24" s="39" cm="1">
        <f t="array" ref="L24">_xlfn.IFS($B$3=$AA$3,SUMIFS(INDEX(KPCO_Additions_Summer!$AF$4:$AR$821,0,MATCH($B$1,KPCO_Additions_Summer!$AF$1:$AR$1,0)),KPCO_Additions_Summer!$B$4:$B$821,L$9,KPCO_Additions_Summer!$C$4:$C$821,$C24),$B$3=$AB$3,SUMIFS(INDEX(KPCO_Additions_Winter!$AF$4:$AR$800,0,MATCH($B$1,KPCO_Additions_Winter!$AF$1:$AR$1,0)),KPCO_Additions_Winter!$B$4:$B$800,L$9,KPCO_Additions_Winter!$C$4:$C$800,$C24))</f>
        <v>0</v>
      </c>
      <c r="M24" s="39" cm="1">
        <f t="array" ref="M24">_xlfn.IFS($B$3=$AA$3,SUMIFS(INDEX(KPCO_Additions_Summer!$AF$4:$AR$821,0,MATCH($B$1,KPCO_Additions_Summer!$AF$1:$AR$1,0)),KPCO_Additions_Summer!$B$4:$B$821,M$9,KPCO_Additions_Summer!$C$4:$C$821,$C24),$B$3=$AB$3,SUMIFS(INDEX(KPCO_Additions_Winter!$AF$4:$AR$800,0,MATCH($B$1,KPCO_Additions_Winter!$AF$1:$AR$1,0)),KPCO_Additions_Winter!$B$4:$B$800,M$9,KPCO_Additions_Winter!$C$4:$C$800,$C24))</f>
        <v>0</v>
      </c>
      <c r="N24" s="39" cm="1">
        <f t="array" ref="N24">_xlfn.IFS($B$3=$AA$3,SUMIFS(INDEX(KPCO_Additions_Summer!$AF$4:$AR$821,0,MATCH($B$1,KPCO_Additions_Summer!$AF$1:$AR$1,0)),KPCO_Additions_Summer!$B$4:$B$821,N$9,KPCO_Additions_Summer!$C$4:$C$821,$C24),$B$3=$AB$3,SUMIFS(INDEX(KPCO_Additions_Winter!$AF$4:$AR$800,0,MATCH($B$1,KPCO_Additions_Winter!$AF$1:$AR$1,0)),KPCO_Additions_Winter!$B$4:$B$800,N$9,KPCO_Additions_Winter!$C$4:$C$800,$C24))</f>
        <v>0</v>
      </c>
      <c r="O24" s="39" cm="1">
        <f t="array" ref="O24">_xlfn.IFS($B$3=$AA$3,SUMIFS(INDEX(KPCO_Additions_Summer!$AF$4:$AR$821,0,MATCH($B$1,KPCO_Additions_Summer!$AF$1:$AR$1,0)),KPCO_Additions_Summer!$B$4:$B$821,O$9,KPCO_Additions_Summer!$C$4:$C$821,$C24),$B$3=$AB$3,SUMIFS(INDEX(KPCO_Additions_Winter!$AF$4:$AR$800,0,MATCH($B$1,KPCO_Additions_Winter!$AF$1:$AR$1,0)),KPCO_Additions_Winter!$B$4:$B$800,O$9,KPCO_Additions_Winter!$C$4:$C$800,$C24))</f>
        <v>0</v>
      </c>
      <c r="P24" s="39" cm="1">
        <f t="array" ref="P24">_xlfn.IFS($B$3=$AA$3,SUMIFS(INDEX(KPCO_Additions_Summer!$AF$4:$AR$821,0,MATCH($B$1,KPCO_Additions_Summer!$AF$1:$AR$1,0)),KPCO_Additions_Summer!$B$4:$B$821,P$9,KPCO_Additions_Summer!$C$4:$C$821,$C24),$B$3=$AB$3,SUMIFS(INDEX(KPCO_Additions_Winter!$AF$4:$AR$800,0,MATCH($B$1,KPCO_Additions_Winter!$AF$1:$AR$1,0)),KPCO_Additions_Winter!$B$4:$B$800,P$9,KPCO_Additions_Winter!$C$4:$C$800,$C24))</f>
        <v>0</v>
      </c>
      <c r="Q24" s="39" cm="1">
        <f t="array" ref="Q24">_xlfn.IFS($B$3=$AA$3,SUMIFS(INDEX(KPCO_Additions_Summer!$AF$4:$AR$821,0,MATCH($B$1,KPCO_Additions_Summer!$AF$1:$AR$1,0)),KPCO_Additions_Summer!$B$4:$B$821,Q$9,KPCO_Additions_Summer!$C$4:$C$821,$C24),$B$3=$AB$3,SUMIFS(INDEX(KPCO_Additions_Winter!$AF$4:$AR$800,0,MATCH($B$1,KPCO_Additions_Winter!$AF$1:$AR$1,0)),KPCO_Additions_Winter!$B$4:$B$800,Q$9,KPCO_Additions_Winter!$C$4:$C$800,$C24))</f>
        <v>0</v>
      </c>
      <c r="R24" s="39" cm="1">
        <f t="array" ref="R24">_xlfn.IFS($B$3=$AA$3,SUMIFS(INDEX(KPCO_Additions_Summer!$AF$4:$AR$821,0,MATCH($B$1,KPCO_Additions_Summer!$AF$1:$AR$1,0)),KPCO_Additions_Summer!$B$4:$B$821,R$9,KPCO_Additions_Summer!$C$4:$C$821,$C24),$B$3=$AB$3,SUMIFS(INDEX(KPCO_Additions_Winter!$AF$4:$AR$800,0,MATCH($B$1,KPCO_Additions_Winter!$AF$1:$AR$1,0)),KPCO_Additions_Winter!$B$4:$B$800,R$9,KPCO_Additions_Winter!$C$4:$C$800,$C24))</f>
        <v>0</v>
      </c>
      <c r="S24" s="39" cm="1">
        <f t="array" ref="S24">_xlfn.IFS($B$3=$AA$3,SUMIFS(INDEX(KPCO_Additions_Summer!$AF$4:$AR$821,0,MATCH($B$1,KPCO_Additions_Summer!$AF$1:$AR$1,0)),KPCO_Additions_Summer!$B$4:$B$821,S$9,KPCO_Additions_Summer!$C$4:$C$821,$C24),$B$3=$AB$3,SUMIFS(INDEX(KPCO_Additions_Winter!$AF$4:$AR$800,0,MATCH($B$1,KPCO_Additions_Winter!$AF$1:$AR$1,0)),KPCO_Additions_Winter!$B$4:$B$800,S$9,KPCO_Additions_Winter!$C$4:$C$800,$C24))</f>
        <v>0</v>
      </c>
      <c r="T24" s="39" cm="1">
        <f t="array" ref="T24">_xlfn.IFS($B$3=$AA$3,SUMIFS(INDEX(KPCO_Additions_Summer!$AF$4:$AR$821,0,MATCH($B$1,KPCO_Additions_Summer!$AF$1:$AR$1,0)),KPCO_Additions_Summer!$B$4:$B$821,T$9,KPCO_Additions_Summer!$C$4:$C$821,$C24),$B$3=$AB$3,SUMIFS(INDEX(KPCO_Additions_Winter!$AF$4:$AR$800,0,MATCH($B$1,KPCO_Additions_Winter!$AF$1:$AR$1,0)),KPCO_Additions_Winter!$B$4:$B$800,T$9,KPCO_Additions_Winter!$C$4:$C$800,$C24))</f>
        <v>0</v>
      </c>
      <c r="U24" s="39" cm="1">
        <f t="array" ref="U24">_xlfn.IFS($B$3=$AA$3,SUMIFS(INDEX(KPCO_Additions_Summer!$AF$4:$AR$821,0,MATCH($B$1,KPCO_Additions_Summer!$AF$1:$AR$1,0)),KPCO_Additions_Summer!$B$4:$B$821,U$9,KPCO_Additions_Summer!$C$4:$C$821,$C24),$B$3=$AB$3,SUMIFS(INDEX(KPCO_Additions_Winter!$AF$4:$AR$800,0,MATCH($B$1,KPCO_Additions_Winter!$AF$1:$AR$1,0)),KPCO_Additions_Winter!$B$4:$B$800,U$9,KPCO_Additions_Winter!$C$4:$C$800,$C24))</f>
        <v>0</v>
      </c>
      <c r="V24" s="39" cm="1">
        <f t="array" ref="V24">_xlfn.IFS($B$3=$AA$3,SUMIFS(INDEX(KPCO_Additions_Summer!$AF$4:$AR$821,0,MATCH($B$1,KPCO_Additions_Summer!$AF$1:$AR$1,0)),KPCO_Additions_Summer!$B$4:$B$821,V$9,KPCO_Additions_Summer!$C$4:$C$821,$C24),$B$3=$AB$3,SUMIFS(INDEX(KPCO_Additions_Winter!$AF$4:$AR$800,0,MATCH($B$1,KPCO_Additions_Winter!$AF$1:$AR$1,0)),KPCO_Additions_Winter!$B$4:$B$800,V$9,KPCO_Additions_Winter!$C$4:$C$800,$C24))</f>
        <v>0</v>
      </c>
      <c r="W24" s="39" cm="1">
        <f t="array" ref="W24">_xlfn.IFS($B$3=$AA$3,SUMIFS(INDEX(KPCO_Additions_Summer!$AF$4:$AR$821,0,MATCH($B$1,KPCO_Additions_Summer!$AF$1:$AR$1,0)),KPCO_Additions_Summer!$B$4:$B$821,W$9,KPCO_Additions_Summer!$C$4:$C$821,$C24),$B$3=$AB$3,SUMIFS(INDEX(KPCO_Additions_Winter!$AF$4:$AR$800,0,MATCH($B$1,KPCO_Additions_Winter!$AF$1:$AR$1,0)),KPCO_Additions_Winter!$B$4:$B$800,W$9,KPCO_Additions_Winter!$C$4:$C$800,$C24))</f>
        <v>0</v>
      </c>
      <c r="X24" s="39" cm="1">
        <f t="array" ref="X24">_xlfn.IFS($B$3=$AA$3,SUMIFS(INDEX(KPCO_Additions_Summer!$AF$4:$AR$821,0,MATCH($B$1,KPCO_Additions_Summer!$AF$1:$AR$1,0)),KPCO_Additions_Summer!$B$4:$B$821,X$9,KPCO_Additions_Summer!$C$4:$C$821,$C24),$B$3=$AB$3,SUMIFS(INDEX(KPCO_Additions_Winter!$AF$4:$AR$800,0,MATCH($B$1,KPCO_Additions_Winter!$AF$1:$AR$1,0)),KPCO_Additions_Winter!$B$4:$B$800,X$9,KPCO_Additions_Winter!$C$4:$C$800,$C24))</f>
        <v>0</v>
      </c>
      <c r="AH24" s="111"/>
      <c r="AJ24" s="46"/>
      <c r="AK24" s="46"/>
    </row>
    <row r="25" spans="1:37" x14ac:dyDescent="0.25">
      <c r="B25" s="51"/>
      <c r="C25" s="38" t="s">
        <v>100</v>
      </c>
      <c r="D25" s="39" cm="1">
        <f t="array" ref="D25">_xlfn.IFS($B$3=$AA$3,SUMIFS(INDEX(KPCO_Additions_Summer!$AF$4:$AR$821,0,MATCH($B$1,KPCO_Additions_Summer!$AF$1:$AR$1,0)),KPCO_Additions_Summer!$B$4:$B$821,D$9,KPCO_Additions_Summer!$C$4:$C$821,$C25),$B$3=$AB$3,SUMIFS(INDEX(KPCO_Additions_Winter!$AF$4:$AR$800,0,MATCH($B$1,KPCO_Additions_Winter!$AF$1:$AR$1,0)),KPCO_Additions_Winter!$B$4:$B$800,D$9,KPCO_Additions_Winter!$C$4:$C$800,$C25))</f>
        <v>0</v>
      </c>
      <c r="E25" s="39" cm="1">
        <f t="array" ref="E25">_xlfn.IFS($B$3=$AA$3,SUMIFS(INDEX(KPCO_Additions_Summer!$AF$4:$AR$821,0,MATCH($B$1,KPCO_Additions_Summer!$AF$1:$AR$1,0)),KPCO_Additions_Summer!$B$4:$B$821,E$9,KPCO_Additions_Summer!$C$4:$C$821,$C25),$B$3=$AB$3,SUMIFS(INDEX(KPCO_Additions_Winter!$AF$4:$AR$800,0,MATCH($B$1,KPCO_Additions_Winter!$AF$1:$AR$1,0)),KPCO_Additions_Winter!$B$4:$B$800,E$9,KPCO_Additions_Winter!$C$4:$C$800,$C25))</f>
        <v>0</v>
      </c>
      <c r="F25" s="39" cm="1">
        <f t="array" ref="F25">_xlfn.IFS($B$3=$AA$3,SUMIFS(INDEX(KPCO_Additions_Summer!$AF$4:$AR$821,0,MATCH($B$1,KPCO_Additions_Summer!$AF$1:$AR$1,0)),KPCO_Additions_Summer!$B$4:$B$821,F$9,KPCO_Additions_Summer!$C$4:$C$821,$C25),$B$3=$AB$3,SUMIFS(INDEX(KPCO_Additions_Winter!$AF$4:$AR$800,0,MATCH($B$1,KPCO_Additions_Winter!$AF$1:$AR$1,0)),KPCO_Additions_Winter!$B$4:$B$800,F$9,KPCO_Additions_Winter!$C$4:$C$800,$C25))</f>
        <v>0</v>
      </c>
      <c r="G25" s="39" cm="1">
        <f t="array" ref="G25">_xlfn.IFS($B$3=$AA$3,SUMIFS(INDEX(KPCO_Additions_Summer!$AF$4:$AR$821,0,MATCH($B$1,KPCO_Additions_Summer!$AF$1:$AR$1,0)),KPCO_Additions_Summer!$B$4:$B$821,G$9,KPCO_Additions_Summer!$C$4:$C$821,$C25),$B$3=$AB$3,SUMIFS(INDEX(KPCO_Additions_Winter!$AF$4:$AR$800,0,MATCH($B$1,KPCO_Additions_Winter!$AF$1:$AR$1,0)),KPCO_Additions_Winter!$B$4:$B$800,G$9,KPCO_Additions_Winter!$C$4:$C$800,$C25))</f>
        <v>0</v>
      </c>
      <c r="H25" s="39" cm="1">
        <f t="array" ref="H25">_xlfn.IFS($B$3=$AA$3,SUMIFS(INDEX(KPCO_Additions_Summer!$AF$4:$AR$821,0,MATCH($B$1,KPCO_Additions_Summer!$AF$1:$AR$1,0)),KPCO_Additions_Summer!$B$4:$B$821,H$9,KPCO_Additions_Summer!$C$4:$C$821,$C25),$B$3=$AB$3,SUMIFS(INDEX(KPCO_Additions_Winter!$AF$4:$AR$800,0,MATCH($B$1,KPCO_Additions_Winter!$AF$1:$AR$1,0)),KPCO_Additions_Winter!$B$4:$B$800,H$9,KPCO_Additions_Winter!$C$4:$C$800,$C25))</f>
        <v>0</v>
      </c>
      <c r="I25" s="39" cm="1">
        <f t="array" ref="I25">_xlfn.IFS($B$3=$AA$3,SUMIFS(INDEX(KPCO_Additions_Summer!$AF$4:$AR$821,0,MATCH($B$1,KPCO_Additions_Summer!$AF$1:$AR$1,0)),KPCO_Additions_Summer!$B$4:$B$821,I$9,KPCO_Additions_Summer!$C$4:$C$821,$C25),$B$3=$AB$3,SUMIFS(INDEX(KPCO_Additions_Winter!$AF$4:$AR$800,0,MATCH($B$1,KPCO_Additions_Winter!$AF$1:$AR$1,0)),KPCO_Additions_Winter!$B$4:$B$800,I$9,KPCO_Additions_Winter!$C$4:$C$800,$C25))</f>
        <v>0</v>
      </c>
      <c r="J25" s="39" cm="1">
        <f t="array" ref="J25">_xlfn.IFS($B$3=$AA$3,SUMIFS(INDEX(KPCO_Additions_Summer!$AF$4:$AR$821,0,MATCH($B$1,KPCO_Additions_Summer!$AF$1:$AR$1,0)),KPCO_Additions_Summer!$B$4:$B$821,J$9,KPCO_Additions_Summer!$C$4:$C$821,$C25),$B$3=$AB$3,SUMIFS(INDEX(KPCO_Additions_Winter!$AF$4:$AR$800,0,MATCH($B$1,KPCO_Additions_Winter!$AF$1:$AR$1,0)),KPCO_Additions_Winter!$B$4:$B$800,J$9,KPCO_Additions_Winter!$C$4:$C$800,$C25))</f>
        <v>0</v>
      </c>
      <c r="K25" s="39" cm="1">
        <f t="array" ref="K25">_xlfn.IFS($B$3=$AA$3,SUMIFS(INDEX(KPCO_Additions_Summer!$AF$4:$AR$821,0,MATCH($B$1,KPCO_Additions_Summer!$AF$1:$AR$1,0)),KPCO_Additions_Summer!$B$4:$B$821,K$9,KPCO_Additions_Summer!$C$4:$C$821,$C25),$B$3=$AB$3,SUMIFS(INDEX(KPCO_Additions_Winter!$AF$4:$AR$800,0,MATCH($B$1,KPCO_Additions_Winter!$AF$1:$AR$1,0)),KPCO_Additions_Winter!$B$4:$B$800,K$9,KPCO_Additions_Winter!$C$4:$C$800,$C25))</f>
        <v>0</v>
      </c>
      <c r="L25" s="39" cm="1">
        <f t="array" ref="L25">_xlfn.IFS($B$3=$AA$3,SUMIFS(INDEX(KPCO_Additions_Summer!$AF$4:$AR$821,0,MATCH($B$1,KPCO_Additions_Summer!$AF$1:$AR$1,0)),KPCO_Additions_Summer!$B$4:$B$821,L$9,KPCO_Additions_Summer!$C$4:$C$821,$C25),$B$3=$AB$3,SUMIFS(INDEX(KPCO_Additions_Winter!$AF$4:$AR$800,0,MATCH($B$1,KPCO_Additions_Winter!$AF$1:$AR$1,0)),KPCO_Additions_Winter!$B$4:$B$800,L$9,KPCO_Additions_Winter!$C$4:$C$800,$C25))</f>
        <v>0</v>
      </c>
      <c r="M25" s="39" cm="1">
        <f t="array" ref="M25">_xlfn.IFS($B$3=$AA$3,SUMIFS(INDEX(KPCO_Additions_Summer!$AF$4:$AR$821,0,MATCH($B$1,KPCO_Additions_Summer!$AF$1:$AR$1,0)),KPCO_Additions_Summer!$B$4:$B$821,M$9,KPCO_Additions_Summer!$C$4:$C$821,$C25),$B$3=$AB$3,SUMIFS(INDEX(KPCO_Additions_Winter!$AF$4:$AR$800,0,MATCH($B$1,KPCO_Additions_Winter!$AF$1:$AR$1,0)),KPCO_Additions_Winter!$B$4:$B$800,M$9,KPCO_Additions_Winter!$C$4:$C$800,$C25))</f>
        <v>0</v>
      </c>
      <c r="N25" s="39" cm="1">
        <f t="array" ref="N25">_xlfn.IFS($B$3=$AA$3,SUMIFS(INDEX(KPCO_Additions_Summer!$AF$4:$AR$821,0,MATCH($B$1,KPCO_Additions_Summer!$AF$1:$AR$1,0)),KPCO_Additions_Summer!$B$4:$B$821,N$9,KPCO_Additions_Summer!$C$4:$C$821,$C25),$B$3=$AB$3,SUMIFS(INDEX(KPCO_Additions_Winter!$AF$4:$AR$800,0,MATCH($B$1,KPCO_Additions_Winter!$AF$1:$AR$1,0)),KPCO_Additions_Winter!$B$4:$B$800,N$9,KPCO_Additions_Winter!$C$4:$C$800,$C25))</f>
        <v>0</v>
      </c>
      <c r="O25" s="39" cm="1">
        <f t="array" ref="O25">_xlfn.IFS($B$3=$AA$3,SUMIFS(INDEX(KPCO_Additions_Summer!$AF$4:$AR$821,0,MATCH($B$1,KPCO_Additions_Summer!$AF$1:$AR$1,0)),KPCO_Additions_Summer!$B$4:$B$821,O$9,KPCO_Additions_Summer!$C$4:$C$821,$C25),$B$3=$AB$3,SUMIFS(INDEX(KPCO_Additions_Winter!$AF$4:$AR$800,0,MATCH($B$1,KPCO_Additions_Winter!$AF$1:$AR$1,0)),KPCO_Additions_Winter!$B$4:$B$800,O$9,KPCO_Additions_Winter!$C$4:$C$800,$C25))</f>
        <v>0</v>
      </c>
      <c r="P25" s="39" cm="1">
        <f t="array" ref="P25">_xlfn.IFS($B$3=$AA$3,SUMIFS(INDEX(KPCO_Additions_Summer!$AF$4:$AR$821,0,MATCH($B$1,KPCO_Additions_Summer!$AF$1:$AR$1,0)),KPCO_Additions_Summer!$B$4:$B$821,P$9,KPCO_Additions_Summer!$C$4:$C$821,$C25),$B$3=$AB$3,SUMIFS(INDEX(KPCO_Additions_Winter!$AF$4:$AR$800,0,MATCH($B$1,KPCO_Additions_Winter!$AF$1:$AR$1,0)),KPCO_Additions_Winter!$B$4:$B$800,P$9,KPCO_Additions_Winter!$C$4:$C$800,$C25))</f>
        <v>0</v>
      </c>
      <c r="Q25" s="39" cm="1">
        <f t="array" ref="Q25">_xlfn.IFS($B$3=$AA$3,SUMIFS(INDEX(KPCO_Additions_Summer!$AF$4:$AR$821,0,MATCH($B$1,KPCO_Additions_Summer!$AF$1:$AR$1,0)),KPCO_Additions_Summer!$B$4:$B$821,Q$9,KPCO_Additions_Summer!$C$4:$C$821,$C25),$B$3=$AB$3,SUMIFS(INDEX(KPCO_Additions_Winter!$AF$4:$AR$800,0,MATCH($B$1,KPCO_Additions_Winter!$AF$1:$AR$1,0)),KPCO_Additions_Winter!$B$4:$B$800,Q$9,KPCO_Additions_Winter!$C$4:$C$800,$C25))</f>
        <v>0</v>
      </c>
      <c r="R25" s="39" cm="1">
        <f t="array" ref="R25">_xlfn.IFS($B$3=$AA$3,SUMIFS(INDEX(KPCO_Additions_Summer!$AF$4:$AR$821,0,MATCH($B$1,KPCO_Additions_Summer!$AF$1:$AR$1,0)),KPCO_Additions_Summer!$B$4:$B$821,R$9,KPCO_Additions_Summer!$C$4:$C$821,$C25),$B$3=$AB$3,SUMIFS(INDEX(KPCO_Additions_Winter!$AF$4:$AR$800,0,MATCH($B$1,KPCO_Additions_Winter!$AF$1:$AR$1,0)),KPCO_Additions_Winter!$B$4:$B$800,R$9,KPCO_Additions_Winter!$C$4:$C$800,$C25))</f>
        <v>0</v>
      </c>
      <c r="S25" s="39" cm="1">
        <f t="array" ref="S25">_xlfn.IFS($B$3=$AA$3,SUMIFS(INDEX(KPCO_Additions_Summer!$AF$4:$AR$821,0,MATCH($B$1,KPCO_Additions_Summer!$AF$1:$AR$1,0)),KPCO_Additions_Summer!$B$4:$B$821,S$9,KPCO_Additions_Summer!$C$4:$C$821,$C25),$B$3=$AB$3,SUMIFS(INDEX(KPCO_Additions_Winter!$AF$4:$AR$800,0,MATCH($B$1,KPCO_Additions_Winter!$AF$1:$AR$1,0)),KPCO_Additions_Winter!$B$4:$B$800,S$9,KPCO_Additions_Winter!$C$4:$C$800,$C25))</f>
        <v>0</v>
      </c>
      <c r="T25" s="39" cm="1">
        <f t="array" ref="T25">_xlfn.IFS($B$3=$AA$3,SUMIFS(INDEX(KPCO_Additions_Summer!$AF$4:$AR$821,0,MATCH($B$1,KPCO_Additions_Summer!$AF$1:$AR$1,0)),KPCO_Additions_Summer!$B$4:$B$821,T$9,KPCO_Additions_Summer!$C$4:$C$821,$C25),$B$3=$AB$3,SUMIFS(INDEX(KPCO_Additions_Winter!$AF$4:$AR$800,0,MATCH($B$1,KPCO_Additions_Winter!$AF$1:$AR$1,0)),KPCO_Additions_Winter!$B$4:$B$800,T$9,KPCO_Additions_Winter!$C$4:$C$800,$C25))</f>
        <v>0</v>
      </c>
      <c r="U25" s="39" cm="1">
        <f t="array" ref="U25">_xlfn.IFS($B$3=$AA$3,SUMIFS(INDEX(KPCO_Additions_Summer!$AF$4:$AR$821,0,MATCH($B$1,KPCO_Additions_Summer!$AF$1:$AR$1,0)),KPCO_Additions_Summer!$B$4:$B$821,U$9,KPCO_Additions_Summer!$C$4:$C$821,$C25),$B$3=$AB$3,SUMIFS(INDEX(KPCO_Additions_Winter!$AF$4:$AR$800,0,MATCH($B$1,KPCO_Additions_Winter!$AF$1:$AR$1,0)),KPCO_Additions_Winter!$B$4:$B$800,U$9,KPCO_Additions_Winter!$C$4:$C$800,$C25))</f>
        <v>0</v>
      </c>
      <c r="V25" s="39" cm="1">
        <f t="array" ref="V25">_xlfn.IFS($B$3=$AA$3,SUMIFS(INDEX(KPCO_Additions_Summer!$AF$4:$AR$821,0,MATCH($B$1,KPCO_Additions_Summer!$AF$1:$AR$1,0)),KPCO_Additions_Summer!$B$4:$B$821,V$9,KPCO_Additions_Summer!$C$4:$C$821,$C25),$B$3=$AB$3,SUMIFS(INDEX(KPCO_Additions_Winter!$AF$4:$AR$800,0,MATCH($B$1,KPCO_Additions_Winter!$AF$1:$AR$1,0)),KPCO_Additions_Winter!$B$4:$B$800,V$9,KPCO_Additions_Winter!$C$4:$C$800,$C25))</f>
        <v>0</v>
      </c>
      <c r="W25" s="39" cm="1">
        <f t="array" ref="W25">_xlfn.IFS($B$3=$AA$3,SUMIFS(INDEX(KPCO_Additions_Summer!$AF$4:$AR$821,0,MATCH($B$1,KPCO_Additions_Summer!$AF$1:$AR$1,0)),KPCO_Additions_Summer!$B$4:$B$821,W$9,KPCO_Additions_Summer!$C$4:$C$821,$C25),$B$3=$AB$3,SUMIFS(INDEX(KPCO_Additions_Winter!$AF$4:$AR$800,0,MATCH($B$1,KPCO_Additions_Winter!$AF$1:$AR$1,0)),KPCO_Additions_Winter!$B$4:$B$800,W$9,KPCO_Additions_Winter!$C$4:$C$800,$C25))</f>
        <v>0</v>
      </c>
      <c r="X25" s="39" cm="1">
        <f t="array" ref="X25">_xlfn.IFS($B$3=$AA$3,SUMIFS(INDEX(KPCO_Additions_Summer!$AF$4:$AR$821,0,MATCH($B$1,KPCO_Additions_Summer!$AF$1:$AR$1,0)),KPCO_Additions_Summer!$B$4:$B$821,X$9,KPCO_Additions_Summer!$C$4:$C$821,$C25),$B$3=$AB$3,SUMIFS(INDEX(KPCO_Additions_Winter!$AF$4:$AR$800,0,MATCH($B$1,KPCO_Additions_Winter!$AF$1:$AR$1,0)),KPCO_Additions_Winter!$B$4:$B$800,X$9,KPCO_Additions_Winter!$C$4:$C$800,$C25))</f>
        <v>0</v>
      </c>
      <c r="AJ25" s="46"/>
      <c r="AK25" s="46"/>
    </row>
    <row r="26" spans="1:37" x14ac:dyDescent="0.25">
      <c r="B26" s="51"/>
      <c r="C26" s="38" t="s">
        <v>101</v>
      </c>
      <c r="D26" s="39" cm="1">
        <f t="array" ref="D26">_xlfn.IFS($B$3=$AA$3,SUMIFS(INDEX(KPCO_Additions_Summer!$AF$4:$AR$821,0,MATCH($B$1,KPCO_Additions_Summer!$AF$1:$AR$1,0)),KPCO_Additions_Summer!$B$4:$B$821,D$9,KPCO_Additions_Summer!$C$4:$C$821,$C26),$B$3=$AB$3,SUMIFS(INDEX(KPCO_Additions_Winter!$AF$4:$AR$800,0,MATCH($B$1,KPCO_Additions_Winter!$AF$1:$AR$1,0)),KPCO_Additions_Winter!$B$4:$B$800,D$9,KPCO_Additions_Winter!$C$4:$C$800,$C26))</f>
        <v>0</v>
      </c>
      <c r="E26" s="39" cm="1">
        <f t="array" ref="E26">_xlfn.IFS($B$3=$AA$3,SUMIFS(INDEX(KPCO_Additions_Summer!$AF$4:$AR$821,0,MATCH($B$1,KPCO_Additions_Summer!$AF$1:$AR$1,0)),KPCO_Additions_Summer!$B$4:$B$821,E$9,KPCO_Additions_Summer!$C$4:$C$821,$C26),$B$3=$AB$3,SUMIFS(INDEX(KPCO_Additions_Winter!$AF$4:$AR$800,0,MATCH($B$1,KPCO_Additions_Winter!$AF$1:$AR$1,0)),KPCO_Additions_Winter!$B$4:$B$800,E$9,KPCO_Additions_Winter!$C$4:$C$800,$C26))</f>
        <v>0</v>
      </c>
      <c r="F26" s="39" cm="1">
        <f t="array" ref="F26">_xlfn.IFS($B$3=$AA$3,SUMIFS(INDEX(KPCO_Additions_Summer!$AF$4:$AR$821,0,MATCH($B$1,KPCO_Additions_Summer!$AF$1:$AR$1,0)),KPCO_Additions_Summer!$B$4:$B$821,F$9,KPCO_Additions_Summer!$C$4:$C$821,$C26),$B$3=$AB$3,SUMIFS(INDEX(KPCO_Additions_Winter!$AF$4:$AR$800,0,MATCH($B$1,KPCO_Additions_Winter!$AF$1:$AR$1,0)),KPCO_Additions_Winter!$B$4:$B$800,F$9,KPCO_Additions_Winter!$C$4:$C$800,$C26))</f>
        <v>0</v>
      </c>
      <c r="G26" s="39" cm="1">
        <f t="array" ref="G26">_xlfn.IFS($B$3=$AA$3,SUMIFS(INDEX(KPCO_Additions_Summer!$AF$4:$AR$821,0,MATCH($B$1,KPCO_Additions_Summer!$AF$1:$AR$1,0)),KPCO_Additions_Summer!$B$4:$B$821,G$9,KPCO_Additions_Summer!$C$4:$C$821,$C26),$B$3=$AB$3,SUMIFS(INDEX(KPCO_Additions_Winter!$AF$4:$AR$800,0,MATCH($B$1,KPCO_Additions_Winter!$AF$1:$AR$1,0)),KPCO_Additions_Winter!$B$4:$B$800,G$9,KPCO_Additions_Winter!$C$4:$C$800,$C26))</f>
        <v>0</v>
      </c>
      <c r="H26" s="39" cm="1">
        <f t="array" ref="H26">_xlfn.IFS($B$3=$AA$3,SUMIFS(INDEX(KPCO_Additions_Summer!$AF$4:$AR$821,0,MATCH($B$1,KPCO_Additions_Summer!$AF$1:$AR$1,0)),KPCO_Additions_Summer!$B$4:$B$821,H$9,KPCO_Additions_Summer!$C$4:$C$821,$C26),$B$3=$AB$3,SUMIFS(INDEX(KPCO_Additions_Winter!$AF$4:$AR$800,0,MATCH($B$1,KPCO_Additions_Winter!$AF$1:$AR$1,0)),KPCO_Additions_Winter!$B$4:$B$800,H$9,KPCO_Additions_Winter!$C$4:$C$800,$C26))</f>
        <v>0</v>
      </c>
      <c r="I26" s="39" cm="1">
        <f t="array" ref="I26">_xlfn.IFS($B$3=$AA$3,SUMIFS(INDEX(KPCO_Additions_Summer!$AF$4:$AR$821,0,MATCH($B$1,KPCO_Additions_Summer!$AF$1:$AR$1,0)),KPCO_Additions_Summer!$B$4:$B$821,I$9,KPCO_Additions_Summer!$C$4:$C$821,$C26),$B$3=$AB$3,SUMIFS(INDEX(KPCO_Additions_Winter!$AF$4:$AR$800,0,MATCH($B$1,KPCO_Additions_Winter!$AF$1:$AR$1,0)),KPCO_Additions_Winter!$B$4:$B$800,I$9,KPCO_Additions_Winter!$C$4:$C$800,$C26))</f>
        <v>0</v>
      </c>
      <c r="J26" s="39" cm="1">
        <f t="array" ref="J26">_xlfn.IFS($B$3=$AA$3,SUMIFS(INDEX(KPCO_Additions_Summer!$AF$4:$AR$821,0,MATCH($B$1,KPCO_Additions_Summer!$AF$1:$AR$1,0)),KPCO_Additions_Summer!$B$4:$B$821,J$9,KPCO_Additions_Summer!$C$4:$C$821,$C26),$B$3=$AB$3,SUMIFS(INDEX(KPCO_Additions_Winter!$AF$4:$AR$800,0,MATCH($B$1,KPCO_Additions_Winter!$AF$1:$AR$1,0)),KPCO_Additions_Winter!$B$4:$B$800,J$9,KPCO_Additions_Winter!$C$4:$C$800,$C26))</f>
        <v>0</v>
      </c>
      <c r="K26" s="39" cm="1">
        <f t="array" ref="K26">_xlfn.IFS($B$3=$AA$3,SUMIFS(INDEX(KPCO_Additions_Summer!$AF$4:$AR$821,0,MATCH($B$1,KPCO_Additions_Summer!$AF$1:$AR$1,0)),KPCO_Additions_Summer!$B$4:$B$821,K$9,KPCO_Additions_Summer!$C$4:$C$821,$C26),$B$3=$AB$3,SUMIFS(INDEX(KPCO_Additions_Winter!$AF$4:$AR$800,0,MATCH($B$1,KPCO_Additions_Winter!$AF$1:$AR$1,0)),KPCO_Additions_Winter!$B$4:$B$800,K$9,KPCO_Additions_Winter!$C$4:$C$800,$C26))</f>
        <v>0</v>
      </c>
      <c r="L26" s="39" cm="1">
        <f t="array" ref="L26">_xlfn.IFS($B$3=$AA$3,SUMIFS(INDEX(KPCO_Additions_Summer!$AF$4:$AR$821,0,MATCH($B$1,KPCO_Additions_Summer!$AF$1:$AR$1,0)),KPCO_Additions_Summer!$B$4:$B$821,L$9,KPCO_Additions_Summer!$C$4:$C$821,$C26),$B$3=$AB$3,SUMIFS(INDEX(KPCO_Additions_Winter!$AF$4:$AR$800,0,MATCH($B$1,KPCO_Additions_Winter!$AF$1:$AR$1,0)),KPCO_Additions_Winter!$B$4:$B$800,L$9,KPCO_Additions_Winter!$C$4:$C$800,$C26))</f>
        <v>0</v>
      </c>
      <c r="M26" s="39" cm="1">
        <f t="array" ref="M26">_xlfn.IFS($B$3=$AA$3,SUMIFS(INDEX(KPCO_Additions_Summer!$AF$4:$AR$821,0,MATCH($B$1,KPCO_Additions_Summer!$AF$1:$AR$1,0)),KPCO_Additions_Summer!$B$4:$B$821,M$9,KPCO_Additions_Summer!$C$4:$C$821,$C26),$B$3=$AB$3,SUMIFS(INDEX(KPCO_Additions_Winter!$AF$4:$AR$800,0,MATCH($B$1,KPCO_Additions_Winter!$AF$1:$AR$1,0)),KPCO_Additions_Winter!$B$4:$B$800,M$9,KPCO_Additions_Winter!$C$4:$C$800,$C26))</f>
        <v>0</v>
      </c>
      <c r="N26" s="39" cm="1">
        <f t="array" ref="N26">_xlfn.IFS($B$3=$AA$3,SUMIFS(INDEX(KPCO_Additions_Summer!$AF$4:$AR$821,0,MATCH($B$1,KPCO_Additions_Summer!$AF$1:$AR$1,0)),KPCO_Additions_Summer!$B$4:$B$821,N$9,KPCO_Additions_Summer!$C$4:$C$821,$C26),$B$3=$AB$3,SUMIFS(INDEX(KPCO_Additions_Winter!$AF$4:$AR$800,0,MATCH($B$1,KPCO_Additions_Winter!$AF$1:$AR$1,0)),KPCO_Additions_Winter!$B$4:$B$800,N$9,KPCO_Additions_Winter!$C$4:$C$800,$C26))</f>
        <v>0</v>
      </c>
      <c r="O26" s="39" cm="1">
        <f t="array" ref="O26">_xlfn.IFS($B$3=$AA$3,SUMIFS(INDEX(KPCO_Additions_Summer!$AF$4:$AR$821,0,MATCH($B$1,KPCO_Additions_Summer!$AF$1:$AR$1,0)),KPCO_Additions_Summer!$B$4:$B$821,O$9,KPCO_Additions_Summer!$C$4:$C$821,$C26),$B$3=$AB$3,SUMIFS(INDEX(KPCO_Additions_Winter!$AF$4:$AR$800,0,MATCH($B$1,KPCO_Additions_Winter!$AF$1:$AR$1,0)),KPCO_Additions_Winter!$B$4:$B$800,O$9,KPCO_Additions_Winter!$C$4:$C$800,$C26))</f>
        <v>0</v>
      </c>
      <c r="P26" s="39" cm="1">
        <f t="array" ref="P26">_xlfn.IFS($B$3=$AA$3,SUMIFS(INDEX(KPCO_Additions_Summer!$AF$4:$AR$821,0,MATCH($B$1,KPCO_Additions_Summer!$AF$1:$AR$1,0)),KPCO_Additions_Summer!$B$4:$B$821,P$9,KPCO_Additions_Summer!$C$4:$C$821,$C26),$B$3=$AB$3,SUMIFS(INDEX(KPCO_Additions_Winter!$AF$4:$AR$800,0,MATCH($B$1,KPCO_Additions_Winter!$AF$1:$AR$1,0)),KPCO_Additions_Winter!$B$4:$B$800,P$9,KPCO_Additions_Winter!$C$4:$C$800,$C26))</f>
        <v>0</v>
      </c>
      <c r="Q26" s="39" cm="1">
        <f t="array" ref="Q26">_xlfn.IFS($B$3=$AA$3,SUMIFS(INDEX(KPCO_Additions_Summer!$AF$4:$AR$821,0,MATCH($B$1,KPCO_Additions_Summer!$AF$1:$AR$1,0)),KPCO_Additions_Summer!$B$4:$B$821,Q$9,KPCO_Additions_Summer!$C$4:$C$821,$C26),$B$3=$AB$3,SUMIFS(INDEX(KPCO_Additions_Winter!$AF$4:$AR$800,0,MATCH($B$1,KPCO_Additions_Winter!$AF$1:$AR$1,0)),KPCO_Additions_Winter!$B$4:$B$800,Q$9,KPCO_Additions_Winter!$C$4:$C$800,$C26))</f>
        <v>0</v>
      </c>
      <c r="R26" s="39" cm="1">
        <f t="array" ref="R26">_xlfn.IFS($B$3=$AA$3,SUMIFS(INDEX(KPCO_Additions_Summer!$AF$4:$AR$821,0,MATCH($B$1,KPCO_Additions_Summer!$AF$1:$AR$1,0)),KPCO_Additions_Summer!$B$4:$B$821,R$9,KPCO_Additions_Summer!$C$4:$C$821,$C26),$B$3=$AB$3,SUMIFS(INDEX(KPCO_Additions_Winter!$AF$4:$AR$800,0,MATCH($B$1,KPCO_Additions_Winter!$AF$1:$AR$1,0)),KPCO_Additions_Winter!$B$4:$B$800,R$9,KPCO_Additions_Winter!$C$4:$C$800,$C26))</f>
        <v>0</v>
      </c>
      <c r="S26" s="39" cm="1">
        <f t="array" ref="S26">_xlfn.IFS($B$3=$AA$3,SUMIFS(INDEX(KPCO_Additions_Summer!$AF$4:$AR$821,0,MATCH($B$1,KPCO_Additions_Summer!$AF$1:$AR$1,0)),KPCO_Additions_Summer!$B$4:$B$821,S$9,KPCO_Additions_Summer!$C$4:$C$821,$C26),$B$3=$AB$3,SUMIFS(INDEX(KPCO_Additions_Winter!$AF$4:$AR$800,0,MATCH($B$1,KPCO_Additions_Winter!$AF$1:$AR$1,0)),KPCO_Additions_Winter!$B$4:$B$800,S$9,KPCO_Additions_Winter!$C$4:$C$800,$C26))</f>
        <v>0</v>
      </c>
      <c r="T26" s="39" cm="1">
        <f t="array" ref="T26">_xlfn.IFS($B$3=$AA$3,SUMIFS(INDEX(KPCO_Additions_Summer!$AF$4:$AR$821,0,MATCH($B$1,KPCO_Additions_Summer!$AF$1:$AR$1,0)),KPCO_Additions_Summer!$B$4:$B$821,T$9,KPCO_Additions_Summer!$C$4:$C$821,$C26),$B$3=$AB$3,SUMIFS(INDEX(KPCO_Additions_Winter!$AF$4:$AR$800,0,MATCH($B$1,KPCO_Additions_Winter!$AF$1:$AR$1,0)),KPCO_Additions_Winter!$B$4:$B$800,T$9,KPCO_Additions_Winter!$C$4:$C$800,$C26))</f>
        <v>0</v>
      </c>
      <c r="U26" s="39" cm="1">
        <f t="array" ref="U26">_xlfn.IFS($B$3=$AA$3,SUMIFS(INDEX(KPCO_Additions_Summer!$AF$4:$AR$821,0,MATCH($B$1,KPCO_Additions_Summer!$AF$1:$AR$1,0)),KPCO_Additions_Summer!$B$4:$B$821,U$9,KPCO_Additions_Summer!$C$4:$C$821,$C26),$B$3=$AB$3,SUMIFS(INDEX(KPCO_Additions_Winter!$AF$4:$AR$800,0,MATCH($B$1,KPCO_Additions_Winter!$AF$1:$AR$1,0)),KPCO_Additions_Winter!$B$4:$B$800,U$9,KPCO_Additions_Winter!$C$4:$C$800,$C26))</f>
        <v>0</v>
      </c>
      <c r="V26" s="39" cm="1">
        <f t="array" ref="V26">_xlfn.IFS($B$3=$AA$3,SUMIFS(INDEX(KPCO_Additions_Summer!$AF$4:$AR$821,0,MATCH($B$1,KPCO_Additions_Summer!$AF$1:$AR$1,0)),KPCO_Additions_Summer!$B$4:$B$821,V$9,KPCO_Additions_Summer!$C$4:$C$821,$C26),$B$3=$AB$3,SUMIFS(INDEX(KPCO_Additions_Winter!$AF$4:$AR$800,0,MATCH($B$1,KPCO_Additions_Winter!$AF$1:$AR$1,0)),KPCO_Additions_Winter!$B$4:$B$800,V$9,KPCO_Additions_Winter!$C$4:$C$800,$C26))</f>
        <v>0</v>
      </c>
      <c r="W26" s="39" cm="1">
        <f t="array" ref="W26">_xlfn.IFS($B$3=$AA$3,SUMIFS(INDEX(KPCO_Additions_Summer!$AF$4:$AR$821,0,MATCH($B$1,KPCO_Additions_Summer!$AF$1:$AR$1,0)),KPCO_Additions_Summer!$B$4:$B$821,W$9,KPCO_Additions_Summer!$C$4:$C$821,$C26),$B$3=$AB$3,SUMIFS(INDEX(KPCO_Additions_Winter!$AF$4:$AR$800,0,MATCH($B$1,KPCO_Additions_Winter!$AF$1:$AR$1,0)),KPCO_Additions_Winter!$B$4:$B$800,W$9,KPCO_Additions_Winter!$C$4:$C$800,$C26))</f>
        <v>0</v>
      </c>
      <c r="X26" s="39" cm="1">
        <f t="array" ref="X26">_xlfn.IFS($B$3=$AA$3,SUMIFS(INDEX(KPCO_Additions_Summer!$AF$4:$AR$821,0,MATCH($B$1,KPCO_Additions_Summer!$AF$1:$AR$1,0)),KPCO_Additions_Summer!$B$4:$B$821,X$9,KPCO_Additions_Summer!$C$4:$C$821,$C26),$B$3=$AB$3,SUMIFS(INDEX(KPCO_Additions_Winter!$AF$4:$AR$800,0,MATCH($B$1,KPCO_Additions_Winter!$AF$1:$AR$1,0)),KPCO_Additions_Winter!$B$4:$B$800,X$9,KPCO_Additions_Winter!$C$4:$C$800,$C26))</f>
        <v>0</v>
      </c>
      <c r="AJ26" s="46"/>
      <c r="AK26" s="46"/>
    </row>
    <row r="27" spans="1:37" x14ac:dyDescent="0.25">
      <c r="B27" s="51"/>
      <c r="C27" s="38" t="s">
        <v>102</v>
      </c>
      <c r="D27" s="39" cm="1">
        <f t="array" ref="D27">_xlfn.IFS($B$3=$AA$3,SUMIFS(INDEX(KPCO_Additions_Summer!$AF$4:$AR$821,0,MATCH($B$1,KPCO_Additions_Summer!$AF$1:$AR$1,0)),KPCO_Additions_Summer!$B$4:$B$821,D$9,KPCO_Additions_Summer!$C$4:$C$821,$C27),$B$3=$AB$3,SUMIFS(INDEX(KPCO_Additions_Winter!$AF$4:$AR$800,0,MATCH($B$1,KPCO_Additions_Winter!$AF$1:$AR$1,0)),KPCO_Additions_Winter!$B$4:$B$800,D$9,KPCO_Additions_Winter!$C$4:$C$800,$C27))</f>
        <v>0</v>
      </c>
      <c r="E27" s="39" cm="1">
        <f t="array" ref="E27">_xlfn.IFS($B$3=$AA$3,SUMIFS(INDEX(KPCO_Additions_Summer!$AF$4:$AR$821,0,MATCH($B$1,KPCO_Additions_Summer!$AF$1:$AR$1,0)),KPCO_Additions_Summer!$B$4:$B$821,E$9,KPCO_Additions_Summer!$C$4:$C$821,$C27),$B$3=$AB$3,SUMIFS(INDEX(KPCO_Additions_Winter!$AF$4:$AR$800,0,MATCH($B$1,KPCO_Additions_Winter!$AF$1:$AR$1,0)),KPCO_Additions_Winter!$B$4:$B$800,E$9,KPCO_Additions_Winter!$C$4:$C$800,$C27))</f>
        <v>0</v>
      </c>
      <c r="F27" s="39" cm="1">
        <f t="array" ref="F27">_xlfn.IFS($B$3=$AA$3,SUMIFS(INDEX(KPCO_Additions_Summer!$AF$4:$AR$821,0,MATCH($B$1,KPCO_Additions_Summer!$AF$1:$AR$1,0)),KPCO_Additions_Summer!$B$4:$B$821,F$9,KPCO_Additions_Summer!$C$4:$C$821,$C27),$B$3=$AB$3,SUMIFS(INDEX(KPCO_Additions_Winter!$AF$4:$AR$800,0,MATCH($B$1,KPCO_Additions_Winter!$AF$1:$AR$1,0)),KPCO_Additions_Winter!$B$4:$B$800,F$9,KPCO_Additions_Winter!$C$4:$C$800,$C27))</f>
        <v>0</v>
      </c>
      <c r="G27" s="39" cm="1">
        <f t="array" ref="G27">_xlfn.IFS($B$3=$AA$3,SUMIFS(INDEX(KPCO_Additions_Summer!$AF$4:$AR$821,0,MATCH($B$1,KPCO_Additions_Summer!$AF$1:$AR$1,0)),KPCO_Additions_Summer!$B$4:$B$821,G$9,KPCO_Additions_Summer!$C$4:$C$821,$C27),$B$3=$AB$3,SUMIFS(INDEX(KPCO_Additions_Winter!$AF$4:$AR$800,0,MATCH($B$1,KPCO_Additions_Winter!$AF$1:$AR$1,0)),KPCO_Additions_Winter!$B$4:$B$800,G$9,KPCO_Additions_Winter!$C$4:$C$800,$C27))</f>
        <v>0</v>
      </c>
      <c r="H27" s="39" cm="1">
        <f t="array" ref="H27">_xlfn.IFS($B$3=$AA$3,SUMIFS(INDEX(KPCO_Additions_Summer!$AF$4:$AR$821,0,MATCH($B$1,KPCO_Additions_Summer!$AF$1:$AR$1,0)),KPCO_Additions_Summer!$B$4:$B$821,H$9,KPCO_Additions_Summer!$C$4:$C$821,$C27),$B$3=$AB$3,SUMIFS(INDEX(KPCO_Additions_Winter!$AF$4:$AR$800,0,MATCH($B$1,KPCO_Additions_Winter!$AF$1:$AR$1,0)),KPCO_Additions_Winter!$B$4:$B$800,H$9,KPCO_Additions_Winter!$C$4:$C$800,$C27))</f>
        <v>0</v>
      </c>
      <c r="I27" s="39" cm="1">
        <f t="array" ref="I27">_xlfn.IFS($B$3=$AA$3,SUMIFS(INDEX(KPCO_Additions_Summer!$AF$4:$AR$821,0,MATCH($B$1,KPCO_Additions_Summer!$AF$1:$AR$1,0)),KPCO_Additions_Summer!$B$4:$B$821,I$9,KPCO_Additions_Summer!$C$4:$C$821,$C27),$B$3=$AB$3,SUMIFS(INDEX(KPCO_Additions_Winter!$AF$4:$AR$800,0,MATCH($B$1,KPCO_Additions_Winter!$AF$1:$AR$1,0)),KPCO_Additions_Winter!$B$4:$B$800,I$9,KPCO_Additions_Winter!$C$4:$C$800,$C27))</f>
        <v>0</v>
      </c>
      <c r="J27" s="39" cm="1">
        <f t="array" ref="J27">_xlfn.IFS($B$3=$AA$3,SUMIFS(INDEX(KPCO_Additions_Summer!$AF$4:$AR$821,0,MATCH($B$1,KPCO_Additions_Summer!$AF$1:$AR$1,0)),KPCO_Additions_Summer!$B$4:$B$821,J$9,KPCO_Additions_Summer!$C$4:$C$821,$C27),$B$3=$AB$3,SUMIFS(INDEX(KPCO_Additions_Winter!$AF$4:$AR$800,0,MATCH($B$1,KPCO_Additions_Winter!$AF$1:$AR$1,0)),KPCO_Additions_Winter!$B$4:$B$800,J$9,KPCO_Additions_Winter!$C$4:$C$800,$C27))</f>
        <v>0</v>
      </c>
      <c r="K27" s="39" cm="1">
        <f t="array" ref="K27">_xlfn.IFS($B$3=$AA$3,SUMIFS(INDEX(KPCO_Additions_Summer!$AF$4:$AR$821,0,MATCH($B$1,KPCO_Additions_Summer!$AF$1:$AR$1,0)),KPCO_Additions_Summer!$B$4:$B$821,K$9,KPCO_Additions_Summer!$C$4:$C$821,$C27),$B$3=$AB$3,SUMIFS(INDEX(KPCO_Additions_Winter!$AF$4:$AR$800,0,MATCH($B$1,KPCO_Additions_Winter!$AF$1:$AR$1,0)),KPCO_Additions_Winter!$B$4:$B$800,K$9,KPCO_Additions_Winter!$C$4:$C$800,$C27))</f>
        <v>0</v>
      </c>
      <c r="L27" s="39" cm="1">
        <f t="array" ref="L27">_xlfn.IFS($B$3=$AA$3,SUMIFS(INDEX(KPCO_Additions_Summer!$AF$4:$AR$821,0,MATCH($B$1,KPCO_Additions_Summer!$AF$1:$AR$1,0)),KPCO_Additions_Summer!$B$4:$B$821,L$9,KPCO_Additions_Summer!$C$4:$C$821,$C27),$B$3=$AB$3,SUMIFS(INDEX(KPCO_Additions_Winter!$AF$4:$AR$800,0,MATCH($B$1,KPCO_Additions_Winter!$AF$1:$AR$1,0)),KPCO_Additions_Winter!$B$4:$B$800,L$9,KPCO_Additions_Winter!$C$4:$C$800,$C27))</f>
        <v>0</v>
      </c>
      <c r="M27" s="39" cm="1">
        <f t="array" ref="M27">_xlfn.IFS($B$3=$AA$3,SUMIFS(INDEX(KPCO_Additions_Summer!$AF$4:$AR$821,0,MATCH($B$1,KPCO_Additions_Summer!$AF$1:$AR$1,0)),KPCO_Additions_Summer!$B$4:$B$821,M$9,KPCO_Additions_Summer!$C$4:$C$821,$C27),$B$3=$AB$3,SUMIFS(INDEX(KPCO_Additions_Winter!$AF$4:$AR$800,0,MATCH($B$1,KPCO_Additions_Winter!$AF$1:$AR$1,0)),KPCO_Additions_Winter!$B$4:$B$800,M$9,KPCO_Additions_Winter!$C$4:$C$800,$C27))</f>
        <v>0</v>
      </c>
      <c r="N27" s="39" cm="1">
        <f t="array" ref="N27">_xlfn.IFS($B$3=$AA$3,SUMIFS(INDEX(KPCO_Additions_Summer!$AF$4:$AR$821,0,MATCH($B$1,KPCO_Additions_Summer!$AF$1:$AR$1,0)),KPCO_Additions_Summer!$B$4:$B$821,N$9,KPCO_Additions_Summer!$C$4:$C$821,$C27),$B$3=$AB$3,SUMIFS(INDEX(KPCO_Additions_Winter!$AF$4:$AR$800,0,MATCH($B$1,KPCO_Additions_Winter!$AF$1:$AR$1,0)),KPCO_Additions_Winter!$B$4:$B$800,N$9,KPCO_Additions_Winter!$C$4:$C$800,$C27))</f>
        <v>0</v>
      </c>
      <c r="O27" s="39" cm="1">
        <f t="array" ref="O27">_xlfn.IFS($B$3=$AA$3,SUMIFS(INDEX(KPCO_Additions_Summer!$AF$4:$AR$821,0,MATCH($B$1,KPCO_Additions_Summer!$AF$1:$AR$1,0)),KPCO_Additions_Summer!$B$4:$B$821,O$9,KPCO_Additions_Summer!$C$4:$C$821,$C27),$B$3=$AB$3,SUMIFS(INDEX(KPCO_Additions_Winter!$AF$4:$AR$800,0,MATCH($B$1,KPCO_Additions_Winter!$AF$1:$AR$1,0)),KPCO_Additions_Winter!$B$4:$B$800,O$9,KPCO_Additions_Winter!$C$4:$C$800,$C27))</f>
        <v>0</v>
      </c>
      <c r="P27" s="39" cm="1">
        <f t="array" ref="P27">_xlfn.IFS($B$3=$AA$3,SUMIFS(INDEX(KPCO_Additions_Summer!$AF$4:$AR$821,0,MATCH($B$1,KPCO_Additions_Summer!$AF$1:$AR$1,0)),KPCO_Additions_Summer!$B$4:$B$821,P$9,KPCO_Additions_Summer!$C$4:$C$821,$C27),$B$3=$AB$3,SUMIFS(INDEX(KPCO_Additions_Winter!$AF$4:$AR$800,0,MATCH($B$1,KPCO_Additions_Winter!$AF$1:$AR$1,0)),KPCO_Additions_Winter!$B$4:$B$800,P$9,KPCO_Additions_Winter!$C$4:$C$800,$C27))</f>
        <v>0</v>
      </c>
      <c r="Q27" s="39" cm="1">
        <f t="array" ref="Q27">_xlfn.IFS($B$3=$AA$3,SUMIFS(INDEX(KPCO_Additions_Summer!$AF$4:$AR$821,0,MATCH($B$1,KPCO_Additions_Summer!$AF$1:$AR$1,0)),KPCO_Additions_Summer!$B$4:$B$821,Q$9,KPCO_Additions_Summer!$C$4:$C$821,$C27),$B$3=$AB$3,SUMIFS(INDEX(KPCO_Additions_Winter!$AF$4:$AR$800,0,MATCH($B$1,KPCO_Additions_Winter!$AF$1:$AR$1,0)),KPCO_Additions_Winter!$B$4:$B$800,Q$9,KPCO_Additions_Winter!$C$4:$C$800,$C27))</f>
        <v>0</v>
      </c>
      <c r="R27" s="39" cm="1">
        <f t="array" ref="R27">_xlfn.IFS($B$3=$AA$3,SUMIFS(INDEX(KPCO_Additions_Summer!$AF$4:$AR$821,0,MATCH($B$1,KPCO_Additions_Summer!$AF$1:$AR$1,0)),KPCO_Additions_Summer!$B$4:$B$821,R$9,KPCO_Additions_Summer!$C$4:$C$821,$C27),$B$3=$AB$3,SUMIFS(INDEX(KPCO_Additions_Winter!$AF$4:$AR$800,0,MATCH($B$1,KPCO_Additions_Winter!$AF$1:$AR$1,0)),KPCO_Additions_Winter!$B$4:$B$800,R$9,KPCO_Additions_Winter!$C$4:$C$800,$C27))</f>
        <v>0</v>
      </c>
      <c r="S27" s="39" cm="1">
        <f t="array" ref="S27">_xlfn.IFS($B$3=$AA$3,SUMIFS(INDEX(KPCO_Additions_Summer!$AF$4:$AR$821,0,MATCH($B$1,KPCO_Additions_Summer!$AF$1:$AR$1,0)),KPCO_Additions_Summer!$B$4:$B$821,S$9,KPCO_Additions_Summer!$C$4:$C$821,$C27),$B$3=$AB$3,SUMIFS(INDEX(KPCO_Additions_Winter!$AF$4:$AR$800,0,MATCH($B$1,KPCO_Additions_Winter!$AF$1:$AR$1,0)),KPCO_Additions_Winter!$B$4:$B$800,S$9,KPCO_Additions_Winter!$C$4:$C$800,$C27))</f>
        <v>0</v>
      </c>
      <c r="T27" s="39" cm="1">
        <f t="array" ref="T27">_xlfn.IFS($B$3=$AA$3,SUMIFS(INDEX(KPCO_Additions_Summer!$AF$4:$AR$821,0,MATCH($B$1,KPCO_Additions_Summer!$AF$1:$AR$1,0)),KPCO_Additions_Summer!$B$4:$B$821,T$9,KPCO_Additions_Summer!$C$4:$C$821,$C27),$B$3=$AB$3,SUMIFS(INDEX(KPCO_Additions_Winter!$AF$4:$AR$800,0,MATCH($B$1,KPCO_Additions_Winter!$AF$1:$AR$1,0)),KPCO_Additions_Winter!$B$4:$B$800,T$9,KPCO_Additions_Winter!$C$4:$C$800,$C27))</f>
        <v>0</v>
      </c>
      <c r="U27" s="39" cm="1">
        <f t="array" ref="U27">_xlfn.IFS($B$3=$AA$3,SUMIFS(INDEX(KPCO_Additions_Summer!$AF$4:$AR$821,0,MATCH($B$1,KPCO_Additions_Summer!$AF$1:$AR$1,0)),KPCO_Additions_Summer!$B$4:$B$821,U$9,KPCO_Additions_Summer!$C$4:$C$821,$C27),$B$3=$AB$3,SUMIFS(INDEX(KPCO_Additions_Winter!$AF$4:$AR$800,0,MATCH($B$1,KPCO_Additions_Winter!$AF$1:$AR$1,0)),KPCO_Additions_Winter!$B$4:$B$800,U$9,KPCO_Additions_Winter!$C$4:$C$800,$C27))</f>
        <v>0</v>
      </c>
      <c r="V27" s="39" cm="1">
        <f t="array" ref="V27">_xlfn.IFS($B$3=$AA$3,SUMIFS(INDEX(KPCO_Additions_Summer!$AF$4:$AR$821,0,MATCH($B$1,KPCO_Additions_Summer!$AF$1:$AR$1,0)),KPCO_Additions_Summer!$B$4:$B$821,V$9,KPCO_Additions_Summer!$C$4:$C$821,$C27),$B$3=$AB$3,SUMIFS(INDEX(KPCO_Additions_Winter!$AF$4:$AR$800,0,MATCH($B$1,KPCO_Additions_Winter!$AF$1:$AR$1,0)),KPCO_Additions_Winter!$B$4:$B$800,V$9,KPCO_Additions_Winter!$C$4:$C$800,$C27))</f>
        <v>0</v>
      </c>
      <c r="W27" s="39" cm="1">
        <f t="array" ref="W27">_xlfn.IFS($B$3=$AA$3,SUMIFS(INDEX(KPCO_Additions_Summer!$AF$4:$AR$821,0,MATCH($B$1,KPCO_Additions_Summer!$AF$1:$AR$1,0)),KPCO_Additions_Summer!$B$4:$B$821,W$9,KPCO_Additions_Summer!$C$4:$C$821,$C27),$B$3=$AB$3,SUMIFS(INDEX(KPCO_Additions_Winter!$AF$4:$AR$800,0,MATCH($B$1,KPCO_Additions_Winter!$AF$1:$AR$1,0)),KPCO_Additions_Winter!$B$4:$B$800,W$9,KPCO_Additions_Winter!$C$4:$C$800,$C27))</f>
        <v>0</v>
      </c>
      <c r="X27" s="39" cm="1">
        <f t="array" ref="X27">_xlfn.IFS($B$3=$AA$3,SUMIFS(INDEX(KPCO_Additions_Summer!$AF$4:$AR$821,0,MATCH($B$1,KPCO_Additions_Summer!$AF$1:$AR$1,0)),KPCO_Additions_Summer!$B$4:$B$821,X$9,KPCO_Additions_Summer!$C$4:$C$821,$C27),$B$3=$AB$3,SUMIFS(INDEX(KPCO_Additions_Winter!$AF$4:$AR$800,0,MATCH($B$1,KPCO_Additions_Winter!$AF$1:$AR$1,0)),KPCO_Additions_Winter!$B$4:$B$800,X$9,KPCO_Additions_Winter!$C$4:$C$800,$C27))</f>
        <v>0</v>
      </c>
      <c r="AJ27" s="46"/>
      <c r="AK27" s="46"/>
    </row>
    <row r="28" spans="1:37" x14ac:dyDescent="0.25">
      <c r="B28" s="51" t="s">
        <v>29</v>
      </c>
      <c r="C28" s="38" t="s">
        <v>6</v>
      </c>
      <c r="D28" s="39" cm="1">
        <f t="array" ref="D28">_xlfn.IFS($B$3=$AA$3,SUMIFS(INDEX(KPCO_Additions_Summer!$AF$4:$AR$821,0,MATCH($B$1,KPCO_Additions_Summer!$AF$1:$AR$1,0)),KPCO_Additions_Summer!$B$4:$B$821,D$9,KPCO_Additions_Summer!$C$4:$C$821,$C28),$B$3=$AB$3,SUMIFS(INDEX(KPCO_Additions_Winter!$AF$4:$AR$800,0,MATCH($B$1,KPCO_Additions_Winter!$AF$1:$AR$1,0)),KPCO_Additions_Winter!$B$4:$B$800,D$9,KPCO_Additions_Winter!$C$4:$C$800,$C28))+D40</f>
        <v>0</v>
      </c>
      <c r="E28" s="39" cm="1">
        <f t="array" ref="E28">_xlfn.IFS($B$3=$AA$3,SUMIFS(INDEX(KPCO_Additions_Summer!$AF$4:$AR$821,0,MATCH($B$1,KPCO_Additions_Summer!$AF$1:$AR$1,0)),KPCO_Additions_Summer!$B$4:$B$821,E$9,KPCO_Additions_Summer!$C$4:$C$821,$C28),$B$3=$AB$3,SUMIFS(INDEX(KPCO_Additions_Winter!$AF$4:$AR$800,0,MATCH($B$1,KPCO_Additions_Winter!$AF$1:$AR$1,0)),KPCO_Additions_Winter!$B$4:$B$800,E$9,KPCO_Additions_Winter!$C$4:$C$800,$C28))+E40</f>
        <v>0</v>
      </c>
      <c r="F28" s="39" cm="1">
        <f t="array" ref="F28">_xlfn.IFS($B$3=$AA$3,SUMIFS(INDEX(KPCO_Additions_Summer!$AF$4:$AR$821,0,MATCH($B$1,KPCO_Additions_Summer!$AF$1:$AR$1,0)),KPCO_Additions_Summer!$B$4:$B$821,F$9,KPCO_Additions_Summer!$C$4:$C$821,$C28),$B$3=$AB$3,SUMIFS(INDEX(KPCO_Additions_Winter!$AF$4:$AR$800,0,MATCH($B$1,KPCO_Additions_Winter!$AF$1:$AR$1,0)),KPCO_Additions_Winter!$B$4:$B$800,F$9,KPCO_Additions_Winter!$C$4:$C$800,$C28))+F40</f>
        <v>0</v>
      </c>
      <c r="G28" s="39" cm="1">
        <f t="array" ref="G28">_xlfn.IFS($B$3=$AA$3,SUMIFS(INDEX(KPCO_Additions_Summer!$AF$4:$AR$821,0,MATCH($B$1,KPCO_Additions_Summer!$AF$1:$AR$1,0)),KPCO_Additions_Summer!$B$4:$B$821,G$9,KPCO_Additions_Summer!$C$4:$C$821,$C28),$B$3=$AB$3,SUMIFS(INDEX(KPCO_Additions_Winter!$AF$4:$AR$800,0,MATCH($B$1,KPCO_Additions_Winter!$AF$1:$AR$1,0)),KPCO_Additions_Winter!$B$4:$B$800,G$9,KPCO_Additions_Winter!$C$4:$C$800,$C28))+G40</f>
        <v>0</v>
      </c>
      <c r="H28" s="39" cm="1">
        <f t="array" ref="H28">_xlfn.IFS($B$3=$AA$3,SUMIFS(INDEX(KPCO_Additions_Summer!$AF$4:$AR$821,0,MATCH($B$1,KPCO_Additions_Summer!$AF$1:$AR$1,0)),KPCO_Additions_Summer!$B$4:$B$821,H$9,KPCO_Additions_Summer!$C$4:$C$821,$C28),$B$3=$AB$3,SUMIFS(INDEX(KPCO_Additions_Winter!$AF$4:$AR$800,0,MATCH($B$1,KPCO_Additions_Winter!$AF$1:$AR$1,0)),KPCO_Additions_Winter!$B$4:$B$800,H$9,KPCO_Additions_Winter!$C$4:$C$800,$C28))+H40+IF($B$3=$AA$3,'Existing Resources'!L10,2)</f>
        <v>102.401788711872</v>
      </c>
      <c r="I28" s="39" cm="1">
        <f t="array" ref="I28">_xlfn.IFS($B$3=$AA$3,SUMIFS(INDEX(KPCO_Additions_Summer!$AF$4:$AR$821,0,MATCH($B$1,KPCO_Additions_Summer!$AF$1:$AR$1,0)),KPCO_Additions_Summer!$B$4:$B$821,I$9,KPCO_Additions_Summer!$C$4:$C$821,$C28),$B$3=$AB$3,SUMIFS(INDEX(KPCO_Additions_Winter!$AF$4:$AR$800,0,MATCH($B$1,KPCO_Additions_Winter!$AF$1:$AR$1,0)),KPCO_Additions_Winter!$B$4:$B$800,I$9,KPCO_Additions_Winter!$C$4:$C$800,$C28))+I40+IF($B$3=$AA$3,'Existing Resources'!M10,2)</f>
        <v>180.67262903957334</v>
      </c>
      <c r="J28" s="39" cm="1">
        <f t="array" ref="J28">_xlfn.IFS($B$3=$AA$3,SUMIFS(INDEX(KPCO_Additions_Summer!$AF$4:$AR$821,0,MATCH($B$1,KPCO_Additions_Summer!$AF$1:$AR$1,0)),KPCO_Additions_Summer!$B$4:$B$821,J$9,KPCO_Additions_Summer!$C$4:$C$821,$C28),$B$3=$AB$3,SUMIFS(INDEX(KPCO_Additions_Winter!$AF$4:$AR$800,0,MATCH($B$1,KPCO_Additions_Winter!$AF$1:$AR$1,0)),KPCO_Additions_Winter!$B$4:$B$800,J$9,KPCO_Additions_Winter!$C$4:$C$800,$C28))+J40+IF($B$3=$AA$3,'Existing Resources'!N10,2)</f>
        <v>194.00894355936001</v>
      </c>
      <c r="K28" s="39" cm="1">
        <f t="array" ref="K28">_xlfn.IFS($B$3=$AA$3,SUMIFS(INDEX(KPCO_Additions_Summer!$AF$4:$AR$821,0,MATCH($B$1,KPCO_Additions_Summer!$AF$1:$AR$1,0)),KPCO_Additions_Summer!$B$4:$B$821,K$9,KPCO_Additions_Summer!$C$4:$C$821,$C28),$B$3=$AB$3,SUMIFS(INDEX(KPCO_Additions_Winter!$AF$4:$AR$800,0,MATCH($B$1,KPCO_Additions_Winter!$AF$1:$AR$1,0)),KPCO_Additions_Winter!$B$4:$B$800,K$9,KPCO_Additions_Winter!$C$4:$C$800,$C28))+K40+IF($B$3=$AA$3,'Existing Resources'!O10,2)</f>
        <v>186.48235683364206</v>
      </c>
      <c r="L28" s="39" cm="1">
        <f t="array" ref="L28">_xlfn.IFS($B$3=$AA$3,SUMIFS(INDEX(KPCO_Additions_Summer!$AF$4:$AR$821,0,MATCH($B$1,KPCO_Additions_Summer!$AF$1:$AR$1,0)),KPCO_Additions_Summer!$B$4:$B$821,L$9,KPCO_Additions_Summer!$C$4:$C$821,$C28),$B$3=$AB$3,SUMIFS(INDEX(KPCO_Additions_Winter!$AF$4:$AR$800,0,MATCH($B$1,KPCO_Additions_Winter!$AF$1:$AR$1,0)),KPCO_Additions_Winter!$B$4:$B$800,L$9,KPCO_Additions_Winter!$C$4:$C$800,$C28))+L40+IF($B$3=$AA$3,'Existing Resources'!P10,2)</f>
        <v>178.95577010792411</v>
      </c>
      <c r="M28" s="39" cm="1">
        <f t="array" ref="M28">_xlfn.IFS($B$3=$AA$3,SUMIFS(INDEX(KPCO_Additions_Summer!$AF$4:$AR$821,0,MATCH($B$1,KPCO_Additions_Summer!$AF$1:$AR$1,0)),KPCO_Additions_Summer!$B$4:$B$821,M$9,KPCO_Additions_Summer!$C$4:$C$821,$C28),$B$3=$AB$3,SUMIFS(INDEX(KPCO_Additions_Winter!$AF$4:$AR$800,0,MATCH($B$1,KPCO_Additions_Winter!$AF$1:$AR$1,0)),KPCO_Additions_Winter!$B$4:$B$800,M$9,KPCO_Additions_Winter!$C$4:$C$800,$C28))+M40+IF($B$3=$AA$3,'Existing Resources'!Q10,2)</f>
        <v>170.16589001934716</v>
      </c>
      <c r="N28" s="39" cm="1">
        <f t="array" ref="N28">_xlfn.IFS($B$3=$AA$3,SUMIFS(INDEX(KPCO_Additions_Summer!$AF$4:$AR$821,0,MATCH($B$1,KPCO_Additions_Summer!$AF$1:$AR$1,0)),KPCO_Additions_Summer!$B$4:$B$821,N$9,KPCO_Additions_Summer!$C$4:$C$821,$C28),$B$3=$AB$3,SUMIFS(INDEX(KPCO_Additions_Winter!$AF$4:$AR$800,0,MATCH($B$1,KPCO_Additions_Winter!$AF$1:$AR$1,0)),KPCO_Additions_Winter!$B$4:$B$800,N$9,KPCO_Additions_Winter!$C$4:$C$800,$C28))+N40+IF($B$3=$AA$3,'Existing Resources'!R10,2)</f>
        <v>166.37600993077021</v>
      </c>
      <c r="O28" s="39" cm="1">
        <f t="array" ref="O28">_xlfn.IFS($B$3=$AA$3,SUMIFS(INDEX(KPCO_Additions_Summer!$AF$4:$AR$821,0,MATCH($B$1,KPCO_Additions_Summer!$AF$1:$AR$1,0)),KPCO_Additions_Summer!$B$4:$B$821,O$9,KPCO_Additions_Summer!$C$4:$C$821,$C28),$B$3=$AB$3,SUMIFS(INDEX(KPCO_Additions_Winter!$AF$4:$AR$800,0,MATCH($B$1,KPCO_Additions_Winter!$AF$1:$AR$1,0)),KPCO_Additions_Winter!$B$4:$B$800,O$9,KPCO_Additions_Winter!$C$4:$C$800,$C28))+O40+IF($B$3=$AA$3,'Existing Resources'!S10,2)</f>
        <v>162.58612984219326</v>
      </c>
      <c r="P28" s="39" cm="1">
        <f t="array" ref="P28">_xlfn.IFS($B$3=$AA$3,SUMIFS(INDEX(KPCO_Additions_Summer!$AF$4:$AR$821,0,MATCH($B$1,KPCO_Additions_Summer!$AF$1:$AR$1,0)),KPCO_Additions_Summer!$B$4:$B$821,P$9,KPCO_Additions_Summer!$C$4:$C$821,$C28),$B$3=$AB$3,SUMIFS(INDEX(KPCO_Additions_Winter!$AF$4:$AR$800,0,MATCH($B$1,KPCO_Additions_Winter!$AF$1:$AR$1,0)),KPCO_Additions_Winter!$B$4:$B$800,P$9,KPCO_Additions_Winter!$C$4:$C$800,$C28))+P40+IF($B$3=$AA$3,'Existing Resources'!T10,2)</f>
        <v>158.79624975361634</v>
      </c>
      <c r="Q28" s="39" cm="1">
        <f t="array" ref="Q28">_xlfn.IFS($B$3=$AA$3,SUMIFS(INDEX(KPCO_Additions_Summer!$AF$4:$AR$821,0,MATCH($B$1,KPCO_Additions_Summer!$AF$1:$AR$1,0)),KPCO_Additions_Summer!$B$4:$B$821,Q$9,KPCO_Additions_Summer!$C$4:$C$821,$C28),$B$3=$AB$3,SUMIFS(INDEX(KPCO_Additions_Winter!$AF$4:$AR$800,0,MATCH($B$1,KPCO_Additions_Winter!$AF$1:$AR$1,0)),KPCO_Additions_Winter!$B$4:$B$800,Q$9,KPCO_Additions_Winter!$C$4:$C$800,$C28))+Q40+IF($B$3=$AA$3,'Existing Resources'!U10,2)</f>
        <v>155.00636966503941</v>
      </c>
      <c r="R28" s="39" cm="1">
        <f t="array" ref="R28">_xlfn.IFS($B$3=$AA$3,SUMIFS(INDEX(KPCO_Additions_Summer!$AF$4:$AR$821,0,MATCH($B$1,KPCO_Additions_Summer!$AF$1:$AR$1,0)),KPCO_Additions_Summer!$B$4:$B$821,R$9,KPCO_Additions_Summer!$C$4:$C$821,$C28),$B$3=$AB$3,SUMIFS(INDEX(KPCO_Additions_Winter!$AF$4:$AR$800,0,MATCH($B$1,KPCO_Additions_Winter!$AF$1:$AR$1,0)),KPCO_Additions_Winter!$B$4:$B$800,R$9,KPCO_Additions_Winter!$C$4:$C$800,$C28))+R40+IF($B$3=$AA$3,'Existing Resources'!V10,2)</f>
        <v>164.0190362537507</v>
      </c>
      <c r="S28" s="39" cm="1">
        <f t="array" ref="S28">_xlfn.IFS($B$3=$AA$3,SUMIFS(INDEX(KPCO_Additions_Summer!$AF$4:$AR$821,0,MATCH($B$1,KPCO_Additions_Summer!$AF$1:$AR$1,0)),KPCO_Additions_Summer!$B$4:$B$821,S$9,KPCO_Additions_Summer!$C$4:$C$821,$C28),$B$3=$AB$3,SUMIFS(INDEX(KPCO_Additions_Winter!$AF$4:$AR$800,0,MATCH($B$1,KPCO_Additions_Winter!$AF$1:$AR$1,0)),KPCO_Additions_Winter!$B$4:$B$800,S$9,KPCO_Additions_Winter!$C$4:$C$800,$C28))+S40+IF($B$3=$AA$3,'Existing Resources'!W10,2)</f>
        <v>159.67151473577871</v>
      </c>
      <c r="T28" s="39" cm="1">
        <f t="array" ref="T28">_xlfn.IFS($B$3=$AA$3,SUMIFS(INDEX(KPCO_Additions_Summer!$AF$4:$AR$821,0,MATCH($B$1,KPCO_Additions_Summer!$AF$1:$AR$1,0)),KPCO_Additions_Summer!$B$4:$B$821,T$9,KPCO_Additions_Summer!$C$4:$C$821,$C28),$B$3=$AB$3,SUMIFS(INDEX(KPCO_Additions_Winter!$AF$4:$AR$800,0,MATCH($B$1,KPCO_Additions_Winter!$AF$1:$AR$1,0)),KPCO_Additions_Winter!$B$4:$B$800,T$9,KPCO_Additions_Winter!$C$4:$C$800,$C28))+T40+IF($B$3=$AA$3,'Existing Resources'!X10,2)</f>
        <v>153.87481937848275</v>
      </c>
      <c r="U28" s="39" cm="1">
        <f t="array" ref="U28">_xlfn.IFS($B$3=$AA$3,SUMIFS(INDEX(KPCO_Additions_Summer!$AF$4:$AR$821,0,MATCH($B$1,KPCO_Additions_Summer!$AF$1:$AR$1,0)),KPCO_Additions_Summer!$B$4:$B$821,U$9,KPCO_Additions_Summer!$C$4:$C$821,$C28),$B$3=$AB$3,SUMIFS(INDEX(KPCO_Additions_Winter!$AF$4:$AR$800,0,MATCH($B$1,KPCO_Additions_Winter!$AF$1:$AR$1,0)),KPCO_Additions_Winter!$B$4:$B$800,U$9,KPCO_Additions_Winter!$C$4:$C$800,$C28))+U40+IF($B$3=$AA$3,'Existing Resources'!Y10,2)</f>
        <v>148.0781240211868</v>
      </c>
      <c r="V28" s="39" cm="1">
        <f t="array" ref="V28">_xlfn.IFS($B$3=$AA$3,SUMIFS(INDEX(KPCO_Additions_Summer!$AF$4:$AR$821,0,MATCH($B$1,KPCO_Additions_Summer!$AF$1:$AR$1,0)),KPCO_Additions_Summer!$B$4:$B$821,V$9,KPCO_Additions_Summer!$C$4:$C$821,$C28),$B$3=$AB$3,SUMIFS(INDEX(KPCO_Additions_Winter!$AF$4:$AR$800,0,MATCH($B$1,KPCO_Additions_Winter!$AF$1:$AR$1,0)),KPCO_Additions_Winter!$B$4:$B$800,V$9,KPCO_Additions_Winter!$C$4:$C$800,$C28))+V40+IF($B$3=$AA$3,'Existing Resources'!Z10,2)</f>
        <v>148.0781240211868</v>
      </c>
      <c r="W28" s="39" cm="1">
        <f t="array" ref="W28">_xlfn.IFS($B$3=$AA$3,SUMIFS(INDEX(KPCO_Additions_Summer!$AF$4:$AR$821,0,MATCH($B$1,KPCO_Additions_Summer!$AF$1:$AR$1,0)),KPCO_Additions_Summer!$B$4:$B$821,W$9,KPCO_Additions_Summer!$C$4:$C$821,$C28),$B$3=$AB$3,SUMIFS(INDEX(KPCO_Additions_Winter!$AF$4:$AR$800,0,MATCH($B$1,KPCO_Additions_Winter!$AF$1:$AR$1,0)),KPCO_Additions_Winter!$B$4:$B$800,W$9,KPCO_Additions_Winter!$C$4:$C$800,$C28))+W40+IF($B$3=$AA$3,'Existing Resources'!AA10,2)</f>
        <v>148.0781240211868</v>
      </c>
      <c r="X28" s="39" cm="1">
        <f t="array" ref="X28">_xlfn.IFS($B$3=$AA$3,SUMIFS(INDEX(KPCO_Additions_Summer!$AF$4:$AR$821,0,MATCH($B$1,KPCO_Additions_Summer!$AF$1:$AR$1,0)),KPCO_Additions_Summer!$B$4:$B$821,X$9,KPCO_Additions_Summer!$C$4:$C$821,$C28),$B$3=$AB$3,SUMIFS(INDEX(KPCO_Additions_Winter!$AF$4:$AR$800,0,MATCH($B$1,KPCO_Additions_Winter!$AF$1:$AR$1,0)),KPCO_Additions_Winter!$B$4:$B$800,X$9,KPCO_Additions_Winter!$C$4:$C$800,$C28))+X40+IF($B$3=$AA$3,'Existing Resources'!AB10,2)</f>
        <v>148.0781240211868</v>
      </c>
      <c r="AJ28" s="46"/>
      <c r="AK28" s="46"/>
    </row>
    <row r="29" spans="1:37" x14ac:dyDescent="0.25">
      <c r="B29" s="51" t="s">
        <v>30</v>
      </c>
      <c r="C29" s="38" t="s">
        <v>8</v>
      </c>
      <c r="D29" s="39" cm="1">
        <f t="array" ref="D29">_xlfn.IFS($B$3=$AA$3,SUMIFS(INDEX(KPCO_Additions_Summer!$AF$4:$AR$821,0,MATCH($B$1,KPCO_Additions_Summer!$AF$1:$AR$1,0)),KPCO_Additions_Summer!$B$4:$B$821,D$9,KPCO_Additions_Summer!$C$4:$C$821,$C29),$B$3=$AB$3,SUMIFS(INDEX(KPCO_Additions_Winter!$AF$4:$AR$800,0,MATCH($B$1,KPCO_Additions_Winter!$AF$1:$AR$1,0)),KPCO_Additions_Winter!$B$4:$B$800,D$9,KPCO_Additions_Winter!$C$4:$C$800,$C29))+D41</f>
        <v>0</v>
      </c>
      <c r="E29" s="39" cm="1">
        <f t="array" ref="E29">_xlfn.IFS($B$3=$AA$3,SUMIFS(INDEX(KPCO_Additions_Summer!$AF$4:$AR$821,0,MATCH($B$1,KPCO_Additions_Summer!$AF$1:$AR$1,0)),KPCO_Additions_Summer!$B$4:$B$821,E$9,KPCO_Additions_Summer!$C$4:$C$821,$C29),$B$3=$AB$3,SUMIFS(INDEX(KPCO_Additions_Winter!$AF$4:$AR$800,0,MATCH($B$1,KPCO_Additions_Winter!$AF$1:$AR$1,0)),KPCO_Additions_Winter!$B$4:$B$800,E$9,KPCO_Additions_Winter!$C$4:$C$800,$C29))+E41</f>
        <v>0</v>
      </c>
      <c r="F29" s="39" cm="1">
        <f t="array" ref="F29">_xlfn.IFS($B$3=$AA$3,SUMIFS(INDEX(KPCO_Additions_Summer!$AF$4:$AR$821,0,MATCH($B$1,KPCO_Additions_Summer!$AF$1:$AR$1,0)),KPCO_Additions_Summer!$B$4:$B$821,F$9,KPCO_Additions_Summer!$C$4:$C$821,$C29),$B$3=$AB$3,SUMIFS(INDEX(KPCO_Additions_Winter!$AF$4:$AR$800,0,MATCH($B$1,KPCO_Additions_Winter!$AF$1:$AR$1,0)),KPCO_Additions_Winter!$B$4:$B$800,F$9,KPCO_Additions_Winter!$C$4:$C$800,$C29))+F41</f>
        <v>0</v>
      </c>
      <c r="G29" s="39" cm="1">
        <f t="array" ref="G29">_xlfn.IFS($B$3=$AA$3,SUMIFS(INDEX(KPCO_Additions_Summer!$AF$4:$AR$821,0,MATCH($B$1,KPCO_Additions_Summer!$AF$1:$AR$1,0)),KPCO_Additions_Summer!$B$4:$B$821,G$9,KPCO_Additions_Summer!$C$4:$C$821,$C29),$B$3=$AB$3,SUMIFS(INDEX(KPCO_Additions_Winter!$AF$4:$AR$800,0,MATCH($B$1,KPCO_Additions_Winter!$AF$1:$AR$1,0)),KPCO_Additions_Winter!$B$4:$B$800,G$9,KPCO_Additions_Winter!$C$4:$C$800,$C29))+G41</f>
        <v>13.333333333333336</v>
      </c>
      <c r="H29" s="39" cm="1">
        <f t="array" ref="H29">_xlfn.IFS($B$3=$AA$3,SUMIFS(INDEX(KPCO_Additions_Summer!$AF$4:$AR$821,0,MATCH($B$1,KPCO_Additions_Summer!$AF$1:$AR$1,0)),KPCO_Additions_Summer!$B$4:$B$821,H$9,KPCO_Additions_Summer!$C$4:$C$821,$C29),$B$3=$AB$3,SUMIFS(INDEX(KPCO_Additions_Winter!$AF$4:$AR$800,0,MATCH($B$1,KPCO_Additions_Winter!$AF$1:$AR$1,0)),KPCO_Additions_Winter!$B$4:$B$800,H$9,KPCO_Additions_Winter!$C$4:$C$800,$C29))+H41</f>
        <v>25.03401360544218</v>
      </c>
      <c r="I29" s="39" cm="1">
        <f t="array" ref="I29">_xlfn.IFS($B$3=$AA$3,SUMIFS(INDEX(KPCO_Additions_Summer!$AF$4:$AR$821,0,MATCH($B$1,KPCO_Additions_Summer!$AF$1:$AR$1,0)),KPCO_Additions_Summer!$B$4:$B$821,I$9,KPCO_Additions_Summer!$C$4:$C$821,$C29),$B$3=$AB$3,SUMIFS(INDEX(KPCO_Additions_Winter!$AF$4:$AR$800,0,MATCH($B$1,KPCO_Additions_Winter!$AF$1:$AR$1,0)),KPCO_Additions_Winter!$B$4:$B$800,I$9,KPCO_Additions_Winter!$C$4:$C$800,$C29))+I41</f>
        <v>46.802721088435376</v>
      </c>
      <c r="J29" s="39" cm="1">
        <f t="array" ref="J29">_xlfn.IFS($B$3=$AA$3,SUMIFS(INDEX(KPCO_Additions_Summer!$AF$4:$AR$821,0,MATCH($B$1,KPCO_Additions_Summer!$AF$1:$AR$1,0)),KPCO_Additions_Summer!$B$4:$B$821,J$9,KPCO_Additions_Summer!$C$4:$C$821,$C29),$B$3=$AB$3,SUMIFS(INDEX(KPCO_Additions_Winter!$AF$4:$AR$800,0,MATCH($B$1,KPCO_Additions_Winter!$AF$1:$AR$1,0)),KPCO_Additions_Winter!$B$4:$B$800,J$9,KPCO_Additions_Winter!$C$4:$C$800,$C29))+J41</f>
        <v>70.204081632653072</v>
      </c>
      <c r="K29" s="39" cm="1">
        <f t="array" ref="K29">_xlfn.IFS($B$3=$AA$3,SUMIFS(INDEX(KPCO_Additions_Summer!$AF$4:$AR$821,0,MATCH($B$1,KPCO_Additions_Summer!$AF$1:$AR$1,0)),KPCO_Additions_Summer!$B$4:$B$821,K$9,KPCO_Additions_Summer!$C$4:$C$821,$C29),$B$3=$AB$3,SUMIFS(INDEX(KPCO_Additions_Winter!$AF$4:$AR$800,0,MATCH($B$1,KPCO_Additions_Winter!$AF$1:$AR$1,0)),KPCO_Additions_Winter!$B$4:$B$800,K$9,KPCO_Additions_Winter!$C$4:$C$800,$C29))+K41</f>
        <v>76.190476190476218</v>
      </c>
      <c r="L29" s="39" cm="1">
        <f t="array" ref="L29">_xlfn.IFS($B$3=$AA$3,SUMIFS(INDEX(KPCO_Additions_Summer!$AF$4:$AR$821,0,MATCH($B$1,KPCO_Additions_Summer!$AF$1:$AR$1,0)),KPCO_Additions_Summer!$B$4:$B$821,L$9,KPCO_Additions_Summer!$C$4:$C$821,$C29),$B$3=$AB$3,SUMIFS(INDEX(KPCO_Additions_Winter!$AF$4:$AR$800,0,MATCH($B$1,KPCO_Additions_Winter!$AF$1:$AR$1,0)),KPCO_Additions_Winter!$B$4:$B$800,L$9,KPCO_Additions_Winter!$C$4:$C$800,$C29))+L41</f>
        <v>87.074829931972815</v>
      </c>
      <c r="M29" s="39" cm="1">
        <f t="array" ref="M29">_xlfn.IFS($B$3=$AA$3,SUMIFS(INDEX(KPCO_Additions_Summer!$AF$4:$AR$821,0,MATCH($B$1,KPCO_Additions_Summer!$AF$1:$AR$1,0)),KPCO_Additions_Summer!$B$4:$B$821,M$9,KPCO_Additions_Summer!$C$4:$C$821,$C29),$B$3=$AB$3,SUMIFS(INDEX(KPCO_Additions_Winter!$AF$4:$AR$800,0,MATCH($B$1,KPCO_Additions_Winter!$AF$1:$AR$1,0)),KPCO_Additions_Winter!$B$4:$B$800,M$9,KPCO_Additions_Winter!$C$4:$C$800,$C29))+M41</f>
        <v>97.959183673469425</v>
      </c>
      <c r="N29" s="39" cm="1">
        <f t="array" ref="N29">_xlfn.IFS($B$3=$AA$3,SUMIFS(INDEX(KPCO_Additions_Summer!$AF$4:$AR$821,0,MATCH($B$1,KPCO_Additions_Summer!$AF$1:$AR$1,0)),KPCO_Additions_Summer!$B$4:$B$821,N$9,KPCO_Additions_Summer!$C$4:$C$821,$C29),$B$3=$AB$3,SUMIFS(INDEX(KPCO_Additions_Winter!$AF$4:$AR$800,0,MATCH($B$1,KPCO_Additions_Winter!$AF$1:$AR$1,0)),KPCO_Additions_Winter!$B$4:$B$800,N$9,KPCO_Additions_Winter!$C$4:$C$800,$C29))+N41</f>
        <v>108.84353741496602</v>
      </c>
      <c r="O29" s="39" cm="1">
        <f t="array" ref="O29">_xlfn.IFS($B$3=$AA$3,SUMIFS(INDEX(KPCO_Additions_Summer!$AF$4:$AR$821,0,MATCH($B$1,KPCO_Additions_Summer!$AF$1:$AR$1,0)),KPCO_Additions_Summer!$B$4:$B$821,O$9,KPCO_Additions_Summer!$C$4:$C$821,$C29),$B$3=$AB$3,SUMIFS(INDEX(KPCO_Additions_Winter!$AF$4:$AR$800,0,MATCH($B$1,KPCO_Additions_Winter!$AF$1:$AR$1,0)),KPCO_Additions_Winter!$B$4:$B$800,O$9,KPCO_Additions_Winter!$C$4:$C$800,$C29))+O41</f>
        <v>119.72789115646263</v>
      </c>
      <c r="P29" s="39" cm="1">
        <f t="array" ref="P29">_xlfn.IFS($B$3=$AA$3,SUMIFS(INDEX(KPCO_Additions_Summer!$AF$4:$AR$821,0,MATCH($B$1,KPCO_Additions_Summer!$AF$1:$AR$1,0)),KPCO_Additions_Summer!$B$4:$B$821,P$9,KPCO_Additions_Summer!$C$4:$C$821,$C29),$B$3=$AB$3,SUMIFS(INDEX(KPCO_Additions_Winter!$AF$4:$AR$800,0,MATCH($B$1,KPCO_Additions_Winter!$AF$1:$AR$1,0)),KPCO_Additions_Winter!$B$4:$B$800,P$9,KPCO_Additions_Winter!$C$4:$C$800,$C29))+P41</f>
        <v>130.61224489795921</v>
      </c>
      <c r="Q29" s="39" cm="1">
        <f t="array" ref="Q29">_xlfn.IFS($B$3=$AA$3,SUMIFS(INDEX(KPCO_Additions_Summer!$AF$4:$AR$821,0,MATCH($B$1,KPCO_Additions_Summer!$AF$1:$AR$1,0)),KPCO_Additions_Summer!$B$4:$B$821,Q$9,KPCO_Additions_Summer!$C$4:$C$821,$C29),$B$3=$AB$3,SUMIFS(INDEX(KPCO_Additions_Winter!$AF$4:$AR$800,0,MATCH($B$1,KPCO_Additions_Winter!$AF$1:$AR$1,0)),KPCO_Additions_Winter!$B$4:$B$800,Q$9,KPCO_Additions_Winter!$C$4:$C$800,$C29))+Q41</f>
        <v>130.61224489795921</v>
      </c>
      <c r="R29" s="39" cm="1">
        <f t="array" ref="R29">_xlfn.IFS($B$3=$AA$3,SUMIFS(INDEX(KPCO_Additions_Summer!$AF$4:$AR$821,0,MATCH($B$1,KPCO_Additions_Summer!$AF$1:$AR$1,0)),KPCO_Additions_Summer!$B$4:$B$821,R$9,KPCO_Additions_Summer!$C$4:$C$821,$C29),$B$3=$AB$3,SUMIFS(INDEX(KPCO_Additions_Winter!$AF$4:$AR$800,0,MATCH($B$1,KPCO_Additions_Winter!$AF$1:$AR$1,0)),KPCO_Additions_Winter!$B$4:$B$800,R$9,KPCO_Additions_Winter!$C$4:$C$800,$C29))+R41</f>
        <v>130.61224489795921</v>
      </c>
      <c r="S29" s="39" cm="1">
        <f t="array" ref="S29">_xlfn.IFS($B$3=$AA$3,SUMIFS(INDEX(KPCO_Additions_Summer!$AF$4:$AR$821,0,MATCH($B$1,KPCO_Additions_Summer!$AF$1:$AR$1,0)),KPCO_Additions_Summer!$B$4:$B$821,S$9,KPCO_Additions_Summer!$C$4:$C$821,$C29),$B$3=$AB$3,SUMIFS(INDEX(KPCO_Additions_Winter!$AF$4:$AR$800,0,MATCH($B$1,KPCO_Additions_Winter!$AF$1:$AR$1,0)),KPCO_Additions_Winter!$B$4:$B$800,S$9,KPCO_Additions_Winter!$C$4:$C$800,$C29))+S41</f>
        <v>130.61224489795921</v>
      </c>
      <c r="T29" s="39" cm="1">
        <f t="array" ref="T29">_xlfn.IFS($B$3=$AA$3,SUMIFS(INDEX(KPCO_Additions_Summer!$AF$4:$AR$821,0,MATCH($B$1,KPCO_Additions_Summer!$AF$1:$AR$1,0)),KPCO_Additions_Summer!$B$4:$B$821,T$9,KPCO_Additions_Summer!$C$4:$C$821,$C29),$B$3=$AB$3,SUMIFS(INDEX(KPCO_Additions_Winter!$AF$4:$AR$800,0,MATCH($B$1,KPCO_Additions_Winter!$AF$1:$AR$1,0)),KPCO_Additions_Winter!$B$4:$B$800,T$9,KPCO_Additions_Winter!$C$4:$C$800,$C29))+T41</f>
        <v>130.61224489795921</v>
      </c>
      <c r="U29" s="39" cm="1">
        <f t="array" ref="U29">_xlfn.IFS($B$3=$AA$3,SUMIFS(INDEX(KPCO_Additions_Summer!$AF$4:$AR$821,0,MATCH($B$1,KPCO_Additions_Summer!$AF$1:$AR$1,0)),KPCO_Additions_Summer!$B$4:$B$821,U$9,KPCO_Additions_Summer!$C$4:$C$821,$C29),$B$3=$AB$3,SUMIFS(INDEX(KPCO_Additions_Winter!$AF$4:$AR$800,0,MATCH($B$1,KPCO_Additions_Winter!$AF$1:$AR$1,0)),KPCO_Additions_Winter!$B$4:$B$800,U$9,KPCO_Additions_Winter!$C$4:$C$800,$C29))+U41</f>
        <v>130.61224489795921</v>
      </c>
      <c r="V29" s="39" cm="1">
        <f t="array" ref="V29">_xlfn.IFS($B$3=$AA$3,SUMIFS(INDEX(KPCO_Additions_Summer!$AF$4:$AR$821,0,MATCH($B$1,KPCO_Additions_Summer!$AF$1:$AR$1,0)),KPCO_Additions_Summer!$B$4:$B$821,V$9,KPCO_Additions_Summer!$C$4:$C$821,$C29),$B$3=$AB$3,SUMIFS(INDEX(KPCO_Additions_Winter!$AF$4:$AR$800,0,MATCH($B$1,KPCO_Additions_Winter!$AF$1:$AR$1,0)),KPCO_Additions_Winter!$B$4:$B$800,V$9,KPCO_Additions_Winter!$C$4:$C$800,$C29))+V41</f>
        <v>130.61224489795921</v>
      </c>
      <c r="W29" s="39" cm="1">
        <f t="array" ref="W29">_xlfn.IFS($B$3=$AA$3,SUMIFS(INDEX(KPCO_Additions_Summer!$AF$4:$AR$821,0,MATCH($B$1,KPCO_Additions_Summer!$AF$1:$AR$1,0)),KPCO_Additions_Summer!$B$4:$B$821,W$9,KPCO_Additions_Summer!$C$4:$C$821,$C29),$B$3=$AB$3,SUMIFS(INDEX(KPCO_Additions_Winter!$AF$4:$AR$800,0,MATCH($B$1,KPCO_Additions_Winter!$AF$1:$AR$1,0)),KPCO_Additions_Winter!$B$4:$B$800,W$9,KPCO_Additions_Winter!$C$4:$C$800,$C29))+W41</f>
        <v>130.61224489795921</v>
      </c>
      <c r="X29" s="39" cm="1">
        <f t="array" ref="X29">_xlfn.IFS($B$3=$AA$3,SUMIFS(INDEX(KPCO_Additions_Summer!$AF$4:$AR$821,0,MATCH($B$1,KPCO_Additions_Summer!$AF$1:$AR$1,0)),KPCO_Additions_Summer!$B$4:$B$821,X$9,KPCO_Additions_Summer!$C$4:$C$821,$C29),$B$3=$AB$3,SUMIFS(INDEX(KPCO_Additions_Winter!$AF$4:$AR$800,0,MATCH($B$1,KPCO_Additions_Winter!$AF$1:$AR$1,0)),KPCO_Additions_Winter!$B$4:$B$800,X$9,KPCO_Additions_Winter!$C$4:$C$800,$C29))+X41</f>
        <v>130.61224489795921</v>
      </c>
      <c r="AJ29" s="46"/>
      <c r="AK29" s="46"/>
    </row>
    <row r="30" spans="1:37" x14ac:dyDescent="0.25">
      <c r="B30" s="51" t="s">
        <v>31</v>
      </c>
      <c r="C30" s="38" t="s">
        <v>11</v>
      </c>
      <c r="D30" s="39" cm="1">
        <f t="array" ref="D30">_xlfn.IFS($B$3=$AA$3,SUMIFS(INDEX(KPCO_Additions_Summer!$AF$4:$AR$821,0,MATCH($B$1,KPCO_Additions_Summer!$AF$1:$AR$1,0)),KPCO_Additions_Summer!$B$4:$B$821,D$9,KPCO_Additions_Summer!$C$4:$C$821,$C30),$B$3=$AB$3,SUMIFS(INDEX(KPCO_Additions_Winter!$AF$4:$AR$800,0,MATCH($B$1,KPCO_Additions_Winter!$AF$1:$AR$1,0)),KPCO_Additions_Winter!$B$4:$B$800,D$9,KPCO_Additions_Winter!$C$4:$C$800,$C30))</f>
        <v>0</v>
      </c>
      <c r="E30" s="39" cm="1">
        <f t="array" ref="E30">_xlfn.IFS($B$3=$AA$3,SUMIFS(INDEX(KPCO_Additions_Summer!$AF$4:$AR$821,0,MATCH($B$1,KPCO_Additions_Summer!$AF$1:$AR$1,0)),KPCO_Additions_Summer!$B$4:$B$821,E$9,KPCO_Additions_Summer!$C$4:$C$821,$C30),$B$3=$AB$3,SUMIFS(INDEX(KPCO_Additions_Winter!$AF$4:$AR$800,0,MATCH($B$1,KPCO_Additions_Winter!$AF$1:$AR$1,0)),KPCO_Additions_Winter!$B$4:$B$800,E$9,KPCO_Additions_Winter!$C$4:$C$800,$C30))</f>
        <v>0</v>
      </c>
      <c r="F30" s="39" cm="1">
        <f t="array" ref="F30">_xlfn.IFS($B$3=$AA$3,SUMIFS(INDEX(KPCO_Additions_Summer!$AF$4:$AR$821,0,MATCH($B$1,KPCO_Additions_Summer!$AF$1:$AR$1,0)),KPCO_Additions_Summer!$B$4:$B$821,F$9,KPCO_Additions_Summer!$C$4:$C$821,$C30),$B$3=$AB$3,SUMIFS(INDEX(KPCO_Additions_Winter!$AF$4:$AR$800,0,MATCH($B$1,KPCO_Additions_Winter!$AF$1:$AR$1,0)),KPCO_Additions_Winter!$B$4:$B$800,F$9,KPCO_Additions_Winter!$C$4:$C$800,$C30))</f>
        <v>0</v>
      </c>
      <c r="G30" s="39" cm="1">
        <f t="array" ref="G30">_xlfn.IFS($B$3=$AA$3,SUMIFS(INDEX(KPCO_Additions_Summer!$AF$4:$AR$821,0,MATCH($B$1,KPCO_Additions_Summer!$AF$1:$AR$1,0)),KPCO_Additions_Summer!$B$4:$B$821,G$9,KPCO_Additions_Summer!$C$4:$C$821,$C30),$B$3=$AB$3,SUMIFS(INDEX(KPCO_Additions_Winter!$AF$4:$AR$800,0,MATCH($B$1,KPCO_Additions_Winter!$AF$1:$AR$1,0)),KPCO_Additions_Winter!$B$4:$B$800,G$9,KPCO_Additions_Winter!$C$4:$C$800,$C30))</f>
        <v>0</v>
      </c>
      <c r="H30" s="39" cm="1">
        <f t="array" ref="H30">_xlfn.IFS($B$3=$AA$3,SUMIFS(INDEX(KPCO_Additions_Summer!$AF$4:$AR$821,0,MATCH($B$1,KPCO_Additions_Summer!$AF$1:$AR$1,0)),KPCO_Additions_Summer!$B$4:$B$821,H$9,KPCO_Additions_Summer!$C$4:$C$821,$C30),$B$3=$AB$3,SUMIFS(INDEX(KPCO_Additions_Winter!$AF$4:$AR$800,0,MATCH($B$1,KPCO_Additions_Winter!$AF$1:$AR$1,0)),KPCO_Additions_Winter!$B$4:$B$800,H$9,KPCO_Additions_Winter!$C$4:$C$800,$C30))</f>
        <v>0</v>
      </c>
      <c r="I30" s="39" cm="1">
        <f t="array" ref="I30">_xlfn.IFS($B$3=$AA$3,SUMIFS(INDEX(KPCO_Additions_Summer!$AF$4:$AR$821,0,MATCH($B$1,KPCO_Additions_Summer!$AF$1:$AR$1,0)),KPCO_Additions_Summer!$B$4:$B$821,I$9,KPCO_Additions_Summer!$C$4:$C$821,$C30),$B$3=$AB$3,SUMIFS(INDEX(KPCO_Additions_Winter!$AF$4:$AR$800,0,MATCH($B$1,KPCO_Additions_Winter!$AF$1:$AR$1,0)),KPCO_Additions_Winter!$B$4:$B$800,I$9,KPCO_Additions_Winter!$C$4:$C$800,$C30))</f>
        <v>0</v>
      </c>
      <c r="J30" s="39" cm="1">
        <f t="array" ref="J30">_xlfn.IFS($B$3=$AA$3,SUMIFS(INDEX(KPCO_Additions_Summer!$AF$4:$AR$821,0,MATCH($B$1,KPCO_Additions_Summer!$AF$1:$AR$1,0)),KPCO_Additions_Summer!$B$4:$B$821,J$9,KPCO_Additions_Summer!$C$4:$C$821,$C30),$B$3=$AB$3,SUMIFS(INDEX(KPCO_Additions_Winter!$AF$4:$AR$800,0,MATCH($B$1,KPCO_Additions_Winter!$AF$1:$AR$1,0)),KPCO_Additions_Winter!$B$4:$B$800,J$9,KPCO_Additions_Winter!$C$4:$C$800,$C30))</f>
        <v>0</v>
      </c>
      <c r="K30" s="39" cm="1">
        <f t="array" ref="K30">_xlfn.IFS($B$3=$AA$3,SUMIFS(INDEX(KPCO_Additions_Summer!$AF$4:$AR$821,0,MATCH($B$1,KPCO_Additions_Summer!$AF$1:$AR$1,0)),KPCO_Additions_Summer!$B$4:$B$821,K$9,KPCO_Additions_Summer!$C$4:$C$821,$C30),$B$3=$AB$3,SUMIFS(INDEX(KPCO_Additions_Winter!$AF$4:$AR$800,0,MATCH($B$1,KPCO_Additions_Winter!$AF$1:$AR$1,0)),KPCO_Additions_Winter!$B$4:$B$800,K$9,KPCO_Additions_Winter!$C$4:$C$800,$C30))</f>
        <v>0</v>
      </c>
      <c r="L30" s="39" cm="1">
        <f t="array" ref="L30">_xlfn.IFS($B$3=$AA$3,SUMIFS(INDEX(KPCO_Additions_Summer!$AF$4:$AR$821,0,MATCH($B$1,KPCO_Additions_Summer!$AF$1:$AR$1,0)),KPCO_Additions_Summer!$B$4:$B$821,L$9,KPCO_Additions_Summer!$C$4:$C$821,$C30),$B$3=$AB$3,SUMIFS(INDEX(KPCO_Additions_Winter!$AF$4:$AR$800,0,MATCH($B$1,KPCO_Additions_Winter!$AF$1:$AR$1,0)),KPCO_Additions_Winter!$B$4:$B$800,L$9,KPCO_Additions_Winter!$C$4:$C$800,$C30))</f>
        <v>0</v>
      </c>
      <c r="M30" s="39" cm="1">
        <f t="array" ref="M30">_xlfn.IFS($B$3=$AA$3,SUMIFS(INDEX(KPCO_Additions_Summer!$AF$4:$AR$821,0,MATCH($B$1,KPCO_Additions_Summer!$AF$1:$AR$1,0)),KPCO_Additions_Summer!$B$4:$B$821,M$9,KPCO_Additions_Summer!$C$4:$C$821,$C30),$B$3=$AB$3,SUMIFS(INDEX(KPCO_Additions_Winter!$AF$4:$AR$800,0,MATCH($B$1,KPCO_Additions_Winter!$AF$1:$AR$1,0)),KPCO_Additions_Winter!$B$4:$B$800,M$9,KPCO_Additions_Winter!$C$4:$C$800,$C30))</f>
        <v>0</v>
      </c>
      <c r="N30" s="39" cm="1">
        <f t="array" ref="N30">_xlfn.IFS($B$3=$AA$3,SUMIFS(INDEX(KPCO_Additions_Summer!$AF$4:$AR$821,0,MATCH($B$1,KPCO_Additions_Summer!$AF$1:$AR$1,0)),KPCO_Additions_Summer!$B$4:$B$821,N$9,KPCO_Additions_Summer!$C$4:$C$821,$C30),$B$3=$AB$3,SUMIFS(INDEX(KPCO_Additions_Winter!$AF$4:$AR$800,0,MATCH($B$1,KPCO_Additions_Winter!$AF$1:$AR$1,0)),KPCO_Additions_Winter!$B$4:$B$800,N$9,KPCO_Additions_Winter!$C$4:$C$800,$C30))</f>
        <v>0</v>
      </c>
      <c r="O30" s="39" cm="1">
        <f t="array" ref="O30">_xlfn.IFS($B$3=$AA$3,SUMIFS(INDEX(KPCO_Additions_Summer!$AF$4:$AR$821,0,MATCH($B$1,KPCO_Additions_Summer!$AF$1:$AR$1,0)),KPCO_Additions_Summer!$B$4:$B$821,O$9,KPCO_Additions_Summer!$C$4:$C$821,$C30),$B$3=$AB$3,SUMIFS(INDEX(KPCO_Additions_Winter!$AF$4:$AR$800,0,MATCH($B$1,KPCO_Additions_Winter!$AF$1:$AR$1,0)),KPCO_Additions_Winter!$B$4:$B$800,O$9,KPCO_Additions_Winter!$C$4:$C$800,$C30))</f>
        <v>0</v>
      </c>
      <c r="P30" s="39" cm="1">
        <f t="array" ref="P30">_xlfn.IFS($B$3=$AA$3,SUMIFS(INDEX(KPCO_Additions_Summer!$AF$4:$AR$821,0,MATCH($B$1,KPCO_Additions_Summer!$AF$1:$AR$1,0)),KPCO_Additions_Summer!$B$4:$B$821,P$9,KPCO_Additions_Summer!$C$4:$C$821,$C30),$B$3=$AB$3,SUMIFS(INDEX(KPCO_Additions_Winter!$AF$4:$AR$800,0,MATCH($B$1,KPCO_Additions_Winter!$AF$1:$AR$1,0)),KPCO_Additions_Winter!$B$4:$B$800,P$9,KPCO_Additions_Winter!$C$4:$C$800,$C30))</f>
        <v>0</v>
      </c>
      <c r="Q30" s="39" cm="1">
        <f t="array" ref="Q30">_xlfn.IFS($B$3=$AA$3,SUMIFS(INDEX(KPCO_Additions_Summer!$AF$4:$AR$821,0,MATCH($B$1,KPCO_Additions_Summer!$AF$1:$AR$1,0)),KPCO_Additions_Summer!$B$4:$B$821,Q$9,KPCO_Additions_Summer!$C$4:$C$821,$C30),$B$3=$AB$3,SUMIFS(INDEX(KPCO_Additions_Winter!$AF$4:$AR$800,0,MATCH($B$1,KPCO_Additions_Winter!$AF$1:$AR$1,0)),KPCO_Additions_Winter!$B$4:$B$800,Q$9,KPCO_Additions_Winter!$C$4:$C$800,$C30))</f>
        <v>0</v>
      </c>
      <c r="R30" s="39" cm="1">
        <f t="array" ref="R30">_xlfn.IFS($B$3=$AA$3,SUMIFS(INDEX(KPCO_Additions_Summer!$AF$4:$AR$821,0,MATCH($B$1,KPCO_Additions_Summer!$AF$1:$AR$1,0)),KPCO_Additions_Summer!$B$4:$B$821,R$9,KPCO_Additions_Summer!$C$4:$C$821,$C30),$B$3=$AB$3,SUMIFS(INDEX(KPCO_Additions_Winter!$AF$4:$AR$800,0,MATCH($B$1,KPCO_Additions_Winter!$AF$1:$AR$1,0)),KPCO_Additions_Winter!$B$4:$B$800,R$9,KPCO_Additions_Winter!$C$4:$C$800,$C30))</f>
        <v>0</v>
      </c>
      <c r="S30" s="39" cm="1">
        <f t="array" ref="S30">_xlfn.IFS($B$3=$AA$3,SUMIFS(INDEX(KPCO_Additions_Summer!$AF$4:$AR$821,0,MATCH($B$1,KPCO_Additions_Summer!$AF$1:$AR$1,0)),KPCO_Additions_Summer!$B$4:$B$821,S$9,KPCO_Additions_Summer!$C$4:$C$821,$C30),$B$3=$AB$3,SUMIFS(INDEX(KPCO_Additions_Winter!$AF$4:$AR$800,0,MATCH($B$1,KPCO_Additions_Winter!$AF$1:$AR$1,0)),KPCO_Additions_Winter!$B$4:$B$800,S$9,KPCO_Additions_Winter!$C$4:$C$800,$C30))</f>
        <v>0</v>
      </c>
      <c r="T30" s="39" cm="1">
        <f t="array" ref="T30">_xlfn.IFS($B$3=$AA$3,SUMIFS(INDEX(KPCO_Additions_Summer!$AF$4:$AR$821,0,MATCH($B$1,KPCO_Additions_Summer!$AF$1:$AR$1,0)),KPCO_Additions_Summer!$B$4:$B$821,T$9,KPCO_Additions_Summer!$C$4:$C$821,$C30),$B$3=$AB$3,SUMIFS(INDEX(KPCO_Additions_Winter!$AF$4:$AR$800,0,MATCH($B$1,KPCO_Additions_Winter!$AF$1:$AR$1,0)),KPCO_Additions_Winter!$B$4:$B$800,T$9,KPCO_Additions_Winter!$C$4:$C$800,$C30))</f>
        <v>0</v>
      </c>
      <c r="U30" s="39" cm="1">
        <f t="array" ref="U30">_xlfn.IFS($B$3=$AA$3,SUMIFS(INDEX(KPCO_Additions_Summer!$AF$4:$AR$821,0,MATCH($B$1,KPCO_Additions_Summer!$AF$1:$AR$1,0)),KPCO_Additions_Summer!$B$4:$B$821,U$9,KPCO_Additions_Summer!$C$4:$C$821,$C30),$B$3=$AB$3,SUMIFS(INDEX(KPCO_Additions_Winter!$AF$4:$AR$800,0,MATCH($B$1,KPCO_Additions_Winter!$AF$1:$AR$1,0)),KPCO_Additions_Winter!$B$4:$B$800,U$9,KPCO_Additions_Winter!$C$4:$C$800,$C30))</f>
        <v>0</v>
      </c>
      <c r="V30" s="39" cm="1">
        <f t="array" ref="V30">_xlfn.IFS($B$3=$AA$3,SUMIFS(INDEX(KPCO_Additions_Summer!$AF$4:$AR$821,0,MATCH($B$1,KPCO_Additions_Summer!$AF$1:$AR$1,0)),KPCO_Additions_Summer!$B$4:$B$821,V$9,KPCO_Additions_Summer!$C$4:$C$821,$C30),$B$3=$AB$3,SUMIFS(INDEX(KPCO_Additions_Winter!$AF$4:$AR$800,0,MATCH($B$1,KPCO_Additions_Winter!$AF$1:$AR$1,0)),KPCO_Additions_Winter!$B$4:$B$800,V$9,KPCO_Additions_Winter!$C$4:$C$800,$C30))</f>
        <v>0</v>
      </c>
      <c r="W30" s="39" cm="1">
        <f t="array" ref="W30">_xlfn.IFS($B$3=$AA$3,SUMIFS(INDEX(KPCO_Additions_Summer!$AF$4:$AR$821,0,MATCH($B$1,KPCO_Additions_Summer!$AF$1:$AR$1,0)),KPCO_Additions_Summer!$B$4:$B$821,W$9,KPCO_Additions_Summer!$C$4:$C$821,$C30),$B$3=$AB$3,SUMIFS(INDEX(KPCO_Additions_Winter!$AF$4:$AR$800,0,MATCH($B$1,KPCO_Additions_Winter!$AF$1:$AR$1,0)),KPCO_Additions_Winter!$B$4:$B$800,W$9,KPCO_Additions_Winter!$C$4:$C$800,$C30))</f>
        <v>0</v>
      </c>
      <c r="X30" s="39" cm="1">
        <f t="array" ref="X30">_xlfn.IFS($B$3=$AA$3,SUMIFS(INDEX(KPCO_Additions_Summer!$AF$4:$AR$821,0,MATCH($B$1,KPCO_Additions_Summer!$AF$1:$AR$1,0)),KPCO_Additions_Summer!$B$4:$B$821,X$9,KPCO_Additions_Summer!$C$4:$C$821,$C30),$B$3=$AB$3,SUMIFS(INDEX(KPCO_Additions_Winter!$AF$4:$AR$800,0,MATCH($B$1,KPCO_Additions_Winter!$AF$1:$AR$1,0)),KPCO_Additions_Winter!$B$4:$B$800,X$9,KPCO_Additions_Winter!$C$4:$C$800,$C30))</f>
        <v>0</v>
      </c>
      <c r="AJ30" s="46"/>
      <c r="AK30" s="46"/>
    </row>
    <row r="31" spans="1:37" x14ac:dyDescent="0.25">
      <c r="B31" s="51" t="s">
        <v>103</v>
      </c>
      <c r="C31" s="38" t="s">
        <v>13</v>
      </c>
      <c r="D31" s="39" cm="1">
        <f t="array" ref="D31">_xlfn.IFS($B$3=$AA$3,SUMIFS(INDEX(KPCO_Additions_Summer!$AF$4:$AR$821,0,MATCH($B$1,KPCO_Additions_Summer!$AF$1:$AR$1,0)),KPCO_Additions_Summer!$B$4:$B$821,D$9,KPCO_Additions_Summer!$C$4:$C$821,$C31),$B$3=$AB$3,SUMIFS(INDEX(KPCO_Additions_Winter!$AF$4:$AR$800,0,MATCH($B$1,KPCO_Additions_Winter!$AF$1:$AR$1,0)),KPCO_Additions_Winter!$B$4:$B$800,D$9,KPCO_Additions_Winter!$C$4:$C$800,$C31))</f>
        <v>0</v>
      </c>
      <c r="E31" s="39" cm="1">
        <f t="array" ref="E31">_xlfn.IFS($B$3=$AA$3,SUMIFS(INDEX(KPCO_Additions_Summer!$AF$4:$AR$821,0,MATCH($B$1,KPCO_Additions_Summer!$AF$1:$AR$1,0)),KPCO_Additions_Summer!$B$4:$B$821,E$9,KPCO_Additions_Summer!$C$4:$C$821,$C31),$B$3=$AB$3,SUMIFS(INDEX(KPCO_Additions_Winter!$AF$4:$AR$800,0,MATCH($B$1,KPCO_Additions_Winter!$AF$1:$AR$1,0)),KPCO_Additions_Winter!$B$4:$B$800,E$9,KPCO_Additions_Winter!$C$4:$C$800,$C31))</f>
        <v>0</v>
      </c>
      <c r="F31" s="39" cm="1">
        <f t="array" ref="F31">_xlfn.IFS($B$3=$AA$3,SUMIFS(INDEX(KPCO_Additions_Summer!$AF$4:$AR$821,0,MATCH($B$1,KPCO_Additions_Summer!$AF$1:$AR$1,0)),KPCO_Additions_Summer!$B$4:$B$821,F$9,KPCO_Additions_Summer!$C$4:$C$821,$C31),$B$3=$AB$3,SUMIFS(INDEX(KPCO_Additions_Winter!$AF$4:$AR$800,0,MATCH($B$1,KPCO_Additions_Winter!$AF$1:$AR$1,0)),KPCO_Additions_Winter!$B$4:$B$800,F$9,KPCO_Additions_Winter!$C$4:$C$800,$C31))</f>
        <v>0</v>
      </c>
      <c r="G31" s="39" cm="1">
        <f t="array" ref="G31">_xlfn.IFS($B$3=$AA$3,SUMIFS(INDEX(KPCO_Additions_Summer!$AF$4:$AR$821,0,MATCH($B$1,KPCO_Additions_Summer!$AF$1:$AR$1,0)),KPCO_Additions_Summer!$B$4:$B$821,G$9,KPCO_Additions_Summer!$C$4:$C$821,$C31),$B$3=$AB$3,SUMIFS(INDEX(KPCO_Additions_Winter!$AF$4:$AR$800,0,MATCH($B$1,KPCO_Additions_Winter!$AF$1:$AR$1,0)),KPCO_Additions_Winter!$B$4:$B$800,G$9,KPCO_Additions_Winter!$C$4:$C$800,$C31))</f>
        <v>0</v>
      </c>
      <c r="H31" s="39" cm="1">
        <f t="array" ref="H31">_xlfn.IFS($B$3=$AA$3,SUMIFS(INDEX(KPCO_Additions_Summer!$AF$4:$AR$821,0,MATCH($B$1,KPCO_Additions_Summer!$AF$1:$AR$1,0)),KPCO_Additions_Summer!$B$4:$B$821,H$9,KPCO_Additions_Summer!$C$4:$C$821,$C31),$B$3=$AB$3,SUMIFS(INDEX(KPCO_Additions_Winter!$AF$4:$AR$800,0,MATCH($B$1,KPCO_Additions_Winter!$AF$1:$AR$1,0)),KPCO_Additions_Winter!$B$4:$B$800,H$9,KPCO_Additions_Winter!$C$4:$C$800,$C31))</f>
        <v>0</v>
      </c>
      <c r="I31" s="39" cm="1">
        <f t="array" ref="I31">_xlfn.IFS($B$3=$AA$3,SUMIFS(INDEX(KPCO_Additions_Summer!$AF$4:$AR$821,0,MATCH($B$1,KPCO_Additions_Summer!$AF$1:$AR$1,0)),KPCO_Additions_Summer!$B$4:$B$821,I$9,KPCO_Additions_Summer!$C$4:$C$821,$C31),$B$3=$AB$3,SUMIFS(INDEX(KPCO_Additions_Winter!$AF$4:$AR$800,0,MATCH($B$1,KPCO_Additions_Winter!$AF$1:$AR$1,0)),KPCO_Additions_Winter!$B$4:$B$800,I$9,KPCO_Additions_Winter!$C$4:$C$800,$C31))</f>
        <v>0</v>
      </c>
      <c r="J31" s="39" cm="1">
        <f t="array" ref="J31">_xlfn.IFS($B$3=$AA$3,SUMIFS(INDEX(KPCO_Additions_Summer!$AF$4:$AR$821,0,MATCH($B$1,KPCO_Additions_Summer!$AF$1:$AR$1,0)),KPCO_Additions_Summer!$B$4:$B$821,J$9,KPCO_Additions_Summer!$C$4:$C$821,$C31),$B$3=$AB$3,SUMIFS(INDEX(KPCO_Additions_Winter!$AF$4:$AR$800,0,MATCH($B$1,KPCO_Additions_Winter!$AF$1:$AR$1,0)),KPCO_Additions_Winter!$B$4:$B$800,J$9,KPCO_Additions_Winter!$C$4:$C$800,$C31))</f>
        <v>0</v>
      </c>
      <c r="K31" s="39" cm="1">
        <f t="array" ref="K31">_xlfn.IFS($B$3=$AA$3,SUMIFS(INDEX(KPCO_Additions_Summer!$AF$4:$AR$821,0,MATCH($B$1,KPCO_Additions_Summer!$AF$1:$AR$1,0)),KPCO_Additions_Summer!$B$4:$B$821,K$9,KPCO_Additions_Summer!$C$4:$C$821,$C31),$B$3=$AB$3,SUMIFS(INDEX(KPCO_Additions_Winter!$AF$4:$AR$800,0,MATCH($B$1,KPCO_Additions_Winter!$AF$1:$AR$1,0)),KPCO_Additions_Winter!$B$4:$B$800,K$9,KPCO_Additions_Winter!$C$4:$C$800,$C31))</f>
        <v>0</v>
      </c>
      <c r="L31" s="39" cm="1">
        <f t="array" ref="L31">_xlfn.IFS($B$3=$AA$3,SUMIFS(INDEX(KPCO_Additions_Summer!$AF$4:$AR$821,0,MATCH($B$1,KPCO_Additions_Summer!$AF$1:$AR$1,0)),KPCO_Additions_Summer!$B$4:$B$821,L$9,KPCO_Additions_Summer!$C$4:$C$821,$C31),$B$3=$AB$3,SUMIFS(INDEX(KPCO_Additions_Winter!$AF$4:$AR$800,0,MATCH($B$1,KPCO_Additions_Winter!$AF$1:$AR$1,0)),KPCO_Additions_Winter!$B$4:$B$800,L$9,KPCO_Additions_Winter!$C$4:$C$800,$C31))</f>
        <v>0</v>
      </c>
      <c r="M31" s="39" cm="1">
        <f t="array" ref="M31">_xlfn.IFS($B$3=$AA$3,SUMIFS(INDEX(KPCO_Additions_Summer!$AF$4:$AR$821,0,MATCH($B$1,KPCO_Additions_Summer!$AF$1:$AR$1,0)),KPCO_Additions_Summer!$B$4:$B$821,M$9,KPCO_Additions_Summer!$C$4:$C$821,$C31),$B$3=$AB$3,SUMIFS(INDEX(KPCO_Additions_Winter!$AF$4:$AR$800,0,MATCH($B$1,KPCO_Additions_Winter!$AF$1:$AR$1,0)),KPCO_Additions_Winter!$B$4:$B$800,M$9,KPCO_Additions_Winter!$C$4:$C$800,$C31))</f>
        <v>0</v>
      </c>
      <c r="N31" s="39" cm="1">
        <f t="array" ref="N31">_xlfn.IFS($B$3=$AA$3,SUMIFS(INDEX(KPCO_Additions_Summer!$AF$4:$AR$821,0,MATCH($B$1,KPCO_Additions_Summer!$AF$1:$AR$1,0)),KPCO_Additions_Summer!$B$4:$B$821,N$9,KPCO_Additions_Summer!$C$4:$C$821,$C31),$B$3=$AB$3,SUMIFS(INDEX(KPCO_Additions_Winter!$AF$4:$AR$800,0,MATCH($B$1,KPCO_Additions_Winter!$AF$1:$AR$1,0)),KPCO_Additions_Winter!$B$4:$B$800,N$9,KPCO_Additions_Winter!$C$4:$C$800,$C31))</f>
        <v>0</v>
      </c>
      <c r="O31" s="39" cm="1">
        <f t="array" ref="O31">_xlfn.IFS($B$3=$AA$3,SUMIFS(INDEX(KPCO_Additions_Summer!$AF$4:$AR$821,0,MATCH($B$1,KPCO_Additions_Summer!$AF$1:$AR$1,0)),KPCO_Additions_Summer!$B$4:$B$821,O$9,KPCO_Additions_Summer!$C$4:$C$821,$C31),$B$3=$AB$3,SUMIFS(INDEX(KPCO_Additions_Winter!$AF$4:$AR$800,0,MATCH($B$1,KPCO_Additions_Winter!$AF$1:$AR$1,0)),KPCO_Additions_Winter!$B$4:$B$800,O$9,KPCO_Additions_Winter!$C$4:$C$800,$C31))</f>
        <v>0</v>
      </c>
      <c r="P31" s="39" cm="1">
        <f t="array" ref="P31">_xlfn.IFS($B$3=$AA$3,SUMIFS(INDEX(KPCO_Additions_Summer!$AF$4:$AR$821,0,MATCH($B$1,KPCO_Additions_Summer!$AF$1:$AR$1,0)),KPCO_Additions_Summer!$B$4:$B$821,P$9,KPCO_Additions_Summer!$C$4:$C$821,$C31),$B$3=$AB$3,SUMIFS(INDEX(KPCO_Additions_Winter!$AF$4:$AR$800,0,MATCH($B$1,KPCO_Additions_Winter!$AF$1:$AR$1,0)),KPCO_Additions_Winter!$B$4:$B$800,P$9,KPCO_Additions_Winter!$C$4:$C$800,$C31))</f>
        <v>0</v>
      </c>
      <c r="Q31" s="39" cm="1">
        <f t="array" ref="Q31">_xlfn.IFS($B$3=$AA$3,SUMIFS(INDEX(KPCO_Additions_Summer!$AF$4:$AR$821,0,MATCH($B$1,KPCO_Additions_Summer!$AF$1:$AR$1,0)),KPCO_Additions_Summer!$B$4:$B$821,Q$9,KPCO_Additions_Summer!$C$4:$C$821,$C31),$B$3=$AB$3,SUMIFS(INDEX(KPCO_Additions_Winter!$AF$4:$AR$800,0,MATCH($B$1,KPCO_Additions_Winter!$AF$1:$AR$1,0)),KPCO_Additions_Winter!$B$4:$B$800,Q$9,KPCO_Additions_Winter!$C$4:$C$800,$C31))</f>
        <v>0</v>
      </c>
      <c r="R31" s="39" cm="1">
        <f t="array" ref="R31">_xlfn.IFS($B$3=$AA$3,SUMIFS(INDEX(KPCO_Additions_Summer!$AF$4:$AR$821,0,MATCH($B$1,KPCO_Additions_Summer!$AF$1:$AR$1,0)),KPCO_Additions_Summer!$B$4:$B$821,R$9,KPCO_Additions_Summer!$C$4:$C$821,$C31),$B$3=$AB$3,SUMIFS(INDEX(KPCO_Additions_Winter!$AF$4:$AR$800,0,MATCH($B$1,KPCO_Additions_Winter!$AF$1:$AR$1,0)),KPCO_Additions_Winter!$B$4:$B$800,R$9,KPCO_Additions_Winter!$C$4:$C$800,$C31))</f>
        <v>0</v>
      </c>
      <c r="S31" s="39" cm="1">
        <f t="array" ref="S31">_xlfn.IFS($B$3=$AA$3,SUMIFS(INDEX(KPCO_Additions_Summer!$AF$4:$AR$821,0,MATCH($B$1,KPCO_Additions_Summer!$AF$1:$AR$1,0)),KPCO_Additions_Summer!$B$4:$B$821,S$9,KPCO_Additions_Summer!$C$4:$C$821,$C31),$B$3=$AB$3,SUMIFS(INDEX(KPCO_Additions_Winter!$AF$4:$AR$800,0,MATCH($B$1,KPCO_Additions_Winter!$AF$1:$AR$1,0)),KPCO_Additions_Winter!$B$4:$B$800,S$9,KPCO_Additions_Winter!$C$4:$C$800,$C31))</f>
        <v>0</v>
      </c>
      <c r="T31" s="39" cm="1">
        <f t="array" ref="T31">_xlfn.IFS($B$3=$AA$3,SUMIFS(INDEX(KPCO_Additions_Summer!$AF$4:$AR$821,0,MATCH($B$1,KPCO_Additions_Summer!$AF$1:$AR$1,0)),KPCO_Additions_Summer!$B$4:$B$821,T$9,KPCO_Additions_Summer!$C$4:$C$821,$C31),$B$3=$AB$3,SUMIFS(INDEX(KPCO_Additions_Winter!$AF$4:$AR$800,0,MATCH($B$1,KPCO_Additions_Winter!$AF$1:$AR$1,0)),KPCO_Additions_Winter!$B$4:$B$800,T$9,KPCO_Additions_Winter!$C$4:$C$800,$C31))</f>
        <v>0</v>
      </c>
      <c r="U31" s="39" cm="1">
        <f t="array" ref="U31">_xlfn.IFS($B$3=$AA$3,SUMIFS(INDEX(KPCO_Additions_Summer!$AF$4:$AR$821,0,MATCH($B$1,KPCO_Additions_Summer!$AF$1:$AR$1,0)),KPCO_Additions_Summer!$B$4:$B$821,U$9,KPCO_Additions_Summer!$C$4:$C$821,$C31),$B$3=$AB$3,SUMIFS(INDEX(KPCO_Additions_Winter!$AF$4:$AR$800,0,MATCH($B$1,KPCO_Additions_Winter!$AF$1:$AR$1,0)),KPCO_Additions_Winter!$B$4:$B$800,U$9,KPCO_Additions_Winter!$C$4:$C$800,$C31))</f>
        <v>0</v>
      </c>
      <c r="V31" s="39" cm="1">
        <f t="array" ref="V31">_xlfn.IFS($B$3=$AA$3,SUMIFS(INDEX(KPCO_Additions_Summer!$AF$4:$AR$821,0,MATCH($B$1,KPCO_Additions_Summer!$AF$1:$AR$1,0)),KPCO_Additions_Summer!$B$4:$B$821,V$9,KPCO_Additions_Summer!$C$4:$C$821,$C31),$B$3=$AB$3,SUMIFS(INDEX(KPCO_Additions_Winter!$AF$4:$AR$800,0,MATCH($B$1,KPCO_Additions_Winter!$AF$1:$AR$1,0)),KPCO_Additions_Winter!$B$4:$B$800,V$9,KPCO_Additions_Winter!$C$4:$C$800,$C31))</f>
        <v>0</v>
      </c>
      <c r="W31" s="39" cm="1">
        <f t="array" ref="W31">_xlfn.IFS($B$3=$AA$3,SUMIFS(INDEX(KPCO_Additions_Summer!$AF$4:$AR$821,0,MATCH($B$1,KPCO_Additions_Summer!$AF$1:$AR$1,0)),KPCO_Additions_Summer!$B$4:$B$821,W$9,KPCO_Additions_Summer!$C$4:$C$821,$C31),$B$3=$AB$3,SUMIFS(INDEX(KPCO_Additions_Winter!$AF$4:$AR$800,0,MATCH($B$1,KPCO_Additions_Winter!$AF$1:$AR$1,0)),KPCO_Additions_Winter!$B$4:$B$800,W$9,KPCO_Additions_Winter!$C$4:$C$800,$C31))</f>
        <v>0</v>
      </c>
      <c r="X31" s="39" cm="1">
        <f t="array" ref="X31">_xlfn.IFS($B$3=$AA$3,SUMIFS(INDEX(KPCO_Additions_Summer!$AF$4:$AR$821,0,MATCH($B$1,KPCO_Additions_Summer!$AF$1:$AR$1,0)),KPCO_Additions_Summer!$B$4:$B$821,X$9,KPCO_Additions_Summer!$C$4:$C$821,$C31),$B$3=$AB$3,SUMIFS(INDEX(KPCO_Additions_Winter!$AF$4:$AR$800,0,MATCH($B$1,KPCO_Additions_Winter!$AF$1:$AR$1,0)),KPCO_Additions_Winter!$B$4:$B$800,X$9,KPCO_Additions_Winter!$C$4:$C$800,$C31))</f>
        <v>0</v>
      </c>
      <c r="AJ31" s="46"/>
      <c r="AK31" s="46"/>
    </row>
    <row r="32" spans="1:37" x14ac:dyDescent="0.25">
      <c r="B32" s="51"/>
      <c r="C32" s="38" t="s">
        <v>104</v>
      </c>
      <c r="D32" s="39" cm="1">
        <f t="array" ref="D32">_xlfn.IFS($B$3=$AA$3,SUMIFS(INDEX(KPCO_Additions_Summer!$AF$4:$AR$821,0,MATCH($B$1,KPCO_Additions_Summer!$AF$1:$AR$1,0)),KPCO_Additions_Summer!$B$4:$B$821,D$9,KPCO_Additions_Summer!$C$4:$C$821,$C32),$B$3=$AB$3,SUMIFS(INDEX(KPCO_Additions_Winter!$AF$4:$AR$800,0,MATCH($B$1,KPCO_Additions_Winter!$AF$1:$AR$1,0)),KPCO_Additions_Winter!$B$4:$B$800,D$9,KPCO_Additions_Winter!$C$4:$C$800,$C32))</f>
        <v>0</v>
      </c>
      <c r="E32" s="39" cm="1">
        <f t="array" ref="E32">_xlfn.IFS($B$3=$AA$3,SUMIFS(INDEX(KPCO_Additions_Summer!$AF$4:$AR$821,0,MATCH($B$1,KPCO_Additions_Summer!$AF$1:$AR$1,0)),KPCO_Additions_Summer!$B$4:$B$821,E$9,KPCO_Additions_Summer!$C$4:$C$821,$C32),$B$3=$AB$3,SUMIFS(INDEX(KPCO_Additions_Winter!$AF$4:$AR$800,0,MATCH($B$1,KPCO_Additions_Winter!$AF$1:$AR$1,0)),KPCO_Additions_Winter!$B$4:$B$800,E$9,KPCO_Additions_Winter!$C$4:$C$800,$C32))</f>
        <v>0</v>
      </c>
      <c r="F32" s="39" cm="1">
        <f t="array" ref="F32">_xlfn.IFS($B$3=$AA$3,SUMIFS(INDEX(KPCO_Additions_Summer!$AF$4:$AR$821,0,MATCH($B$1,KPCO_Additions_Summer!$AF$1:$AR$1,0)),KPCO_Additions_Summer!$B$4:$B$821,F$9,KPCO_Additions_Summer!$C$4:$C$821,$C32),$B$3=$AB$3,SUMIFS(INDEX(KPCO_Additions_Winter!$AF$4:$AR$800,0,MATCH($B$1,KPCO_Additions_Winter!$AF$1:$AR$1,0)),KPCO_Additions_Winter!$B$4:$B$800,F$9,KPCO_Additions_Winter!$C$4:$C$800,$C32))</f>
        <v>0</v>
      </c>
      <c r="G32" s="39" cm="1">
        <f t="array" ref="G32">_xlfn.IFS($B$3=$AA$3,SUMIFS(INDEX(KPCO_Additions_Summer!$AF$4:$AR$821,0,MATCH($B$1,KPCO_Additions_Summer!$AF$1:$AR$1,0)),KPCO_Additions_Summer!$B$4:$B$821,G$9,KPCO_Additions_Summer!$C$4:$C$821,$C32),$B$3=$AB$3,SUMIFS(INDEX(KPCO_Additions_Winter!$AF$4:$AR$800,0,MATCH($B$1,KPCO_Additions_Winter!$AF$1:$AR$1,0)),KPCO_Additions_Winter!$B$4:$B$800,G$9,KPCO_Additions_Winter!$C$4:$C$800,$C32))</f>
        <v>0</v>
      </c>
      <c r="H32" s="39" cm="1">
        <f t="array" ref="H32">_xlfn.IFS($B$3=$AA$3,SUMIFS(INDEX(KPCO_Additions_Summer!$AF$4:$AR$821,0,MATCH($B$1,KPCO_Additions_Summer!$AF$1:$AR$1,0)),KPCO_Additions_Summer!$B$4:$B$821,H$9,KPCO_Additions_Summer!$C$4:$C$821,$C32),$B$3=$AB$3,SUMIFS(INDEX(KPCO_Additions_Winter!$AF$4:$AR$800,0,MATCH($B$1,KPCO_Additions_Winter!$AF$1:$AR$1,0)),KPCO_Additions_Winter!$B$4:$B$800,H$9,KPCO_Additions_Winter!$C$4:$C$800,$C32))</f>
        <v>0</v>
      </c>
      <c r="I32" s="39" cm="1">
        <f t="array" ref="I32">_xlfn.IFS($B$3=$AA$3,SUMIFS(INDEX(KPCO_Additions_Summer!$AF$4:$AR$821,0,MATCH($B$1,KPCO_Additions_Summer!$AF$1:$AR$1,0)),KPCO_Additions_Summer!$B$4:$B$821,I$9,KPCO_Additions_Summer!$C$4:$C$821,$C32),$B$3=$AB$3,SUMIFS(INDEX(KPCO_Additions_Winter!$AF$4:$AR$800,0,MATCH($B$1,KPCO_Additions_Winter!$AF$1:$AR$1,0)),KPCO_Additions_Winter!$B$4:$B$800,I$9,KPCO_Additions_Winter!$C$4:$C$800,$C32))</f>
        <v>0</v>
      </c>
      <c r="J32" s="39" cm="1">
        <f t="array" ref="J32">_xlfn.IFS($B$3=$AA$3,SUMIFS(INDEX(KPCO_Additions_Summer!$AF$4:$AR$821,0,MATCH($B$1,KPCO_Additions_Summer!$AF$1:$AR$1,0)),KPCO_Additions_Summer!$B$4:$B$821,J$9,KPCO_Additions_Summer!$C$4:$C$821,$C32),$B$3=$AB$3,SUMIFS(INDEX(KPCO_Additions_Winter!$AF$4:$AR$800,0,MATCH($B$1,KPCO_Additions_Winter!$AF$1:$AR$1,0)),KPCO_Additions_Winter!$B$4:$B$800,J$9,KPCO_Additions_Winter!$C$4:$C$800,$C32))</f>
        <v>0</v>
      </c>
      <c r="K32" s="39" cm="1">
        <f t="array" ref="K32">_xlfn.IFS($B$3=$AA$3,SUMIFS(INDEX(KPCO_Additions_Summer!$AF$4:$AR$821,0,MATCH($B$1,KPCO_Additions_Summer!$AF$1:$AR$1,0)),KPCO_Additions_Summer!$B$4:$B$821,K$9,KPCO_Additions_Summer!$C$4:$C$821,$C32),$B$3=$AB$3,SUMIFS(INDEX(KPCO_Additions_Winter!$AF$4:$AR$800,0,MATCH($B$1,KPCO_Additions_Winter!$AF$1:$AR$1,0)),KPCO_Additions_Winter!$B$4:$B$800,K$9,KPCO_Additions_Winter!$C$4:$C$800,$C32))</f>
        <v>0</v>
      </c>
      <c r="L32" s="39" cm="1">
        <f t="array" ref="L32">_xlfn.IFS($B$3=$AA$3,SUMIFS(INDEX(KPCO_Additions_Summer!$AF$4:$AR$821,0,MATCH($B$1,KPCO_Additions_Summer!$AF$1:$AR$1,0)),KPCO_Additions_Summer!$B$4:$B$821,L$9,KPCO_Additions_Summer!$C$4:$C$821,$C32),$B$3=$AB$3,SUMIFS(INDEX(KPCO_Additions_Winter!$AF$4:$AR$800,0,MATCH($B$1,KPCO_Additions_Winter!$AF$1:$AR$1,0)),KPCO_Additions_Winter!$B$4:$B$800,L$9,KPCO_Additions_Winter!$C$4:$C$800,$C32))</f>
        <v>0</v>
      </c>
      <c r="M32" s="39" cm="1">
        <f t="array" ref="M32">_xlfn.IFS($B$3=$AA$3,SUMIFS(INDEX(KPCO_Additions_Summer!$AF$4:$AR$821,0,MATCH($B$1,KPCO_Additions_Summer!$AF$1:$AR$1,0)),KPCO_Additions_Summer!$B$4:$B$821,M$9,KPCO_Additions_Summer!$C$4:$C$821,$C32),$B$3=$AB$3,SUMIFS(INDEX(KPCO_Additions_Winter!$AF$4:$AR$800,0,MATCH($B$1,KPCO_Additions_Winter!$AF$1:$AR$1,0)),KPCO_Additions_Winter!$B$4:$B$800,M$9,KPCO_Additions_Winter!$C$4:$C$800,$C32))</f>
        <v>0</v>
      </c>
      <c r="N32" s="39" cm="1">
        <f t="array" ref="N32">_xlfn.IFS($B$3=$AA$3,SUMIFS(INDEX(KPCO_Additions_Summer!$AF$4:$AR$821,0,MATCH($B$1,KPCO_Additions_Summer!$AF$1:$AR$1,0)),KPCO_Additions_Summer!$B$4:$B$821,N$9,KPCO_Additions_Summer!$C$4:$C$821,$C32),$B$3=$AB$3,SUMIFS(INDEX(KPCO_Additions_Winter!$AF$4:$AR$800,0,MATCH($B$1,KPCO_Additions_Winter!$AF$1:$AR$1,0)),KPCO_Additions_Winter!$B$4:$B$800,N$9,KPCO_Additions_Winter!$C$4:$C$800,$C32))</f>
        <v>0</v>
      </c>
      <c r="O32" s="39" cm="1">
        <f t="array" ref="O32">_xlfn.IFS($B$3=$AA$3,SUMIFS(INDEX(KPCO_Additions_Summer!$AF$4:$AR$821,0,MATCH($B$1,KPCO_Additions_Summer!$AF$1:$AR$1,0)),KPCO_Additions_Summer!$B$4:$B$821,O$9,KPCO_Additions_Summer!$C$4:$C$821,$C32),$B$3=$AB$3,SUMIFS(INDEX(KPCO_Additions_Winter!$AF$4:$AR$800,0,MATCH($B$1,KPCO_Additions_Winter!$AF$1:$AR$1,0)),KPCO_Additions_Winter!$B$4:$B$800,O$9,KPCO_Additions_Winter!$C$4:$C$800,$C32))</f>
        <v>0</v>
      </c>
      <c r="P32" s="39" cm="1">
        <f t="array" ref="P32">_xlfn.IFS($B$3=$AA$3,SUMIFS(INDEX(KPCO_Additions_Summer!$AF$4:$AR$821,0,MATCH($B$1,KPCO_Additions_Summer!$AF$1:$AR$1,0)),KPCO_Additions_Summer!$B$4:$B$821,P$9,KPCO_Additions_Summer!$C$4:$C$821,$C32),$B$3=$AB$3,SUMIFS(INDEX(KPCO_Additions_Winter!$AF$4:$AR$800,0,MATCH($B$1,KPCO_Additions_Winter!$AF$1:$AR$1,0)),KPCO_Additions_Winter!$B$4:$B$800,P$9,KPCO_Additions_Winter!$C$4:$C$800,$C32))</f>
        <v>0</v>
      </c>
      <c r="Q32" s="39" cm="1">
        <f t="array" ref="Q32">_xlfn.IFS($B$3=$AA$3,SUMIFS(INDEX(KPCO_Additions_Summer!$AF$4:$AR$821,0,MATCH($B$1,KPCO_Additions_Summer!$AF$1:$AR$1,0)),KPCO_Additions_Summer!$B$4:$B$821,Q$9,KPCO_Additions_Summer!$C$4:$C$821,$C32),$B$3=$AB$3,SUMIFS(INDEX(KPCO_Additions_Winter!$AF$4:$AR$800,0,MATCH($B$1,KPCO_Additions_Winter!$AF$1:$AR$1,0)),KPCO_Additions_Winter!$B$4:$B$800,Q$9,KPCO_Additions_Winter!$C$4:$C$800,$C32))</f>
        <v>0</v>
      </c>
      <c r="R32" s="39" cm="1">
        <f t="array" ref="R32">_xlfn.IFS($B$3=$AA$3,SUMIFS(INDEX(KPCO_Additions_Summer!$AF$4:$AR$821,0,MATCH($B$1,KPCO_Additions_Summer!$AF$1:$AR$1,0)),KPCO_Additions_Summer!$B$4:$B$821,R$9,KPCO_Additions_Summer!$C$4:$C$821,$C32),$B$3=$AB$3,SUMIFS(INDEX(KPCO_Additions_Winter!$AF$4:$AR$800,0,MATCH($B$1,KPCO_Additions_Winter!$AF$1:$AR$1,0)),KPCO_Additions_Winter!$B$4:$B$800,R$9,KPCO_Additions_Winter!$C$4:$C$800,$C32))</f>
        <v>0</v>
      </c>
      <c r="S32" s="39" cm="1">
        <f t="array" ref="S32">_xlfn.IFS($B$3=$AA$3,SUMIFS(INDEX(KPCO_Additions_Summer!$AF$4:$AR$821,0,MATCH($B$1,KPCO_Additions_Summer!$AF$1:$AR$1,0)),KPCO_Additions_Summer!$B$4:$B$821,S$9,KPCO_Additions_Summer!$C$4:$C$821,$C32),$B$3=$AB$3,SUMIFS(INDEX(KPCO_Additions_Winter!$AF$4:$AR$800,0,MATCH($B$1,KPCO_Additions_Winter!$AF$1:$AR$1,0)),KPCO_Additions_Winter!$B$4:$B$800,S$9,KPCO_Additions_Winter!$C$4:$C$800,$C32))</f>
        <v>0</v>
      </c>
      <c r="T32" s="39" cm="1">
        <f t="array" ref="T32">_xlfn.IFS($B$3=$AA$3,SUMIFS(INDEX(KPCO_Additions_Summer!$AF$4:$AR$821,0,MATCH($B$1,KPCO_Additions_Summer!$AF$1:$AR$1,0)),KPCO_Additions_Summer!$B$4:$B$821,T$9,KPCO_Additions_Summer!$C$4:$C$821,$C32),$B$3=$AB$3,SUMIFS(INDEX(KPCO_Additions_Winter!$AF$4:$AR$800,0,MATCH($B$1,KPCO_Additions_Winter!$AF$1:$AR$1,0)),KPCO_Additions_Winter!$B$4:$B$800,T$9,KPCO_Additions_Winter!$C$4:$C$800,$C32))</f>
        <v>0</v>
      </c>
      <c r="U32" s="39" cm="1">
        <f t="array" ref="U32">_xlfn.IFS($B$3=$AA$3,SUMIFS(INDEX(KPCO_Additions_Summer!$AF$4:$AR$821,0,MATCH($B$1,KPCO_Additions_Summer!$AF$1:$AR$1,0)),KPCO_Additions_Summer!$B$4:$B$821,U$9,KPCO_Additions_Summer!$C$4:$C$821,$C32),$B$3=$AB$3,SUMIFS(INDEX(KPCO_Additions_Winter!$AF$4:$AR$800,0,MATCH($B$1,KPCO_Additions_Winter!$AF$1:$AR$1,0)),KPCO_Additions_Winter!$B$4:$B$800,U$9,KPCO_Additions_Winter!$C$4:$C$800,$C32))</f>
        <v>0</v>
      </c>
      <c r="V32" s="39" cm="1">
        <f t="array" ref="V32">_xlfn.IFS($B$3=$AA$3,SUMIFS(INDEX(KPCO_Additions_Summer!$AF$4:$AR$821,0,MATCH($B$1,KPCO_Additions_Summer!$AF$1:$AR$1,0)),KPCO_Additions_Summer!$B$4:$B$821,V$9,KPCO_Additions_Summer!$C$4:$C$821,$C32),$B$3=$AB$3,SUMIFS(INDEX(KPCO_Additions_Winter!$AF$4:$AR$800,0,MATCH($B$1,KPCO_Additions_Winter!$AF$1:$AR$1,0)),KPCO_Additions_Winter!$B$4:$B$800,V$9,KPCO_Additions_Winter!$C$4:$C$800,$C32))</f>
        <v>0</v>
      </c>
      <c r="W32" s="39" cm="1">
        <f t="array" ref="W32">_xlfn.IFS($B$3=$AA$3,SUMIFS(INDEX(KPCO_Additions_Summer!$AF$4:$AR$821,0,MATCH($B$1,KPCO_Additions_Summer!$AF$1:$AR$1,0)),KPCO_Additions_Summer!$B$4:$B$821,W$9,KPCO_Additions_Summer!$C$4:$C$821,$C32),$B$3=$AB$3,SUMIFS(INDEX(KPCO_Additions_Winter!$AF$4:$AR$800,0,MATCH($B$1,KPCO_Additions_Winter!$AF$1:$AR$1,0)),KPCO_Additions_Winter!$B$4:$B$800,W$9,KPCO_Additions_Winter!$C$4:$C$800,$C32))</f>
        <v>0</v>
      </c>
      <c r="X32" s="39" cm="1">
        <f t="array" ref="X32">_xlfn.IFS($B$3=$AA$3,SUMIFS(INDEX(KPCO_Additions_Summer!$AF$4:$AR$821,0,MATCH($B$1,KPCO_Additions_Summer!$AF$1:$AR$1,0)),KPCO_Additions_Summer!$B$4:$B$821,X$9,KPCO_Additions_Summer!$C$4:$C$821,$C32),$B$3=$AB$3,SUMIFS(INDEX(KPCO_Additions_Winter!$AF$4:$AR$800,0,MATCH($B$1,KPCO_Additions_Winter!$AF$1:$AR$1,0)),KPCO_Additions_Winter!$B$4:$B$800,X$9,KPCO_Additions_Winter!$C$4:$C$800,$C32))</f>
        <v>0</v>
      </c>
      <c r="AJ32" s="46"/>
      <c r="AK32" s="46"/>
    </row>
    <row r="33" spans="2:37" x14ac:dyDescent="0.25">
      <c r="B33" s="51"/>
      <c r="C33" s="38" t="s">
        <v>14</v>
      </c>
      <c r="D33" s="39" cm="1">
        <f t="array" ref="D33">_xlfn.IFS($B$3=$AA$3,SUMIFS(INDEX(KPCO_Additions_Summer!$AF$4:$AR$821,0,MATCH($B$1,KPCO_Additions_Summer!$AF$1:$AR$1,0)),KPCO_Additions_Summer!$B$4:$B$821,D$9,KPCO_Additions_Summer!$C$4:$C$821,$C33),$B$3=$AB$3,SUMIFS(INDEX(KPCO_Additions_Winter!$AF$4:$AR$800,0,MATCH($B$1,KPCO_Additions_Winter!$AF$1:$AR$1,0)),KPCO_Additions_Winter!$B$4:$B$800,D$9,KPCO_Additions_Winter!$C$4:$C$800,$C33))</f>
        <v>0</v>
      </c>
      <c r="E33" s="39" cm="1">
        <f t="array" ref="E33">_xlfn.IFS($B$3=$AA$3,SUMIFS(INDEX(KPCO_Additions_Summer!$AF$4:$AR$821,0,MATCH($B$1,KPCO_Additions_Summer!$AF$1:$AR$1,0)),KPCO_Additions_Summer!$B$4:$B$821,E$9,KPCO_Additions_Summer!$C$4:$C$821,$C33),$B$3=$AB$3,SUMIFS(INDEX(KPCO_Additions_Winter!$AF$4:$AR$800,0,MATCH($B$1,KPCO_Additions_Winter!$AF$1:$AR$1,0)),KPCO_Additions_Winter!$B$4:$B$800,E$9,KPCO_Additions_Winter!$C$4:$C$800,$C33))</f>
        <v>0</v>
      </c>
      <c r="F33" s="39" cm="1">
        <f t="array" ref="F33">_xlfn.IFS($B$3=$AA$3,SUMIFS(INDEX(KPCO_Additions_Summer!$AF$4:$AR$821,0,MATCH($B$1,KPCO_Additions_Summer!$AF$1:$AR$1,0)),KPCO_Additions_Summer!$B$4:$B$821,F$9,KPCO_Additions_Summer!$C$4:$C$821,$C33),$B$3=$AB$3,SUMIFS(INDEX(KPCO_Additions_Winter!$AF$4:$AR$800,0,MATCH($B$1,KPCO_Additions_Winter!$AF$1:$AR$1,0)),KPCO_Additions_Winter!$B$4:$B$800,F$9,KPCO_Additions_Winter!$C$4:$C$800,$C33))</f>
        <v>0</v>
      </c>
      <c r="G33" s="39" cm="1">
        <f t="array" ref="G33">_xlfn.IFS($B$3=$AA$3,SUMIFS(INDEX(KPCO_Additions_Summer!$AF$4:$AR$821,0,MATCH($B$1,KPCO_Additions_Summer!$AF$1:$AR$1,0)),KPCO_Additions_Summer!$B$4:$B$821,G$9,KPCO_Additions_Summer!$C$4:$C$821,$C33),$B$3=$AB$3,SUMIFS(INDEX(KPCO_Additions_Winter!$AF$4:$AR$800,0,MATCH($B$1,KPCO_Additions_Winter!$AF$1:$AR$1,0)),KPCO_Additions_Winter!$B$4:$B$800,G$9,KPCO_Additions_Winter!$C$4:$C$800,$C33))</f>
        <v>0</v>
      </c>
      <c r="H33" s="39" cm="1">
        <f t="array" ref="H33">_xlfn.IFS($B$3=$AA$3,SUMIFS(INDEX(KPCO_Additions_Summer!$AF$4:$AR$821,0,MATCH($B$1,KPCO_Additions_Summer!$AF$1:$AR$1,0)),KPCO_Additions_Summer!$B$4:$B$821,H$9,KPCO_Additions_Summer!$C$4:$C$821,$C33),$B$3=$AB$3,SUMIFS(INDEX(KPCO_Additions_Winter!$AF$4:$AR$800,0,MATCH($B$1,KPCO_Additions_Winter!$AF$1:$AR$1,0)),KPCO_Additions_Winter!$B$4:$B$800,H$9,KPCO_Additions_Winter!$C$4:$C$800,$C33))</f>
        <v>0</v>
      </c>
      <c r="I33" s="39" cm="1">
        <f t="array" ref="I33">_xlfn.IFS($B$3=$AA$3,SUMIFS(INDEX(KPCO_Additions_Summer!$AF$4:$AR$821,0,MATCH($B$1,KPCO_Additions_Summer!$AF$1:$AR$1,0)),KPCO_Additions_Summer!$B$4:$B$821,I$9,KPCO_Additions_Summer!$C$4:$C$821,$C33),$B$3=$AB$3,SUMIFS(INDEX(KPCO_Additions_Winter!$AF$4:$AR$800,0,MATCH($B$1,KPCO_Additions_Winter!$AF$1:$AR$1,0)),KPCO_Additions_Winter!$B$4:$B$800,I$9,KPCO_Additions_Winter!$C$4:$C$800,$C33))</f>
        <v>0</v>
      </c>
      <c r="J33" s="39" cm="1">
        <f t="array" ref="J33">_xlfn.IFS($B$3=$AA$3,SUMIFS(INDEX(KPCO_Additions_Summer!$AF$4:$AR$821,0,MATCH($B$1,KPCO_Additions_Summer!$AF$1:$AR$1,0)),KPCO_Additions_Summer!$B$4:$B$821,J$9,KPCO_Additions_Summer!$C$4:$C$821,$C33),$B$3=$AB$3,SUMIFS(INDEX(KPCO_Additions_Winter!$AF$4:$AR$800,0,MATCH($B$1,KPCO_Additions_Winter!$AF$1:$AR$1,0)),KPCO_Additions_Winter!$B$4:$B$800,J$9,KPCO_Additions_Winter!$C$4:$C$800,$C33))</f>
        <v>0</v>
      </c>
      <c r="K33" s="39" cm="1">
        <f t="array" ref="K33">_xlfn.IFS($B$3=$AA$3,SUMIFS(INDEX(KPCO_Additions_Summer!$AF$4:$AR$821,0,MATCH($B$1,KPCO_Additions_Summer!$AF$1:$AR$1,0)),KPCO_Additions_Summer!$B$4:$B$821,K$9,KPCO_Additions_Summer!$C$4:$C$821,$C33),$B$3=$AB$3,SUMIFS(INDEX(KPCO_Additions_Winter!$AF$4:$AR$800,0,MATCH($B$1,KPCO_Additions_Winter!$AF$1:$AR$1,0)),KPCO_Additions_Winter!$B$4:$B$800,K$9,KPCO_Additions_Winter!$C$4:$C$800,$C33))</f>
        <v>0</v>
      </c>
      <c r="L33" s="39" cm="1">
        <f t="array" ref="L33">_xlfn.IFS($B$3=$AA$3,SUMIFS(INDEX(KPCO_Additions_Summer!$AF$4:$AR$821,0,MATCH($B$1,KPCO_Additions_Summer!$AF$1:$AR$1,0)),KPCO_Additions_Summer!$B$4:$B$821,L$9,KPCO_Additions_Summer!$C$4:$C$821,$C33),$B$3=$AB$3,SUMIFS(INDEX(KPCO_Additions_Winter!$AF$4:$AR$800,0,MATCH($B$1,KPCO_Additions_Winter!$AF$1:$AR$1,0)),KPCO_Additions_Winter!$B$4:$B$800,L$9,KPCO_Additions_Winter!$C$4:$C$800,$C33))</f>
        <v>0</v>
      </c>
      <c r="M33" s="39" cm="1">
        <f t="array" ref="M33">_xlfn.IFS($B$3=$AA$3,SUMIFS(INDEX(KPCO_Additions_Summer!$AF$4:$AR$821,0,MATCH($B$1,KPCO_Additions_Summer!$AF$1:$AR$1,0)),KPCO_Additions_Summer!$B$4:$B$821,M$9,KPCO_Additions_Summer!$C$4:$C$821,$C33),$B$3=$AB$3,SUMIFS(INDEX(KPCO_Additions_Winter!$AF$4:$AR$800,0,MATCH($B$1,KPCO_Additions_Winter!$AF$1:$AR$1,0)),KPCO_Additions_Winter!$B$4:$B$800,M$9,KPCO_Additions_Winter!$C$4:$C$800,$C33))</f>
        <v>0</v>
      </c>
      <c r="N33" s="39" cm="1">
        <f t="array" ref="N33">_xlfn.IFS($B$3=$AA$3,SUMIFS(INDEX(KPCO_Additions_Summer!$AF$4:$AR$821,0,MATCH($B$1,KPCO_Additions_Summer!$AF$1:$AR$1,0)),KPCO_Additions_Summer!$B$4:$B$821,N$9,KPCO_Additions_Summer!$C$4:$C$821,$C33),$B$3=$AB$3,SUMIFS(INDEX(KPCO_Additions_Winter!$AF$4:$AR$800,0,MATCH($B$1,KPCO_Additions_Winter!$AF$1:$AR$1,0)),KPCO_Additions_Winter!$B$4:$B$800,N$9,KPCO_Additions_Winter!$C$4:$C$800,$C33))</f>
        <v>0</v>
      </c>
      <c r="O33" s="39" cm="1">
        <f t="array" ref="O33">_xlfn.IFS($B$3=$AA$3,SUMIFS(INDEX(KPCO_Additions_Summer!$AF$4:$AR$821,0,MATCH($B$1,KPCO_Additions_Summer!$AF$1:$AR$1,0)),KPCO_Additions_Summer!$B$4:$B$821,O$9,KPCO_Additions_Summer!$C$4:$C$821,$C33),$B$3=$AB$3,SUMIFS(INDEX(KPCO_Additions_Winter!$AF$4:$AR$800,0,MATCH($B$1,KPCO_Additions_Winter!$AF$1:$AR$1,0)),KPCO_Additions_Winter!$B$4:$B$800,O$9,KPCO_Additions_Winter!$C$4:$C$800,$C33))</f>
        <v>0</v>
      </c>
      <c r="P33" s="39" cm="1">
        <f t="array" ref="P33">_xlfn.IFS($B$3=$AA$3,SUMIFS(INDEX(KPCO_Additions_Summer!$AF$4:$AR$821,0,MATCH($B$1,KPCO_Additions_Summer!$AF$1:$AR$1,0)),KPCO_Additions_Summer!$B$4:$B$821,P$9,KPCO_Additions_Summer!$C$4:$C$821,$C33),$B$3=$AB$3,SUMIFS(INDEX(KPCO_Additions_Winter!$AF$4:$AR$800,0,MATCH($B$1,KPCO_Additions_Winter!$AF$1:$AR$1,0)),KPCO_Additions_Winter!$B$4:$B$800,P$9,KPCO_Additions_Winter!$C$4:$C$800,$C33))</f>
        <v>0</v>
      </c>
      <c r="Q33" s="39" cm="1">
        <f t="array" ref="Q33">_xlfn.IFS($B$3=$AA$3,SUMIFS(INDEX(KPCO_Additions_Summer!$AF$4:$AR$821,0,MATCH($B$1,KPCO_Additions_Summer!$AF$1:$AR$1,0)),KPCO_Additions_Summer!$B$4:$B$821,Q$9,KPCO_Additions_Summer!$C$4:$C$821,$C33),$B$3=$AB$3,SUMIFS(INDEX(KPCO_Additions_Winter!$AF$4:$AR$800,0,MATCH($B$1,KPCO_Additions_Winter!$AF$1:$AR$1,0)),KPCO_Additions_Winter!$B$4:$B$800,Q$9,KPCO_Additions_Winter!$C$4:$C$800,$C33))</f>
        <v>0</v>
      </c>
      <c r="R33" s="39" cm="1">
        <f t="array" ref="R33">_xlfn.IFS($B$3=$AA$3,SUMIFS(INDEX(KPCO_Additions_Summer!$AF$4:$AR$821,0,MATCH($B$1,KPCO_Additions_Summer!$AF$1:$AR$1,0)),KPCO_Additions_Summer!$B$4:$B$821,R$9,KPCO_Additions_Summer!$C$4:$C$821,$C33),$B$3=$AB$3,SUMIFS(INDEX(KPCO_Additions_Winter!$AF$4:$AR$800,0,MATCH($B$1,KPCO_Additions_Winter!$AF$1:$AR$1,0)),KPCO_Additions_Winter!$B$4:$B$800,R$9,KPCO_Additions_Winter!$C$4:$C$800,$C33))</f>
        <v>0</v>
      </c>
      <c r="S33" s="39" cm="1">
        <f t="array" ref="S33">_xlfn.IFS($B$3=$AA$3,SUMIFS(INDEX(KPCO_Additions_Summer!$AF$4:$AR$821,0,MATCH($B$1,KPCO_Additions_Summer!$AF$1:$AR$1,0)),KPCO_Additions_Summer!$B$4:$B$821,S$9,KPCO_Additions_Summer!$C$4:$C$821,$C33),$B$3=$AB$3,SUMIFS(INDEX(KPCO_Additions_Winter!$AF$4:$AR$800,0,MATCH($B$1,KPCO_Additions_Winter!$AF$1:$AR$1,0)),KPCO_Additions_Winter!$B$4:$B$800,S$9,KPCO_Additions_Winter!$C$4:$C$800,$C33))</f>
        <v>0</v>
      </c>
      <c r="T33" s="39" cm="1">
        <f t="array" ref="T33">_xlfn.IFS($B$3=$AA$3,SUMIFS(INDEX(KPCO_Additions_Summer!$AF$4:$AR$821,0,MATCH($B$1,KPCO_Additions_Summer!$AF$1:$AR$1,0)),KPCO_Additions_Summer!$B$4:$B$821,T$9,KPCO_Additions_Summer!$C$4:$C$821,$C33),$B$3=$AB$3,SUMIFS(INDEX(KPCO_Additions_Winter!$AF$4:$AR$800,0,MATCH($B$1,KPCO_Additions_Winter!$AF$1:$AR$1,0)),KPCO_Additions_Winter!$B$4:$B$800,T$9,KPCO_Additions_Winter!$C$4:$C$800,$C33))</f>
        <v>0</v>
      </c>
      <c r="U33" s="39" cm="1">
        <f t="array" ref="U33">_xlfn.IFS($B$3=$AA$3,SUMIFS(INDEX(KPCO_Additions_Summer!$AF$4:$AR$821,0,MATCH($B$1,KPCO_Additions_Summer!$AF$1:$AR$1,0)),KPCO_Additions_Summer!$B$4:$B$821,U$9,KPCO_Additions_Summer!$C$4:$C$821,$C33),$B$3=$AB$3,SUMIFS(INDEX(KPCO_Additions_Winter!$AF$4:$AR$800,0,MATCH($B$1,KPCO_Additions_Winter!$AF$1:$AR$1,0)),KPCO_Additions_Winter!$B$4:$B$800,U$9,KPCO_Additions_Winter!$C$4:$C$800,$C33))</f>
        <v>0</v>
      </c>
      <c r="V33" s="39" cm="1">
        <f t="array" ref="V33">_xlfn.IFS($B$3=$AA$3,SUMIFS(INDEX(KPCO_Additions_Summer!$AF$4:$AR$821,0,MATCH($B$1,KPCO_Additions_Summer!$AF$1:$AR$1,0)),KPCO_Additions_Summer!$B$4:$B$821,V$9,KPCO_Additions_Summer!$C$4:$C$821,$C33),$B$3=$AB$3,SUMIFS(INDEX(KPCO_Additions_Winter!$AF$4:$AR$800,0,MATCH($B$1,KPCO_Additions_Winter!$AF$1:$AR$1,0)),KPCO_Additions_Winter!$B$4:$B$800,V$9,KPCO_Additions_Winter!$C$4:$C$800,$C33))</f>
        <v>0</v>
      </c>
      <c r="W33" s="39" cm="1">
        <f t="array" ref="W33">_xlfn.IFS($B$3=$AA$3,SUMIFS(INDEX(KPCO_Additions_Summer!$AF$4:$AR$821,0,MATCH($B$1,KPCO_Additions_Summer!$AF$1:$AR$1,0)),KPCO_Additions_Summer!$B$4:$B$821,W$9,KPCO_Additions_Summer!$C$4:$C$821,$C33),$B$3=$AB$3,SUMIFS(INDEX(KPCO_Additions_Winter!$AF$4:$AR$800,0,MATCH($B$1,KPCO_Additions_Winter!$AF$1:$AR$1,0)),KPCO_Additions_Winter!$B$4:$B$800,W$9,KPCO_Additions_Winter!$C$4:$C$800,$C33))</f>
        <v>0</v>
      </c>
      <c r="X33" s="39" cm="1">
        <f t="array" ref="X33">_xlfn.IFS($B$3=$AA$3,SUMIFS(INDEX(KPCO_Additions_Summer!$AF$4:$AR$821,0,MATCH($B$1,KPCO_Additions_Summer!$AF$1:$AR$1,0)),KPCO_Additions_Summer!$B$4:$B$821,X$9,KPCO_Additions_Summer!$C$4:$C$821,$C33),$B$3=$AB$3,SUMIFS(INDEX(KPCO_Additions_Winter!$AF$4:$AR$800,0,MATCH($B$1,KPCO_Additions_Winter!$AF$1:$AR$1,0)),KPCO_Additions_Winter!$B$4:$B$800,X$9,KPCO_Additions_Winter!$C$4:$C$800,$C33))</f>
        <v>0</v>
      </c>
      <c r="AJ33" s="46"/>
      <c r="AK33" s="46"/>
    </row>
    <row r="34" spans="2:37" x14ac:dyDescent="0.25">
      <c r="B34" s="51"/>
      <c r="C34" s="38" t="s">
        <v>105</v>
      </c>
      <c r="D34" s="39" cm="1">
        <f t="array" ref="D34">_xlfn.IFS($B$3=$AA$3,SUMIFS(INDEX(KPCO_Additions_Summer!$AF$4:$AR$821,0,MATCH($B$1,KPCO_Additions_Summer!$AF$1:$AR$1,0)),KPCO_Additions_Summer!$B$4:$B$821,D$9,KPCO_Additions_Summer!$C$4:$C$821,$C34),$B$3=$AB$3,SUMIFS(INDEX(KPCO_Additions_Winter!$AF$4:$AR$800,0,MATCH($B$1,KPCO_Additions_Winter!$AF$1:$AR$1,0)),KPCO_Additions_Winter!$B$4:$B$800,D$9,KPCO_Additions_Winter!$C$4:$C$800,$C34))</f>
        <v>0</v>
      </c>
      <c r="E34" s="39" cm="1">
        <f t="array" ref="E34">_xlfn.IFS($B$3=$AA$3,SUMIFS(INDEX(KPCO_Additions_Summer!$AF$4:$AR$821,0,MATCH($B$1,KPCO_Additions_Summer!$AF$1:$AR$1,0)),KPCO_Additions_Summer!$B$4:$B$821,E$9,KPCO_Additions_Summer!$C$4:$C$821,$C34),$B$3=$AB$3,SUMIFS(INDEX(KPCO_Additions_Winter!$AF$4:$AR$800,0,MATCH($B$1,KPCO_Additions_Winter!$AF$1:$AR$1,0)),KPCO_Additions_Winter!$B$4:$B$800,E$9,KPCO_Additions_Winter!$C$4:$C$800,$C34))</f>
        <v>0</v>
      </c>
      <c r="F34" s="39" cm="1">
        <f t="array" ref="F34">_xlfn.IFS($B$3=$AA$3,SUMIFS(INDEX(KPCO_Additions_Summer!$AF$4:$AR$821,0,MATCH($B$1,KPCO_Additions_Summer!$AF$1:$AR$1,0)),KPCO_Additions_Summer!$B$4:$B$821,F$9,KPCO_Additions_Summer!$C$4:$C$821,$C34),$B$3=$AB$3,SUMIFS(INDEX(KPCO_Additions_Winter!$AF$4:$AR$800,0,MATCH($B$1,KPCO_Additions_Winter!$AF$1:$AR$1,0)),KPCO_Additions_Winter!$B$4:$B$800,F$9,KPCO_Additions_Winter!$C$4:$C$800,$C34))</f>
        <v>0</v>
      </c>
      <c r="G34" s="39" cm="1">
        <f t="array" ref="G34">_xlfn.IFS($B$3=$AA$3,SUMIFS(INDEX(KPCO_Additions_Summer!$AF$4:$AR$821,0,MATCH($B$1,KPCO_Additions_Summer!$AF$1:$AR$1,0)),KPCO_Additions_Summer!$B$4:$B$821,G$9,KPCO_Additions_Summer!$C$4:$C$821,$C34),$B$3=$AB$3,SUMIFS(INDEX(KPCO_Additions_Winter!$AF$4:$AR$800,0,MATCH($B$1,KPCO_Additions_Winter!$AF$1:$AR$1,0)),KPCO_Additions_Winter!$B$4:$B$800,G$9,KPCO_Additions_Winter!$C$4:$C$800,$C34))</f>
        <v>0</v>
      </c>
      <c r="H34" s="39" cm="1">
        <f t="array" ref="H34">_xlfn.IFS($B$3=$AA$3,SUMIFS(INDEX(KPCO_Additions_Summer!$AF$4:$AR$821,0,MATCH($B$1,KPCO_Additions_Summer!$AF$1:$AR$1,0)),KPCO_Additions_Summer!$B$4:$B$821,H$9,KPCO_Additions_Summer!$C$4:$C$821,$C34),$B$3=$AB$3,SUMIFS(INDEX(KPCO_Additions_Winter!$AF$4:$AR$800,0,MATCH($B$1,KPCO_Additions_Winter!$AF$1:$AR$1,0)),KPCO_Additions_Winter!$B$4:$B$800,H$9,KPCO_Additions_Winter!$C$4:$C$800,$C34))</f>
        <v>0</v>
      </c>
      <c r="I34" s="39" cm="1">
        <f t="array" ref="I34">_xlfn.IFS($B$3=$AA$3,SUMIFS(INDEX(KPCO_Additions_Summer!$AF$4:$AR$821,0,MATCH($B$1,KPCO_Additions_Summer!$AF$1:$AR$1,0)),KPCO_Additions_Summer!$B$4:$B$821,I$9,KPCO_Additions_Summer!$C$4:$C$821,$C34),$B$3=$AB$3,SUMIFS(INDEX(KPCO_Additions_Winter!$AF$4:$AR$800,0,MATCH($B$1,KPCO_Additions_Winter!$AF$1:$AR$1,0)),KPCO_Additions_Winter!$B$4:$B$800,I$9,KPCO_Additions_Winter!$C$4:$C$800,$C34))</f>
        <v>0</v>
      </c>
      <c r="J34" s="39" cm="1">
        <f t="array" ref="J34">_xlfn.IFS($B$3=$AA$3,SUMIFS(INDEX(KPCO_Additions_Summer!$AF$4:$AR$821,0,MATCH($B$1,KPCO_Additions_Summer!$AF$1:$AR$1,0)),KPCO_Additions_Summer!$B$4:$B$821,J$9,KPCO_Additions_Summer!$C$4:$C$821,$C34),$B$3=$AB$3,SUMIFS(INDEX(KPCO_Additions_Winter!$AF$4:$AR$800,0,MATCH($B$1,KPCO_Additions_Winter!$AF$1:$AR$1,0)),KPCO_Additions_Winter!$B$4:$B$800,J$9,KPCO_Additions_Winter!$C$4:$C$800,$C34))</f>
        <v>0</v>
      </c>
      <c r="K34" s="39" cm="1">
        <f t="array" ref="K34">_xlfn.IFS($B$3=$AA$3,SUMIFS(INDEX(KPCO_Additions_Summer!$AF$4:$AR$821,0,MATCH($B$1,KPCO_Additions_Summer!$AF$1:$AR$1,0)),KPCO_Additions_Summer!$B$4:$B$821,K$9,KPCO_Additions_Summer!$C$4:$C$821,$C34),$B$3=$AB$3,SUMIFS(INDEX(KPCO_Additions_Winter!$AF$4:$AR$800,0,MATCH($B$1,KPCO_Additions_Winter!$AF$1:$AR$1,0)),KPCO_Additions_Winter!$B$4:$B$800,K$9,KPCO_Additions_Winter!$C$4:$C$800,$C34))</f>
        <v>0</v>
      </c>
      <c r="L34" s="39" cm="1">
        <f t="array" ref="L34">_xlfn.IFS($B$3=$AA$3,SUMIFS(INDEX(KPCO_Additions_Summer!$AF$4:$AR$821,0,MATCH($B$1,KPCO_Additions_Summer!$AF$1:$AR$1,0)),KPCO_Additions_Summer!$B$4:$B$821,L$9,KPCO_Additions_Summer!$C$4:$C$821,$C34),$B$3=$AB$3,SUMIFS(INDEX(KPCO_Additions_Winter!$AF$4:$AR$800,0,MATCH($B$1,KPCO_Additions_Winter!$AF$1:$AR$1,0)),KPCO_Additions_Winter!$B$4:$B$800,L$9,KPCO_Additions_Winter!$C$4:$C$800,$C34))</f>
        <v>0</v>
      </c>
      <c r="M34" s="39" cm="1">
        <f t="array" ref="M34">_xlfn.IFS($B$3=$AA$3,SUMIFS(INDEX(KPCO_Additions_Summer!$AF$4:$AR$821,0,MATCH($B$1,KPCO_Additions_Summer!$AF$1:$AR$1,0)),KPCO_Additions_Summer!$B$4:$B$821,M$9,KPCO_Additions_Summer!$C$4:$C$821,$C34),$B$3=$AB$3,SUMIFS(INDEX(KPCO_Additions_Winter!$AF$4:$AR$800,0,MATCH($B$1,KPCO_Additions_Winter!$AF$1:$AR$1,0)),KPCO_Additions_Winter!$B$4:$B$800,M$9,KPCO_Additions_Winter!$C$4:$C$800,$C34))</f>
        <v>0</v>
      </c>
      <c r="N34" s="39" cm="1">
        <f t="array" ref="N34">_xlfn.IFS($B$3=$AA$3,SUMIFS(INDEX(KPCO_Additions_Summer!$AF$4:$AR$821,0,MATCH($B$1,KPCO_Additions_Summer!$AF$1:$AR$1,0)),KPCO_Additions_Summer!$B$4:$B$821,N$9,KPCO_Additions_Summer!$C$4:$C$821,$C34),$B$3=$AB$3,SUMIFS(INDEX(KPCO_Additions_Winter!$AF$4:$AR$800,0,MATCH($B$1,KPCO_Additions_Winter!$AF$1:$AR$1,0)),KPCO_Additions_Winter!$B$4:$B$800,N$9,KPCO_Additions_Winter!$C$4:$C$800,$C34))</f>
        <v>0</v>
      </c>
      <c r="O34" s="39" cm="1">
        <f t="array" ref="O34">_xlfn.IFS($B$3=$AA$3,SUMIFS(INDEX(KPCO_Additions_Summer!$AF$4:$AR$821,0,MATCH($B$1,KPCO_Additions_Summer!$AF$1:$AR$1,0)),KPCO_Additions_Summer!$B$4:$B$821,O$9,KPCO_Additions_Summer!$C$4:$C$821,$C34),$B$3=$AB$3,SUMIFS(INDEX(KPCO_Additions_Winter!$AF$4:$AR$800,0,MATCH($B$1,KPCO_Additions_Winter!$AF$1:$AR$1,0)),KPCO_Additions_Winter!$B$4:$B$800,O$9,KPCO_Additions_Winter!$C$4:$C$800,$C34))</f>
        <v>0</v>
      </c>
      <c r="P34" s="39" cm="1">
        <f t="array" ref="P34">_xlfn.IFS($B$3=$AA$3,SUMIFS(INDEX(KPCO_Additions_Summer!$AF$4:$AR$821,0,MATCH($B$1,KPCO_Additions_Summer!$AF$1:$AR$1,0)),KPCO_Additions_Summer!$B$4:$B$821,P$9,KPCO_Additions_Summer!$C$4:$C$821,$C34),$B$3=$AB$3,SUMIFS(INDEX(KPCO_Additions_Winter!$AF$4:$AR$800,0,MATCH($B$1,KPCO_Additions_Winter!$AF$1:$AR$1,0)),KPCO_Additions_Winter!$B$4:$B$800,P$9,KPCO_Additions_Winter!$C$4:$C$800,$C34))</f>
        <v>0</v>
      </c>
      <c r="Q34" s="39" cm="1">
        <f t="array" ref="Q34">_xlfn.IFS($B$3=$AA$3,SUMIFS(INDEX(KPCO_Additions_Summer!$AF$4:$AR$821,0,MATCH($B$1,KPCO_Additions_Summer!$AF$1:$AR$1,0)),KPCO_Additions_Summer!$B$4:$B$821,Q$9,KPCO_Additions_Summer!$C$4:$C$821,$C34),$B$3=$AB$3,SUMIFS(INDEX(KPCO_Additions_Winter!$AF$4:$AR$800,0,MATCH($B$1,KPCO_Additions_Winter!$AF$1:$AR$1,0)),KPCO_Additions_Winter!$B$4:$B$800,Q$9,KPCO_Additions_Winter!$C$4:$C$800,$C34))</f>
        <v>0</v>
      </c>
      <c r="R34" s="39" cm="1">
        <f t="array" ref="R34">_xlfn.IFS($B$3=$AA$3,SUMIFS(INDEX(KPCO_Additions_Summer!$AF$4:$AR$821,0,MATCH($B$1,KPCO_Additions_Summer!$AF$1:$AR$1,0)),KPCO_Additions_Summer!$B$4:$B$821,R$9,KPCO_Additions_Summer!$C$4:$C$821,$C34),$B$3=$AB$3,SUMIFS(INDEX(KPCO_Additions_Winter!$AF$4:$AR$800,0,MATCH($B$1,KPCO_Additions_Winter!$AF$1:$AR$1,0)),KPCO_Additions_Winter!$B$4:$B$800,R$9,KPCO_Additions_Winter!$C$4:$C$800,$C34))</f>
        <v>0</v>
      </c>
      <c r="S34" s="39" cm="1">
        <f t="array" ref="S34">_xlfn.IFS($B$3=$AA$3,SUMIFS(INDEX(KPCO_Additions_Summer!$AF$4:$AR$821,0,MATCH($B$1,KPCO_Additions_Summer!$AF$1:$AR$1,0)),KPCO_Additions_Summer!$B$4:$B$821,S$9,KPCO_Additions_Summer!$C$4:$C$821,$C34),$B$3=$AB$3,SUMIFS(INDEX(KPCO_Additions_Winter!$AF$4:$AR$800,0,MATCH($B$1,KPCO_Additions_Winter!$AF$1:$AR$1,0)),KPCO_Additions_Winter!$B$4:$B$800,S$9,KPCO_Additions_Winter!$C$4:$C$800,$C34))</f>
        <v>0</v>
      </c>
      <c r="T34" s="39" cm="1">
        <f t="array" ref="T34">_xlfn.IFS($B$3=$AA$3,SUMIFS(INDEX(KPCO_Additions_Summer!$AF$4:$AR$821,0,MATCH($B$1,KPCO_Additions_Summer!$AF$1:$AR$1,0)),KPCO_Additions_Summer!$B$4:$B$821,T$9,KPCO_Additions_Summer!$C$4:$C$821,$C34),$B$3=$AB$3,SUMIFS(INDEX(KPCO_Additions_Winter!$AF$4:$AR$800,0,MATCH($B$1,KPCO_Additions_Winter!$AF$1:$AR$1,0)),KPCO_Additions_Winter!$B$4:$B$800,T$9,KPCO_Additions_Winter!$C$4:$C$800,$C34))</f>
        <v>0</v>
      </c>
      <c r="U34" s="39" cm="1">
        <f t="array" ref="U34">_xlfn.IFS($B$3=$AA$3,SUMIFS(INDEX(KPCO_Additions_Summer!$AF$4:$AR$821,0,MATCH($B$1,KPCO_Additions_Summer!$AF$1:$AR$1,0)),KPCO_Additions_Summer!$B$4:$B$821,U$9,KPCO_Additions_Summer!$C$4:$C$821,$C34),$B$3=$AB$3,SUMIFS(INDEX(KPCO_Additions_Winter!$AF$4:$AR$800,0,MATCH($B$1,KPCO_Additions_Winter!$AF$1:$AR$1,0)),KPCO_Additions_Winter!$B$4:$B$800,U$9,KPCO_Additions_Winter!$C$4:$C$800,$C34))</f>
        <v>0</v>
      </c>
      <c r="V34" s="39" cm="1">
        <f t="array" ref="V34">_xlfn.IFS($B$3=$AA$3,SUMIFS(INDEX(KPCO_Additions_Summer!$AF$4:$AR$821,0,MATCH($B$1,KPCO_Additions_Summer!$AF$1:$AR$1,0)),KPCO_Additions_Summer!$B$4:$B$821,V$9,KPCO_Additions_Summer!$C$4:$C$821,$C34),$B$3=$AB$3,SUMIFS(INDEX(KPCO_Additions_Winter!$AF$4:$AR$800,0,MATCH($B$1,KPCO_Additions_Winter!$AF$1:$AR$1,0)),KPCO_Additions_Winter!$B$4:$B$800,V$9,KPCO_Additions_Winter!$C$4:$C$800,$C34))</f>
        <v>0</v>
      </c>
      <c r="W34" s="39" cm="1">
        <f t="array" ref="W34">_xlfn.IFS($B$3=$AA$3,SUMIFS(INDEX(KPCO_Additions_Summer!$AF$4:$AR$821,0,MATCH($B$1,KPCO_Additions_Summer!$AF$1:$AR$1,0)),KPCO_Additions_Summer!$B$4:$B$821,W$9,KPCO_Additions_Summer!$C$4:$C$821,$C34),$B$3=$AB$3,SUMIFS(INDEX(KPCO_Additions_Winter!$AF$4:$AR$800,0,MATCH($B$1,KPCO_Additions_Winter!$AF$1:$AR$1,0)),KPCO_Additions_Winter!$B$4:$B$800,W$9,KPCO_Additions_Winter!$C$4:$C$800,$C34))</f>
        <v>0</v>
      </c>
      <c r="X34" s="39" cm="1">
        <f t="array" ref="X34">_xlfn.IFS($B$3=$AA$3,SUMIFS(INDEX(KPCO_Additions_Summer!$AF$4:$AR$821,0,MATCH($B$1,KPCO_Additions_Summer!$AF$1:$AR$1,0)),KPCO_Additions_Summer!$B$4:$B$821,X$9,KPCO_Additions_Summer!$C$4:$C$821,$C34),$B$3=$AB$3,SUMIFS(INDEX(KPCO_Additions_Winter!$AF$4:$AR$800,0,MATCH($B$1,KPCO_Additions_Winter!$AF$1:$AR$1,0)),KPCO_Additions_Winter!$B$4:$B$800,X$9,KPCO_Additions_Winter!$C$4:$C$800,$C34))</f>
        <v>0</v>
      </c>
      <c r="AJ34" s="46"/>
      <c r="AK34" s="46"/>
    </row>
    <row r="35" spans="2:37" x14ac:dyDescent="0.25">
      <c r="B35" s="51"/>
      <c r="C35" s="38" t="s">
        <v>106</v>
      </c>
      <c r="D35" s="39" cm="1">
        <f t="array" ref="D35">_xlfn.IFS($B$3=$AA$3,SUMIFS(INDEX(KPCO_Additions_Summer!$AF$4:$AR$821,0,MATCH($B$1,KPCO_Additions_Summer!$AF$1:$AR$1,0)),KPCO_Additions_Summer!$B$4:$B$821,D$9,KPCO_Additions_Summer!$C$4:$C$821,$C35),$B$3=$AB$3,SUMIFS(INDEX(KPCO_Additions_Winter!$AF$4:$AR$800,0,MATCH($B$1,KPCO_Additions_Winter!$AF$1:$AR$1,0)),KPCO_Additions_Winter!$B$4:$B$800,D$9,KPCO_Additions_Winter!$C$4:$C$800,$C35))</f>
        <v>0</v>
      </c>
      <c r="E35" s="39" cm="1">
        <f t="array" ref="E35">_xlfn.IFS($B$3=$AA$3,SUMIFS(INDEX(KPCO_Additions_Summer!$AF$4:$AR$821,0,MATCH($B$1,KPCO_Additions_Summer!$AF$1:$AR$1,0)),KPCO_Additions_Summer!$B$4:$B$821,E$9,KPCO_Additions_Summer!$C$4:$C$821,$C35),$B$3=$AB$3,SUMIFS(INDEX(KPCO_Additions_Winter!$AF$4:$AR$800,0,MATCH($B$1,KPCO_Additions_Winter!$AF$1:$AR$1,0)),KPCO_Additions_Winter!$B$4:$B$800,E$9,KPCO_Additions_Winter!$C$4:$C$800,$C35))</f>
        <v>0</v>
      </c>
      <c r="F35" s="39" cm="1">
        <f t="array" ref="F35">_xlfn.IFS($B$3=$AA$3,SUMIFS(INDEX(KPCO_Additions_Summer!$AF$4:$AR$821,0,MATCH($B$1,KPCO_Additions_Summer!$AF$1:$AR$1,0)),KPCO_Additions_Summer!$B$4:$B$821,F$9,KPCO_Additions_Summer!$C$4:$C$821,$C35),$B$3=$AB$3,SUMIFS(INDEX(KPCO_Additions_Winter!$AF$4:$AR$800,0,MATCH($B$1,KPCO_Additions_Winter!$AF$1:$AR$1,0)),KPCO_Additions_Winter!$B$4:$B$800,F$9,KPCO_Additions_Winter!$C$4:$C$800,$C35))</f>
        <v>0</v>
      </c>
      <c r="G35" s="39" cm="1">
        <f t="array" ref="G35">_xlfn.IFS($B$3=$AA$3,SUMIFS(INDEX(KPCO_Additions_Summer!$AF$4:$AR$821,0,MATCH($B$1,KPCO_Additions_Summer!$AF$1:$AR$1,0)),KPCO_Additions_Summer!$B$4:$B$821,G$9,KPCO_Additions_Summer!$C$4:$C$821,$C35),$B$3=$AB$3,SUMIFS(INDEX(KPCO_Additions_Winter!$AF$4:$AR$800,0,MATCH($B$1,KPCO_Additions_Winter!$AF$1:$AR$1,0)),KPCO_Additions_Winter!$B$4:$B$800,G$9,KPCO_Additions_Winter!$C$4:$C$800,$C35))</f>
        <v>0</v>
      </c>
      <c r="H35" s="39" cm="1">
        <f t="array" ref="H35">_xlfn.IFS($B$3=$AA$3,SUMIFS(INDEX(KPCO_Additions_Summer!$AF$4:$AR$821,0,MATCH($B$1,KPCO_Additions_Summer!$AF$1:$AR$1,0)),KPCO_Additions_Summer!$B$4:$B$821,H$9,KPCO_Additions_Summer!$C$4:$C$821,$C35),$B$3=$AB$3,SUMIFS(INDEX(KPCO_Additions_Winter!$AF$4:$AR$800,0,MATCH($B$1,KPCO_Additions_Winter!$AF$1:$AR$1,0)),KPCO_Additions_Winter!$B$4:$B$800,H$9,KPCO_Additions_Winter!$C$4:$C$800,$C35))</f>
        <v>0</v>
      </c>
      <c r="I35" s="39" cm="1">
        <f t="array" ref="I35">_xlfn.IFS($B$3=$AA$3,SUMIFS(INDEX(KPCO_Additions_Summer!$AF$4:$AR$821,0,MATCH($B$1,KPCO_Additions_Summer!$AF$1:$AR$1,0)),KPCO_Additions_Summer!$B$4:$B$821,I$9,KPCO_Additions_Summer!$C$4:$C$821,$C35),$B$3=$AB$3,SUMIFS(INDEX(KPCO_Additions_Winter!$AF$4:$AR$800,0,MATCH($B$1,KPCO_Additions_Winter!$AF$1:$AR$1,0)),KPCO_Additions_Winter!$B$4:$B$800,I$9,KPCO_Additions_Winter!$C$4:$C$800,$C35))</f>
        <v>0</v>
      </c>
      <c r="J35" s="39" cm="1">
        <f t="array" ref="J35">_xlfn.IFS($B$3=$AA$3,SUMIFS(INDEX(KPCO_Additions_Summer!$AF$4:$AR$821,0,MATCH($B$1,KPCO_Additions_Summer!$AF$1:$AR$1,0)),KPCO_Additions_Summer!$B$4:$B$821,J$9,KPCO_Additions_Summer!$C$4:$C$821,$C35),$B$3=$AB$3,SUMIFS(INDEX(KPCO_Additions_Winter!$AF$4:$AR$800,0,MATCH($B$1,KPCO_Additions_Winter!$AF$1:$AR$1,0)),KPCO_Additions_Winter!$B$4:$B$800,J$9,KPCO_Additions_Winter!$C$4:$C$800,$C35))</f>
        <v>0</v>
      </c>
      <c r="K35" s="39" cm="1">
        <f t="array" ref="K35">_xlfn.IFS($B$3=$AA$3,SUMIFS(INDEX(KPCO_Additions_Summer!$AF$4:$AR$821,0,MATCH($B$1,KPCO_Additions_Summer!$AF$1:$AR$1,0)),KPCO_Additions_Summer!$B$4:$B$821,K$9,KPCO_Additions_Summer!$C$4:$C$821,$C35),$B$3=$AB$3,SUMIFS(INDEX(KPCO_Additions_Winter!$AF$4:$AR$800,0,MATCH($B$1,KPCO_Additions_Winter!$AF$1:$AR$1,0)),KPCO_Additions_Winter!$B$4:$B$800,K$9,KPCO_Additions_Winter!$C$4:$C$800,$C35))</f>
        <v>0</v>
      </c>
      <c r="L35" s="39" cm="1">
        <f t="array" ref="L35">_xlfn.IFS($B$3=$AA$3,SUMIFS(INDEX(KPCO_Additions_Summer!$AF$4:$AR$821,0,MATCH($B$1,KPCO_Additions_Summer!$AF$1:$AR$1,0)),KPCO_Additions_Summer!$B$4:$B$821,L$9,KPCO_Additions_Summer!$C$4:$C$821,$C35),$B$3=$AB$3,SUMIFS(INDEX(KPCO_Additions_Winter!$AF$4:$AR$800,0,MATCH($B$1,KPCO_Additions_Winter!$AF$1:$AR$1,0)),KPCO_Additions_Winter!$B$4:$B$800,L$9,KPCO_Additions_Winter!$C$4:$C$800,$C35))</f>
        <v>0</v>
      </c>
      <c r="M35" s="39" cm="1">
        <f t="array" ref="M35">_xlfn.IFS($B$3=$AA$3,SUMIFS(INDEX(KPCO_Additions_Summer!$AF$4:$AR$821,0,MATCH($B$1,KPCO_Additions_Summer!$AF$1:$AR$1,0)),KPCO_Additions_Summer!$B$4:$B$821,M$9,KPCO_Additions_Summer!$C$4:$C$821,$C35),$B$3=$AB$3,SUMIFS(INDEX(KPCO_Additions_Winter!$AF$4:$AR$800,0,MATCH($B$1,KPCO_Additions_Winter!$AF$1:$AR$1,0)),KPCO_Additions_Winter!$B$4:$B$800,M$9,KPCO_Additions_Winter!$C$4:$C$800,$C35))</f>
        <v>0</v>
      </c>
      <c r="N35" s="39" cm="1">
        <f t="array" ref="N35">_xlfn.IFS($B$3=$AA$3,SUMIFS(INDEX(KPCO_Additions_Summer!$AF$4:$AR$821,0,MATCH($B$1,KPCO_Additions_Summer!$AF$1:$AR$1,0)),KPCO_Additions_Summer!$B$4:$B$821,N$9,KPCO_Additions_Summer!$C$4:$C$821,$C35),$B$3=$AB$3,SUMIFS(INDEX(KPCO_Additions_Winter!$AF$4:$AR$800,0,MATCH($B$1,KPCO_Additions_Winter!$AF$1:$AR$1,0)),KPCO_Additions_Winter!$B$4:$B$800,N$9,KPCO_Additions_Winter!$C$4:$C$800,$C35))</f>
        <v>0</v>
      </c>
      <c r="O35" s="39" cm="1">
        <f t="array" ref="O35">_xlfn.IFS($B$3=$AA$3,SUMIFS(INDEX(KPCO_Additions_Summer!$AF$4:$AR$821,0,MATCH($B$1,KPCO_Additions_Summer!$AF$1:$AR$1,0)),KPCO_Additions_Summer!$B$4:$B$821,O$9,KPCO_Additions_Summer!$C$4:$C$821,$C35),$B$3=$AB$3,SUMIFS(INDEX(KPCO_Additions_Winter!$AF$4:$AR$800,0,MATCH($B$1,KPCO_Additions_Winter!$AF$1:$AR$1,0)),KPCO_Additions_Winter!$B$4:$B$800,O$9,KPCO_Additions_Winter!$C$4:$C$800,$C35))</f>
        <v>0</v>
      </c>
      <c r="P35" s="39" cm="1">
        <f t="array" ref="P35">_xlfn.IFS($B$3=$AA$3,SUMIFS(INDEX(KPCO_Additions_Summer!$AF$4:$AR$821,0,MATCH($B$1,KPCO_Additions_Summer!$AF$1:$AR$1,0)),KPCO_Additions_Summer!$B$4:$B$821,P$9,KPCO_Additions_Summer!$C$4:$C$821,$C35),$B$3=$AB$3,SUMIFS(INDEX(KPCO_Additions_Winter!$AF$4:$AR$800,0,MATCH($B$1,KPCO_Additions_Winter!$AF$1:$AR$1,0)),KPCO_Additions_Winter!$B$4:$B$800,P$9,KPCO_Additions_Winter!$C$4:$C$800,$C35))</f>
        <v>0</v>
      </c>
      <c r="Q35" s="39" cm="1">
        <f t="array" ref="Q35">_xlfn.IFS($B$3=$AA$3,SUMIFS(INDEX(KPCO_Additions_Summer!$AF$4:$AR$821,0,MATCH($B$1,KPCO_Additions_Summer!$AF$1:$AR$1,0)),KPCO_Additions_Summer!$B$4:$B$821,Q$9,KPCO_Additions_Summer!$C$4:$C$821,$C35),$B$3=$AB$3,SUMIFS(INDEX(KPCO_Additions_Winter!$AF$4:$AR$800,0,MATCH($B$1,KPCO_Additions_Winter!$AF$1:$AR$1,0)),KPCO_Additions_Winter!$B$4:$B$800,Q$9,KPCO_Additions_Winter!$C$4:$C$800,$C35))</f>
        <v>0</v>
      </c>
      <c r="R35" s="39" cm="1">
        <f t="array" ref="R35">_xlfn.IFS($B$3=$AA$3,SUMIFS(INDEX(KPCO_Additions_Summer!$AF$4:$AR$821,0,MATCH($B$1,KPCO_Additions_Summer!$AF$1:$AR$1,0)),KPCO_Additions_Summer!$B$4:$B$821,R$9,KPCO_Additions_Summer!$C$4:$C$821,$C35),$B$3=$AB$3,SUMIFS(INDEX(KPCO_Additions_Winter!$AF$4:$AR$800,0,MATCH($B$1,KPCO_Additions_Winter!$AF$1:$AR$1,0)),KPCO_Additions_Winter!$B$4:$B$800,R$9,KPCO_Additions_Winter!$C$4:$C$800,$C35))</f>
        <v>0</v>
      </c>
      <c r="S35" s="39" cm="1">
        <f t="array" ref="S35">_xlfn.IFS($B$3=$AA$3,SUMIFS(INDEX(KPCO_Additions_Summer!$AF$4:$AR$821,0,MATCH($B$1,KPCO_Additions_Summer!$AF$1:$AR$1,0)),KPCO_Additions_Summer!$B$4:$B$821,S$9,KPCO_Additions_Summer!$C$4:$C$821,$C35),$B$3=$AB$3,SUMIFS(INDEX(KPCO_Additions_Winter!$AF$4:$AR$800,0,MATCH($B$1,KPCO_Additions_Winter!$AF$1:$AR$1,0)),KPCO_Additions_Winter!$B$4:$B$800,S$9,KPCO_Additions_Winter!$C$4:$C$800,$C35))</f>
        <v>0</v>
      </c>
      <c r="T35" s="39" cm="1">
        <f t="array" ref="T35">_xlfn.IFS($B$3=$AA$3,SUMIFS(INDEX(KPCO_Additions_Summer!$AF$4:$AR$821,0,MATCH($B$1,KPCO_Additions_Summer!$AF$1:$AR$1,0)),KPCO_Additions_Summer!$B$4:$B$821,T$9,KPCO_Additions_Summer!$C$4:$C$821,$C35),$B$3=$AB$3,SUMIFS(INDEX(KPCO_Additions_Winter!$AF$4:$AR$800,0,MATCH($B$1,KPCO_Additions_Winter!$AF$1:$AR$1,0)),KPCO_Additions_Winter!$B$4:$B$800,T$9,KPCO_Additions_Winter!$C$4:$C$800,$C35))</f>
        <v>0</v>
      </c>
      <c r="U35" s="39" cm="1">
        <f t="array" ref="U35">_xlfn.IFS($B$3=$AA$3,SUMIFS(INDEX(KPCO_Additions_Summer!$AF$4:$AR$821,0,MATCH($B$1,KPCO_Additions_Summer!$AF$1:$AR$1,0)),KPCO_Additions_Summer!$B$4:$B$821,U$9,KPCO_Additions_Summer!$C$4:$C$821,$C35),$B$3=$AB$3,SUMIFS(INDEX(KPCO_Additions_Winter!$AF$4:$AR$800,0,MATCH($B$1,KPCO_Additions_Winter!$AF$1:$AR$1,0)),KPCO_Additions_Winter!$B$4:$B$800,U$9,KPCO_Additions_Winter!$C$4:$C$800,$C35))</f>
        <v>0</v>
      </c>
      <c r="V35" s="39" cm="1">
        <f t="array" ref="V35">_xlfn.IFS($B$3=$AA$3,SUMIFS(INDEX(KPCO_Additions_Summer!$AF$4:$AR$821,0,MATCH($B$1,KPCO_Additions_Summer!$AF$1:$AR$1,0)),KPCO_Additions_Summer!$B$4:$B$821,V$9,KPCO_Additions_Summer!$C$4:$C$821,$C35),$B$3=$AB$3,SUMIFS(INDEX(KPCO_Additions_Winter!$AF$4:$AR$800,0,MATCH($B$1,KPCO_Additions_Winter!$AF$1:$AR$1,0)),KPCO_Additions_Winter!$B$4:$B$800,V$9,KPCO_Additions_Winter!$C$4:$C$800,$C35))</f>
        <v>0</v>
      </c>
      <c r="W35" s="39" cm="1">
        <f t="array" ref="W35">_xlfn.IFS($B$3=$AA$3,SUMIFS(INDEX(KPCO_Additions_Summer!$AF$4:$AR$821,0,MATCH($B$1,KPCO_Additions_Summer!$AF$1:$AR$1,0)),KPCO_Additions_Summer!$B$4:$B$821,W$9,KPCO_Additions_Summer!$C$4:$C$821,$C35),$B$3=$AB$3,SUMIFS(INDEX(KPCO_Additions_Winter!$AF$4:$AR$800,0,MATCH($B$1,KPCO_Additions_Winter!$AF$1:$AR$1,0)),KPCO_Additions_Winter!$B$4:$B$800,W$9,KPCO_Additions_Winter!$C$4:$C$800,$C35))</f>
        <v>0</v>
      </c>
      <c r="X35" s="39" cm="1">
        <f t="array" ref="X35">_xlfn.IFS($B$3=$AA$3,SUMIFS(INDEX(KPCO_Additions_Summer!$AF$4:$AR$821,0,MATCH($B$1,KPCO_Additions_Summer!$AF$1:$AR$1,0)),KPCO_Additions_Summer!$B$4:$B$821,X$9,KPCO_Additions_Summer!$C$4:$C$821,$C35),$B$3=$AB$3,SUMIFS(INDEX(KPCO_Additions_Winter!$AF$4:$AR$800,0,MATCH($B$1,KPCO_Additions_Winter!$AF$1:$AR$1,0)),KPCO_Additions_Winter!$B$4:$B$800,X$9,KPCO_Additions_Winter!$C$4:$C$800,$C35))</f>
        <v>0</v>
      </c>
      <c r="AJ35" s="46"/>
      <c r="AK35" s="46"/>
    </row>
    <row r="36" spans="2:37" x14ac:dyDescent="0.25">
      <c r="B36" s="51"/>
      <c r="C36" s="38" t="s">
        <v>12</v>
      </c>
      <c r="D36" s="39" cm="1">
        <f t="array" ref="D36">_xlfn.IFS($B$3=$AA$3,SUMIFS(INDEX(KPCO_Additions_Summer!$AF$4:$AR$821,0,MATCH($B$1,KPCO_Additions_Summer!$AF$1:$AR$1,0)),KPCO_Additions_Summer!$B$4:$B$821,D$9,KPCO_Additions_Summer!$C$4:$C$821,$C36),$B$3=$AB$3,SUMIFS(INDEX(KPCO_Additions_Winter!$AF$4:$AR$800,0,MATCH($B$1,KPCO_Additions_Winter!$AF$1:$AR$1,0)),KPCO_Additions_Winter!$B$4:$B$800,D$9,KPCO_Additions_Winter!$C$4:$C$800,$C36))</f>
        <v>0</v>
      </c>
      <c r="E36" s="39" cm="1">
        <f t="array" ref="E36">_xlfn.IFS($B$3=$AA$3,SUMIFS(INDEX(KPCO_Additions_Summer!$AF$4:$AR$821,0,MATCH($B$1,KPCO_Additions_Summer!$AF$1:$AR$1,0)),KPCO_Additions_Summer!$B$4:$B$821,E$9,KPCO_Additions_Summer!$C$4:$C$821,$C36),$B$3=$AB$3,SUMIFS(INDEX(KPCO_Additions_Winter!$AF$4:$AR$800,0,MATCH($B$1,KPCO_Additions_Winter!$AF$1:$AR$1,0)),KPCO_Additions_Winter!$B$4:$B$800,E$9,KPCO_Additions_Winter!$C$4:$C$800,$C36))</f>
        <v>0</v>
      </c>
      <c r="F36" s="39" cm="1">
        <f t="array" ref="F36">_xlfn.IFS($B$3=$AA$3,SUMIFS(INDEX(KPCO_Additions_Summer!$AF$4:$AR$821,0,MATCH($B$1,KPCO_Additions_Summer!$AF$1:$AR$1,0)),KPCO_Additions_Summer!$B$4:$B$821,F$9,KPCO_Additions_Summer!$C$4:$C$821,$C36),$B$3=$AB$3,SUMIFS(INDEX(KPCO_Additions_Winter!$AF$4:$AR$800,0,MATCH($B$1,KPCO_Additions_Winter!$AF$1:$AR$1,0)),KPCO_Additions_Winter!$B$4:$B$800,F$9,KPCO_Additions_Winter!$C$4:$C$800,$C36))</f>
        <v>0</v>
      </c>
      <c r="G36" s="39" cm="1">
        <f t="array" ref="G36">_xlfn.IFS($B$3=$AA$3,SUMIFS(INDEX(KPCO_Additions_Summer!$AF$4:$AR$821,0,MATCH($B$1,KPCO_Additions_Summer!$AF$1:$AR$1,0)),KPCO_Additions_Summer!$B$4:$B$821,G$9,KPCO_Additions_Summer!$C$4:$C$821,$C36),$B$3=$AB$3,SUMIFS(INDEX(KPCO_Additions_Winter!$AF$4:$AR$800,0,MATCH($B$1,KPCO_Additions_Winter!$AF$1:$AR$1,0)),KPCO_Additions_Winter!$B$4:$B$800,G$9,KPCO_Additions_Winter!$C$4:$C$800,$C36))</f>
        <v>0</v>
      </c>
      <c r="H36" s="39" cm="1">
        <f t="array" ref="H36">_xlfn.IFS($B$3=$AA$3,SUMIFS(INDEX(KPCO_Additions_Summer!$AF$4:$AR$821,0,MATCH($B$1,KPCO_Additions_Summer!$AF$1:$AR$1,0)),KPCO_Additions_Summer!$B$4:$B$821,H$9,KPCO_Additions_Summer!$C$4:$C$821,$C36),$B$3=$AB$3,SUMIFS(INDEX(KPCO_Additions_Winter!$AF$4:$AR$800,0,MATCH($B$1,KPCO_Additions_Winter!$AF$1:$AR$1,0)),KPCO_Additions_Winter!$B$4:$B$800,H$9,KPCO_Additions_Winter!$C$4:$C$800,$C36))</f>
        <v>0</v>
      </c>
      <c r="I36" s="39" cm="1">
        <f t="array" ref="I36">_xlfn.IFS($B$3=$AA$3,SUMIFS(INDEX(KPCO_Additions_Summer!$AF$4:$AR$821,0,MATCH($B$1,KPCO_Additions_Summer!$AF$1:$AR$1,0)),KPCO_Additions_Summer!$B$4:$B$821,I$9,KPCO_Additions_Summer!$C$4:$C$821,$C36),$B$3=$AB$3,SUMIFS(INDEX(KPCO_Additions_Winter!$AF$4:$AR$800,0,MATCH($B$1,KPCO_Additions_Winter!$AF$1:$AR$1,0)),KPCO_Additions_Winter!$B$4:$B$800,I$9,KPCO_Additions_Winter!$C$4:$C$800,$C36))</f>
        <v>0</v>
      </c>
      <c r="J36" s="39" cm="1">
        <f t="array" ref="J36">_xlfn.IFS($B$3=$AA$3,SUMIFS(INDEX(KPCO_Additions_Summer!$AF$4:$AR$821,0,MATCH($B$1,KPCO_Additions_Summer!$AF$1:$AR$1,0)),KPCO_Additions_Summer!$B$4:$B$821,J$9,KPCO_Additions_Summer!$C$4:$C$821,$C36),$B$3=$AB$3,SUMIFS(INDEX(KPCO_Additions_Winter!$AF$4:$AR$800,0,MATCH($B$1,KPCO_Additions_Winter!$AF$1:$AR$1,0)),KPCO_Additions_Winter!$B$4:$B$800,J$9,KPCO_Additions_Winter!$C$4:$C$800,$C36))</f>
        <v>0</v>
      </c>
      <c r="K36" s="39" cm="1">
        <f t="array" ref="K36">_xlfn.IFS($B$3=$AA$3,SUMIFS(INDEX(KPCO_Additions_Summer!$AF$4:$AR$821,0,MATCH($B$1,KPCO_Additions_Summer!$AF$1:$AR$1,0)),KPCO_Additions_Summer!$B$4:$B$821,K$9,KPCO_Additions_Summer!$C$4:$C$821,$C36),$B$3=$AB$3,SUMIFS(INDEX(KPCO_Additions_Winter!$AF$4:$AR$800,0,MATCH($B$1,KPCO_Additions_Winter!$AF$1:$AR$1,0)),KPCO_Additions_Winter!$B$4:$B$800,K$9,KPCO_Additions_Winter!$C$4:$C$800,$C36))</f>
        <v>0</v>
      </c>
      <c r="L36" s="39" cm="1">
        <f t="array" ref="L36">_xlfn.IFS($B$3=$AA$3,SUMIFS(INDEX(KPCO_Additions_Summer!$AF$4:$AR$821,0,MATCH($B$1,KPCO_Additions_Summer!$AF$1:$AR$1,0)),KPCO_Additions_Summer!$B$4:$B$821,L$9,KPCO_Additions_Summer!$C$4:$C$821,$C36),$B$3=$AB$3,SUMIFS(INDEX(KPCO_Additions_Winter!$AF$4:$AR$800,0,MATCH($B$1,KPCO_Additions_Winter!$AF$1:$AR$1,0)),KPCO_Additions_Winter!$B$4:$B$800,L$9,KPCO_Additions_Winter!$C$4:$C$800,$C36))</f>
        <v>285</v>
      </c>
      <c r="M36" s="39">
        <f>L36</f>
        <v>285</v>
      </c>
      <c r="N36" s="39">
        <f t="shared" ref="N36:U36" si="2">M36</f>
        <v>285</v>
      </c>
      <c r="O36" s="39">
        <f t="shared" si="2"/>
        <v>285</v>
      </c>
      <c r="P36" s="39">
        <f t="shared" si="2"/>
        <v>285</v>
      </c>
      <c r="Q36" s="39">
        <f t="shared" si="2"/>
        <v>285</v>
      </c>
      <c r="R36" s="39">
        <f t="shared" si="2"/>
        <v>285</v>
      </c>
      <c r="S36" s="39">
        <f t="shared" si="2"/>
        <v>285</v>
      </c>
      <c r="T36" s="39">
        <f t="shared" si="2"/>
        <v>285</v>
      </c>
      <c r="U36" s="39">
        <f t="shared" si="2"/>
        <v>285</v>
      </c>
      <c r="V36" s="39" cm="1">
        <f t="array" ref="V36">_xlfn.IFS($B$3=$AA$3,SUMIFS(INDEX(KPCO_Additions_Summer!$AF$4:$AR$821,0,MATCH($B$1,KPCO_Additions_Summer!$AF$1:$AR$1,0)),KPCO_Additions_Summer!$B$4:$B$821,V$9,KPCO_Additions_Summer!$C$4:$C$821,$C36),$B$3=$AB$3,SUMIFS(INDEX(KPCO_Additions_Winter!$AF$4:$AR$800,0,MATCH($B$1,KPCO_Additions_Winter!$AF$1:$AR$1,0)),KPCO_Additions_Winter!$B$4:$B$800,V$9,KPCO_Additions_Winter!$C$4:$C$800,$C36))</f>
        <v>0</v>
      </c>
      <c r="W36" s="39" cm="1">
        <f t="array" ref="W36">_xlfn.IFS($B$3=$AA$3,SUMIFS(INDEX(KPCO_Additions_Summer!$AF$4:$AR$821,0,MATCH($B$1,KPCO_Additions_Summer!$AF$1:$AR$1,0)),KPCO_Additions_Summer!$B$4:$B$821,W$9,KPCO_Additions_Summer!$C$4:$C$821,$C36),$B$3=$AB$3,SUMIFS(INDEX(KPCO_Additions_Winter!$AF$4:$AR$800,0,MATCH($B$1,KPCO_Additions_Winter!$AF$1:$AR$1,0)),KPCO_Additions_Winter!$B$4:$B$800,W$9,KPCO_Additions_Winter!$C$4:$C$800,$C36))</f>
        <v>0</v>
      </c>
      <c r="X36" s="39" cm="1">
        <f t="array" ref="X36">_xlfn.IFS($B$3=$AA$3,SUMIFS(INDEX(KPCO_Additions_Summer!$AF$4:$AR$821,0,MATCH($B$1,KPCO_Additions_Summer!$AF$1:$AR$1,0)),KPCO_Additions_Summer!$B$4:$B$821,X$9,KPCO_Additions_Summer!$C$4:$C$821,$C36),$B$3=$AB$3,SUMIFS(INDEX(KPCO_Additions_Winter!$AF$4:$AR$800,0,MATCH($B$1,KPCO_Additions_Winter!$AF$1:$AR$1,0)),KPCO_Additions_Winter!$B$4:$B$800,X$9,KPCO_Additions_Winter!$C$4:$C$800,$C36))</f>
        <v>0</v>
      </c>
      <c r="AJ36" s="46"/>
      <c r="AK36" s="46"/>
    </row>
    <row r="37" spans="2:37" x14ac:dyDescent="0.25">
      <c r="B37" s="51"/>
      <c r="C37" s="38" t="s">
        <v>107</v>
      </c>
      <c r="D37" s="39" cm="1">
        <f t="array" ref="D37">_xlfn.IFS($B$3=$AA$3,SUMIFS(INDEX(KPCO_Additions_Summer!$AF$4:$AR$821,0,MATCH($B$1,KPCO_Additions_Summer!$AF$1:$AR$1,0)),KPCO_Additions_Summer!$B$4:$B$821,D$9,KPCO_Additions_Summer!$C$4:$C$821,$C37),$B$3=$AB$3,SUMIFS(INDEX(KPCO_Additions_Winter!$AF$4:$AR$800,0,MATCH($B$1,KPCO_Additions_Winter!$AF$1:$AR$1,0)),KPCO_Additions_Winter!$B$4:$B$800,D$9,KPCO_Additions_Winter!$C$4:$C$800,$C37))</f>
        <v>0</v>
      </c>
      <c r="E37" s="39" cm="1">
        <f t="array" ref="E37">_xlfn.IFS($B$3=$AA$3,SUMIFS(INDEX(KPCO_Additions_Summer!$AF$4:$AR$821,0,MATCH($B$1,KPCO_Additions_Summer!$AF$1:$AR$1,0)),KPCO_Additions_Summer!$B$4:$B$821,E$9,KPCO_Additions_Summer!$C$4:$C$821,$C37),$B$3=$AB$3,SUMIFS(INDEX(KPCO_Additions_Winter!$AF$4:$AR$800,0,MATCH($B$1,KPCO_Additions_Winter!$AF$1:$AR$1,0)),KPCO_Additions_Winter!$B$4:$B$800,E$9,KPCO_Additions_Winter!$C$4:$C$800,$C37))</f>
        <v>0</v>
      </c>
      <c r="F37" s="39" cm="1">
        <f t="array" ref="F37">_xlfn.IFS($B$3=$AA$3,SUMIFS(INDEX(KPCO_Additions_Summer!$AF$4:$AR$821,0,MATCH($B$1,KPCO_Additions_Summer!$AF$1:$AR$1,0)),KPCO_Additions_Summer!$B$4:$B$821,F$9,KPCO_Additions_Summer!$C$4:$C$821,$C37),$B$3=$AB$3,SUMIFS(INDEX(KPCO_Additions_Winter!$AF$4:$AR$800,0,MATCH($B$1,KPCO_Additions_Winter!$AF$1:$AR$1,0)),KPCO_Additions_Winter!$B$4:$B$800,F$9,KPCO_Additions_Winter!$C$4:$C$800,$C37))</f>
        <v>0</v>
      </c>
      <c r="G37" s="39" cm="1">
        <f t="array" ref="G37">_xlfn.IFS($B$3=$AA$3,SUMIFS(INDEX(KPCO_Additions_Summer!$AF$4:$AR$821,0,MATCH($B$1,KPCO_Additions_Summer!$AF$1:$AR$1,0)),KPCO_Additions_Summer!$B$4:$B$821,G$9,KPCO_Additions_Summer!$C$4:$C$821,$C37),$B$3=$AB$3,SUMIFS(INDEX(KPCO_Additions_Winter!$AF$4:$AR$800,0,MATCH($B$1,KPCO_Additions_Winter!$AF$1:$AR$1,0)),KPCO_Additions_Winter!$B$4:$B$800,G$9,KPCO_Additions_Winter!$C$4:$C$800,$C37))</f>
        <v>0</v>
      </c>
      <c r="H37" s="39" cm="1">
        <f t="array" ref="H37">_xlfn.IFS($B$3=$AA$3,SUMIFS(INDEX(KPCO_Additions_Summer!$AF$4:$AR$821,0,MATCH($B$1,KPCO_Additions_Summer!$AF$1:$AR$1,0)),KPCO_Additions_Summer!$B$4:$B$821,H$9,KPCO_Additions_Summer!$C$4:$C$821,$C37),$B$3=$AB$3,SUMIFS(INDEX(KPCO_Additions_Winter!$AF$4:$AR$800,0,MATCH($B$1,KPCO_Additions_Winter!$AF$1:$AR$1,0)),KPCO_Additions_Winter!$B$4:$B$800,H$9,KPCO_Additions_Winter!$C$4:$C$800,$C37))</f>
        <v>0</v>
      </c>
      <c r="I37" s="39" cm="1">
        <f t="array" ref="I37">_xlfn.IFS($B$3=$AA$3,SUMIFS(INDEX(KPCO_Additions_Summer!$AF$4:$AR$821,0,MATCH($B$1,KPCO_Additions_Summer!$AF$1:$AR$1,0)),KPCO_Additions_Summer!$B$4:$B$821,I$9,KPCO_Additions_Summer!$C$4:$C$821,$C37),$B$3=$AB$3,SUMIFS(INDEX(KPCO_Additions_Winter!$AF$4:$AR$800,0,MATCH($B$1,KPCO_Additions_Winter!$AF$1:$AR$1,0)),KPCO_Additions_Winter!$B$4:$B$800,I$9,KPCO_Additions_Winter!$C$4:$C$800,$C37))</f>
        <v>0</v>
      </c>
      <c r="J37" s="39" cm="1">
        <f t="array" ref="J37">_xlfn.IFS($B$3=$AA$3,SUMIFS(INDEX(KPCO_Additions_Summer!$AF$4:$AR$821,0,MATCH($B$1,KPCO_Additions_Summer!$AF$1:$AR$1,0)),KPCO_Additions_Summer!$B$4:$B$821,J$9,KPCO_Additions_Summer!$C$4:$C$821,$C37),$B$3=$AB$3,SUMIFS(INDEX(KPCO_Additions_Winter!$AF$4:$AR$800,0,MATCH($B$1,KPCO_Additions_Winter!$AF$1:$AR$1,0)),KPCO_Additions_Winter!$B$4:$B$800,J$9,KPCO_Additions_Winter!$C$4:$C$800,$C37))</f>
        <v>0</v>
      </c>
      <c r="K37" s="39" cm="1">
        <f t="array" ref="K37">_xlfn.IFS($B$3=$AA$3,SUMIFS(INDEX(KPCO_Additions_Summer!$AF$4:$AR$821,0,MATCH($B$1,KPCO_Additions_Summer!$AF$1:$AR$1,0)),KPCO_Additions_Summer!$B$4:$B$821,K$9,KPCO_Additions_Summer!$C$4:$C$821,$C37),$B$3=$AB$3,SUMIFS(INDEX(KPCO_Additions_Winter!$AF$4:$AR$800,0,MATCH($B$1,KPCO_Additions_Winter!$AF$1:$AR$1,0)),KPCO_Additions_Winter!$B$4:$B$800,K$9,KPCO_Additions_Winter!$C$4:$C$800,$C37))</f>
        <v>0</v>
      </c>
      <c r="L37" s="39" cm="1">
        <f t="array" ref="L37">_xlfn.IFS($B$3=$AA$3,SUMIFS(INDEX(KPCO_Additions_Summer!$AF$4:$AR$821,0,MATCH($B$1,KPCO_Additions_Summer!$AF$1:$AR$1,0)),KPCO_Additions_Summer!$B$4:$B$821,L$9,KPCO_Additions_Summer!$C$4:$C$821,$C37),$B$3=$AB$3,SUMIFS(INDEX(KPCO_Additions_Winter!$AF$4:$AR$800,0,MATCH($B$1,KPCO_Additions_Winter!$AF$1:$AR$1,0)),KPCO_Additions_Winter!$B$4:$B$800,L$9,KPCO_Additions_Winter!$C$4:$C$800,$C37))</f>
        <v>0</v>
      </c>
      <c r="M37" s="39" cm="1">
        <f t="array" ref="M37">_xlfn.IFS($B$3=$AA$3,SUMIFS(INDEX(KPCO_Additions_Summer!$AF$4:$AR$821,0,MATCH($B$1,KPCO_Additions_Summer!$AF$1:$AR$1,0)),KPCO_Additions_Summer!$B$4:$B$821,M$9,KPCO_Additions_Summer!$C$4:$C$821,$C37),$B$3=$AB$3,SUMIFS(INDEX(KPCO_Additions_Winter!$AF$4:$AR$800,0,MATCH($B$1,KPCO_Additions_Winter!$AF$1:$AR$1,0)),KPCO_Additions_Winter!$B$4:$B$800,M$9,KPCO_Additions_Winter!$C$4:$C$800,$C37))</f>
        <v>0</v>
      </c>
      <c r="N37" s="39" cm="1">
        <f t="array" ref="N37">_xlfn.IFS($B$3=$AA$3,SUMIFS(INDEX(KPCO_Additions_Summer!$AF$4:$AR$821,0,MATCH($B$1,KPCO_Additions_Summer!$AF$1:$AR$1,0)),KPCO_Additions_Summer!$B$4:$B$821,N$9,KPCO_Additions_Summer!$C$4:$C$821,$C37),$B$3=$AB$3,SUMIFS(INDEX(KPCO_Additions_Winter!$AF$4:$AR$800,0,MATCH($B$1,KPCO_Additions_Winter!$AF$1:$AR$1,0)),KPCO_Additions_Winter!$B$4:$B$800,N$9,KPCO_Additions_Winter!$C$4:$C$800,$C37))</f>
        <v>0</v>
      </c>
      <c r="O37" s="39" cm="1">
        <f t="array" ref="O37">_xlfn.IFS($B$3=$AA$3,SUMIFS(INDEX(KPCO_Additions_Summer!$AF$4:$AR$821,0,MATCH($B$1,KPCO_Additions_Summer!$AF$1:$AR$1,0)),KPCO_Additions_Summer!$B$4:$B$821,O$9,KPCO_Additions_Summer!$C$4:$C$821,$C37),$B$3=$AB$3,SUMIFS(INDEX(KPCO_Additions_Winter!$AF$4:$AR$800,0,MATCH($B$1,KPCO_Additions_Winter!$AF$1:$AR$1,0)),KPCO_Additions_Winter!$B$4:$B$800,O$9,KPCO_Additions_Winter!$C$4:$C$800,$C37))</f>
        <v>0</v>
      </c>
      <c r="P37" s="39" cm="1">
        <f t="array" ref="P37">_xlfn.IFS($B$3=$AA$3,SUMIFS(INDEX(KPCO_Additions_Summer!$AF$4:$AR$821,0,MATCH($B$1,KPCO_Additions_Summer!$AF$1:$AR$1,0)),KPCO_Additions_Summer!$B$4:$B$821,P$9,KPCO_Additions_Summer!$C$4:$C$821,$C37),$B$3=$AB$3,SUMIFS(INDEX(KPCO_Additions_Winter!$AF$4:$AR$800,0,MATCH($B$1,KPCO_Additions_Winter!$AF$1:$AR$1,0)),KPCO_Additions_Winter!$B$4:$B$800,P$9,KPCO_Additions_Winter!$C$4:$C$800,$C37))</f>
        <v>0</v>
      </c>
      <c r="Q37" s="39" cm="1">
        <f t="array" ref="Q37">_xlfn.IFS($B$3=$AA$3,SUMIFS(INDEX(KPCO_Additions_Summer!$AF$4:$AR$821,0,MATCH($B$1,KPCO_Additions_Summer!$AF$1:$AR$1,0)),KPCO_Additions_Summer!$B$4:$B$821,Q$9,KPCO_Additions_Summer!$C$4:$C$821,$C37),$B$3=$AB$3,SUMIFS(INDEX(KPCO_Additions_Winter!$AF$4:$AR$800,0,MATCH($B$1,KPCO_Additions_Winter!$AF$1:$AR$1,0)),KPCO_Additions_Winter!$B$4:$B$800,Q$9,KPCO_Additions_Winter!$C$4:$C$800,$C37))</f>
        <v>0</v>
      </c>
      <c r="R37" s="39" cm="1">
        <f t="array" ref="R37">_xlfn.IFS($B$3=$AA$3,SUMIFS(INDEX(KPCO_Additions_Summer!$AF$4:$AR$821,0,MATCH($B$1,KPCO_Additions_Summer!$AF$1:$AR$1,0)),KPCO_Additions_Summer!$B$4:$B$821,R$9,KPCO_Additions_Summer!$C$4:$C$821,$C37),$B$3=$AB$3,SUMIFS(INDEX(KPCO_Additions_Winter!$AF$4:$AR$800,0,MATCH($B$1,KPCO_Additions_Winter!$AF$1:$AR$1,0)),KPCO_Additions_Winter!$B$4:$B$800,R$9,KPCO_Additions_Winter!$C$4:$C$800,$C37))</f>
        <v>0</v>
      </c>
      <c r="S37" s="39" cm="1">
        <f t="array" ref="S37">_xlfn.IFS($B$3=$AA$3,SUMIFS(INDEX(KPCO_Additions_Summer!$AF$4:$AR$821,0,MATCH($B$1,KPCO_Additions_Summer!$AF$1:$AR$1,0)),KPCO_Additions_Summer!$B$4:$B$821,S$9,KPCO_Additions_Summer!$C$4:$C$821,$C37),$B$3=$AB$3,SUMIFS(INDEX(KPCO_Additions_Winter!$AF$4:$AR$800,0,MATCH($B$1,KPCO_Additions_Winter!$AF$1:$AR$1,0)),KPCO_Additions_Winter!$B$4:$B$800,S$9,KPCO_Additions_Winter!$C$4:$C$800,$C37))</f>
        <v>0</v>
      </c>
      <c r="T37" s="39" cm="1">
        <f t="array" ref="T37">_xlfn.IFS($B$3=$AA$3,SUMIFS(INDEX(KPCO_Additions_Summer!$AF$4:$AR$821,0,MATCH($B$1,KPCO_Additions_Summer!$AF$1:$AR$1,0)),KPCO_Additions_Summer!$B$4:$B$821,T$9,KPCO_Additions_Summer!$C$4:$C$821,$C37),$B$3=$AB$3,SUMIFS(INDEX(KPCO_Additions_Winter!$AF$4:$AR$800,0,MATCH($B$1,KPCO_Additions_Winter!$AF$1:$AR$1,0)),KPCO_Additions_Winter!$B$4:$B$800,T$9,KPCO_Additions_Winter!$C$4:$C$800,$C37))</f>
        <v>0</v>
      </c>
      <c r="U37" s="39" cm="1">
        <f t="array" ref="U37">_xlfn.IFS($B$3=$AA$3,SUMIFS(INDEX(KPCO_Additions_Summer!$AF$4:$AR$821,0,MATCH($B$1,KPCO_Additions_Summer!$AF$1:$AR$1,0)),KPCO_Additions_Summer!$B$4:$B$821,U$9,KPCO_Additions_Summer!$C$4:$C$821,$C37),$B$3=$AB$3,SUMIFS(INDEX(KPCO_Additions_Winter!$AF$4:$AR$800,0,MATCH($B$1,KPCO_Additions_Winter!$AF$1:$AR$1,0)),KPCO_Additions_Winter!$B$4:$B$800,U$9,KPCO_Additions_Winter!$C$4:$C$800,$C37))</f>
        <v>0</v>
      </c>
      <c r="V37" s="39" cm="1">
        <f t="array" ref="V37">_xlfn.IFS($B$3=$AA$3,SUMIFS(INDEX(KPCO_Additions_Summer!$AF$4:$AR$821,0,MATCH($B$1,KPCO_Additions_Summer!$AF$1:$AR$1,0)),KPCO_Additions_Summer!$B$4:$B$821,V$9,KPCO_Additions_Summer!$C$4:$C$821,$C37),$B$3=$AB$3,SUMIFS(INDEX(KPCO_Additions_Winter!$AF$4:$AR$800,0,MATCH($B$1,KPCO_Additions_Winter!$AF$1:$AR$1,0)),KPCO_Additions_Winter!$B$4:$B$800,V$9,KPCO_Additions_Winter!$C$4:$C$800,$C37))</f>
        <v>0</v>
      </c>
      <c r="W37" s="39" cm="1">
        <f t="array" ref="W37">_xlfn.IFS($B$3=$AA$3,SUMIFS(INDEX(KPCO_Additions_Summer!$AF$4:$AR$821,0,MATCH($B$1,KPCO_Additions_Summer!$AF$1:$AR$1,0)),KPCO_Additions_Summer!$B$4:$B$821,W$9,KPCO_Additions_Summer!$C$4:$C$821,$C37),$B$3=$AB$3,SUMIFS(INDEX(KPCO_Additions_Winter!$AF$4:$AR$800,0,MATCH($B$1,KPCO_Additions_Winter!$AF$1:$AR$1,0)),KPCO_Additions_Winter!$B$4:$B$800,W$9,KPCO_Additions_Winter!$C$4:$C$800,$C37))</f>
        <v>0</v>
      </c>
      <c r="X37" s="39" cm="1">
        <f t="array" ref="X37">_xlfn.IFS($B$3=$AA$3,SUMIFS(INDEX(KPCO_Additions_Summer!$AF$4:$AR$821,0,MATCH($B$1,KPCO_Additions_Summer!$AF$1:$AR$1,0)),KPCO_Additions_Summer!$B$4:$B$821,X$9,KPCO_Additions_Summer!$C$4:$C$821,$C37),$B$3=$AB$3,SUMIFS(INDEX(KPCO_Additions_Winter!$AF$4:$AR$800,0,MATCH($B$1,KPCO_Additions_Winter!$AF$1:$AR$1,0)),KPCO_Additions_Winter!$B$4:$B$800,X$9,KPCO_Additions_Winter!$C$4:$C$800,$C37))</f>
        <v>0</v>
      </c>
    </row>
    <row r="38" spans="2:37" x14ac:dyDescent="0.25">
      <c r="B38" s="51"/>
      <c r="C38" s="38" t="s">
        <v>15</v>
      </c>
      <c r="D38" s="39" cm="1">
        <f t="array" ref="D38">_xlfn.IFS($B$3=$AA$3,SUMIFS(INDEX(KPCO_Additions_Summer!$AF$4:$AR$821,0,MATCH($B$1,KPCO_Additions_Summer!$AF$1:$AR$1,0)),KPCO_Additions_Summer!$B$4:$B$821,D$9,KPCO_Additions_Summer!$C$4:$C$821,$C38),$B$3=$AB$3,SUMIFS(INDEX(KPCO_Additions_Winter!$AF$4:$AR$800,0,MATCH($B$1,KPCO_Additions_Winter!$AF$1:$AR$1,0)),KPCO_Additions_Winter!$B$4:$B$800,D$9,KPCO_Additions_Winter!$C$4:$C$800,$C38))+IF($B$3=$AA$3,'Existing Resources'!H$11,0)</f>
        <v>11.967795442687942</v>
      </c>
      <c r="E38" s="39" cm="1">
        <f t="array" ref="E38">_xlfn.IFS($B$3=$AA$3,SUMIFS(INDEX(KPCO_Additions_Summer!$AF$4:$AR$821,0,MATCH($B$1,KPCO_Additions_Summer!$AF$1:$AR$1,0)),KPCO_Additions_Summer!$B$4:$B$821,E$9,KPCO_Additions_Summer!$C$4:$C$821,$C38),$B$3=$AB$3,SUMIFS(INDEX(KPCO_Additions_Winter!$AF$4:$AR$800,0,MATCH($B$1,KPCO_Additions_Winter!$AF$1:$AR$1,0)),KPCO_Additions_Winter!$B$4:$B$800,E$9,KPCO_Additions_Winter!$C$4:$C$800,$C38))+IF($B$3=$AA$3,'Existing Resources'!I$11,0)</f>
        <v>13.708273947846017</v>
      </c>
      <c r="F38" s="39" cm="1">
        <f t="array" ref="F38">_xlfn.IFS($B$3=$AA$3,SUMIFS(INDEX(KPCO_Additions_Summer!$AF$4:$AR$821,0,MATCH($B$1,KPCO_Additions_Summer!$AF$1:$AR$1,0)),KPCO_Additions_Summer!$B$4:$B$821,F$9,KPCO_Additions_Summer!$C$4:$C$821,$C38),$B$3=$AB$3,SUMIFS(INDEX(KPCO_Additions_Winter!$AF$4:$AR$800,0,MATCH($B$1,KPCO_Additions_Winter!$AF$1:$AR$1,0)),KPCO_Additions_Winter!$B$4:$B$800,F$9,KPCO_Additions_Winter!$C$4:$C$800,$C38))+IF($B$3=$AA$3,'Existing Resources'!J$11,0)</f>
        <v>19.547144930908289</v>
      </c>
      <c r="G38" s="39" cm="1">
        <f t="array" ref="G38">_xlfn.IFS($B$3=$AA$3,SUMIFS(INDEX(KPCO_Additions_Summer!$AF$4:$AR$821,0,MATCH($B$1,KPCO_Additions_Summer!$AF$1:$AR$1,0)),KPCO_Additions_Summer!$B$4:$B$821,G$9,KPCO_Additions_Summer!$C$4:$C$821,$C38),$B$3=$AB$3,SUMIFS(INDEX(KPCO_Additions_Winter!$AF$4:$AR$800,0,MATCH($B$1,KPCO_Additions_Winter!$AF$1:$AR$1,0)),KPCO_Additions_Winter!$B$4:$B$800,G$9,KPCO_Additions_Winter!$C$4:$C$800,$C38))+IF($B$3=$AA$3,'Existing Resources'!K$11,0)</f>
        <v>26.201979291572506</v>
      </c>
      <c r="H38" s="39" cm="1">
        <f t="array" ref="H38">_xlfn.IFS($B$3=$AA$3,SUMIFS(INDEX(KPCO_Additions_Summer!$AF$4:$AR$821,0,MATCH($B$1,KPCO_Additions_Summer!$AF$1:$AR$1,0)),KPCO_Additions_Summer!$B$4:$B$821,H$9,KPCO_Additions_Summer!$C$4:$C$821,$C38),$B$3=$AB$3,SUMIFS(INDEX(KPCO_Additions_Winter!$AF$4:$AR$800,0,MATCH($B$1,KPCO_Additions_Winter!$AF$1:$AR$1,0)),KPCO_Additions_Winter!$B$4:$B$800,H$9,KPCO_Additions_Winter!$C$4:$C$800,$C38))+IF($B$3=$AA$3,'Existing Resources'!L$11,0)</f>
        <v>31.713116614595886</v>
      </c>
      <c r="I38" s="39" cm="1">
        <f t="array" ref="I38">_xlfn.IFS($B$3=$AA$3,SUMIFS(INDEX(KPCO_Additions_Summer!$AF$4:$AR$821,0,MATCH($B$1,KPCO_Additions_Summer!$AF$1:$AR$1,0)),KPCO_Additions_Summer!$B$4:$B$821,I$9,KPCO_Additions_Summer!$C$4:$C$821,$C38),$B$3=$AB$3,SUMIFS(INDEX(KPCO_Additions_Winter!$AF$4:$AR$800,0,MATCH($B$1,KPCO_Additions_Winter!$AF$1:$AR$1,0)),KPCO_Additions_Winter!$B$4:$B$800,I$9,KPCO_Additions_Winter!$C$4:$C$800,$C38))+IF($B$3=$AA$3,'Existing Resources'!M$11,0)</f>
        <v>36.175375729030257</v>
      </c>
      <c r="J38" s="39" cm="1">
        <f t="array" ref="J38">_xlfn.IFS($B$3=$AA$3,SUMIFS(INDEX(KPCO_Additions_Summer!$AF$4:$AR$821,0,MATCH($B$1,KPCO_Additions_Summer!$AF$1:$AR$1,0)),KPCO_Additions_Summer!$B$4:$B$821,J$9,KPCO_Additions_Summer!$C$4:$C$821,$C38),$B$3=$AB$3,SUMIFS(INDEX(KPCO_Additions_Winter!$AF$4:$AR$800,0,MATCH($B$1,KPCO_Additions_Winter!$AF$1:$AR$1,0)),KPCO_Additions_Winter!$B$4:$B$800,J$9,KPCO_Additions_Winter!$C$4:$C$800,$C38))+IF($B$3=$AA$3,'Existing Resources'!N$11,0)</f>
        <v>39.685774843330016</v>
      </c>
      <c r="K38" s="39" cm="1">
        <f t="array" ref="K38">_xlfn.IFS($B$3=$AA$3,SUMIFS(INDEX(KPCO_Additions_Summer!$AF$4:$AR$821,0,MATCH($B$1,KPCO_Additions_Summer!$AF$1:$AR$1,0)),KPCO_Additions_Summer!$B$4:$B$821,K$9,KPCO_Additions_Summer!$C$4:$C$821,$C38),$B$3=$AB$3,SUMIFS(INDEX(KPCO_Additions_Winter!$AF$4:$AR$800,0,MATCH($B$1,KPCO_Additions_Winter!$AF$1:$AR$1,0)),KPCO_Additions_Winter!$B$4:$B$800,K$9,KPCO_Additions_Winter!$C$4:$C$800,$C38))+IF($B$3=$AA$3,'Existing Resources'!O$11,0)</f>
        <v>42.347388978213672</v>
      </c>
      <c r="L38" s="39" cm="1">
        <f t="array" ref="L38">_xlfn.IFS($B$3=$AA$3,SUMIFS(INDEX(KPCO_Additions_Summer!$AF$4:$AR$821,0,MATCH($B$1,KPCO_Additions_Summer!$AF$1:$AR$1,0)),KPCO_Additions_Summer!$B$4:$B$821,L$9,KPCO_Additions_Summer!$C$4:$C$821,$C38),$B$3=$AB$3,SUMIFS(INDEX(KPCO_Additions_Winter!$AF$4:$AR$800,0,MATCH($B$1,KPCO_Additions_Winter!$AF$1:$AR$1,0)),KPCO_Additions_Winter!$B$4:$B$800,L$9,KPCO_Additions_Winter!$C$4:$C$800,$C38))+IF($B$3=$AA$3,'Existing Resources'!P$11,0)</f>
        <v>41.884020180615849</v>
      </c>
      <c r="M38" s="39" cm="1">
        <f t="array" ref="M38">_xlfn.IFS($B$3=$AA$3,SUMIFS(INDEX(KPCO_Additions_Summer!$AF$4:$AR$821,0,MATCH($B$1,KPCO_Additions_Summer!$AF$1:$AR$1,0)),KPCO_Additions_Summer!$B$4:$B$821,M$9,KPCO_Additions_Summer!$C$4:$C$821,$C38),$B$3=$AB$3,SUMIFS(INDEX(KPCO_Additions_Winter!$AF$4:$AR$800,0,MATCH($B$1,KPCO_Additions_Winter!$AF$1:$AR$1,0)),KPCO_Additions_Winter!$B$4:$B$800,M$9,KPCO_Additions_Winter!$C$4:$C$800,$C38))+IF($B$3=$AA$3,'Existing Resources'!Q$11,0)</f>
        <v>41.130894768646371</v>
      </c>
      <c r="N38" s="39" cm="1">
        <f t="array" ref="N38">_xlfn.IFS($B$3=$AA$3,SUMIFS(INDEX(KPCO_Additions_Summer!$AF$4:$AR$821,0,MATCH($B$1,KPCO_Additions_Summer!$AF$1:$AR$1,0)),KPCO_Additions_Summer!$B$4:$B$821,N$9,KPCO_Additions_Summer!$C$4:$C$821,$C38),$B$3=$AB$3,SUMIFS(INDEX(KPCO_Additions_Winter!$AF$4:$AR$800,0,MATCH($B$1,KPCO_Additions_Winter!$AF$1:$AR$1,0)),KPCO_Additions_Winter!$B$4:$B$800,N$9,KPCO_Additions_Winter!$C$4:$C$800,$C38))+IF($B$3=$AA$3,'Existing Resources'!R$11,0)</f>
        <v>40.228665374037433</v>
      </c>
      <c r="O38" s="39" cm="1">
        <f t="array" ref="O38">_xlfn.IFS($B$3=$AA$3,SUMIFS(INDEX(KPCO_Additions_Summer!$AF$4:$AR$821,0,MATCH($B$1,KPCO_Additions_Summer!$AF$1:$AR$1,0)),KPCO_Additions_Summer!$B$4:$B$821,O$9,KPCO_Additions_Summer!$C$4:$C$821,$C38),$B$3=$AB$3,SUMIFS(INDEX(KPCO_Additions_Winter!$AF$4:$AR$800,0,MATCH($B$1,KPCO_Additions_Winter!$AF$1:$AR$1,0)),KPCO_Additions_Winter!$B$4:$B$800,O$9,KPCO_Additions_Winter!$C$4:$C$800,$C38))+IF($B$3=$AA$3,'Existing Resources'!S$11,0)</f>
        <v>39.256259253484551</v>
      </c>
      <c r="P38" s="39" cm="1">
        <f t="array" ref="P38">_xlfn.IFS($B$3=$AA$3,SUMIFS(INDEX(KPCO_Additions_Summer!$AF$4:$AR$821,0,MATCH($B$1,KPCO_Additions_Summer!$AF$1:$AR$1,0)),KPCO_Additions_Summer!$B$4:$B$821,P$9,KPCO_Additions_Summer!$C$4:$C$821,$C38),$B$3=$AB$3,SUMIFS(INDEX(KPCO_Additions_Winter!$AF$4:$AR$800,0,MATCH($B$1,KPCO_Additions_Winter!$AF$1:$AR$1,0)),KPCO_Additions_Winter!$B$4:$B$800,P$9,KPCO_Additions_Winter!$C$4:$C$800,$C38))+IF($B$3=$AA$3,'Existing Resources'!T$11,0)</f>
        <v>38.369178743493983</v>
      </c>
      <c r="Q38" s="39" cm="1">
        <f t="array" ref="Q38">_xlfn.IFS($B$3=$AA$3,SUMIFS(INDEX(KPCO_Additions_Summer!$AF$4:$AR$821,0,MATCH($B$1,KPCO_Additions_Summer!$AF$1:$AR$1,0)),KPCO_Additions_Summer!$B$4:$B$821,Q$9,KPCO_Additions_Summer!$C$4:$C$821,$C38),$B$3=$AB$3,SUMIFS(INDEX(KPCO_Additions_Winter!$AF$4:$AR$800,0,MATCH($B$1,KPCO_Additions_Winter!$AF$1:$AR$1,0)),KPCO_Additions_Winter!$B$4:$B$800,Q$9,KPCO_Additions_Winter!$C$4:$C$800,$C38))+IF($B$3=$AA$3,'Existing Resources'!U$11,0)</f>
        <v>37.350303715465181</v>
      </c>
      <c r="R38" s="39" cm="1">
        <f t="array" ref="R38">_xlfn.IFS($B$3=$AA$3,SUMIFS(INDEX(KPCO_Additions_Summer!$AF$4:$AR$821,0,MATCH($B$1,KPCO_Additions_Summer!$AF$1:$AR$1,0)),KPCO_Additions_Summer!$B$4:$B$821,R$9,KPCO_Additions_Summer!$C$4:$C$821,$C38),$B$3=$AB$3,SUMIFS(INDEX(KPCO_Additions_Winter!$AF$4:$AR$800,0,MATCH($B$1,KPCO_Additions_Winter!$AF$1:$AR$1,0)),KPCO_Additions_Winter!$B$4:$B$800,R$9,KPCO_Additions_Winter!$C$4:$C$800,$C38))+IF($B$3=$AA$3,'Existing Resources'!V$11,0)</f>
        <v>36.293835964742257</v>
      </c>
      <c r="S38" s="39" cm="1">
        <f t="array" ref="S38">_xlfn.IFS($B$3=$AA$3,SUMIFS(INDEX(KPCO_Additions_Summer!$AF$4:$AR$821,0,MATCH($B$1,KPCO_Additions_Summer!$AF$1:$AR$1,0)),KPCO_Additions_Summer!$B$4:$B$821,S$9,KPCO_Additions_Summer!$C$4:$C$821,$C38),$B$3=$AB$3,SUMIFS(INDEX(KPCO_Additions_Winter!$AF$4:$AR$800,0,MATCH($B$1,KPCO_Additions_Winter!$AF$1:$AR$1,0)),KPCO_Additions_Winter!$B$4:$B$800,S$9,KPCO_Additions_Winter!$C$4:$C$800,$C38))+IF($B$3=$AA$3,'Existing Resources'!W$11,0)</f>
        <v>35.24278701434293</v>
      </c>
      <c r="T38" s="39" cm="1">
        <f t="array" ref="T38">_xlfn.IFS($B$3=$AA$3,SUMIFS(INDEX(KPCO_Additions_Summer!$AF$4:$AR$821,0,MATCH($B$1,KPCO_Additions_Summer!$AF$1:$AR$1,0)),KPCO_Additions_Summer!$B$4:$B$821,T$9,KPCO_Additions_Summer!$C$4:$C$821,$C38),$B$3=$AB$3,SUMIFS(INDEX(KPCO_Additions_Winter!$AF$4:$AR$800,0,MATCH($B$1,KPCO_Additions_Winter!$AF$1:$AR$1,0)),KPCO_Additions_Winter!$B$4:$B$800,T$9,KPCO_Additions_Winter!$C$4:$C$800,$C38))+IF($B$3=$AA$3,'Existing Resources'!X$11,0)</f>
        <v>34.51542998094002</v>
      </c>
      <c r="U38" s="39" cm="1">
        <f t="array" ref="U38">_xlfn.IFS($B$3=$AA$3,SUMIFS(INDEX(KPCO_Additions_Summer!$AF$4:$AR$821,0,MATCH($B$1,KPCO_Additions_Summer!$AF$1:$AR$1,0)),KPCO_Additions_Summer!$B$4:$B$821,U$9,KPCO_Additions_Summer!$C$4:$C$821,$C38),$B$3=$AB$3,SUMIFS(INDEX(KPCO_Additions_Winter!$AF$4:$AR$800,0,MATCH($B$1,KPCO_Additions_Winter!$AF$1:$AR$1,0)),KPCO_Additions_Winter!$B$4:$B$800,U$9,KPCO_Additions_Winter!$C$4:$C$800,$C38))+IF($B$3=$AA$3,'Existing Resources'!Y$11,0)</f>
        <v>33.958190033707858</v>
      </c>
      <c r="V38" s="39" cm="1">
        <f t="array" ref="V38">_xlfn.IFS($B$3=$AA$3,SUMIFS(INDEX(KPCO_Additions_Summer!$AF$4:$AR$821,0,MATCH($B$1,KPCO_Additions_Summer!$AF$1:$AR$1,0)),KPCO_Additions_Summer!$B$4:$B$821,V$9,KPCO_Additions_Summer!$C$4:$C$821,$C38),$B$3=$AB$3,SUMIFS(INDEX(KPCO_Additions_Winter!$AF$4:$AR$800,0,MATCH($B$1,KPCO_Additions_Winter!$AF$1:$AR$1,0)),KPCO_Additions_Winter!$B$4:$B$800,V$9,KPCO_Additions_Winter!$C$4:$C$800,$C38))+IF($B$3=$AA$3,'Existing Resources'!Z$11,0)</f>
        <v>28.404637474545368</v>
      </c>
      <c r="W38" s="39" cm="1">
        <f t="array" ref="W38">_xlfn.IFS($B$3=$AA$3,SUMIFS(INDEX(KPCO_Additions_Summer!$AF$4:$AR$821,0,MATCH($B$1,KPCO_Additions_Summer!$AF$1:$AR$1,0)),KPCO_Additions_Summer!$B$4:$B$821,W$9,KPCO_Additions_Summer!$C$4:$C$821,$C38),$B$3=$AB$3,SUMIFS(INDEX(KPCO_Additions_Winter!$AF$4:$AR$800,0,MATCH($B$1,KPCO_Additions_Winter!$AF$1:$AR$1,0)),KPCO_Additions_Winter!$B$4:$B$800,W$9,KPCO_Additions_Winter!$C$4:$C$800,$C38))+IF($B$3=$AA$3,'Existing Resources'!AA$11,0)</f>
        <v>28.263766702484347</v>
      </c>
      <c r="X38" s="39" cm="1">
        <f t="array" ref="X38">_xlfn.IFS($B$3=$AA$3,SUMIFS(INDEX(KPCO_Additions_Summer!$AF$4:$AR$821,0,MATCH($B$1,KPCO_Additions_Summer!$AF$1:$AR$1,0)),KPCO_Additions_Summer!$B$4:$B$821,X$9,KPCO_Additions_Summer!$C$4:$C$821,$C38),$B$3=$AB$3,SUMIFS(INDEX(KPCO_Additions_Winter!$AF$4:$AR$800,0,MATCH($B$1,KPCO_Additions_Winter!$AF$1:$AR$1,0)),KPCO_Additions_Winter!$B$4:$B$800,X$9,KPCO_Additions_Winter!$C$4:$C$800,$C38))+IF($B$3=$AA$3,'Existing Resources'!AB$11,0)</f>
        <v>23.843063475326254</v>
      </c>
    </row>
    <row r="39" spans="2:37" x14ac:dyDescent="0.25">
      <c r="B39" s="51" t="s">
        <v>108</v>
      </c>
      <c r="C39" s="38" t="s">
        <v>10</v>
      </c>
      <c r="D39" s="39" cm="1">
        <f t="array" ref="D39">_xlfn.IFS($B$3=$AA$3,SUMIFS(INDEX(KPCO_Additions_Summer!$AF$4:$AR$821,0,MATCH($B$1,KPCO_Additions_Summer!$AF$1:$AR$1,0)),KPCO_Additions_Summer!$B$4:$B$821,D$9,KPCO_Additions_Summer!$C$4:$C$821,$C39),$B$3=$AB$3,SUMIFS(INDEX(KPCO_Additions_Winter!$AF$4:$AR$800,0,MATCH($B$1,KPCO_Additions_Winter!$AF$1:$AR$1,0)),KPCO_Additions_Winter!$B$4:$B$800,D$9,KPCO_Additions_Winter!$C$4:$C$800,$C39))</f>
        <v>0</v>
      </c>
      <c r="E39" s="39" cm="1">
        <f t="array" ref="E39">_xlfn.IFS($B$3=$AA$3,SUMIFS(INDEX(KPCO_Additions_Summer!$AF$4:$AR$821,0,MATCH($B$1,KPCO_Additions_Summer!$AF$1:$AR$1,0)),KPCO_Additions_Summer!$B$4:$B$821,E$9,KPCO_Additions_Summer!$C$4:$C$821,$C39),$B$3=$AB$3,SUMIFS(INDEX(KPCO_Additions_Winter!$AF$4:$AR$800,0,MATCH($B$1,KPCO_Additions_Winter!$AF$1:$AR$1,0)),KPCO_Additions_Winter!$B$4:$B$800,E$9,KPCO_Additions_Winter!$C$4:$C$800,$C39))</f>
        <v>0</v>
      </c>
      <c r="F39" s="39" cm="1">
        <f t="array" ref="F39">_xlfn.IFS($B$3=$AA$3,SUMIFS(INDEX(KPCO_Additions_Summer!$AF$4:$AR$821,0,MATCH($B$1,KPCO_Additions_Summer!$AF$1:$AR$1,0)),KPCO_Additions_Summer!$B$4:$B$821,F$9,KPCO_Additions_Summer!$C$4:$C$821,$C39),$B$3=$AB$3,SUMIFS(INDEX(KPCO_Additions_Winter!$AF$4:$AR$800,0,MATCH($B$1,KPCO_Additions_Winter!$AF$1:$AR$1,0)),KPCO_Additions_Winter!$B$4:$B$800,F$9,KPCO_Additions_Winter!$C$4:$C$800,$C39))</f>
        <v>0</v>
      </c>
      <c r="G39" s="39" cm="1">
        <f t="array" ref="G39">_xlfn.IFS($B$3=$AA$3,SUMIFS(INDEX(KPCO_Additions_Summer!$AF$4:$AR$821,0,MATCH($B$1,KPCO_Additions_Summer!$AF$1:$AR$1,0)),KPCO_Additions_Summer!$B$4:$B$821,G$9,KPCO_Additions_Summer!$C$4:$C$821,$C39),$B$3=$AB$3,SUMIFS(INDEX(KPCO_Additions_Winter!$AF$4:$AR$800,0,MATCH($B$1,KPCO_Additions_Winter!$AF$1:$AR$1,0)),KPCO_Additions_Winter!$B$4:$B$800,G$9,KPCO_Additions_Winter!$C$4:$C$800,$C39))</f>
        <v>0</v>
      </c>
      <c r="H39" s="39" cm="1">
        <f t="array" ref="H39">_xlfn.IFS($B$3=$AA$3,SUMIFS(INDEX(KPCO_Additions_Summer!$AF$4:$AR$821,0,MATCH($B$1,KPCO_Additions_Summer!$AF$1:$AR$1,0)),KPCO_Additions_Summer!$B$4:$B$821,H$9,KPCO_Additions_Summer!$C$4:$C$821,$C39),$B$3=$AB$3,SUMIFS(INDEX(KPCO_Additions_Winter!$AF$4:$AR$800,0,MATCH($B$1,KPCO_Additions_Winter!$AF$1:$AR$1,0)),KPCO_Additions_Winter!$B$4:$B$800,H$9,KPCO_Additions_Winter!$C$4:$C$800,$C39))</f>
        <v>0</v>
      </c>
      <c r="I39" s="39" cm="1">
        <f t="array" ref="I39">_xlfn.IFS($B$3=$AA$3,SUMIFS(INDEX(KPCO_Additions_Summer!$AF$4:$AR$821,0,MATCH($B$1,KPCO_Additions_Summer!$AF$1:$AR$1,0)),KPCO_Additions_Summer!$B$4:$B$821,I$9,KPCO_Additions_Summer!$C$4:$C$821,$C39),$B$3=$AB$3,SUMIFS(INDEX(KPCO_Additions_Winter!$AF$4:$AR$800,0,MATCH($B$1,KPCO_Additions_Winter!$AF$1:$AR$1,0)),KPCO_Additions_Winter!$B$4:$B$800,I$9,KPCO_Additions_Winter!$C$4:$C$800,$C39))</f>
        <v>0</v>
      </c>
      <c r="J39" s="39" cm="1">
        <f t="array" ref="J39">_xlfn.IFS($B$3=$AA$3,SUMIFS(INDEX(KPCO_Additions_Summer!$AF$4:$AR$821,0,MATCH($B$1,KPCO_Additions_Summer!$AF$1:$AR$1,0)),KPCO_Additions_Summer!$B$4:$B$821,J$9,KPCO_Additions_Summer!$C$4:$C$821,$C39),$B$3=$AB$3,SUMIFS(INDEX(KPCO_Additions_Winter!$AF$4:$AR$800,0,MATCH($B$1,KPCO_Additions_Winter!$AF$1:$AR$1,0)),KPCO_Additions_Winter!$B$4:$B$800,J$9,KPCO_Additions_Winter!$C$4:$C$800,$C39))</f>
        <v>0</v>
      </c>
      <c r="K39" s="39" cm="1">
        <f t="array" ref="K39">_xlfn.IFS($B$3=$AA$3,SUMIFS(INDEX(KPCO_Additions_Summer!$AF$4:$AR$821,0,MATCH($B$1,KPCO_Additions_Summer!$AF$1:$AR$1,0)),KPCO_Additions_Summer!$B$4:$B$821,K$9,KPCO_Additions_Summer!$C$4:$C$821,$C39),$B$3=$AB$3,SUMIFS(INDEX(KPCO_Additions_Winter!$AF$4:$AR$800,0,MATCH($B$1,KPCO_Additions_Winter!$AF$1:$AR$1,0)),KPCO_Additions_Winter!$B$4:$B$800,K$9,KPCO_Additions_Winter!$C$4:$C$800,$C39))</f>
        <v>0</v>
      </c>
      <c r="L39" s="39" cm="1">
        <f t="array" ref="L39">_xlfn.IFS($B$3=$AA$3,SUMIFS(INDEX(KPCO_Additions_Summer!$AF$4:$AR$821,0,MATCH($B$1,KPCO_Additions_Summer!$AF$1:$AR$1,0)),KPCO_Additions_Summer!$B$4:$B$821,L$9,KPCO_Additions_Summer!$C$4:$C$821,$C39),$B$3=$AB$3,SUMIFS(INDEX(KPCO_Additions_Winter!$AF$4:$AR$800,0,MATCH($B$1,KPCO_Additions_Winter!$AF$1:$AR$1,0)),KPCO_Additions_Winter!$B$4:$B$800,L$9,KPCO_Additions_Winter!$C$4:$C$800,$C39))</f>
        <v>0</v>
      </c>
      <c r="M39" s="39" cm="1">
        <f t="array" ref="M39">_xlfn.IFS($B$3=$AA$3,SUMIFS(INDEX(KPCO_Additions_Summer!$AF$4:$AR$821,0,MATCH($B$1,KPCO_Additions_Summer!$AF$1:$AR$1,0)),KPCO_Additions_Summer!$B$4:$B$821,M$9,KPCO_Additions_Summer!$C$4:$C$821,$C39),$B$3=$AB$3,SUMIFS(INDEX(KPCO_Additions_Winter!$AF$4:$AR$800,0,MATCH($B$1,KPCO_Additions_Winter!$AF$1:$AR$1,0)),KPCO_Additions_Winter!$B$4:$B$800,M$9,KPCO_Additions_Winter!$C$4:$C$800,$C39))</f>
        <v>0</v>
      </c>
      <c r="N39" s="39" cm="1">
        <f t="array" ref="N39">_xlfn.IFS($B$3=$AA$3,SUMIFS(INDEX(KPCO_Additions_Summer!$AF$4:$AR$821,0,MATCH($B$1,KPCO_Additions_Summer!$AF$1:$AR$1,0)),KPCO_Additions_Summer!$B$4:$B$821,N$9,KPCO_Additions_Summer!$C$4:$C$821,$C39),$B$3=$AB$3,SUMIFS(INDEX(KPCO_Additions_Winter!$AF$4:$AR$800,0,MATCH($B$1,KPCO_Additions_Winter!$AF$1:$AR$1,0)),KPCO_Additions_Winter!$B$4:$B$800,N$9,KPCO_Additions_Winter!$C$4:$C$800,$C39))</f>
        <v>0</v>
      </c>
      <c r="O39" s="39" cm="1">
        <f t="array" ref="O39">_xlfn.IFS($B$3=$AA$3,SUMIFS(INDEX(KPCO_Additions_Summer!$AF$4:$AR$821,0,MATCH($B$1,KPCO_Additions_Summer!$AF$1:$AR$1,0)),KPCO_Additions_Summer!$B$4:$B$821,O$9,KPCO_Additions_Summer!$C$4:$C$821,$C39),$B$3=$AB$3,SUMIFS(INDEX(KPCO_Additions_Winter!$AF$4:$AR$800,0,MATCH($B$1,KPCO_Additions_Winter!$AF$1:$AR$1,0)),KPCO_Additions_Winter!$B$4:$B$800,O$9,KPCO_Additions_Winter!$C$4:$C$800,$C39))</f>
        <v>0</v>
      </c>
      <c r="P39" s="39" cm="1">
        <f t="array" ref="P39">_xlfn.IFS($B$3=$AA$3,SUMIFS(INDEX(KPCO_Additions_Summer!$AF$4:$AR$821,0,MATCH($B$1,KPCO_Additions_Summer!$AF$1:$AR$1,0)),KPCO_Additions_Summer!$B$4:$B$821,P$9,KPCO_Additions_Summer!$C$4:$C$821,$C39),$B$3=$AB$3,SUMIFS(INDEX(KPCO_Additions_Winter!$AF$4:$AR$800,0,MATCH($B$1,KPCO_Additions_Winter!$AF$1:$AR$1,0)),KPCO_Additions_Winter!$B$4:$B$800,P$9,KPCO_Additions_Winter!$C$4:$C$800,$C39))</f>
        <v>0</v>
      </c>
      <c r="Q39" s="39" cm="1">
        <f t="array" ref="Q39">_xlfn.IFS($B$3=$AA$3,SUMIFS(INDEX(KPCO_Additions_Summer!$AF$4:$AR$821,0,MATCH($B$1,KPCO_Additions_Summer!$AF$1:$AR$1,0)),KPCO_Additions_Summer!$B$4:$B$821,Q$9,KPCO_Additions_Summer!$C$4:$C$821,$C39),$B$3=$AB$3,SUMIFS(INDEX(KPCO_Additions_Winter!$AF$4:$AR$800,0,MATCH($B$1,KPCO_Additions_Winter!$AF$1:$AR$1,0)),KPCO_Additions_Winter!$B$4:$B$800,Q$9,KPCO_Additions_Winter!$C$4:$C$800,$C39))</f>
        <v>0</v>
      </c>
      <c r="R39" s="39" cm="1">
        <f t="array" ref="R39">_xlfn.IFS($B$3=$AA$3,SUMIFS(INDEX(KPCO_Additions_Summer!$AF$4:$AR$821,0,MATCH($B$1,KPCO_Additions_Summer!$AF$1:$AR$1,0)),KPCO_Additions_Summer!$B$4:$B$821,R$9,KPCO_Additions_Summer!$C$4:$C$821,$C39),$B$3=$AB$3,SUMIFS(INDEX(KPCO_Additions_Winter!$AF$4:$AR$800,0,MATCH($B$1,KPCO_Additions_Winter!$AF$1:$AR$1,0)),KPCO_Additions_Winter!$B$4:$B$800,R$9,KPCO_Additions_Winter!$C$4:$C$800,$C39))</f>
        <v>0</v>
      </c>
      <c r="S39" s="39" cm="1">
        <f t="array" ref="S39">_xlfn.IFS($B$3=$AA$3,SUMIFS(INDEX(KPCO_Additions_Summer!$AF$4:$AR$821,0,MATCH($B$1,KPCO_Additions_Summer!$AF$1:$AR$1,0)),KPCO_Additions_Summer!$B$4:$B$821,S$9,KPCO_Additions_Summer!$C$4:$C$821,$C39),$B$3=$AB$3,SUMIFS(INDEX(KPCO_Additions_Winter!$AF$4:$AR$800,0,MATCH($B$1,KPCO_Additions_Winter!$AF$1:$AR$1,0)),KPCO_Additions_Winter!$B$4:$B$800,S$9,KPCO_Additions_Winter!$C$4:$C$800,$C39))</f>
        <v>0</v>
      </c>
      <c r="T39" s="39" cm="1">
        <f t="array" ref="T39">_xlfn.IFS($B$3=$AA$3,SUMIFS(INDEX(KPCO_Additions_Summer!$AF$4:$AR$821,0,MATCH($B$1,KPCO_Additions_Summer!$AF$1:$AR$1,0)),KPCO_Additions_Summer!$B$4:$B$821,T$9,KPCO_Additions_Summer!$C$4:$C$821,$C39),$B$3=$AB$3,SUMIFS(INDEX(KPCO_Additions_Winter!$AF$4:$AR$800,0,MATCH($B$1,KPCO_Additions_Winter!$AF$1:$AR$1,0)),KPCO_Additions_Winter!$B$4:$B$800,T$9,KPCO_Additions_Winter!$C$4:$C$800,$C39))</f>
        <v>0</v>
      </c>
      <c r="U39" s="39" cm="1">
        <f t="array" ref="U39">_xlfn.IFS($B$3=$AA$3,SUMIFS(INDEX(KPCO_Additions_Summer!$AF$4:$AR$821,0,MATCH($B$1,KPCO_Additions_Summer!$AF$1:$AR$1,0)),KPCO_Additions_Summer!$B$4:$B$821,U$9,KPCO_Additions_Summer!$C$4:$C$821,$C39),$B$3=$AB$3,SUMIFS(INDEX(KPCO_Additions_Winter!$AF$4:$AR$800,0,MATCH($B$1,KPCO_Additions_Winter!$AF$1:$AR$1,0)),KPCO_Additions_Winter!$B$4:$B$800,U$9,KPCO_Additions_Winter!$C$4:$C$800,$C39))</f>
        <v>0</v>
      </c>
      <c r="V39" s="39" cm="1">
        <f t="array" ref="V39">_xlfn.IFS($B$3=$AA$3,SUMIFS(INDEX(KPCO_Additions_Summer!$AF$4:$AR$821,0,MATCH($B$1,KPCO_Additions_Summer!$AF$1:$AR$1,0)),KPCO_Additions_Summer!$B$4:$B$821,V$9,KPCO_Additions_Summer!$C$4:$C$821,$C39),$B$3=$AB$3,SUMIFS(INDEX(KPCO_Additions_Winter!$AF$4:$AR$800,0,MATCH($B$1,KPCO_Additions_Winter!$AF$1:$AR$1,0)),KPCO_Additions_Winter!$B$4:$B$800,V$9,KPCO_Additions_Winter!$C$4:$C$800,$C39))</f>
        <v>0</v>
      </c>
      <c r="W39" s="39" cm="1">
        <f t="array" ref="W39">_xlfn.IFS($B$3=$AA$3,SUMIFS(INDEX(KPCO_Additions_Summer!$AF$4:$AR$821,0,MATCH($B$1,KPCO_Additions_Summer!$AF$1:$AR$1,0)),KPCO_Additions_Summer!$B$4:$B$821,W$9,KPCO_Additions_Summer!$C$4:$C$821,$C39),$B$3=$AB$3,SUMIFS(INDEX(KPCO_Additions_Winter!$AF$4:$AR$800,0,MATCH($B$1,KPCO_Additions_Winter!$AF$1:$AR$1,0)),KPCO_Additions_Winter!$B$4:$B$800,W$9,KPCO_Additions_Winter!$C$4:$C$800,$C39))</f>
        <v>0</v>
      </c>
      <c r="X39" s="39" cm="1">
        <f t="array" ref="X39">_xlfn.IFS($B$3=$AA$3,SUMIFS(INDEX(KPCO_Additions_Summer!$AF$4:$AR$821,0,MATCH($B$1,KPCO_Additions_Summer!$AF$1:$AR$1,0)),KPCO_Additions_Summer!$B$4:$B$821,X$9,KPCO_Additions_Summer!$C$4:$C$821,$C39),$B$3=$AB$3,SUMIFS(INDEX(KPCO_Additions_Winter!$AF$4:$AR$800,0,MATCH($B$1,KPCO_Additions_Winter!$AF$1:$AR$1,0)),KPCO_Additions_Winter!$B$4:$B$800,X$9,KPCO_Additions_Winter!$C$4:$C$800,$C39))</f>
        <v>0</v>
      </c>
    </row>
    <row r="40" spans="2:37" x14ac:dyDescent="0.25">
      <c r="B40" s="51"/>
      <c r="C40" s="112" t="s">
        <v>7</v>
      </c>
      <c r="D40" s="113" cm="1">
        <f t="array" ref="D40">_xlfn.IFS($B$3=$AA$3,SUMIFS(INDEX(KPCO_Additions_Summer!$AF$4:$AR$821,0,MATCH($B$1,KPCO_Additions_Summer!$AF$1:$AR$1,0)),KPCO_Additions_Summer!$B$4:$B$821,D$9,KPCO_Additions_Summer!$C$4:$C$821,$C40),$B$3=$AB$3,SUMIFS(INDEX(KPCO_Additions_Winter!$AF$4:$AR$800,0,MATCH($B$1,KPCO_Additions_Winter!$AF$1:$AR$1,0)),KPCO_Additions_Winter!$B$4:$B$800,D$9,KPCO_Additions_Winter!$C$4:$C$800,$C40))</f>
        <v>0</v>
      </c>
      <c r="E40" s="113" cm="1">
        <f t="array" ref="E40">_xlfn.IFS($B$3=$AA$3,SUMIFS(INDEX(KPCO_Additions_Summer!$AF$4:$AR$821,0,MATCH($B$1,KPCO_Additions_Summer!$AF$1:$AR$1,0)),KPCO_Additions_Summer!$B$4:$B$821,E$9,KPCO_Additions_Summer!$C$4:$C$821,$C40),$B$3=$AB$3,SUMIFS(INDEX(KPCO_Additions_Winter!$AF$4:$AR$800,0,MATCH($B$1,KPCO_Additions_Winter!$AF$1:$AR$1,0)),KPCO_Additions_Winter!$B$4:$B$800,E$9,KPCO_Additions_Winter!$C$4:$C$800,$C40))</f>
        <v>0</v>
      </c>
      <c r="F40" s="113" cm="1">
        <f t="array" ref="F40">_xlfn.IFS($B$3=$AA$3,SUMIFS(INDEX(KPCO_Additions_Summer!$AF$4:$AR$821,0,MATCH($B$1,KPCO_Additions_Summer!$AF$1:$AR$1,0)),KPCO_Additions_Summer!$B$4:$B$821,F$9,KPCO_Additions_Summer!$C$4:$C$821,$C40),$B$3=$AB$3,SUMIFS(INDEX(KPCO_Additions_Winter!$AF$4:$AR$800,0,MATCH($B$1,KPCO_Additions_Winter!$AF$1:$AR$1,0)),KPCO_Additions_Winter!$B$4:$B$800,F$9,KPCO_Additions_Winter!$C$4:$C$800,$C40))</f>
        <v>0</v>
      </c>
      <c r="G40" s="113" cm="1">
        <f t="array" ref="G40">_xlfn.IFS($B$3=$AA$3,SUMIFS(INDEX(KPCO_Additions_Summer!$AF$4:$AR$821,0,MATCH($B$1,KPCO_Additions_Summer!$AF$1:$AR$1,0)),KPCO_Additions_Summer!$B$4:$B$821,G$9,KPCO_Additions_Summer!$C$4:$C$821,$C40),$B$3=$AB$3,SUMIFS(INDEX(KPCO_Additions_Winter!$AF$4:$AR$800,0,MATCH($B$1,KPCO_Additions_Winter!$AF$1:$AR$1,0)),KPCO_Additions_Winter!$B$4:$B$800,G$9,KPCO_Additions_Winter!$C$4:$C$800,$C40))</f>
        <v>0</v>
      </c>
      <c r="H40" s="113" cm="1">
        <f t="array" ref="H40">_xlfn.IFS($B$3=$AA$3,SUMIFS(INDEX(KPCO_Additions_Summer!$AF$4:$AR$821,0,MATCH($B$1,KPCO_Additions_Summer!$AF$1:$AR$1,0)),KPCO_Additions_Summer!$B$4:$B$821,H$9,KPCO_Additions_Summer!$C$4:$C$821,$C40),$B$3=$AB$3,SUMIFS(INDEX(KPCO_Additions_Winter!$AF$4:$AR$800,0,MATCH($B$1,KPCO_Additions_Winter!$AF$1:$AR$1,0)),KPCO_Additions_Winter!$B$4:$B$800,H$9,KPCO_Additions_Winter!$C$4:$C$800,$C40))</f>
        <v>0</v>
      </c>
      <c r="I40" s="113" cm="1">
        <f t="array" ref="I40">_xlfn.IFS($B$3=$AA$3,SUMIFS(INDEX(KPCO_Additions_Summer!$AF$4:$AR$821,0,MATCH($B$1,KPCO_Additions_Summer!$AF$1:$AR$1,0)),KPCO_Additions_Summer!$B$4:$B$821,I$9,KPCO_Additions_Summer!$C$4:$C$821,$C40),$B$3=$AB$3,SUMIFS(INDEX(KPCO_Additions_Winter!$AF$4:$AR$800,0,MATCH($B$1,KPCO_Additions_Winter!$AF$1:$AR$1,0)),KPCO_Additions_Winter!$B$4:$B$800,I$9,KPCO_Additions_Winter!$C$4:$C$800,$C40))</f>
        <v>35.168157259893334</v>
      </c>
      <c r="J40" s="113" cm="1">
        <f t="array" ref="J40">_xlfn.IFS($B$3=$AA$3,SUMIFS(INDEX(KPCO_Additions_Summer!$AF$4:$AR$821,0,MATCH($B$1,KPCO_Additions_Summer!$AF$1:$AR$1,0)),KPCO_Additions_Summer!$B$4:$B$821,J$9,KPCO_Additions_Summer!$C$4:$C$821,$C40),$B$3=$AB$3,SUMIFS(INDEX(KPCO_Additions_Winter!$AF$4:$AR$800,0,MATCH($B$1,KPCO_Additions_Winter!$AF$1:$AR$1,0)),KPCO_Additions_Winter!$B$4:$B$800,J$9,KPCO_Additions_Winter!$C$4:$C$800,$C40))</f>
        <v>31.401788711872001</v>
      </c>
      <c r="K40" s="113" cm="1">
        <f t="array" ref="K40">_xlfn.IFS($B$3=$AA$3,SUMIFS(INDEX(KPCO_Additions_Summer!$AF$4:$AR$821,0,MATCH($B$1,KPCO_Additions_Summer!$AF$1:$AR$1,0)),KPCO_Additions_Summer!$B$4:$B$821,K$9,KPCO_Additions_Summer!$C$4:$C$821,$C40),$B$3=$AB$3,SUMIFS(INDEX(KPCO_Additions_Winter!$AF$4:$AR$800,0,MATCH($B$1,KPCO_Additions_Winter!$AF$1:$AR$1,0)),KPCO_Additions_Winter!$B$4:$B$800,K$9,KPCO_Additions_Winter!$C$4:$C$800,$C40))</f>
        <v>30.896471366728413</v>
      </c>
      <c r="L40" s="113" cm="1">
        <f t="array" ref="L40">_xlfn.IFS($B$3=$AA$3,SUMIFS(INDEX(KPCO_Additions_Summer!$AF$4:$AR$821,0,MATCH($B$1,KPCO_Additions_Summer!$AF$1:$AR$1,0)),KPCO_Additions_Summer!$B$4:$B$821,L$9,KPCO_Additions_Summer!$C$4:$C$821,$C40),$B$3=$AB$3,SUMIFS(INDEX(KPCO_Additions_Winter!$AF$4:$AR$800,0,MATCH($B$1,KPCO_Additions_Winter!$AF$1:$AR$1,0)),KPCO_Additions_Winter!$B$4:$B$800,L$9,KPCO_Additions_Winter!$C$4:$C$800,$C40))</f>
        <v>30.391154021584821</v>
      </c>
      <c r="M40" s="113" cm="1">
        <f t="array" ref="M40">_xlfn.IFS($B$3=$AA$3,SUMIFS(INDEX(KPCO_Additions_Summer!$AF$4:$AR$821,0,MATCH($B$1,KPCO_Additions_Summer!$AF$1:$AR$1,0)),KPCO_Additions_Summer!$B$4:$B$821,M$9,KPCO_Additions_Summer!$C$4:$C$821,$C40),$B$3=$AB$3,SUMIFS(INDEX(KPCO_Additions_Winter!$AF$4:$AR$800,0,MATCH($B$1,KPCO_Additions_Winter!$AF$1:$AR$1,0)),KPCO_Additions_Winter!$B$4:$B$800,M$9,KPCO_Additions_Winter!$C$4:$C$800,$C40))</f>
        <v>29.633178003869432</v>
      </c>
      <c r="N40" s="113" cm="1">
        <f t="array" ref="N40">_xlfn.IFS($B$3=$AA$3,SUMIFS(INDEX(KPCO_Additions_Summer!$AF$4:$AR$821,0,MATCH($B$1,KPCO_Additions_Summer!$AF$1:$AR$1,0)),KPCO_Additions_Summer!$B$4:$B$821,N$9,KPCO_Additions_Summer!$C$4:$C$821,$C40),$B$3=$AB$3,SUMIFS(INDEX(KPCO_Additions_Winter!$AF$4:$AR$800,0,MATCH($B$1,KPCO_Additions_Winter!$AF$1:$AR$1,0)),KPCO_Additions_Winter!$B$4:$B$800,N$9,KPCO_Additions_Winter!$C$4:$C$800,$C40))</f>
        <v>28.875201986154043</v>
      </c>
      <c r="O40" s="113" cm="1">
        <f t="array" ref="O40">_xlfn.IFS($B$3=$AA$3,SUMIFS(INDEX(KPCO_Additions_Summer!$AF$4:$AR$821,0,MATCH($B$1,KPCO_Additions_Summer!$AF$1:$AR$1,0)),KPCO_Additions_Summer!$B$4:$B$821,O$9,KPCO_Additions_Summer!$C$4:$C$821,$C40),$B$3=$AB$3,SUMIFS(INDEX(KPCO_Additions_Winter!$AF$4:$AR$800,0,MATCH($B$1,KPCO_Additions_Winter!$AF$1:$AR$1,0)),KPCO_Additions_Winter!$B$4:$B$800,O$9,KPCO_Additions_Winter!$C$4:$C$800,$C40))</f>
        <v>28.117225968438653</v>
      </c>
      <c r="P40" s="113" cm="1">
        <f t="array" ref="P40">_xlfn.IFS($B$3=$AA$3,SUMIFS(INDEX(KPCO_Additions_Summer!$AF$4:$AR$821,0,MATCH($B$1,KPCO_Additions_Summer!$AF$1:$AR$1,0)),KPCO_Additions_Summer!$B$4:$B$821,P$9,KPCO_Additions_Summer!$C$4:$C$821,$C40),$B$3=$AB$3,SUMIFS(INDEX(KPCO_Additions_Winter!$AF$4:$AR$800,0,MATCH($B$1,KPCO_Additions_Winter!$AF$1:$AR$1,0)),KPCO_Additions_Winter!$B$4:$B$800,P$9,KPCO_Additions_Winter!$C$4:$C$800,$C40))</f>
        <v>27.359249950723267</v>
      </c>
      <c r="Q40" s="113" cm="1">
        <f t="array" ref="Q40">_xlfn.IFS($B$3=$AA$3,SUMIFS(INDEX(KPCO_Additions_Summer!$AF$4:$AR$821,0,MATCH($B$1,KPCO_Additions_Summer!$AF$1:$AR$1,0)),KPCO_Additions_Summer!$B$4:$B$821,Q$9,KPCO_Additions_Summer!$C$4:$C$821,$C40),$B$3=$AB$3,SUMIFS(INDEX(KPCO_Additions_Winter!$AF$4:$AR$800,0,MATCH($B$1,KPCO_Additions_Winter!$AF$1:$AR$1,0)),KPCO_Additions_Winter!$B$4:$B$800,Q$9,KPCO_Additions_Winter!$C$4:$C$800,$C40))</f>
        <v>26.601273933007885</v>
      </c>
      <c r="R40" s="113" cm="1">
        <f t="array" ref="R40">_xlfn.IFS($B$3=$AA$3,SUMIFS(INDEX(KPCO_Additions_Summer!$AF$4:$AR$821,0,MATCH($B$1,KPCO_Additions_Summer!$AF$1:$AR$1,0)),KPCO_Additions_Summer!$B$4:$B$821,R$9,KPCO_Additions_Summer!$C$4:$C$821,$C40),$B$3=$AB$3,SUMIFS(INDEX(KPCO_Additions_Winter!$AF$4:$AR$800,0,MATCH($B$1,KPCO_Additions_Winter!$AF$1:$AR$1,0)),KPCO_Additions_Winter!$B$4:$B$800,R$9,KPCO_Additions_Winter!$C$4:$C$800,$C40))</f>
        <v>25.821642955227396</v>
      </c>
      <c r="S40" s="113" cm="1">
        <f t="array" ref="S40">_xlfn.IFS($B$3=$AA$3,SUMIFS(INDEX(KPCO_Additions_Summer!$AF$4:$AR$821,0,MATCH($B$1,KPCO_Additions_Summer!$AF$1:$AR$1,0)),KPCO_Additions_Summer!$B$4:$B$821,S$9,KPCO_Additions_Summer!$C$4:$C$821,$C40),$B$3=$AB$3,SUMIFS(INDEX(KPCO_Additions_Winter!$AF$4:$AR$800,0,MATCH($B$1,KPCO_Additions_Winter!$AF$1:$AR$1,0)),KPCO_Additions_Winter!$B$4:$B$800,S$9,KPCO_Additions_Winter!$C$4:$C$800,$C40))</f>
        <v>25.031184497414312</v>
      </c>
      <c r="T40" s="113" cm="1">
        <f t="array" ref="T40">_xlfn.IFS($B$3=$AA$3,SUMIFS(INDEX(KPCO_Additions_Summer!$AF$4:$AR$821,0,MATCH($B$1,KPCO_Additions_Summer!$AF$1:$AR$1,0)),KPCO_Additions_Summer!$B$4:$B$821,T$9,KPCO_Additions_Summer!$C$4:$C$821,$C40),$B$3=$AB$3,SUMIFS(INDEX(KPCO_Additions_Winter!$AF$4:$AR$800,0,MATCH($B$1,KPCO_Additions_Winter!$AF$1:$AR$1,0)),KPCO_Additions_Winter!$B$4:$B$800,T$9,KPCO_Additions_Winter!$C$4:$C$800,$C40))</f>
        <v>23.977239886996866</v>
      </c>
      <c r="U40" s="113" cm="1">
        <f t="array" ref="U40">_xlfn.IFS($B$3=$AA$3,SUMIFS(INDEX(KPCO_Additions_Summer!$AF$4:$AR$821,0,MATCH($B$1,KPCO_Additions_Summer!$AF$1:$AR$1,0)),KPCO_Additions_Summer!$B$4:$B$821,U$9,KPCO_Additions_Summer!$C$4:$C$821,$C40),$B$3=$AB$3,SUMIFS(INDEX(KPCO_Additions_Winter!$AF$4:$AR$800,0,MATCH($B$1,KPCO_Additions_Winter!$AF$1:$AR$1,0)),KPCO_Additions_Winter!$B$4:$B$800,U$9,KPCO_Additions_Winter!$C$4:$C$800,$C40))</f>
        <v>22.923295276579417</v>
      </c>
      <c r="V40" s="113" cm="1">
        <f t="array" ref="V40">_xlfn.IFS($B$3=$AA$3,SUMIFS(INDEX(KPCO_Additions_Summer!$AF$4:$AR$821,0,MATCH($B$1,KPCO_Additions_Summer!$AF$1:$AR$1,0)),KPCO_Additions_Summer!$B$4:$B$821,V$9,KPCO_Additions_Summer!$C$4:$C$821,$C40),$B$3=$AB$3,SUMIFS(INDEX(KPCO_Additions_Winter!$AF$4:$AR$800,0,MATCH($B$1,KPCO_Additions_Winter!$AF$1:$AR$1,0)),KPCO_Additions_Winter!$B$4:$B$800,V$9,KPCO_Additions_Winter!$C$4:$C$800,$C40))</f>
        <v>22.923295276579417</v>
      </c>
      <c r="W40" s="113" cm="1">
        <f t="array" ref="W40">_xlfn.IFS($B$3=$AA$3,SUMIFS(INDEX(KPCO_Additions_Summer!$AF$4:$AR$821,0,MATCH($B$1,KPCO_Additions_Summer!$AF$1:$AR$1,0)),KPCO_Additions_Summer!$B$4:$B$821,W$9,KPCO_Additions_Summer!$C$4:$C$821,$C40),$B$3=$AB$3,SUMIFS(INDEX(KPCO_Additions_Winter!$AF$4:$AR$800,0,MATCH($B$1,KPCO_Additions_Winter!$AF$1:$AR$1,0)),KPCO_Additions_Winter!$B$4:$B$800,W$9,KPCO_Additions_Winter!$C$4:$C$800,$C40))</f>
        <v>22.923295276579417</v>
      </c>
      <c r="X40" s="113" cm="1">
        <f t="array" ref="X40">_xlfn.IFS($B$3=$AA$3,SUMIFS(INDEX(KPCO_Additions_Summer!$AF$4:$AR$821,0,MATCH($B$1,KPCO_Additions_Summer!$AF$1:$AR$1,0)),KPCO_Additions_Summer!$B$4:$B$821,X$9,KPCO_Additions_Summer!$C$4:$C$821,$C40),$B$3=$AB$3,SUMIFS(INDEX(KPCO_Additions_Winter!$AF$4:$AR$800,0,MATCH($B$1,KPCO_Additions_Winter!$AF$1:$AR$1,0)),KPCO_Additions_Winter!$B$4:$B$800,X$9,KPCO_Additions_Winter!$C$4:$C$800,$C40))</f>
        <v>22.923295276579417</v>
      </c>
    </row>
    <row r="41" spans="2:37" x14ac:dyDescent="0.25">
      <c r="B41" s="51"/>
      <c r="C41" s="112" t="s">
        <v>9</v>
      </c>
      <c r="D41" s="113" cm="1">
        <f t="array" ref="D41">_xlfn.IFS($B$3=$AA$3,SUMIFS(INDEX(KPCO_Additions_Summer!$AF$4:$AR$821,0,MATCH($B$1,KPCO_Additions_Summer!$AF$1:$AR$1,0)),KPCO_Additions_Summer!$B$4:$B$821,D$9,KPCO_Additions_Summer!$C$4:$C$821,$C41),$B$3=$AB$3,SUMIFS(INDEX(KPCO_Additions_Winter!$AF$4:$AR$800,0,MATCH($B$1,KPCO_Additions_Winter!$AF$1:$AR$1,0)),KPCO_Additions_Winter!$B$4:$B$800,D$9,KPCO_Additions_Winter!$C$4:$C$800,$C41))</f>
        <v>0</v>
      </c>
      <c r="E41" s="113" cm="1">
        <f t="array" ref="E41">_xlfn.IFS($B$3=$AA$3,SUMIFS(INDEX(KPCO_Additions_Summer!$AF$4:$AR$821,0,MATCH($B$1,KPCO_Additions_Summer!$AF$1:$AR$1,0)),KPCO_Additions_Summer!$B$4:$B$821,E$9,KPCO_Additions_Summer!$C$4:$C$821,$C41),$B$3=$AB$3,SUMIFS(INDEX(KPCO_Additions_Winter!$AF$4:$AR$800,0,MATCH($B$1,KPCO_Additions_Winter!$AF$1:$AR$1,0)),KPCO_Additions_Winter!$B$4:$B$800,E$9,KPCO_Additions_Winter!$C$4:$C$800,$C41))</f>
        <v>0</v>
      </c>
      <c r="F41" s="113" cm="1">
        <f t="array" ref="F41">_xlfn.IFS($B$3=$AA$3,SUMIFS(INDEX(KPCO_Additions_Summer!$AF$4:$AR$821,0,MATCH($B$1,KPCO_Additions_Summer!$AF$1:$AR$1,0)),KPCO_Additions_Summer!$B$4:$B$821,F$9,KPCO_Additions_Summer!$C$4:$C$821,$C41),$B$3=$AB$3,SUMIFS(INDEX(KPCO_Additions_Winter!$AF$4:$AR$800,0,MATCH($B$1,KPCO_Additions_Winter!$AF$1:$AR$1,0)),KPCO_Additions_Winter!$B$4:$B$800,F$9,KPCO_Additions_Winter!$C$4:$C$800,$C41))</f>
        <v>0</v>
      </c>
      <c r="G41" s="113" cm="1">
        <f t="array" ref="G41">_xlfn.IFS($B$3=$AA$3,SUMIFS(INDEX(KPCO_Additions_Summer!$AF$4:$AR$821,0,MATCH($B$1,KPCO_Additions_Summer!$AF$1:$AR$1,0)),KPCO_Additions_Summer!$B$4:$B$821,G$9,KPCO_Additions_Summer!$C$4:$C$821,$C41),$B$3=$AB$3,SUMIFS(INDEX(KPCO_Additions_Winter!$AF$4:$AR$800,0,MATCH($B$1,KPCO_Additions_Winter!$AF$1:$AR$1,0)),KPCO_Additions_Winter!$B$4:$B$800,G$9,KPCO_Additions_Winter!$C$4:$C$800,$C41))</f>
        <v>0</v>
      </c>
      <c r="H41" s="113" cm="1">
        <f t="array" ref="H41">_xlfn.IFS($B$3=$AA$3,SUMIFS(INDEX(KPCO_Additions_Summer!$AF$4:$AR$821,0,MATCH($B$1,KPCO_Additions_Summer!$AF$1:$AR$1,0)),KPCO_Additions_Summer!$B$4:$B$821,H$9,KPCO_Additions_Summer!$C$4:$C$821,$C41),$B$3=$AB$3,SUMIFS(INDEX(KPCO_Additions_Winter!$AF$4:$AR$800,0,MATCH($B$1,KPCO_Additions_Winter!$AF$1:$AR$1,0)),KPCO_Additions_Winter!$B$4:$B$800,H$9,KPCO_Additions_Winter!$C$4:$C$800,$C41))</f>
        <v>0</v>
      </c>
      <c r="I41" s="113" cm="1">
        <f t="array" ref="I41">_xlfn.IFS($B$3=$AA$3,SUMIFS(INDEX(KPCO_Additions_Summer!$AF$4:$AR$821,0,MATCH($B$1,KPCO_Additions_Summer!$AF$1:$AR$1,0)),KPCO_Additions_Summer!$B$4:$B$821,I$9,KPCO_Additions_Summer!$C$4:$C$821,$C41),$B$3=$AB$3,SUMIFS(INDEX(KPCO_Additions_Winter!$AF$4:$AR$800,0,MATCH($B$1,KPCO_Additions_Winter!$AF$1:$AR$1,0)),KPCO_Additions_Winter!$B$4:$B$800,I$9,KPCO_Additions_Winter!$C$4:$C$800,$C41))</f>
        <v>11.700680272108844</v>
      </c>
      <c r="J41" s="113" cm="1">
        <f t="array" ref="J41">_xlfn.IFS($B$3=$AA$3,SUMIFS(INDEX(KPCO_Additions_Summer!$AF$4:$AR$821,0,MATCH($B$1,KPCO_Additions_Summer!$AF$1:$AR$1,0)),KPCO_Additions_Summer!$B$4:$B$821,J$9,KPCO_Additions_Summer!$C$4:$C$821,$C41),$B$3=$AB$3,SUMIFS(INDEX(KPCO_Additions_Winter!$AF$4:$AR$800,0,MATCH($B$1,KPCO_Additions_Winter!$AF$1:$AR$1,0)),KPCO_Additions_Winter!$B$4:$B$800,J$9,KPCO_Additions_Winter!$C$4:$C$800,$C41))</f>
        <v>23.401360544217688</v>
      </c>
      <c r="K41" s="113" cm="1">
        <f t="array" ref="K41">_xlfn.IFS($B$3=$AA$3,SUMIFS(INDEX(KPCO_Additions_Summer!$AF$4:$AR$821,0,MATCH($B$1,KPCO_Additions_Summer!$AF$1:$AR$1,0)),KPCO_Additions_Summer!$B$4:$B$821,K$9,KPCO_Additions_Summer!$C$4:$C$821,$C41),$B$3=$AB$3,SUMIFS(INDEX(KPCO_Additions_Winter!$AF$4:$AR$800,0,MATCH($B$1,KPCO_Additions_Winter!$AF$1:$AR$1,0)),KPCO_Additions_Winter!$B$4:$B$800,K$9,KPCO_Additions_Winter!$C$4:$C$800,$C41))</f>
        <v>21.768707482993204</v>
      </c>
      <c r="L41" s="113" cm="1">
        <f t="array" ref="L41">_xlfn.IFS($B$3=$AA$3,SUMIFS(INDEX(KPCO_Additions_Summer!$AF$4:$AR$821,0,MATCH($B$1,KPCO_Additions_Summer!$AF$1:$AR$1,0)),KPCO_Additions_Summer!$B$4:$B$821,L$9,KPCO_Additions_Summer!$C$4:$C$821,$C41),$B$3=$AB$3,SUMIFS(INDEX(KPCO_Additions_Winter!$AF$4:$AR$800,0,MATCH($B$1,KPCO_Additions_Winter!$AF$1:$AR$1,0)),KPCO_Additions_Winter!$B$4:$B$800,L$9,KPCO_Additions_Winter!$C$4:$C$800,$C41))</f>
        <v>21.768707482993204</v>
      </c>
      <c r="M41" s="113" cm="1">
        <f t="array" ref="M41">_xlfn.IFS($B$3=$AA$3,SUMIFS(INDEX(KPCO_Additions_Summer!$AF$4:$AR$821,0,MATCH($B$1,KPCO_Additions_Summer!$AF$1:$AR$1,0)),KPCO_Additions_Summer!$B$4:$B$821,M$9,KPCO_Additions_Summer!$C$4:$C$821,$C41),$B$3=$AB$3,SUMIFS(INDEX(KPCO_Additions_Winter!$AF$4:$AR$800,0,MATCH($B$1,KPCO_Additions_Winter!$AF$1:$AR$1,0)),KPCO_Additions_Winter!$B$4:$B$800,M$9,KPCO_Additions_Winter!$C$4:$C$800,$C41))</f>
        <v>21.768707482993204</v>
      </c>
      <c r="N41" s="113" cm="1">
        <f t="array" ref="N41">_xlfn.IFS($B$3=$AA$3,SUMIFS(INDEX(KPCO_Additions_Summer!$AF$4:$AR$821,0,MATCH($B$1,KPCO_Additions_Summer!$AF$1:$AR$1,0)),KPCO_Additions_Summer!$B$4:$B$821,N$9,KPCO_Additions_Summer!$C$4:$C$821,$C41),$B$3=$AB$3,SUMIFS(INDEX(KPCO_Additions_Winter!$AF$4:$AR$800,0,MATCH($B$1,KPCO_Additions_Winter!$AF$1:$AR$1,0)),KPCO_Additions_Winter!$B$4:$B$800,N$9,KPCO_Additions_Winter!$C$4:$C$800,$C41))</f>
        <v>21.768707482993204</v>
      </c>
      <c r="O41" s="113" cm="1">
        <f t="array" ref="O41">_xlfn.IFS($B$3=$AA$3,SUMIFS(INDEX(KPCO_Additions_Summer!$AF$4:$AR$821,0,MATCH($B$1,KPCO_Additions_Summer!$AF$1:$AR$1,0)),KPCO_Additions_Summer!$B$4:$B$821,O$9,KPCO_Additions_Summer!$C$4:$C$821,$C41),$B$3=$AB$3,SUMIFS(INDEX(KPCO_Additions_Winter!$AF$4:$AR$800,0,MATCH($B$1,KPCO_Additions_Winter!$AF$1:$AR$1,0)),KPCO_Additions_Winter!$B$4:$B$800,O$9,KPCO_Additions_Winter!$C$4:$C$800,$C41))</f>
        <v>21.768707482993204</v>
      </c>
      <c r="P41" s="113" cm="1">
        <f t="array" ref="P41">_xlfn.IFS($B$3=$AA$3,SUMIFS(INDEX(KPCO_Additions_Summer!$AF$4:$AR$821,0,MATCH($B$1,KPCO_Additions_Summer!$AF$1:$AR$1,0)),KPCO_Additions_Summer!$B$4:$B$821,P$9,KPCO_Additions_Summer!$C$4:$C$821,$C41),$B$3=$AB$3,SUMIFS(INDEX(KPCO_Additions_Winter!$AF$4:$AR$800,0,MATCH($B$1,KPCO_Additions_Winter!$AF$1:$AR$1,0)),KPCO_Additions_Winter!$B$4:$B$800,P$9,KPCO_Additions_Winter!$C$4:$C$800,$C41))</f>
        <v>21.768707482993204</v>
      </c>
      <c r="Q41" s="113" cm="1">
        <f t="array" ref="Q41">_xlfn.IFS($B$3=$AA$3,SUMIFS(INDEX(KPCO_Additions_Summer!$AF$4:$AR$821,0,MATCH($B$1,KPCO_Additions_Summer!$AF$1:$AR$1,0)),KPCO_Additions_Summer!$B$4:$B$821,Q$9,KPCO_Additions_Summer!$C$4:$C$821,$C41),$B$3=$AB$3,SUMIFS(INDEX(KPCO_Additions_Winter!$AF$4:$AR$800,0,MATCH($B$1,KPCO_Additions_Winter!$AF$1:$AR$1,0)),KPCO_Additions_Winter!$B$4:$B$800,Q$9,KPCO_Additions_Winter!$C$4:$C$800,$C41))</f>
        <v>21.768707482993204</v>
      </c>
      <c r="R41" s="113" cm="1">
        <f t="array" ref="R41">_xlfn.IFS($B$3=$AA$3,SUMIFS(INDEX(KPCO_Additions_Summer!$AF$4:$AR$821,0,MATCH($B$1,KPCO_Additions_Summer!$AF$1:$AR$1,0)),KPCO_Additions_Summer!$B$4:$B$821,R$9,KPCO_Additions_Summer!$C$4:$C$821,$C41),$B$3=$AB$3,SUMIFS(INDEX(KPCO_Additions_Winter!$AF$4:$AR$800,0,MATCH($B$1,KPCO_Additions_Winter!$AF$1:$AR$1,0)),KPCO_Additions_Winter!$B$4:$B$800,R$9,KPCO_Additions_Winter!$C$4:$C$800,$C41))</f>
        <v>21.768707482993204</v>
      </c>
      <c r="S41" s="113" cm="1">
        <f t="array" ref="S41">_xlfn.IFS($B$3=$AA$3,SUMIFS(INDEX(KPCO_Additions_Summer!$AF$4:$AR$821,0,MATCH($B$1,KPCO_Additions_Summer!$AF$1:$AR$1,0)),KPCO_Additions_Summer!$B$4:$B$821,S$9,KPCO_Additions_Summer!$C$4:$C$821,$C41),$B$3=$AB$3,SUMIFS(INDEX(KPCO_Additions_Winter!$AF$4:$AR$800,0,MATCH($B$1,KPCO_Additions_Winter!$AF$1:$AR$1,0)),KPCO_Additions_Winter!$B$4:$B$800,S$9,KPCO_Additions_Winter!$C$4:$C$800,$C41))</f>
        <v>21.768707482993204</v>
      </c>
      <c r="T41" s="113" cm="1">
        <f t="array" ref="T41">_xlfn.IFS($B$3=$AA$3,SUMIFS(INDEX(KPCO_Additions_Summer!$AF$4:$AR$821,0,MATCH($B$1,KPCO_Additions_Summer!$AF$1:$AR$1,0)),KPCO_Additions_Summer!$B$4:$B$821,T$9,KPCO_Additions_Summer!$C$4:$C$821,$C41),$B$3=$AB$3,SUMIFS(INDEX(KPCO_Additions_Winter!$AF$4:$AR$800,0,MATCH($B$1,KPCO_Additions_Winter!$AF$1:$AR$1,0)),KPCO_Additions_Winter!$B$4:$B$800,T$9,KPCO_Additions_Winter!$C$4:$C$800,$C41))</f>
        <v>21.768707482993204</v>
      </c>
      <c r="U41" s="113" cm="1">
        <f t="array" ref="U41">_xlfn.IFS($B$3=$AA$3,SUMIFS(INDEX(KPCO_Additions_Summer!$AF$4:$AR$821,0,MATCH($B$1,KPCO_Additions_Summer!$AF$1:$AR$1,0)),KPCO_Additions_Summer!$B$4:$B$821,U$9,KPCO_Additions_Summer!$C$4:$C$821,$C41),$B$3=$AB$3,SUMIFS(INDEX(KPCO_Additions_Winter!$AF$4:$AR$800,0,MATCH($B$1,KPCO_Additions_Winter!$AF$1:$AR$1,0)),KPCO_Additions_Winter!$B$4:$B$800,U$9,KPCO_Additions_Winter!$C$4:$C$800,$C41))</f>
        <v>21.768707482993204</v>
      </c>
      <c r="V41" s="113" cm="1">
        <f t="array" ref="V41">_xlfn.IFS($B$3=$AA$3,SUMIFS(INDEX(KPCO_Additions_Summer!$AF$4:$AR$821,0,MATCH($B$1,KPCO_Additions_Summer!$AF$1:$AR$1,0)),KPCO_Additions_Summer!$B$4:$B$821,V$9,KPCO_Additions_Summer!$C$4:$C$821,$C41),$B$3=$AB$3,SUMIFS(INDEX(KPCO_Additions_Winter!$AF$4:$AR$800,0,MATCH($B$1,KPCO_Additions_Winter!$AF$1:$AR$1,0)),KPCO_Additions_Winter!$B$4:$B$800,V$9,KPCO_Additions_Winter!$C$4:$C$800,$C41))</f>
        <v>21.768707482993204</v>
      </c>
      <c r="W41" s="113" cm="1">
        <f t="array" ref="W41">_xlfn.IFS($B$3=$AA$3,SUMIFS(INDEX(KPCO_Additions_Summer!$AF$4:$AR$821,0,MATCH($B$1,KPCO_Additions_Summer!$AF$1:$AR$1,0)),KPCO_Additions_Summer!$B$4:$B$821,W$9,KPCO_Additions_Summer!$C$4:$C$821,$C41),$B$3=$AB$3,SUMIFS(INDEX(KPCO_Additions_Winter!$AF$4:$AR$800,0,MATCH($B$1,KPCO_Additions_Winter!$AF$1:$AR$1,0)),KPCO_Additions_Winter!$B$4:$B$800,W$9,KPCO_Additions_Winter!$C$4:$C$800,$C41))</f>
        <v>21.768707482993204</v>
      </c>
      <c r="X41" s="113" cm="1">
        <f t="array" ref="X41">_xlfn.IFS($B$3=$AA$3,SUMIFS(INDEX(KPCO_Additions_Summer!$AF$4:$AR$821,0,MATCH($B$1,KPCO_Additions_Summer!$AF$1:$AR$1,0)),KPCO_Additions_Summer!$B$4:$B$821,X$9,KPCO_Additions_Summer!$C$4:$C$821,$C41),$B$3=$AB$3,SUMIFS(INDEX(KPCO_Additions_Winter!$AF$4:$AR$800,0,MATCH($B$1,KPCO_Additions_Winter!$AF$1:$AR$1,0)),KPCO_Additions_Winter!$B$4:$B$800,X$9,KPCO_Additions_Winter!$C$4:$C$800,$C41))</f>
        <v>21.768707482993204</v>
      </c>
    </row>
    <row r="42" spans="2:37" x14ac:dyDescent="0.25"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</row>
    <row r="43" spans="2:37" ht="15.75" thickBot="1" x14ac:dyDescent="0.3"/>
    <row r="44" spans="2:37" ht="15.75" thickBot="1" x14ac:dyDescent="0.3">
      <c r="B44" s="13"/>
      <c r="C44" s="12"/>
      <c r="D44" s="4">
        <v>2023</v>
      </c>
      <c r="E44" s="4">
        <v>2024</v>
      </c>
      <c r="F44" s="4">
        <v>2025</v>
      </c>
      <c r="G44" s="4">
        <v>2026</v>
      </c>
      <c r="H44" s="4">
        <v>2027</v>
      </c>
      <c r="I44" s="4">
        <v>2028</v>
      </c>
      <c r="J44" s="4">
        <v>2029</v>
      </c>
      <c r="K44" s="4">
        <v>2030</v>
      </c>
      <c r="L44" s="4">
        <v>2031</v>
      </c>
      <c r="M44" s="4">
        <v>2032</v>
      </c>
      <c r="N44" s="4">
        <v>2033</v>
      </c>
      <c r="O44" s="4">
        <v>2034</v>
      </c>
      <c r="P44" s="4">
        <v>2035</v>
      </c>
      <c r="Q44" s="4">
        <v>2036</v>
      </c>
      <c r="R44" s="4">
        <v>2037</v>
      </c>
      <c r="S44" s="4">
        <v>2038</v>
      </c>
      <c r="T44" s="4">
        <v>2039</v>
      </c>
      <c r="U44" s="4">
        <v>2040</v>
      </c>
      <c r="V44" s="4">
        <v>2041</v>
      </c>
      <c r="W44" s="4">
        <v>2042</v>
      </c>
      <c r="X44" s="4">
        <v>2043</v>
      </c>
      <c r="Y44" s="45"/>
      <c r="Z44" s="197" t="s">
        <v>109</v>
      </c>
      <c r="AA44" s="198"/>
      <c r="AB44" s="198"/>
      <c r="AC44" s="198"/>
      <c r="AD44" s="198"/>
      <c r="AE44" s="198"/>
      <c r="AF44" s="199"/>
      <c r="AH44" s="92"/>
    </row>
    <row r="45" spans="2:37" x14ac:dyDescent="0.25">
      <c r="C45" s="2" t="s">
        <v>110</v>
      </c>
      <c r="D45" s="73">
        <f t="shared" ref="D45:X45" si="3">SUM(D16:D17)</f>
        <v>934</v>
      </c>
      <c r="E45" s="73">
        <f t="shared" si="3"/>
        <v>934</v>
      </c>
      <c r="F45" s="73">
        <f t="shared" si="3"/>
        <v>934</v>
      </c>
      <c r="G45" s="73">
        <f t="shared" si="3"/>
        <v>934</v>
      </c>
      <c r="H45" s="73">
        <f t="shared" si="3"/>
        <v>934</v>
      </c>
      <c r="I45" s="73">
        <f t="shared" si="3"/>
        <v>285</v>
      </c>
      <c r="J45" s="73">
        <f t="shared" si="3"/>
        <v>285</v>
      </c>
      <c r="K45" s="73">
        <f t="shared" si="3"/>
        <v>285</v>
      </c>
      <c r="L45" s="73">
        <f t="shared" si="3"/>
        <v>0</v>
      </c>
      <c r="M45" s="73">
        <f t="shared" si="3"/>
        <v>0</v>
      </c>
      <c r="N45" s="73">
        <f t="shared" si="3"/>
        <v>0</v>
      </c>
      <c r="O45" s="73">
        <f t="shared" si="3"/>
        <v>0</v>
      </c>
      <c r="P45" s="73">
        <f t="shared" si="3"/>
        <v>0</v>
      </c>
      <c r="Q45" s="73">
        <f t="shared" si="3"/>
        <v>0</v>
      </c>
      <c r="R45" s="73">
        <f t="shared" si="3"/>
        <v>0</v>
      </c>
      <c r="S45" s="73">
        <f t="shared" si="3"/>
        <v>0</v>
      </c>
      <c r="T45" s="73">
        <f t="shared" si="3"/>
        <v>0</v>
      </c>
      <c r="U45" s="73">
        <f t="shared" si="3"/>
        <v>0</v>
      </c>
      <c r="V45" s="73">
        <f t="shared" si="3"/>
        <v>0</v>
      </c>
      <c r="W45" s="73">
        <f t="shared" si="3"/>
        <v>0</v>
      </c>
      <c r="X45" s="73">
        <f t="shared" si="3"/>
        <v>0</v>
      </c>
      <c r="Y45" s="46"/>
      <c r="Z45" s="132">
        <f>B53</f>
        <v>0.11448382485105867</v>
      </c>
      <c r="AA45" s="165" t="s">
        <v>53</v>
      </c>
      <c r="AB45" s="165" t="s">
        <v>54</v>
      </c>
      <c r="AC45" s="165" t="s">
        <v>55</v>
      </c>
      <c r="AD45" s="165" t="s">
        <v>56</v>
      </c>
      <c r="AE45" s="165" t="s">
        <v>57</v>
      </c>
      <c r="AF45" s="121" t="s">
        <v>111</v>
      </c>
      <c r="AH45" s="92"/>
    </row>
    <row r="46" spans="2:37" ht="15.75" thickBot="1" x14ac:dyDescent="0.3">
      <c r="C46" s="57" t="s">
        <v>112</v>
      </c>
      <c r="D46" s="74">
        <f>SUM(D19:D39)</f>
        <v>11.967795442687942</v>
      </c>
      <c r="E46" s="74">
        <f t="shared" ref="E46:X46" si="4">SUM(E19:E39)</f>
        <v>13.708273947846017</v>
      </c>
      <c r="F46" s="74">
        <f t="shared" si="4"/>
        <v>19.547144930908289</v>
      </c>
      <c r="G46" s="74">
        <f t="shared" si="4"/>
        <v>39.535312624905842</v>
      </c>
      <c r="H46" s="74">
        <f t="shared" si="4"/>
        <v>159.14891893191006</v>
      </c>
      <c r="I46" s="74">
        <f t="shared" si="4"/>
        <v>263.65072585703894</v>
      </c>
      <c r="J46" s="74">
        <f t="shared" si="4"/>
        <v>759.89880003534302</v>
      </c>
      <c r="K46" s="74">
        <f t="shared" si="4"/>
        <v>761.02022200233193</v>
      </c>
      <c r="L46" s="74">
        <f t="shared" si="4"/>
        <v>1048.9146202205127</v>
      </c>
      <c r="M46" s="74">
        <f t="shared" si="4"/>
        <v>1050.255968461463</v>
      </c>
      <c r="N46" s="74">
        <f t="shared" si="4"/>
        <v>1056.4482127197737</v>
      </c>
      <c r="O46" s="74">
        <f t="shared" si="4"/>
        <v>1062.5702802521405</v>
      </c>
      <c r="P46" s="74">
        <f t="shared" si="4"/>
        <v>1068.7776733950695</v>
      </c>
      <c r="Q46" s="74">
        <f t="shared" si="4"/>
        <v>1063.9689182784637</v>
      </c>
      <c r="R46" s="74">
        <f t="shared" si="4"/>
        <v>1071.9251171164524</v>
      </c>
      <c r="S46" s="74">
        <f t="shared" si="4"/>
        <v>1066.5265466480807</v>
      </c>
      <c r="T46" s="74">
        <f t="shared" si="4"/>
        <v>1060.0024942573821</v>
      </c>
      <c r="U46" s="74">
        <f t="shared" si="4"/>
        <v>1053.6485589528538</v>
      </c>
      <c r="V46" s="74">
        <f t="shared" si="4"/>
        <v>763.09500639369139</v>
      </c>
      <c r="W46" s="74">
        <f t="shared" si="4"/>
        <v>762.95413562163037</v>
      </c>
      <c r="X46" s="74">
        <f t="shared" si="4"/>
        <v>758.53343239447236</v>
      </c>
      <c r="Z46" s="133" t="s">
        <v>113</v>
      </c>
      <c r="AA46" s="134">
        <f t="dataTable" ref="AA46:AE54" dt2D="1" dtr="1" r1="B4" r2="B1" ca="1"/>
        <v>0.11448382485105867</v>
      </c>
      <c r="AB46" s="134">
        <v>0.11881495017827082</v>
      </c>
      <c r="AC46" s="134">
        <v>3.0126160435830433E-2</v>
      </c>
      <c r="AD46" s="134">
        <v>0.18437822373225504</v>
      </c>
      <c r="AE46" s="134">
        <v>0.119016178605404</v>
      </c>
      <c r="AF46" s="194">
        <f t="shared" ref="AF46:AF54" si="5">AVERAGE(AA46:AE46)</f>
        <v>0.1133638675605638</v>
      </c>
      <c r="AH46" s="92"/>
    </row>
    <row r="47" spans="2:37" ht="15.75" thickBot="1" x14ac:dyDescent="0.3">
      <c r="C47" s="70" t="s">
        <v>114</v>
      </c>
      <c r="D47" s="75">
        <f t="shared" ref="D47:X47" si="6">SUM(D45:D46)</f>
        <v>945.96779544268793</v>
      </c>
      <c r="E47" s="75">
        <f>SUM(E45:E46)</f>
        <v>947.70827394784601</v>
      </c>
      <c r="F47" s="75">
        <f>SUM(F45:F46)</f>
        <v>953.5471449309083</v>
      </c>
      <c r="G47" s="75">
        <f t="shared" si="6"/>
        <v>973.53531262490583</v>
      </c>
      <c r="H47" s="75">
        <f t="shared" si="6"/>
        <v>1093.14891893191</v>
      </c>
      <c r="I47" s="75">
        <f t="shared" si="6"/>
        <v>548.65072585703888</v>
      </c>
      <c r="J47" s="75">
        <f t="shared" si="6"/>
        <v>1044.8988000353429</v>
      </c>
      <c r="K47" s="75">
        <f t="shared" si="6"/>
        <v>1046.020222002332</v>
      </c>
      <c r="L47" s="75">
        <f t="shared" si="6"/>
        <v>1048.9146202205127</v>
      </c>
      <c r="M47" s="75">
        <f t="shared" si="6"/>
        <v>1050.255968461463</v>
      </c>
      <c r="N47" s="75">
        <f t="shared" si="6"/>
        <v>1056.4482127197737</v>
      </c>
      <c r="O47" s="75">
        <f t="shared" si="6"/>
        <v>1062.5702802521405</v>
      </c>
      <c r="P47" s="75">
        <f t="shared" si="6"/>
        <v>1068.7776733950695</v>
      </c>
      <c r="Q47" s="75">
        <f t="shared" si="6"/>
        <v>1063.9689182784637</v>
      </c>
      <c r="R47" s="75">
        <f t="shared" si="6"/>
        <v>1071.9251171164524</v>
      </c>
      <c r="S47" s="75">
        <f t="shared" si="6"/>
        <v>1066.5265466480807</v>
      </c>
      <c r="T47" s="75">
        <f t="shared" si="6"/>
        <v>1060.0024942573821</v>
      </c>
      <c r="U47" s="75">
        <f t="shared" si="6"/>
        <v>1053.6485589528538</v>
      </c>
      <c r="V47" s="75">
        <f t="shared" si="6"/>
        <v>763.09500639369139</v>
      </c>
      <c r="W47" s="75">
        <f t="shared" si="6"/>
        <v>762.95413562163037</v>
      </c>
      <c r="X47" s="75">
        <f t="shared" si="6"/>
        <v>758.53343239447236</v>
      </c>
      <c r="Y47" s="46"/>
      <c r="Z47" s="133" t="s">
        <v>115</v>
      </c>
      <c r="AA47" s="134">
        <v>0.10762752120650164</v>
      </c>
      <c r="AB47" s="134">
        <v>0.11139251510967087</v>
      </c>
      <c r="AC47" s="134">
        <v>2.3772153933293912E-2</v>
      </c>
      <c r="AD47" s="134">
        <v>0.17664872359932404</v>
      </c>
      <c r="AE47" s="134">
        <v>0.11246045644597823</v>
      </c>
      <c r="AF47" s="194">
        <f t="shared" si="5"/>
        <v>0.10638027405895374</v>
      </c>
      <c r="AH47" s="92"/>
    </row>
    <row r="48" spans="2:37" x14ac:dyDescent="0.25">
      <c r="C48" s="69" t="s">
        <v>116</v>
      </c>
      <c r="D48" s="76">
        <f>INDEX('KPCO Obligation'!$B$29:$V$38,MATCH($C$4,'KPCO Obligation'!$A$29:$A$38,0),MATCH(D$44,'KPCO Obligation'!$B$1:$V$1,0))</f>
        <v>952</v>
      </c>
      <c r="E48" s="76">
        <f>INDEX('KPCO Obligation'!$B$29:$V$38,MATCH($C$4,'KPCO Obligation'!$A$29:$A$38,0),MATCH(E$44,'KPCO Obligation'!$B$1:$V$1,0))</f>
        <v>1033</v>
      </c>
      <c r="F48" s="76">
        <f>INDEX('KPCO Obligation'!$B$29:$V$38,MATCH($C$4,'KPCO Obligation'!$A$29:$A$38,0),MATCH(F$44,'KPCO Obligation'!$B$1:$V$1,0))</f>
        <v>1030</v>
      </c>
      <c r="G48" s="76">
        <f>INDEX('KPCO Obligation'!$B$29:$V$38,MATCH($C$4,'KPCO Obligation'!$A$29:$A$38,0),MATCH(G$44,'KPCO Obligation'!$B$1:$V$1,0))</f>
        <v>1010</v>
      </c>
      <c r="H48" s="76">
        <f>INDEX('KPCO Obligation'!$B$29:$V$38,MATCH($C$4,'KPCO Obligation'!$A$29:$A$38,0),MATCH(H$44,'KPCO Obligation'!$B$1:$V$1,0))</f>
        <v>1006</v>
      </c>
      <c r="I48" s="76">
        <f>INDEX('KPCO Obligation'!$B$29:$V$38,MATCH($C$4,'KPCO Obligation'!$A$29:$A$38,0),MATCH(I$44,'KPCO Obligation'!$B$1:$V$1,0))</f>
        <v>1000</v>
      </c>
      <c r="J48" s="76">
        <f>INDEX('KPCO Obligation'!$B$29:$V$38,MATCH($C$4,'KPCO Obligation'!$A$29:$A$38,0),MATCH(J$44,'KPCO Obligation'!$B$1:$V$1,0))</f>
        <v>997</v>
      </c>
      <c r="K48" s="76">
        <f>INDEX('KPCO Obligation'!$B$29:$V$38,MATCH($C$4,'KPCO Obligation'!$A$29:$A$38,0),MATCH(K$44,'KPCO Obligation'!$B$1:$V$1,0))</f>
        <v>994</v>
      </c>
      <c r="L48" s="76">
        <f>INDEX('KPCO Obligation'!$B$29:$V$38,MATCH($C$4,'KPCO Obligation'!$A$29:$A$38,0),MATCH(L$44,'KPCO Obligation'!$B$1:$V$1,0))</f>
        <v>992</v>
      </c>
      <c r="M48" s="76">
        <f>INDEX('KPCO Obligation'!$B$29:$V$38,MATCH($C$4,'KPCO Obligation'!$A$29:$A$38,0),MATCH(M$44,'KPCO Obligation'!$B$1:$V$1,0))</f>
        <v>987</v>
      </c>
      <c r="N48" s="76">
        <f>INDEX('KPCO Obligation'!$B$29:$V$38,MATCH($C$4,'KPCO Obligation'!$A$29:$A$38,0),MATCH(N$44,'KPCO Obligation'!$B$1:$V$1,0))</f>
        <v>988</v>
      </c>
      <c r="O48" s="76">
        <f>INDEX('KPCO Obligation'!$B$29:$V$38,MATCH($C$4,'KPCO Obligation'!$A$29:$A$38,0),MATCH(O$44,'KPCO Obligation'!$B$1:$V$1,0))</f>
        <v>983</v>
      </c>
      <c r="P48" s="76">
        <f>INDEX('KPCO Obligation'!$B$29:$V$38,MATCH($C$4,'KPCO Obligation'!$A$29:$A$38,0),MATCH(P$44,'KPCO Obligation'!$B$1:$V$1,0))</f>
        <v>982</v>
      </c>
      <c r="Q48" s="76">
        <f>INDEX('KPCO Obligation'!$B$29:$V$38,MATCH($C$4,'KPCO Obligation'!$A$29:$A$38,0),MATCH(Q$44,'KPCO Obligation'!$B$1:$V$1,0))</f>
        <v>978</v>
      </c>
      <c r="R48" s="76">
        <f>INDEX('KPCO Obligation'!$B$29:$V$38,MATCH($C$4,'KPCO Obligation'!$A$29:$A$38,0),MATCH(R$44,'KPCO Obligation'!$B$1:$V$1,0))</f>
        <v>979</v>
      </c>
      <c r="S48" s="76">
        <f>INDEX('KPCO Obligation'!$B$29:$V$38,MATCH($C$4,'KPCO Obligation'!$A$29:$A$38,0),MATCH(S$44,'KPCO Obligation'!$B$1:$V$1,0))</f>
        <v>978</v>
      </c>
      <c r="T48" s="76">
        <f>INDEX('KPCO Obligation'!$B$29:$V$38,MATCH($C$4,'KPCO Obligation'!$A$29:$A$38,0),MATCH(T$44,'KPCO Obligation'!$B$1:$V$1,0))</f>
        <v>976</v>
      </c>
      <c r="U48" s="76">
        <f>INDEX('KPCO Obligation'!$B$29:$V$38,MATCH($C$4,'KPCO Obligation'!$A$29:$A$38,0),MATCH(U$44,'KPCO Obligation'!$B$1:$V$1,0))</f>
        <v>970</v>
      </c>
      <c r="V48" s="76">
        <f>INDEX('KPCO Obligation'!$B$29:$V$38,MATCH($C$4,'KPCO Obligation'!$A$29:$A$38,0),MATCH(V$44,'KPCO Obligation'!$B$1:$V$1,0))</f>
        <v>971</v>
      </c>
      <c r="W48" s="76">
        <f>INDEX('KPCO Obligation'!$B$29:$V$38,MATCH($C$4,'KPCO Obligation'!$A$29:$A$38,0),MATCH(W$44,'KPCO Obligation'!$B$1:$V$1,0))</f>
        <v>969</v>
      </c>
      <c r="X48" s="76">
        <f>INDEX('KPCO Obligation'!$B$29:$V$38,MATCH($C$4,'KPCO Obligation'!$A$29:$A$38,0),MATCH(X$44,'KPCO Obligation'!$B$1:$V$1,0))</f>
        <v>968</v>
      </c>
      <c r="Z48" s="133" t="s">
        <v>117</v>
      </c>
      <c r="AA48" s="134">
        <v>0.20182141256226924</v>
      </c>
      <c r="AB48" s="134">
        <v>0.20940079681135398</v>
      </c>
      <c r="AC48" s="134">
        <v>0.10570963439290547</v>
      </c>
      <c r="AD48" s="134">
        <v>0.28103311266450864</v>
      </c>
      <c r="AE48" s="134">
        <v>0.21040538877649512</v>
      </c>
      <c r="AF48" s="194">
        <f t="shared" si="5"/>
        <v>0.2016740690415065</v>
      </c>
      <c r="AH48" s="92"/>
    </row>
    <row r="49" spans="1:34" ht="15.75" thickBot="1" x14ac:dyDescent="0.3">
      <c r="C49" s="57" t="s">
        <v>118</v>
      </c>
      <c r="D49" s="76">
        <f>INDEX('KPCO Obligation'!$B$16:$V$25,MATCH($C$4,'KPCO Obligation'!$A$16:$A$25,0),MATCH(D$44,'KPCO Obligation'!$B$1:$V$1,0))</f>
        <v>930.49199934464957</v>
      </c>
      <c r="E49" s="76">
        <f>INDEX('KPCO Obligation'!$B$16:$V$25,MATCH($C$4,'KPCO Obligation'!$A$16:$A$25,0),MATCH(E$44,'KPCO Obligation'!$B$1:$V$1,0))</f>
        <v>935.7164429518732</v>
      </c>
      <c r="F49" s="76">
        <f>INDEX('KPCO Obligation'!$B$16:$V$25,MATCH($C$4,'KPCO Obligation'!$A$16:$A$25,0),MATCH(F$44,'KPCO Obligation'!$B$1:$V$1,0))</f>
        <v>919.95479242274519</v>
      </c>
      <c r="G49" s="76">
        <f>INDEX('KPCO Obligation'!$B$16:$V$25,MATCH($C$4,'KPCO Obligation'!$A$16:$A$25,0),MATCH(G$44,'KPCO Obligation'!$B$1:$V$1,0))</f>
        <v>967.56352515590527</v>
      </c>
      <c r="H49" s="76">
        <f>INDEX('KPCO Obligation'!$B$16:$V$25,MATCH($C$4,'KPCO Obligation'!$A$16:$A$25,0),MATCH(H$44,'KPCO Obligation'!$B$1:$V$1,0))</f>
        <v>963.73159040281257</v>
      </c>
      <c r="I49" s="76">
        <f>INDEX('KPCO Obligation'!$B$16:$V$25,MATCH($C$4,'KPCO Obligation'!$A$16:$A$25,0),MATCH(I$44,'KPCO Obligation'!$B$1:$V$1,0))</f>
        <v>957.98368827317347</v>
      </c>
      <c r="J49" s="76">
        <f>INDEX('KPCO Obligation'!$B$16:$V$25,MATCH($C$4,'KPCO Obligation'!$A$16:$A$25,0),MATCH(J$44,'KPCO Obligation'!$B$1:$V$1,0))</f>
        <v>955.10973720835398</v>
      </c>
      <c r="K49" s="76">
        <f>INDEX('KPCO Obligation'!$B$16:$V$25,MATCH($C$4,'KPCO Obligation'!$A$16:$A$25,0),MATCH(K$44,'KPCO Obligation'!$B$1:$V$1,0))</f>
        <v>952.23578614353448</v>
      </c>
      <c r="L49" s="76">
        <f>INDEX('KPCO Obligation'!$B$16:$V$25,MATCH($C$4,'KPCO Obligation'!$A$16:$A$25,0),MATCH(L$44,'KPCO Obligation'!$B$1:$V$1,0))</f>
        <v>950.31981876698808</v>
      </c>
      <c r="M49" s="76">
        <f>INDEX('KPCO Obligation'!$B$16:$V$25,MATCH($C$4,'KPCO Obligation'!$A$16:$A$25,0),MATCH(M$44,'KPCO Obligation'!$B$1:$V$1,0))</f>
        <v>945.52990032562218</v>
      </c>
      <c r="N49" s="76">
        <f>INDEX('KPCO Obligation'!$B$16:$V$25,MATCH($C$4,'KPCO Obligation'!$A$16:$A$25,0),MATCH(N$44,'KPCO Obligation'!$B$1:$V$1,0))</f>
        <v>946.48788401389538</v>
      </c>
      <c r="O49" s="76">
        <f>INDEX('KPCO Obligation'!$B$16:$V$25,MATCH($C$4,'KPCO Obligation'!$A$16:$A$25,0),MATCH(O$44,'KPCO Obligation'!$B$1:$V$1,0))</f>
        <v>941.69796557252948</v>
      </c>
      <c r="P49" s="76">
        <f>INDEX('KPCO Obligation'!$B$16:$V$25,MATCH($C$4,'KPCO Obligation'!$A$16:$A$25,0),MATCH(P$44,'KPCO Obligation'!$B$1:$V$1,0))</f>
        <v>940.73998188425639</v>
      </c>
      <c r="Q49" s="76">
        <f>INDEX('KPCO Obligation'!$B$16:$V$25,MATCH($C$4,'KPCO Obligation'!$A$16:$A$25,0),MATCH(Q$44,'KPCO Obligation'!$B$1:$V$1,0))</f>
        <v>936.9080471311637</v>
      </c>
      <c r="R49" s="76">
        <f>INDEX('KPCO Obligation'!$B$16:$V$25,MATCH($C$4,'KPCO Obligation'!$A$16:$A$25,0),MATCH(R$44,'KPCO Obligation'!$B$1:$V$1,0))</f>
        <v>937.86603081943679</v>
      </c>
      <c r="S49" s="76">
        <f>INDEX('KPCO Obligation'!$B$16:$V$25,MATCH($C$4,'KPCO Obligation'!$A$16:$A$25,0),MATCH(S$44,'KPCO Obligation'!$B$1:$V$1,0))</f>
        <v>936.9080471311637</v>
      </c>
      <c r="T49" s="76">
        <f>INDEX('KPCO Obligation'!$B$16:$V$25,MATCH($C$4,'KPCO Obligation'!$A$16:$A$25,0),MATCH(T$44,'KPCO Obligation'!$B$1:$V$1,0))</f>
        <v>934.99207975461729</v>
      </c>
      <c r="U49" s="76">
        <f>INDEX('KPCO Obligation'!$B$16:$V$25,MATCH($C$4,'KPCO Obligation'!$A$16:$A$25,0),MATCH(U$44,'KPCO Obligation'!$B$1:$V$1,0))</f>
        <v>929.24417762497831</v>
      </c>
      <c r="V49" s="76">
        <f>INDEX('KPCO Obligation'!$B$16:$V$25,MATCH($C$4,'KPCO Obligation'!$A$16:$A$25,0),MATCH(V$44,'KPCO Obligation'!$B$1:$V$1,0))</f>
        <v>930.20216131325151</v>
      </c>
      <c r="W49" s="76">
        <f>INDEX('KPCO Obligation'!$B$16:$V$25,MATCH($C$4,'KPCO Obligation'!$A$16:$A$25,0),MATCH(W$44,'KPCO Obligation'!$B$1:$V$1,0))</f>
        <v>928.2861939367051</v>
      </c>
      <c r="X49" s="76">
        <f>INDEX('KPCO Obligation'!$B$16:$V$25,MATCH($C$4,'KPCO Obligation'!$A$16:$A$25,0),MATCH(X$44,'KPCO Obligation'!$B$1:$V$1,0))</f>
        <v>927.3282102484319</v>
      </c>
      <c r="Z49" s="133" t="s">
        <v>119</v>
      </c>
      <c r="AA49" s="134">
        <v>2.8110636162261934E-2</v>
      </c>
      <c r="AB49" s="134">
        <v>4.7788595394261613E-2</v>
      </c>
      <c r="AC49" s="134">
        <v>-6.3885300452848806E-2</v>
      </c>
      <c r="AD49" s="134">
        <v>0.11103215255436612</v>
      </c>
      <c r="AE49" s="134">
        <v>4.9050795048452056E-2</v>
      </c>
      <c r="AF49" s="194">
        <f t="shared" si="5"/>
        <v>3.4419375741298587E-2</v>
      </c>
      <c r="AH49" s="92"/>
    </row>
    <row r="50" spans="1:34" ht="15.75" thickBot="1" x14ac:dyDescent="0.3">
      <c r="B50" s="13"/>
      <c r="C50" s="70" t="s">
        <v>120</v>
      </c>
      <c r="D50" s="75">
        <f>INDEX('KPCO Obligation'!$B$3:$V$12,MATCH($C$4,'KPCO Obligation'!$A$3:$A$12,0),MATCH(D$44,'KPCO Obligation'!$B$1:$V$1,0))</f>
        <v>1013.6779840860612</v>
      </c>
      <c r="E50" s="75">
        <f>INDEX('KPCO Obligation'!$B$3:$V$12,MATCH($C$4,'KPCO Obligation'!$A$3:$A$12,0),MATCH(E$44,'KPCO Obligation'!$B$1:$V$1,0))</f>
        <v>1019.3694929517706</v>
      </c>
      <c r="F50" s="75">
        <f>INDEX('KPCO Obligation'!$B$3:$V$12,MATCH($C$4,'KPCO Obligation'!$A$3:$A$12,0),MATCH(F$44,'KPCO Obligation'!$B$1:$V$1,0))</f>
        <v>1002.1987508653385</v>
      </c>
      <c r="G50" s="75">
        <f>INDEX('KPCO Obligation'!$B$3:$V$12,MATCH($C$4,'KPCO Obligation'!$A$3:$A$12,0),MATCH(G$44,'KPCO Obligation'!$B$1:$V$1,0))</f>
        <v>1054.0637043048432</v>
      </c>
      <c r="H50" s="75">
        <f>INDEX('KPCO Obligation'!$B$3:$V$12,MATCH($C$4,'KPCO Obligation'!$A$3:$A$12,0),MATCH(H$44,'KPCO Obligation'!$B$1:$V$1,0))</f>
        <v>1049.8891945848241</v>
      </c>
      <c r="I50" s="75">
        <f>INDEX('KPCO Obligation'!$B$3:$V$12,MATCH($C$4,'KPCO Obligation'!$A$3:$A$12,0),MATCH(I$44,'KPCO Obligation'!$B$1:$V$1,0))</f>
        <v>1043.6274300047951</v>
      </c>
      <c r="J50" s="75">
        <f>INDEX('KPCO Obligation'!$B$3:$V$12,MATCH($C$4,'KPCO Obligation'!$A$3:$A$12,0),MATCH(J$44,'KPCO Obligation'!$B$1:$V$1,0))</f>
        <v>1040.4965477147807</v>
      </c>
      <c r="K50" s="75">
        <f>INDEX('KPCO Obligation'!$B$3:$V$12,MATCH($C$4,'KPCO Obligation'!$A$3:$A$12,0),MATCH(K$44,'KPCO Obligation'!$B$1:$V$1,0))</f>
        <v>1037.3656654247663</v>
      </c>
      <c r="L50" s="75">
        <f>INDEX('KPCO Obligation'!$B$3:$V$12,MATCH($C$4,'KPCO Obligation'!$A$3:$A$12,0),MATCH(L$44,'KPCO Obligation'!$B$1:$V$1,0))</f>
        <v>1035.2784105647568</v>
      </c>
      <c r="M50" s="75">
        <f>INDEX('KPCO Obligation'!$B$3:$V$12,MATCH($C$4,'KPCO Obligation'!$A$3:$A$12,0),MATCH(M$44,'KPCO Obligation'!$B$1:$V$1,0))</f>
        <v>1030.0602734147328</v>
      </c>
      <c r="N50" s="75">
        <f>INDEX('KPCO Obligation'!$B$3:$V$12,MATCH($C$4,'KPCO Obligation'!$A$3:$A$12,0),MATCH(N$44,'KPCO Obligation'!$B$1:$V$1,0))</f>
        <v>1031.1039008447376</v>
      </c>
      <c r="O50" s="75">
        <f>INDEX('KPCO Obligation'!$B$3:$V$12,MATCH($C$4,'KPCO Obligation'!$A$3:$A$12,0),MATCH(O$44,'KPCO Obligation'!$B$1:$V$1,0))</f>
        <v>1025.8857636947137</v>
      </c>
      <c r="P50" s="75">
        <f>INDEX('KPCO Obligation'!$B$3:$V$12,MATCH($C$4,'KPCO Obligation'!$A$3:$A$12,0),MATCH(P$44,'KPCO Obligation'!$B$1:$V$1,0))</f>
        <v>1024.8421362647089</v>
      </c>
      <c r="Q50" s="75">
        <f>INDEX('KPCO Obligation'!$B$3:$V$12,MATCH($C$4,'KPCO Obligation'!$A$3:$A$12,0),MATCH(Q$44,'KPCO Obligation'!$B$1:$V$1,0))</f>
        <v>1020.6676265446897</v>
      </c>
      <c r="R50" s="75">
        <f>INDEX('KPCO Obligation'!$B$3:$V$12,MATCH($C$4,'KPCO Obligation'!$A$3:$A$12,0),MATCH(R$44,'KPCO Obligation'!$B$1:$V$1,0))</f>
        <v>1021.7112539746944</v>
      </c>
      <c r="S50" s="75">
        <f>INDEX('KPCO Obligation'!$B$3:$V$12,MATCH($C$4,'KPCO Obligation'!$A$3:$A$12,0),MATCH(S$44,'KPCO Obligation'!$B$1:$V$1,0))</f>
        <v>1020.6676265446897</v>
      </c>
      <c r="T50" s="75">
        <f>INDEX('KPCO Obligation'!$B$3:$V$12,MATCH($C$4,'KPCO Obligation'!$A$3:$A$12,0),MATCH(T$44,'KPCO Obligation'!$B$1:$V$1,0))</f>
        <v>1018.58037168468</v>
      </c>
      <c r="U50" s="75">
        <f>INDEX('KPCO Obligation'!$B$3:$V$12,MATCH($C$4,'KPCO Obligation'!$A$3:$A$12,0),MATCH(U$44,'KPCO Obligation'!$B$1:$V$1,0))</f>
        <v>1012.3186071046513</v>
      </c>
      <c r="V50" s="75">
        <f>INDEX('KPCO Obligation'!$B$3:$V$12,MATCH($C$4,'KPCO Obligation'!$A$3:$A$12,0),MATCH(V$44,'KPCO Obligation'!$B$1:$V$1,0))</f>
        <v>1013.3622345346561</v>
      </c>
      <c r="W50" s="75">
        <f>INDEX('KPCO Obligation'!$B$3:$V$12,MATCH($C$4,'KPCO Obligation'!$A$3:$A$12,0),MATCH(W$44,'KPCO Obligation'!$B$1:$V$1,0))</f>
        <v>1011.2749796746465</v>
      </c>
      <c r="X50" s="75">
        <f>INDEX('KPCO Obligation'!$B$3:$V$12,MATCH($C$4,'KPCO Obligation'!$A$3:$A$12,0),MATCH(X$44,'KPCO Obligation'!$B$1:$V$1,0))</f>
        <v>1010.2313522446417</v>
      </c>
      <c r="Z50" s="133" t="s">
        <v>121</v>
      </c>
      <c r="AA50" s="134">
        <v>0.10032379947932953</v>
      </c>
      <c r="AB50" s="134">
        <v>0.10748479068678549</v>
      </c>
      <c r="AC50" s="134">
        <v>1.5740884151867078E-2</v>
      </c>
      <c r="AD50" s="134">
        <v>0.17538569553973907</v>
      </c>
      <c r="AE50" s="134">
        <v>0.10939907956947277</v>
      </c>
      <c r="AF50" s="194">
        <f t="shared" si="5"/>
        <v>0.1016668498854388</v>
      </c>
      <c r="AH50" s="92"/>
    </row>
    <row r="51" spans="1:34" ht="15.75" thickBot="1" x14ac:dyDescent="0.3">
      <c r="C51" s="70" t="s">
        <v>122</v>
      </c>
      <c r="D51" s="72">
        <f>D47-D50</f>
        <v>-67.710188643373272</v>
      </c>
      <c r="E51" s="72">
        <f t="shared" ref="E51:X51" si="7">E47-E50</f>
        <v>-71.661219003924543</v>
      </c>
      <c r="F51" s="72">
        <f t="shared" si="7"/>
        <v>-48.651605934430222</v>
      </c>
      <c r="G51" s="72">
        <f t="shared" si="7"/>
        <v>-80.528391679937386</v>
      </c>
      <c r="H51" s="72">
        <f t="shared" si="7"/>
        <v>43.259724347085921</v>
      </c>
      <c r="I51" s="72">
        <f t="shared" si="7"/>
        <v>-494.97670414775621</v>
      </c>
      <c r="J51" s="72">
        <f t="shared" si="7"/>
        <v>4.4022523205621837</v>
      </c>
      <c r="K51" s="72">
        <f t="shared" si="7"/>
        <v>8.6545565775656996</v>
      </c>
      <c r="L51" s="72">
        <f t="shared" si="7"/>
        <v>13.63620965575592</v>
      </c>
      <c r="M51" s="72">
        <f t="shared" si="7"/>
        <v>20.195695046730179</v>
      </c>
      <c r="N51" s="72">
        <f t="shared" si="7"/>
        <v>25.344311875036055</v>
      </c>
      <c r="O51" s="72">
        <f t="shared" si="7"/>
        <v>36.684516557426832</v>
      </c>
      <c r="P51" s="72">
        <f t="shared" si="7"/>
        <v>43.935537130360672</v>
      </c>
      <c r="Q51" s="72">
        <f t="shared" si="7"/>
        <v>43.301291733773951</v>
      </c>
      <c r="R51" s="72">
        <f t="shared" si="7"/>
        <v>50.213863141757997</v>
      </c>
      <c r="S51" s="72">
        <f t="shared" si="7"/>
        <v>45.858920103391029</v>
      </c>
      <c r="T51" s="72">
        <f t="shared" si="7"/>
        <v>41.422122572702051</v>
      </c>
      <c r="U51" s="72">
        <f t="shared" si="7"/>
        <v>41.329951848202541</v>
      </c>
      <c r="V51" s="72">
        <f t="shared" si="7"/>
        <v>-250.26722814096468</v>
      </c>
      <c r="W51" s="72">
        <f t="shared" si="7"/>
        <v>-248.32084405301612</v>
      </c>
      <c r="X51" s="72">
        <f t="shared" si="7"/>
        <v>-251.69791985016934</v>
      </c>
      <c r="Y51" s="47"/>
      <c r="Z51" s="133" t="s">
        <v>123</v>
      </c>
      <c r="AA51" s="134">
        <v>0.45601817781309861</v>
      </c>
      <c r="AB51" s="134">
        <v>0.47737272563324523</v>
      </c>
      <c r="AC51" s="134">
        <v>0.33093917256096128</v>
      </c>
      <c r="AD51" s="134">
        <v>0.57097324936491256</v>
      </c>
      <c r="AE51" s="134">
        <v>0.4767818381132633</v>
      </c>
      <c r="AF51" s="194">
        <f t="shared" si="5"/>
        <v>0.46241703269709616</v>
      </c>
      <c r="AH51" s="92"/>
    </row>
    <row r="52" spans="1:34" x14ac:dyDescent="0.25">
      <c r="B52" s="131"/>
      <c r="C52" s="71" t="s">
        <v>16</v>
      </c>
      <c r="D52" s="122" cm="1">
        <f t="array" ref="D52">_xlfn.IFS($B$3=$AA$3,SUMIFS(INDEX(KPCO_Additions_Summer!$AF$4:$AR$821,0,MATCH($B$1,KPCO_Additions_Summer!$AF$1:$AR$1,0)),KPCO_Additions_Summer!$B$4:$B$821,D$9,KPCO_Additions_Summer!$C$4:$C$821,$C52),$B$3=$AB$3,SUMIFS(INDEX(KPCO_Additions_Winter!$AF$4:$AR$800,0,MATCH($B$1,KPCO_Additions_Winter!$AF$1:$AR$1,0)),KPCO_Additions_Winter!$B$4:$B$800,D$9,KPCO_Additions_Winter!$C$4:$C$800,$C52))</f>
        <v>73</v>
      </c>
      <c r="E52" s="122" cm="1">
        <f t="array" ref="E52">_xlfn.IFS($B$3=$AA$3,SUMIFS(INDEX(KPCO_Additions_Summer!$AF$4:$AR$821,0,MATCH($B$1,KPCO_Additions_Summer!$AF$1:$AR$1,0)),KPCO_Additions_Summer!$B$4:$B$821,E$9,KPCO_Additions_Summer!$C$4:$C$821,$C52),$B$3=$AB$3,SUMIFS(INDEX(KPCO_Additions_Winter!$AF$4:$AR$800,0,MATCH($B$1,KPCO_Additions_Winter!$AF$1:$AR$1,0)),KPCO_Additions_Winter!$B$4:$B$800,E$9,KPCO_Additions_Winter!$C$4:$C$800,$C52))</f>
        <v>78</v>
      </c>
      <c r="F52" s="122" cm="1">
        <f t="array" ref="F52">_xlfn.IFS($B$3=$AA$3,SUMIFS(INDEX(KPCO_Additions_Summer!$AF$4:$AR$821,0,MATCH($B$1,KPCO_Additions_Summer!$AF$1:$AR$1,0)),KPCO_Additions_Summer!$B$4:$B$821,F$9,KPCO_Additions_Summer!$C$4:$C$821,$C52),$B$3=$AB$3,SUMIFS(INDEX(KPCO_Additions_Winter!$AF$4:$AR$800,0,MATCH($B$1,KPCO_Additions_Winter!$AF$1:$AR$1,0)),KPCO_Additions_Winter!$B$4:$B$800,F$9,KPCO_Additions_Winter!$C$4:$C$800,$C52))</f>
        <v>78</v>
      </c>
      <c r="G52" s="122" cm="1">
        <f t="array" ref="G52">_xlfn.IFS($B$3=$AA$3,SUMIFS(INDEX(KPCO_Additions_Summer!$AF$4:$AR$821,0,MATCH($B$1,KPCO_Additions_Summer!$AF$1:$AR$1,0)),KPCO_Additions_Summer!$B$4:$B$821,G$9,KPCO_Additions_Summer!$C$4:$C$821,$C52),$B$3=$AB$3,SUMIFS(INDEX(KPCO_Additions_Winter!$AF$4:$AR$800,0,MATCH($B$1,KPCO_Additions_Winter!$AF$1:$AR$1,0)),KPCO_Additions_Winter!$B$4:$B$800,G$9,KPCO_Additions_Winter!$C$4:$C$800,$C52))</f>
        <v>82</v>
      </c>
      <c r="H52" s="122" cm="1">
        <f t="array" ref="H52">_xlfn.IFS($B$3=$AA$3,SUMIFS(INDEX(KPCO_Additions_Summer!$AF$4:$AR$821,0,MATCH($B$1,KPCO_Additions_Summer!$AF$1:$AR$1,0)),KPCO_Additions_Summer!$B$4:$B$821,H$9,KPCO_Additions_Summer!$C$4:$C$821,$C52),$B$3=$AB$3,SUMIFS(INDEX(KPCO_Additions_Winter!$AF$4:$AR$800,0,MATCH($B$1,KPCO_Additions_Winter!$AF$1:$AR$1,0)),KPCO_Additions_Winter!$B$4:$B$800,H$9,KPCO_Additions_Winter!$C$4:$C$800,$C52))</f>
        <v>0</v>
      </c>
      <c r="I52" s="122" cm="1">
        <f t="array" ref="I52">_xlfn.IFS($B$3=$AA$3,SUMIFS(INDEX(KPCO_Additions_Summer!$AF$4:$AR$821,0,MATCH($B$1,KPCO_Additions_Summer!$AF$1:$AR$1,0)),KPCO_Additions_Summer!$B$4:$B$821,I$9,KPCO_Additions_Summer!$C$4:$C$821,$C52),$B$3=$AB$3,SUMIFS(INDEX(KPCO_Additions_Winter!$AF$4:$AR$800,0,MATCH($B$1,KPCO_Additions_Winter!$AF$1:$AR$1,0)),KPCO_Additions_Winter!$B$4:$B$800,I$9,KPCO_Additions_Winter!$C$4:$C$800,$C52))</f>
        <v>495</v>
      </c>
      <c r="J52" s="122" cm="1">
        <f t="array" ref="J52">_xlfn.IFS($B$3=$AA$3,SUMIFS(INDEX(KPCO_Additions_Summer!$AF$4:$AR$821,0,MATCH($B$1,KPCO_Additions_Summer!$AF$1:$AR$1,0)),KPCO_Additions_Summer!$B$4:$B$821,J$9,KPCO_Additions_Summer!$C$4:$C$821,$C52),$B$3=$AB$3,SUMIFS(INDEX(KPCO_Additions_Winter!$AF$4:$AR$800,0,MATCH($B$1,KPCO_Additions_Winter!$AF$1:$AR$1,0)),KPCO_Additions_Winter!$B$4:$B$800,J$9,KPCO_Additions_Winter!$C$4:$C$800,$C52))</f>
        <v>0</v>
      </c>
      <c r="K52" s="122" cm="1">
        <f t="array" ref="K52">_xlfn.IFS($B$3=$AA$3,SUMIFS(INDEX(KPCO_Additions_Summer!$AF$4:$AR$821,0,MATCH($B$1,KPCO_Additions_Summer!$AF$1:$AR$1,0)),KPCO_Additions_Summer!$B$4:$B$821,K$9,KPCO_Additions_Summer!$C$4:$C$821,$C52),$B$3=$AB$3,SUMIFS(INDEX(KPCO_Additions_Winter!$AF$4:$AR$800,0,MATCH($B$1,KPCO_Additions_Winter!$AF$1:$AR$1,0)),KPCO_Additions_Winter!$B$4:$B$800,K$9,KPCO_Additions_Winter!$C$4:$C$800,$C52))</f>
        <v>0</v>
      </c>
      <c r="L52" s="122" cm="1">
        <f t="array" ref="L52">_xlfn.IFS($B$3=$AA$3,SUMIFS(INDEX(KPCO_Additions_Summer!$AF$4:$AR$821,0,MATCH($B$1,KPCO_Additions_Summer!$AF$1:$AR$1,0)),KPCO_Additions_Summer!$B$4:$B$821,L$9,KPCO_Additions_Summer!$C$4:$C$821,$C52),$B$3=$AB$3,SUMIFS(INDEX(KPCO_Additions_Winter!$AF$4:$AR$800,0,MATCH($B$1,KPCO_Additions_Winter!$AF$1:$AR$1,0)),KPCO_Additions_Winter!$B$4:$B$800,L$9,KPCO_Additions_Winter!$C$4:$C$800,$C52))</f>
        <v>0</v>
      </c>
      <c r="M52" s="122" cm="1">
        <f t="array" ref="M52">_xlfn.IFS($B$3=$AA$3,SUMIFS(INDEX(KPCO_Additions_Summer!$AF$4:$AR$821,0,MATCH($B$1,KPCO_Additions_Summer!$AF$1:$AR$1,0)),KPCO_Additions_Summer!$B$4:$B$821,M$9,KPCO_Additions_Summer!$C$4:$C$821,$C52),$B$3=$AB$3,SUMIFS(INDEX(KPCO_Additions_Winter!$AF$4:$AR$800,0,MATCH($B$1,KPCO_Additions_Winter!$AF$1:$AR$1,0)),KPCO_Additions_Winter!$B$4:$B$800,M$9,KPCO_Additions_Winter!$C$4:$C$800,$C52))</f>
        <v>0</v>
      </c>
      <c r="N52" s="122" cm="1">
        <f t="array" ref="N52">_xlfn.IFS($B$3=$AA$3,SUMIFS(INDEX(KPCO_Additions_Summer!$AF$4:$AR$821,0,MATCH($B$1,KPCO_Additions_Summer!$AF$1:$AR$1,0)),KPCO_Additions_Summer!$B$4:$B$821,N$9,KPCO_Additions_Summer!$C$4:$C$821,$C52),$B$3=$AB$3,SUMIFS(INDEX(KPCO_Additions_Winter!$AF$4:$AR$800,0,MATCH($B$1,KPCO_Additions_Winter!$AF$1:$AR$1,0)),KPCO_Additions_Winter!$B$4:$B$800,N$9,KPCO_Additions_Winter!$C$4:$C$800,$C52))</f>
        <v>0</v>
      </c>
      <c r="O52" s="122" cm="1">
        <f t="array" ref="O52">_xlfn.IFS($B$3=$AA$3,SUMIFS(INDEX(KPCO_Additions_Summer!$AF$4:$AR$821,0,MATCH($B$1,KPCO_Additions_Summer!$AF$1:$AR$1,0)),KPCO_Additions_Summer!$B$4:$B$821,O$9,KPCO_Additions_Summer!$C$4:$C$821,$C52),$B$3=$AB$3,SUMIFS(INDEX(KPCO_Additions_Winter!$AF$4:$AR$800,0,MATCH($B$1,KPCO_Additions_Winter!$AF$1:$AR$1,0)),KPCO_Additions_Winter!$B$4:$B$800,O$9,KPCO_Additions_Winter!$C$4:$C$800,$C52))</f>
        <v>0</v>
      </c>
      <c r="P52" s="122" cm="1">
        <f t="array" ref="P52">_xlfn.IFS($B$3=$AA$3,SUMIFS(INDEX(KPCO_Additions_Summer!$AF$4:$AR$821,0,MATCH($B$1,KPCO_Additions_Summer!$AF$1:$AR$1,0)),KPCO_Additions_Summer!$B$4:$B$821,P$9,KPCO_Additions_Summer!$C$4:$C$821,$C52),$B$3=$AB$3,SUMIFS(INDEX(KPCO_Additions_Winter!$AF$4:$AR$800,0,MATCH($B$1,KPCO_Additions_Winter!$AF$1:$AR$1,0)),KPCO_Additions_Winter!$B$4:$B$800,P$9,KPCO_Additions_Winter!$C$4:$C$800,$C52))</f>
        <v>0</v>
      </c>
      <c r="Q52" s="122" cm="1">
        <f t="array" ref="Q52">_xlfn.IFS($B$3=$AA$3,SUMIFS(INDEX(KPCO_Additions_Summer!$AF$4:$AR$821,0,MATCH($B$1,KPCO_Additions_Summer!$AF$1:$AR$1,0)),KPCO_Additions_Summer!$B$4:$B$821,Q$9,KPCO_Additions_Summer!$C$4:$C$821,$C52),$B$3=$AB$3,SUMIFS(INDEX(KPCO_Additions_Winter!$AF$4:$AR$800,0,MATCH($B$1,KPCO_Additions_Winter!$AF$1:$AR$1,0)),KPCO_Additions_Winter!$B$4:$B$800,Q$9,KPCO_Additions_Winter!$C$4:$C$800,$C52))</f>
        <v>0</v>
      </c>
      <c r="R52" s="122" cm="1">
        <f t="array" ref="R52">_xlfn.IFS($B$3=$AA$3,SUMIFS(INDEX(KPCO_Additions_Summer!$AF$4:$AR$821,0,MATCH($B$1,KPCO_Additions_Summer!$AF$1:$AR$1,0)),KPCO_Additions_Summer!$B$4:$B$821,R$9,KPCO_Additions_Summer!$C$4:$C$821,$C52),$B$3=$AB$3,SUMIFS(INDEX(KPCO_Additions_Winter!$AF$4:$AR$800,0,MATCH($B$1,KPCO_Additions_Winter!$AF$1:$AR$1,0)),KPCO_Additions_Winter!$B$4:$B$800,R$9,KPCO_Additions_Winter!$C$4:$C$800,$C52))</f>
        <v>0</v>
      </c>
      <c r="S52" s="122" cm="1">
        <f t="array" ref="S52">_xlfn.IFS($B$3=$AA$3,SUMIFS(INDEX(KPCO_Additions_Summer!$AF$4:$AR$821,0,MATCH($B$1,KPCO_Additions_Summer!$AF$1:$AR$1,0)),KPCO_Additions_Summer!$B$4:$B$821,S$9,KPCO_Additions_Summer!$C$4:$C$821,$C52),$B$3=$AB$3,SUMIFS(INDEX(KPCO_Additions_Winter!$AF$4:$AR$800,0,MATCH($B$1,KPCO_Additions_Winter!$AF$1:$AR$1,0)),KPCO_Additions_Winter!$B$4:$B$800,S$9,KPCO_Additions_Winter!$C$4:$C$800,$C52))</f>
        <v>0</v>
      </c>
      <c r="T52" s="122" cm="1">
        <f t="array" ref="T52">_xlfn.IFS($B$3=$AA$3,SUMIFS(INDEX(KPCO_Additions_Summer!$AF$4:$AR$821,0,MATCH($B$1,KPCO_Additions_Summer!$AF$1:$AR$1,0)),KPCO_Additions_Summer!$B$4:$B$821,T$9,KPCO_Additions_Summer!$C$4:$C$821,$C52),$B$3=$AB$3,SUMIFS(INDEX(KPCO_Additions_Winter!$AF$4:$AR$800,0,MATCH($B$1,KPCO_Additions_Winter!$AF$1:$AR$1,0)),KPCO_Additions_Winter!$B$4:$B$800,T$9,KPCO_Additions_Winter!$C$4:$C$800,$C52))</f>
        <v>0</v>
      </c>
      <c r="U52" s="122" cm="1">
        <f t="array" ref="U52">_xlfn.IFS($B$3=$AA$3,SUMIFS(INDEX(KPCO_Additions_Summer!$AF$4:$AR$821,0,MATCH($B$1,KPCO_Additions_Summer!$AF$1:$AR$1,0)),KPCO_Additions_Summer!$B$4:$B$821,U$9,KPCO_Additions_Summer!$C$4:$C$821,$C52),$B$3=$AB$3,SUMIFS(INDEX(KPCO_Additions_Winter!$AF$4:$AR$800,0,MATCH($B$1,KPCO_Additions_Winter!$AF$1:$AR$1,0)),KPCO_Additions_Winter!$B$4:$B$800,U$9,KPCO_Additions_Winter!$C$4:$C$800,$C52))</f>
        <v>0</v>
      </c>
      <c r="V52" s="122" cm="1">
        <f t="array" ref="V52">_xlfn.IFS($B$3=$AA$3,SUMIFS(INDEX(KPCO_Additions_Summer!$AF$4:$AR$821,0,MATCH($B$1,KPCO_Additions_Summer!$AF$1:$AR$1,0)),KPCO_Additions_Summer!$B$4:$B$821,V$9,KPCO_Additions_Summer!$C$4:$C$821,$C52),$B$3=$AB$3,SUMIFS(INDEX(KPCO_Additions_Winter!$AF$4:$AR$800,0,MATCH($B$1,KPCO_Additions_Winter!$AF$1:$AR$1,0)),KPCO_Additions_Winter!$B$4:$B$800,V$9,KPCO_Additions_Winter!$C$4:$C$800,$C52))</f>
        <v>0</v>
      </c>
      <c r="W52" s="122" cm="1">
        <f t="array" ref="W52">_xlfn.IFS($B$3=$AA$3,SUMIFS(INDEX(KPCO_Additions_Summer!$AF$4:$AR$821,0,MATCH($B$1,KPCO_Additions_Summer!$AF$1:$AR$1,0)),KPCO_Additions_Summer!$B$4:$B$821,W$9,KPCO_Additions_Summer!$C$4:$C$821,$C52),$B$3=$AB$3,SUMIFS(INDEX(KPCO_Additions_Winter!$AF$4:$AR$800,0,MATCH($B$1,KPCO_Additions_Winter!$AF$1:$AR$1,0)),KPCO_Additions_Winter!$B$4:$B$800,W$9,KPCO_Additions_Winter!$C$4:$C$800,$C52))</f>
        <v>0</v>
      </c>
      <c r="X52" s="122" cm="1">
        <f t="array" ref="X52">_xlfn.IFS($B$3=$AA$3,SUMIFS(INDEX(KPCO_Additions_Summer!$AF$4:$AR$821,0,MATCH($B$1,KPCO_Additions_Summer!$AF$1:$AR$1,0)),KPCO_Additions_Summer!$B$4:$B$821,X$9,KPCO_Additions_Summer!$C$4:$C$821,$C52),$B$3=$AB$3,SUMIFS(INDEX(KPCO_Additions_Winter!$AF$4:$AR$800,0,MATCH($B$1,KPCO_Additions_Winter!$AF$1:$AR$1,0)),KPCO_Additions_Winter!$B$4:$B$800,X$9,KPCO_Additions_Winter!$C$4:$C$800,$C52))</f>
        <v>0</v>
      </c>
      <c r="Z52" s="133" t="s">
        <v>124</v>
      </c>
      <c r="AA52" s="134">
        <v>0.10700407430202497</v>
      </c>
      <c r="AB52" s="134">
        <v>0.11349010775113075</v>
      </c>
      <c r="AC52" s="134">
        <v>2.0132434962458763E-2</v>
      </c>
      <c r="AD52" s="134">
        <v>0.17908218446711777</v>
      </c>
      <c r="AE52" s="134">
        <v>0.1141558347039594</v>
      </c>
      <c r="AF52" s="194">
        <f t="shared" si="5"/>
        <v>0.10677292723733833</v>
      </c>
      <c r="AH52" s="92"/>
    </row>
    <row r="53" spans="1:34" x14ac:dyDescent="0.25">
      <c r="B53" s="131">
        <f>AVERAGE(D53:S53)</f>
        <v>0.11448382485105867</v>
      </c>
      <c r="C53" s="203" t="s">
        <v>84</v>
      </c>
      <c r="D53" s="35">
        <f t="shared" ref="D53:X53" si="8">IF(D49=0, "N/A", (D47+D52)/D49-1)</f>
        <v>9.5084961676567215E-2</v>
      </c>
      <c r="E53" s="35">
        <f t="shared" si="8"/>
        <v>9.6174254149129501E-2</v>
      </c>
      <c r="F53" s="35">
        <f t="shared" si="8"/>
        <v>0.12130199595382218</v>
      </c>
      <c r="G53" s="35">
        <f t="shared" si="8"/>
        <v>9.0920942327611609E-2</v>
      </c>
      <c r="H53" s="35">
        <f t="shared" si="8"/>
        <v>0.13428773095941016</v>
      </c>
      <c r="I53" s="35">
        <f t="shared" si="8"/>
        <v>8.9424317587584179E-2</v>
      </c>
      <c r="J53" s="35">
        <f t="shared" si="8"/>
        <v>9.4009158664248638E-2</v>
      </c>
      <c r="K53" s="35">
        <f t="shared" si="8"/>
        <v>9.8488669742833101E-2</v>
      </c>
      <c r="L53" s="35">
        <f t="shared" si="8"/>
        <v>0.10374907426580715</v>
      </c>
      <c r="M53" s="35">
        <f t="shared" si="8"/>
        <v>0.1107591289284191</v>
      </c>
      <c r="N53" s="35">
        <f t="shared" si="8"/>
        <v>0.11617721744049714</v>
      </c>
      <c r="O53" s="35">
        <f t="shared" si="8"/>
        <v>0.12835571393225176</v>
      </c>
      <c r="P53" s="35">
        <f t="shared" si="8"/>
        <v>0.13610316769396769</v>
      </c>
      <c r="Q53" s="35">
        <f t="shared" si="8"/>
        <v>0.13561722683070498</v>
      </c>
      <c r="R53" s="35">
        <f t="shared" si="8"/>
        <v>0.14294055002704908</v>
      </c>
      <c r="S53" s="35">
        <f t="shared" si="8"/>
        <v>0.13834708743703517</v>
      </c>
      <c r="T53" s="35">
        <f t="shared" si="8"/>
        <v>0.13370211064843773</v>
      </c>
      <c r="U53" s="35">
        <f t="shared" si="8"/>
        <v>0.13387695540459155</v>
      </c>
      <c r="V53" s="35">
        <f t="shared" si="8"/>
        <v>-0.17964606175891884</v>
      </c>
      <c r="W53" s="35">
        <f t="shared" si="8"/>
        <v>-0.1781046183762891</v>
      </c>
      <c r="X53" s="35">
        <f t="shared" si="8"/>
        <v>-0.18202269270848481</v>
      </c>
      <c r="Y53" s="48"/>
      <c r="Z53" s="133" t="s">
        <v>125</v>
      </c>
      <c r="AA53" s="134">
        <v>0.10329193076628428</v>
      </c>
      <c r="AB53" s="134">
        <v>0.12035725996657173</v>
      </c>
      <c r="AC53" s="134">
        <v>3.3071422508466827E-3</v>
      </c>
      <c r="AD53" s="134">
        <v>0.18579192051453705</v>
      </c>
      <c r="AE53" s="134">
        <v>0.1178764335364062</v>
      </c>
      <c r="AF53" s="194">
        <f t="shared" si="5"/>
        <v>0.10612493740692919</v>
      </c>
      <c r="AH53" s="92"/>
    </row>
    <row r="54" spans="1:34" x14ac:dyDescent="0.25">
      <c r="B54" s="192">
        <f>AVERAGE(D54:S54)</f>
        <v>57.726205832301538</v>
      </c>
      <c r="C54" s="204" t="s">
        <v>625</v>
      </c>
      <c r="D54" s="122">
        <f>D47-D49</f>
        <v>15.475796098038359</v>
      </c>
      <c r="E54" s="122">
        <f t="shared" ref="E54:X54" si="9">E47-E49</f>
        <v>11.991830995972805</v>
      </c>
      <c r="F54" s="122">
        <f t="shared" si="9"/>
        <v>33.592352508163117</v>
      </c>
      <c r="G54" s="122">
        <f t="shared" si="9"/>
        <v>5.9717874690005601</v>
      </c>
      <c r="H54" s="122">
        <f t="shared" si="9"/>
        <v>129.4173285290974</v>
      </c>
      <c r="I54" s="122">
        <f t="shared" si="9"/>
        <v>-409.33296241613459</v>
      </c>
      <c r="J54" s="122">
        <f t="shared" si="9"/>
        <v>89.789062826988925</v>
      </c>
      <c r="K54" s="122">
        <f t="shared" si="9"/>
        <v>93.784435858797565</v>
      </c>
      <c r="L54" s="122">
        <f t="shared" si="9"/>
        <v>98.59480145352461</v>
      </c>
      <c r="M54" s="122">
        <f t="shared" si="9"/>
        <v>104.72606813584082</v>
      </c>
      <c r="N54" s="122">
        <f t="shared" si="9"/>
        <v>109.96032870587828</v>
      </c>
      <c r="O54" s="122">
        <f t="shared" si="9"/>
        <v>120.87231467961101</v>
      </c>
      <c r="P54" s="122">
        <f t="shared" si="9"/>
        <v>128.03769151081315</v>
      </c>
      <c r="Q54" s="122">
        <f t="shared" si="9"/>
        <v>127.06087114729996</v>
      </c>
      <c r="R54" s="122">
        <f t="shared" si="9"/>
        <v>134.0590862970156</v>
      </c>
      <c r="S54" s="122">
        <f t="shared" si="9"/>
        <v>129.61849951691704</v>
      </c>
      <c r="T54" s="122">
        <f t="shared" si="9"/>
        <v>125.01041450276477</v>
      </c>
      <c r="U54" s="122">
        <f t="shared" si="9"/>
        <v>124.40438132787551</v>
      </c>
      <c r="V54" s="122">
        <f t="shared" si="9"/>
        <v>-167.10715491956012</v>
      </c>
      <c r="W54" s="122">
        <f t="shared" si="9"/>
        <v>-165.33205831507473</v>
      </c>
      <c r="X54" s="122">
        <f t="shared" si="9"/>
        <v>-168.79477785395954</v>
      </c>
      <c r="Z54" s="133" t="s">
        <v>126</v>
      </c>
      <c r="AA54" s="134">
        <v>0.14598637390541486</v>
      </c>
      <c r="AB54" s="134">
        <v>0.15247240735452075</v>
      </c>
      <c r="AC54" s="134">
        <v>5.5912349293731109E-2</v>
      </c>
      <c r="AD54" s="134">
        <v>0.22085078309497769</v>
      </c>
      <c r="AE54" s="134">
        <v>0.15313813430734929</v>
      </c>
      <c r="AF54" s="194">
        <f t="shared" si="5"/>
        <v>0.14567200959119875</v>
      </c>
    </row>
    <row r="56" spans="1:34" x14ac:dyDescent="0.25">
      <c r="C56" s="37" t="str">
        <f>B3</f>
        <v>Summer</v>
      </c>
      <c r="D56" s="36">
        <v>2023</v>
      </c>
      <c r="E56" s="36">
        <v>2024</v>
      </c>
      <c r="F56" s="36">
        <v>2025</v>
      </c>
      <c r="G56" s="36">
        <v>2026</v>
      </c>
      <c r="H56" s="36">
        <v>2027</v>
      </c>
      <c r="I56" s="36">
        <v>2028</v>
      </c>
      <c r="J56" s="36">
        <v>2029</v>
      </c>
      <c r="K56" s="36">
        <v>2030</v>
      </c>
      <c r="L56" s="36">
        <v>2031</v>
      </c>
      <c r="M56" s="36">
        <v>2032</v>
      </c>
      <c r="N56" s="36">
        <v>2033</v>
      </c>
      <c r="O56" s="36">
        <v>2034</v>
      </c>
      <c r="P56" s="36">
        <v>2035</v>
      </c>
      <c r="Q56" s="36">
        <v>2036</v>
      </c>
      <c r="R56" s="36">
        <v>2037</v>
      </c>
      <c r="S56" s="36">
        <v>2038</v>
      </c>
      <c r="T56" s="36">
        <v>2039</v>
      </c>
      <c r="U56" s="36">
        <v>2040</v>
      </c>
      <c r="V56" s="36">
        <v>2041</v>
      </c>
      <c r="W56" s="36">
        <v>2042</v>
      </c>
      <c r="X56" s="36">
        <v>2043</v>
      </c>
    </row>
    <row r="57" spans="1:34" ht="15.75" thickBot="1" x14ac:dyDescent="0.3">
      <c r="C57" s="37" t="s">
        <v>127</v>
      </c>
      <c r="D57" s="63" cm="1">
        <f t="array" ref="D57">_xlfn.IFS($B$3=$AA$3,SUMIFS('Key Assumptions'!$C$21:$C$49,'Key Assumptions'!$B$21:$B$49,D$56),$B$3=$AB$3,SUMIFS('Key Assumptions'!$D$21:$D$49,'Key Assumptions'!$B$21:$B$49,D$56))</f>
        <v>0.54</v>
      </c>
      <c r="E57" s="63" cm="1">
        <f t="array" ref="E57">_xlfn.IFS($B$3=$AA$3,SUMIFS('Key Assumptions'!$C$21:$C$49,'Key Assumptions'!$B$21:$B$49,E$56),$B$3=$AB$3,SUMIFS('Key Assumptions'!$D$21:$D$49,'Key Assumptions'!$B$21:$B$49,E$56))</f>
        <v>0.54</v>
      </c>
      <c r="F57" s="63" cm="1">
        <f t="array" ref="F57">_xlfn.IFS($B$3=$AA$3,SUMIFS('Key Assumptions'!$C$21:$C$49,'Key Assumptions'!$B$21:$B$49,F$56),$B$3=$AB$3,SUMIFS('Key Assumptions'!$D$21:$D$49,'Key Assumptions'!$B$21:$B$49,F$56))</f>
        <v>0.50233631451978666</v>
      </c>
      <c r="G57" s="63" cm="1">
        <f t="array" ref="G57">_xlfn.IFS($B$3=$AA$3,SUMIFS('Key Assumptions'!$C$21:$C$49,'Key Assumptions'!$B$21:$B$49,G$56),$B$3=$AB$3,SUMIFS('Key Assumptions'!$D$21:$D$49,'Key Assumptions'!$B$21:$B$49,G$56))</f>
        <v>0.42700894355935998</v>
      </c>
      <c r="H57" s="63" cm="1">
        <f t="array" ref="H57">_xlfn.IFS($B$3=$AA$3,SUMIFS('Key Assumptions'!$C$21:$C$49,'Key Assumptions'!$B$21:$B$49,H$56),$B$3=$AB$3,SUMIFS('Key Assumptions'!$D$21:$D$49,'Key Assumptions'!$B$21:$B$49,H$56))</f>
        <v>0.38934525807914666</v>
      </c>
      <c r="I57" s="63" cm="1">
        <f t="array" ref="I57">_xlfn.IFS($B$3=$AA$3,SUMIFS('Key Assumptions'!$C$21:$C$49,'Key Assumptions'!$B$21:$B$49,I$56),$B$3=$AB$3,SUMIFS('Key Assumptions'!$D$21:$D$49,'Key Assumptions'!$B$21:$B$49,I$56))</f>
        <v>0.35168157259893335</v>
      </c>
      <c r="J57" s="63" cm="1">
        <f t="array" ref="J57">_xlfn.IFS($B$3=$AA$3,SUMIFS('Key Assumptions'!$C$21:$C$49,'Key Assumptions'!$B$21:$B$49,J$56),$B$3=$AB$3,SUMIFS('Key Assumptions'!$D$21:$D$49,'Key Assumptions'!$B$21:$B$49,J$56))</f>
        <v>0.31401788711872003</v>
      </c>
      <c r="K57" s="63" cm="1">
        <f t="array" ref="K57">_xlfn.IFS($B$3=$AA$3,SUMIFS('Key Assumptions'!$C$21:$C$49,'Key Assumptions'!$B$21:$B$49,K$56),$B$3=$AB$3,SUMIFS('Key Assumptions'!$D$21:$D$49,'Key Assumptions'!$B$21:$B$49,K$56))</f>
        <v>0.30896471366728412</v>
      </c>
      <c r="L57" s="63" cm="1">
        <f t="array" ref="L57">_xlfn.IFS($B$3=$AA$3,SUMIFS('Key Assumptions'!$C$21:$C$49,'Key Assumptions'!$B$21:$B$49,L$56),$B$3=$AB$3,SUMIFS('Key Assumptions'!$D$21:$D$49,'Key Assumptions'!$B$21:$B$49,L$56))</f>
        <v>0.30391154021584821</v>
      </c>
      <c r="M57" s="63" cm="1">
        <f t="array" ref="M57">_xlfn.IFS($B$3=$AA$3,SUMIFS('Key Assumptions'!$C$21:$C$49,'Key Assumptions'!$B$21:$B$49,M$56),$B$3=$AB$3,SUMIFS('Key Assumptions'!$D$21:$D$49,'Key Assumptions'!$B$21:$B$49,M$56))</f>
        <v>0.29633178003869431</v>
      </c>
      <c r="N57" s="63" cm="1">
        <f t="array" ref="N57">_xlfn.IFS($B$3=$AA$3,SUMIFS('Key Assumptions'!$C$21:$C$49,'Key Assumptions'!$B$21:$B$49,N$56),$B$3=$AB$3,SUMIFS('Key Assumptions'!$D$21:$D$49,'Key Assumptions'!$B$21:$B$49,N$56))</f>
        <v>0.28875201986154042</v>
      </c>
      <c r="O57" s="63" cm="1">
        <f t="array" ref="O57">_xlfn.IFS($B$3=$AA$3,SUMIFS('Key Assumptions'!$C$21:$C$49,'Key Assumptions'!$B$21:$B$49,O$56),$B$3=$AB$3,SUMIFS('Key Assumptions'!$D$21:$D$49,'Key Assumptions'!$B$21:$B$49,O$56))</f>
        <v>0.28117225968438653</v>
      </c>
      <c r="P57" s="63" cm="1">
        <f t="array" ref="P57">_xlfn.IFS($B$3=$AA$3,SUMIFS('Key Assumptions'!$C$21:$C$49,'Key Assumptions'!$B$21:$B$49,P$56),$B$3=$AB$3,SUMIFS('Key Assumptions'!$D$21:$D$49,'Key Assumptions'!$B$21:$B$49,P$56))</f>
        <v>0.27359249950723269</v>
      </c>
      <c r="Q57" s="63" cm="1">
        <f t="array" ref="Q57">_xlfn.IFS($B$3=$AA$3,SUMIFS('Key Assumptions'!$C$21:$C$49,'Key Assumptions'!$B$21:$B$49,Q$56),$B$3=$AB$3,SUMIFS('Key Assumptions'!$D$21:$D$49,'Key Assumptions'!$B$21:$B$49,Q$56))</f>
        <v>0.26601273933007885</v>
      </c>
      <c r="R57" s="63" cm="1">
        <f t="array" ref="R57">_xlfn.IFS($B$3=$AA$3,SUMIFS('Key Assumptions'!$C$21:$C$49,'Key Assumptions'!$B$21:$B$49,R$56),$B$3=$AB$3,SUMIFS('Key Assumptions'!$D$21:$D$49,'Key Assumptions'!$B$21:$B$49,R$56))</f>
        <v>0.25821642955227397</v>
      </c>
      <c r="S57" s="63" cm="1">
        <f t="array" ref="S57">_xlfn.IFS($B$3=$AA$3,SUMIFS('Key Assumptions'!$C$21:$C$49,'Key Assumptions'!$B$21:$B$49,S$56),$B$3=$AB$3,SUMIFS('Key Assumptions'!$D$21:$D$49,'Key Assumptions'!$B$21:$B$49,S$56))</f>
        <v>0.25031184497414311</v>
      </c>
      <c r="T57" s="63" cm="1">
        <f t="array" ref="T57">_xlfn.IFS($B$3=$AA$3,SUMIFS('Key Assumptions'!$C$21:$C$49,'Key Assumptions'!$B$21:$B$49,T$56),$B$3=$AB$3,SUMIFS('Key Assumptions'!$D$21:$D$49,'Key Assumptions'!$B$21:$B$49,T$56))</f>
        <v>0.23977239886996865</v>
      </c>
      <c r="U57" s="63" cm="1">
        <f t="array" ref="U57">_xlfn.IFS($B$3=$AA$3,SUMIFS('Key Assumptions'!$C$21:$C$49,'Key Assumptions'!$B$21:$B$49,U$56),$B$3=$AB$3,SUMIFS('Key Assumptions'!$D$21:$D$49,'Key Assumptions'!$B$21:$B$49,U$56))</f>
        <v>0.22923295276579417</v>
      </c>
      <c r="V57" s="63" cm="1">
        <f t="array" ref="V57">_xlfn.IFS($B$3=$AA$3,SUMIFS('Key Assumptions'!$C$21:$C$49,'Key Assumptions'!$B$21:$B$49,V$56),$B$3=$AB$3,SUMIFS('Key Assumptions'!$D$21:$D$49,'Key Assumptions'!$B$21:$B$49,V$56))</f>
        <v>0.22923295276579417</v>
      </c>
      <c r="W57" s="63" cm="1">
        <f t="array" ref="W57">_xlfn.IFS($B$3=$AA$3,SUMIFS('Key Assumptions'!$C$21:$C$49,'Key Assumptions'!$B$21:$B$49,W$56),$B$3=$AB$3,SUMIFS('Key Assumptions'!$D$21:$D$49,'Key Assumptions'!$B$21:$B$49,W$56))</f>
        <v>0.22923295276579417</v>
      </c>
      <c r="X57" s="63" cm="1">
        <f t="array" ref="X57">_xlfn.IFS($B$3=$AA$3,SUMIFS('Key Assumptions'!$C$21:$C$49,'Key Assumptions'!$B$21:$B$49,X$56),$B$3=$AB$3,SUMIFS('Key Assumptions'!$D$21:$D$49,'Key Assumptions'!$B$21:$B$49,X$56))</f>
        <v>0.22923295276579417</v>
      </c>
    </row>
    <row r="58" spans="1:34" ht="15.75" thickBot="1" x14ac:dyDescent="0.3">
      <c r="C58" s="37" t="s">
        <v>128</v>
      </c>
      <c r="D58" s="63" cm="1">
        <f t="array" ref="D58">_xlfn.IFS($B$3=$AA$3,SUMIFS('Key Assumptions'!$E$21:$E$49,'Key Assumptions'!$B$21:$B$49,D$56),$B$3=$AB$3,SUMIFS('Key Assumptions'!$F$21:$F$49,'Key Assumptions'!$B$21:$B$49,D$56))</f>
        <v>0.16</v>
      </c>
      <c r="E58" s="63" cm="1">
        <f t="array" ref="E58">_xlfn.IFS($B$3=$AA$3,SUMIFS('Key Assumptions'!$E$21:$E$49,'Key Assumptions'!$B$21:$B$49,E$56),$B$3=$AB$3,SUMIFS('Key Assumptions'!$F$21:$F$49,'Key Assumptions'!$B$21:$B$49,E$56))</f>
        <v>0.16</v>
      </c>
      <c r="F58" s="63" cm="1">
        <f t="array" ref="F58">_xlfn.IFS($B$3=$AA$3,SUMIFS('Key Assumptions'!$E$21:$E$49,'Key Assumptions'!$B$21:$B$49,F$56),$B$3=$AB$3,SUMIFS('Key Assumptions'!$F$21:$F$49,'Key Assumptions'!$B$21:$B$49,F$56))</f>
        <v>0.1414965986394558</v>
      </c>
      <c r="G58" s="63" cm="1">
        <f t="array" ref="G58">_xlfn.IFS($B$3=$AA$3,SUMIFS('Key Assumptions'!$E$21:$E$49,'Key Assumptions'!$B$21:$B$49,G$56),$B$3=$AB$3,SUMIFS('Key Assumptions'!$F$21:$F$49,'Key Assumptions'!$B$21:$B$49,G$56))</f>
        <v>0.13333333333333336</v>
      </c>
      <c r="H58" s="63" cm="1">
        <f t="array" ref="H58">_xlfn.IFS($B$3=$AA$3,SUMIFS('Key Assumptions'!$E$21:$E$49,'Key Assumptions'!$B$21:$B$49,H$56),$B$3=$AB$3,SUMIFS('Key Assumptions'!$F$21:$F$49,'Key Assumptions'!$B$21:$B$49,H$56))</f>
        <v>0.1251700680272109</v>
      </c>
      <c r="I58" s="63" cm="1">
        <f t="array" ref="I58">_xlfn.IFS($B$3=$AA$3,SUMIFS('Key Assumptions'!$E$21:$E$49,'Key Assumptions'!$B$21:$B$49,I$56),$B$3=$AB$3,SUMIFS('Key Assumptions'!$F$21:$F$49,'Key Assumptions'!$B$21:$B$49,I$56))</f>
        <v>0.11700680272108845</v>
      </c>
      <c r="J58" s="63" cm="1">
        <f t="array" ref="J58">_xlfn.IFS($B$3=$AA$3,SUMIFS('Key Assumptions'!$E$21:$E$49,'Key Assumptions'!$B$21:$B$49,J$56),$B$3=$AB$3,SUMIFS('Key Assumptions'!$F$21:$F$49,'Key Assumptions'!$B$21:$B$49,J$56))</f>
        <v>0.11700680272108845</v>
      </c>
      <c r="K58" s="63" cm="1">
        <f t="array" ref="K58">_xlfn.IFS($B$3=$AA$3,SUMIFS('Key Assumptions'!$E$21:$E$49,'Key Assumptions'!$B$21:$B$49,K$56),$B$3=$AB$3,SUMIFS('Key Assumptions'!$F$21:$F$49,'Key Assumptions'!$B$21:$B$49,K$56))</f>
        <v>0.10884353741496602</v>
      </c>
      <c r="L58" s="63" cm="1">
        <f t="array" ref="L58">_xlfn.IFS($B$3=$AA$3,SUMIFS('Key Assumptions'!$E$21:$E$49,'Key Assumptions'!$B$21:$B$49,L$56),$B$3=$AB$3,SUMIFS('Key Assumptions'!$F$21:$F$49,'Key Assumptions'!$B$21:$B$49,L$56))</f>
        <v>0.10884353741496602</v>
      </c>
      <c r="M58" s="63" cm="1">
        <f t="array" ref="M58">_xlfn.IFS($B$3=$AA$3,SUMIFS('Key Assumptions'!$E$21:$E$49,'Key Assumptions'!$B$21:$B$49,M$56),$B$3=$AB$3,SUMIFS('Key Assumptions'!$F$21:$F$49,'Key Assumptions'!$B$21:$B$49,M$56))</f>
        <v>0.10884353741496602</v>
      </c>
      <c r="N58" s="63" cm="1">
        <f t="array" ref="N58">_xlfn.IFS($B$3=$AA$3,SUMIFS('Key Assumptions'!$E$21:$E$49,'Key Assumptions'!$B$21:$B$49,N$56),$B$3=$AB$3,SUMIFS('Key Assumptions'!$F$21:$F$49,'Key Assumptions'!$B$21:$B$49,N$56))</f>
        <v>0.10884353741496602</v>
      </c>
      <c r="O58" s="63" cm="1">
        <f t="array" ref="O58">_xlfn.IFS($B$3=$AA$3,SUMIFS('Key Assumptions'!$E$21:$E$49,'Key Assumptions'!$B$21:$B$49,O$56),$B$3=$AB$3,SUMIFS('Key Assumptions'!$F$21:$F$49,'Key Assumptions'!$B$21:$B$49,O$56))</f>
        <v>0.10884353741496602</v>
      </c>
      <c r="P58" s="63" cm="1">
        <f t="array" ref="P58">_xlfn.IFS($B$3=$AA$3,SUMIFS('Key Assumptions'!$E$21:$E$49,'Key Assumptions'!$B$21:$B$49,P$56),$B$3=$AB$3,SUMIFS('Key Assumptions'!$F$21:$F$49,'Key Assumptions'!$B$21:$B$49,P$56))</f>
        <v>0.10884353741496602</v>
      </c>
      <c r="Q58" s="63" cm="1">
        <f t="array" ref="Q58">_xlfn.IFS($B$3=$AA$3,SUMIFS('Key Assumptions'!$E$21:$E$49,'Key Assumptions'!$B$21:$B$49,Q$56),$B$3=$AB$3,SUMIFS('Key Assumptions'!$F$21:$F$49,'Key Assumptions'!$B$21:$B$49,Q$56))</f>
        <v>0.10884353741496602</v>
      </c>
      <c r="R58" s="63" cm="1">
        <f t="array" ref="R58">_xlfn.IFS($B$3=$AA$3,SUMIFS('Key Assumptions'!$E$21:$E$49,'Key Assumptions'!$B$21:$B$49,R$56),$B$3=$AB$3,SUMIFS('Key Assumptions'!$F$21:$F$49,'Key Assumptions'!$B$21:$B$49,R$56))</f>
        <v>0.10884353741496602</v>
      </c>
      <c r="S58" s="63" cm="1">
        <f t="array" ref="S58">_xlfn.IFS($B$3=$AA$3,SUMIFS('Key Assumptions'!$E$21:$E$49,'Key Assumptions'!$B$21:$B$49,S$56),$B$3=$AB$3,SUMIFS('Key Assumptions'!$F$21:$F$49,'Key Assumptions'!$B$21:$B$49,S$56))</f>
        <v>0.10884353741496602</v>
      </c>
      <c r="T58" s="63" cm="1">
        <f t="array" ref="T58">_xlfn.IFS($B$3=$AA$3,SUMIFS('Key Assumptions'!$E$21:$E$49,'Key Assumptions'!$B$21:$B$49,T$56),$B$3=$AB$3,SUMIFS('Key Assumptions'!$F$21:$F$49,'Key Assumptions'!$B$21:$B$49,T$56))</f>
        <v>0.10884353741496602</v>
      </c>
      <c r="U58" s="63" cm="1">
        <f t="array" ref="U58">_xlfn.IFS($B$3=$AA$3,SUMIFS('Key Assumptions'!$E$21:$E$49,'Key Assumptions'!$B$21:$B$49,U$56),$B$3=$AB$3,SUMIFS('Key Assumptions'!$F$21:$F$49,'Key Assumptions'!$B$21:$B$49,U$56))</f>
        <v>0.10884353741496602</v>
      </c>
      <c r="V58" s="63" cm="1">
        <f t="array" ref="V58">_xlfn.IFS($B$3=$AA$3,SUMIFS('Key Assumptions'!$E$21:$E$49,'Key Assumptions'!$B$21:$B$49,V$56),$B$3=$AB$3,SUMIFS('Key Assumptions'!$F$21:$F$49,'Key Assumptions'!$B$21:$B$49,V$56))</f>
        <v>0.10884353741496602</v>
      </c>
      <c r="W58" s="63" cm="1">
        <f t="array" ref="W58">_xlfn.IFS($B$3=$AA$3,SUMIFS('Key Assumptions'!$E$21:$E$49,'Key Assumptions'!$B$21:$B$49,W$56),$B$3=$AB$3,SUMIFS('Key Assumptions'!$F$21:$F$49,'Key Assumptions'!$B$21:$B$49,W$56))</f>
        <v>0.10884353741496602</v>
      </c>
      <c r="X58" s="63" cm="1">
        <f t="array" ref="X58">_xlfn.IFS($B$3=$AA$3,SUMIFS('Key Assumptions'!$E$21:$E$49,'Key Assumptions'!$B$21:$B$49,X$56),$B$3=$AB$3,SUMIFS('Key Assumptions'!$F$21:$F$49,'Key Assumptions'!$B$21:$B$49,X$56))</f>
        <v>0.10884353741496602</v>
      </c>
      <c r="Z58" s="207" t="s">
        <v>624</v>
      </c>
      <c r="AA58" s="208"/>
      <c r="AB58" s="208"/>
      <c r="AC58" s="208"/>
      <c r="AD58" s="208"/>
      <c r="AE58" s="208"/>
      <c r="AF58" s="209"/>
    </row>
    <row r="59" spans="1:34" x14ac:dyDescent="0.25">
      <c r="C59" s="37" t="s">
        <v>129</v>
      </c>
      <c r="D59" s="63" cm="1">
        <f t="array" ref="D59">_xlfn.IFS($B$3=$AA$3,SUMIFS('Key Assumptions'!$I$21:$I$49,'Key Assumptions'!$B$21:$B$49,D$56),$B$3=$AB$3,SUMIFS('Key Assumptions'!$J$21:$J$49,'Key Assumptions'!$B$21:$B$49,D$56))</f>
        <v>0.95</v>
      </c>
      <c r="E59" s="63" cm="1">
        <f t="array" ref="E59">_xlfn.IFS($B$3=$AA$3,SUMIFS('Key Assumptions'!$I$21:$I$49,'Key Assumptions'!$B$21:$B$49,E$56),$B$3=$AB$3,SUMIFS('Key Assumptions'!$J$21:$J$49,'Key Assumptions'!$B$21:$B$49,E$56))</f>
        <v>0.95</v>
      </c>
      <c r="F59" s="63" cm="1">
        <f t="array" ref="F59">_xlfn.IFS($B$3=$AA$3,SUMIFS('Key Assumptions'!$I$21:$I$49,'Key Assumptions'!$B$21:$B$49,F$56),$B$3=$AB$3,SUMIFS('Key Assumptions'!$J$21:$J$49,'Key Assumptions'!$B$21:$B$49,F$56))</f>
        <v>0.95</v>
      </c>
      <c r="G59" s="63" cm="1">
        <f t="array" ref="G59">_xlfn.IFS($B$3=$AA$3,SUMIFS('Key Assumptions'!$I$21:$I$49,'Key Assumptions'!$B$21:$B$49,G$56),$B$3=$AB$3,SUMIFS('Key Assumptions'!$J$21:$J$49,'Key Assumptions'!$B$21:$B$49,G$56))</f>
        <v>0.95</v>
      </c>
      <c r="H59" s="63" cm="1">
        <f t="array" ref="H59">_xlfn.IFS($B$3=$AA$3,SUMIFS('Key Assumptions'!$I$21:$I$49,'Key Assumptions'!$B$21:$B$49,H$56),$B$3=$AB$3,SUMIFS('Key Assumptions'!$J$21:$J$49,'Key Assumptions'!$B$21:$B$49,H$56))</f>
        <v>0.95</v>
      </c>
      <c r="I59" s="63" cm="1">
        <f t="array" ref="I59">_xlfn.IFS($B$3=$AA$3,SUMIFS('Key Assumptions'!$I$21:$I$49,'Key Assumptions'!$B$21:$B$49,I$56),$B$3=$AB$3,SUMIFS('Key Assumptions'!$J$21:$J$49,'Key Assumptions'!$B$21:$B$49,I$56))</f>
        <v>0.95</v>
      </c>
      <c r="J59" s="63" cm="1">
        <f t="array" ref="J59">_xlfn.IFS($B$3=$AA$3,SUMIFS('Key Assumptions'!$I$21:$I$49,'Key Assumptions'!$B$21:$B$49,J$56),$B$3=$AB$3,SUMIFS('Key Assumptions'!$J$21:$J$49,'Key Assumptions'!$B$21:$B$49,J$56))</f>
        <v>0.95</v>
      </c>
      <c r="K59" s="63" cm="1">
        <f t="array" ref="K59">_xlfn.IFS($B$3=$AA$3,SUMIFS('Key Assumptions'!$I$21:$I$49,'Key Assumptions'!$B$21:$B$49,K$56),$B$3=$AB$3,SUMIFS('Key Assumptions'!$J$21:$J$49,'Key Assumptions'!$B$21:$B$49,K$56))</f>
        <v>0.95</v>
      </c>
      <c r="L59" s="63" cm="1">
        <f t="array" ref="L59">_xlfn.IFS($B$3=$AA$3,SUMIFS('Key Assumptions'!$I$21:$I$49,'Key Assumptions'!$B$21:$B$49,L$56),$B$3=$AB$3,SUMIFS('Key Assumptions'!$J$21:$J$49,'Key Assumptions'!$B$21:$B$49,L$56))</f>
        <v>0.95</v>
      </c>
      <c r="M59" s="63" cm="1">
        <f t="array" ref="M59">_xlfn.IFS($B$3=$AA$3,SUMIFS('Key Assumptions'!$I$21:$I$49,'Key Assumptions'!$B$21:$B$49,M$56),$B$3=$AB$3,SUMIFS('Key Assumptions'!$J$21:$J$49,'Key Assumptions'!$B$21:$B$49,M$56))</f>
        <v>0.95</v>
      </c>
      <c r="N59" s="63" cm="1">
        <f t="array" ref="N59">_xlfn.IFS($B$3=$AA$3,SUMIFS('Key Assumptions'!$I$21:$I$49,'Key Assumptions'!$B$21:$B$49,N$56),$B$3=$AB$3,SUMIFS('Key Assumptions'!$J$21:$J$49,'Key Assumptions'!$B$21:$B$49,N$56))</f>
        <v>0.95</v>
      </c>
      <c r="O59" s="63" cm="1">
        <f t="array" ref="O59">_xlfn.IFS($B$3=$AA$3,SUMIFS('Key Assumptions'!$I$21:$I$49,'Key Assumptions'!$B$21:$B$49,O$56),$B$3=$AB$3,SUMIFS('Key Assumptions'!$J$21:$J$49,'Key Assumptions'!$B$21:$B$49,O$56))</f>
        <v>0.95</v>
      </c>
      <c r="P59" s="63" cm="1">
        <f t="array" ref="P59">_xlfn.IFS($B$3=$AA$3,SUMIFS('Key Assumptions'!$I$21:$I$49,'Key Assumptions'!$B$21:$B$49,P$56),$B$3=$AB$3,SUMIFS('Key Assumptions'!$J$21:$J$49,'Key Assumptions'!$B$21:$B$49,P$56))</f>
        <v>0.95</v>
      </c>
      <c r="Q59" s="63" cm="1">
        <f t="array" ref="Q59">_xlfn.IFS($B$3=$AA$3,SUMIFS('Key Assumptions'!$I$21:$I$49,'Key Assumptions'!$B$21:$B$49,Q$56),$B$3=$AB$3,SUMIFS('Key Assumptions'!$J$21:$J$49,'Key Assumptions'!$B$21:$B$49,Q$56))</f>
        <v>0.95</v>
      </c>
      <c r="R59" s="63" cm="1">
        <f t="array" ref="R59">_xlfn.IFS($B$3=$AA$3,SUMIFS('Key Assumptions'!$I$21:$I$49,'Key Assumptions'!$B$21:$B$49,R$56),$B$3=$AB$3,SUMIFS('Key Assumptions'!$J$21:$J$49,'Key Assumptions'!$B$21:$B$49,R$56))</f>
        <v>0.95</v>
      </c>
      <c r="S59" s="63" cm="1">
        <f t="array" ref="S59">_xlfn.IFS($B$3=$AA$3,SUMIFS('Key Assumptions'!$I$21:$I$49,'Key Assumptions'!$B$21:$B$49,S$56),$B$3=$AB$3,SUMIFS('Key Assumptions'!$J$21:$J$49,'Key Assumptions'!$B$21:$B$49,S$56))</f>
        <v>0.95</v>
      </c>
      <c r="T59" s="63" cm="1">
        <f t="array" ref="T59">_xlfn.IFS($B$3=$AA$3,SUMIFS('Key Assumptions'!$I$21:$I$49,'Key Assumptions'!$B$21:$B$49,T$56),$B$3=$AB$3,SUMIFS('Key Assumptions'!$J$21:$J$49,'Key Assumptions'!$B$21:$B$49,T$56))</f>
        <v>0.95</v>
      </c>
      <c r="U59" s="63" cm="1">
        <f t="array" ref="U59">_xlfn.IFS($B$3=$AA$3,SUMIFS('Key Assumptions'!$I$21:$I$49,'Key Assumptions'!$B$21:$B$49,U$56),$B$3=$AB$3,SUMIFS('Key Assumptions'!$J$21:$J$49,'Key Assumptions'!$B$21:$B$49,U$56))</f>
        <v>0.95</v>
      </c>
      <c r="V59" s="63" cm="1">
        <f t="array" ref="V59">_xlfn.IFS($B$3=$AA$3,SUMIFS('Key Assumptions'!$I$21:$I$49,'Key Assumptions'!$B$21:$B$49,V$56),$B$3=$AB$3,SUMIFS('Key Assumptions'!$J$21:$J$49,'Key Assumptions'!$B$21:$B$49,V$56))</f>
        <v>0.95</v>
      </c>
      <c r="W59" s="63" cm="1">
        <f t="array" ref="W59">_xlfn.IFS($B$3=$AA$3,SUMIFS('Key Assumptions'!$I$21:$I$49,'Key Assumptions'!$B$21:$B$49,W$56),$B$3=$AB$3,SUMIFS('Key Assumptions'!$J$21:$J$49,'Key Assumptions'!$B$21:$B$49,W$56))</f>
        <v>0.95</v>
      </c>
      <c r="X59" s="63" cm="1">
        <f t="array" ref="X59">_xlfn.IFS($B$3=$AA$3,SUMIFS('Key Assumptions'!$I$21:$I$49,'Key Assumptions'!$B$21:$B$49,X$56),$B$3=$AB$3,SUMIFS('Key Assumptions'!$J$21:$J$49,'Key Assumptions'!$B$21:$B$49,X$56))</f>
        <v>0.95</v>
      </c>
      <c r="Z59" s="195">
        <f>B54</f>
        <v>57.726205832301538</v>
      </c>
      <c r="AA59" s="165" t="s">
        <v>53</v>
      </c>
      <c r="AB59" s="165" t="s">
        <v>54</v>
      </c>
      <c r="AC59" s="165" t="s">
        <v>55</v>
      </c>
      <c r="AD59" s="165" t="s">
        <v>56</v>
      </c>
      <c r="AE59" s="165" t="s">
        <v>57</v>
      </c>
      <c r="AF59" s="121" t="s">
        <v>111</v>
      </c>
    </row>
    <row r="60" spans="1:34" x14ac:dyDescent="0.25">
      <c r="C60" s="37" t="s">
        <v>130</v>
      </c>
      <c r="D60" s="63">
        <f>SUMIFS('Key Assumptions'!$G$21:$G$49,'Key Assumptions'!$B$21:$B$49,D$56)</f>
        <v>0.82</v>
      </c>
      <c r="E60" s="63">
        <f>SUMIFS('Key Assumptions'!$G$21:$G$49,'Key Assumptions'!$B$21:$B$49,E$56)</f>
        <v>0.82</v>
      </c>
      <c r="F60" s="63">
        <f>SUMIFS('Key Assumptions'!$G$21:$G$49,'Key Assumptions'!$B$21:$B$49,F$56)</f>
        <v>0.82</v>
      </c>
      <c r="G60" s="63">
        <f>SUMIFS('Key Assumptions'!$G$21:$G$49,'Key Assumptions'!$B$21:$B$49,G$56)</f>
        <v>0.82</v>
      </c>
      <c r="H60" s="63">
        <f>SUMIFS('Key Assumptions'!$G$21:$G$49,'Key Assumptions'!$B$21:$B$49,H$56)</f>
        <v>0.82</v>
      </c>
      <c r="I60" s="63">
        <f>SUMIFS('Key Assumptions'!$G$21:$G$49,'Key Assumptions'!$B$21:$B$49,I$56)</f>
        <v>0.82</v>
      </c>
      <c r="J60" s="63">
        <f>SUMIFS('Key Assumptions'!$G$21:$G$49,'Key Assumptions'!$B$21:$B$49,J$56)</f>
        <v>0.82</v>
      </c>
      <c r="K60" s="63">
        <f>SUMIFS('Key Assumptions'!$G$21:$G$49,'Key Assumptions'!$B$21:$B$49,K$56)</f>
        <v>0.79266666666666652</v>
      </c>
      <c r="L60" s="63">
        <f>SUMIFS('Key Assumptions'!$G$21:$G$49,'Key Assumptions'!$B$21:$B$49,L$56)</f>
        <v>0.76533333333333309</v>
      </c>
      <c r="M60" s="63">
        <f>SUMIFS('Key Assumptions'!$G$21:$G$49,'Key Assumptions'!$B$21:$B$49,M$56)</f>
        <v>0.73799999999999977</v>
      </c>
      <c r="N60" s="63">
        <f>SUMIFS('Key Assumptions'!$G$21:$G$49,'Key Assumptions'!$B$21:$B$49,N$56)</f>
        <v>0.71066666666666656</v>
      </c>
      <c r="O60" s="63">
        <f>SUMIFS('Key Assumptions'!$G$21:$G$49,'Key Assumptions'!$B$21:$B$49,O$56)</f>
        <v>0.69426666666666648</v>
      </c>
      <c r="P60" s="63">
        <f>SUMIFS('Key Assumptions'!$G$21:$G$49,'Key Assumptions'!$B$21:$B$49,P$56)</f>
        <v>0.69426666666666648</v>
      </c>
      <c r="Q60" s="63">
        <f>SUMIFS('Key Assumptions'!$G$21:$G$49,'Key Assumptions'!$B$21:$B$49,Q$56)</f>
        <v>0.67786666666666651</v>
      </c>
      <c r="R60" s="63">
        <f>SUMIFS('Key Assumptions'!$G$21:$G$49,'Key Assumptions'!$B$21:$B$49,R$56)</f>
        <v>0.66146666666666643</v>
      </c>
      <c r="S60" s="63">
        <f>SUMIFS('Key Assumptions'!$G$21:$G$49,'Key Assumptions'!$B$21:$B$49,S$56)</f>
        <v>0.66146666666666643</v>
      </c>
      <c r="T60" s="63">
        <f>SUMIFS('Key Assumptions'!$G$21:$G$49,'Key Assumptions'!$B$21:$B$49,T$56)</f>
        <v>0.64506666666666646</v>
      </c>
      <c r="U60" s="63">
        <f>SUMIFS('Key Assumptions'!$G$21:$G$49,'Key Assumptions'!$B$21:$B$49,U$56)</f>
        <v>0.64506666666666646</v>
      </c>
      <c r="V60" s="63">
        <f>SUMIFS('Key Assumptions'!$G$21:$G$49,'Key Assumptions'!$B$21:$B$49,V$56)</f>
        <v>0.64506666666666646</v>
      </c>
      <c r="W60" s="63">
        <f>SUMIFS('Key Assumptions'!$G$21:$G$49,'Key Assumptions'!$B$21:$B$49,W$56)</f>
        <v>0.64506666666666646</v>
      </c>
      <c r="X60" s="63">
        <f>SUMIFS('Key Assumptions'!$G$21:$G$49,'Key Assumptions'!$B$21:$B$49,X$56)</f>
        <v>0.64506666666666646</v>
      </c>
      <c r="Z60" s="133" t="s">
        <v>113</v>
      </c>
      <c r="AA60" s="193">
        <f t="dataTable" ref="AA60:AE68" dt2D="1" dtr="1" r1="B4" r2="B1"/>
        <v>57.726205832301538</v>
      </c>
      <c r="AB60" s="193">
        <v>61.790047872584189</v>
      </c>
      <c r="AC60" s="193">
        <v>-20.188852782753912</v>
      </c>
      <c r="AD60" s="193">
        <v>113.35420412809518</v>
      </c>
      <c r="AE60" s="193">
        <v>61.998178757859101</v>
      </c>
      <c r="AF60" s="196">
        <f t="shared" ref="AF60:AF68" si="10">AVERAGE(AA60:AE60)</f>
        <v>54.93595676161722</v>
      </c>
    </row>
    <row r="61" spans="1:34" x14ac:dyDescent="0.25">
      <c r="C61" s="37" t="s">
        <v>131</v>
      </c>
      <c r="D61" s="63">
        <f>SUMIFS('Key Assumptions'!$H$21:$H$49,'Key Assumptions'!$B$21:$B$49,D$56)</f>
        <v>1</v>
      </c>
      <c r="E61" s="63">
        <f>SUMIFS('Key Assumptions'!$H$21:$H$49,'Key Assumptions'!$B$21:$B$49,E$56)</f>
        <v>1</v>
      </c>
      <c r="F61" s="63">
        <f>SUMIFS('Key Assumptions'!$H$21:$H$49,'Key Assumptions'!$B$21:$B$49,F$56)</f>
        <v>1</v>
      </c>
      <c r="G61" s="63">
        <f>SUMIFS('Key Assumptions'!$H$21:$H$49,'Key Assumptions'!$B$21:$B$49,G$56)</f>
        <v>1</v>
      </c>
      <c r="H61" s="63">
        <f>SUMIFS('Key Assumptions'!$H$21:$H$49,'Key Assumptions'!$B$21:$B$49,H$56)</f>
        <v>1</v>
      </c>
      <c r="I61" s="63">
        <f>SUMIFS('Key Assumptions'!$H$21:$H$49,'Key Assumptions'!$B$21:$B$49,I$56)</f>
        <v>1</v>
      </c>
      <c r="J61" s="63">
        <f>SUMIFS('Key Assumptions'!$H$21:$H$49,'Key Assumptions'!$B$21:$B$49,J$56)</f>
        <v>1</v>
      </c>
      <c r="K61" s="63">
        <f>SUMIFS('Key Assumptions'!$H$21:$H$49,'Key Assumptions'!$B$21:$B$49,K$56)</f>
        <v>1</v>
      </c>
      <c r="L61" s="63">
        <f>SUMIFS('Key Assumptions'!$H$21:$H$49,'Key Assumptions'!$B$21:$B$49,L$56)</f>
        <v>1</v>
      </c>
      <c r="M61" s="63">
        <f>SUMIFS('Key Assumptions'!$H$21:$H$49,'Key Assumptions'!$B$21:$B$49,M$56)</f>
        <v>1</v>
      </c>
      <c r="N61" s="63">
        <f>SUMIFS('Key Assumptions'!$H$21:$H$49,'Key Assumptions'!$B$21:$B$49,N$56)</f>
        <v>1</v>
      </c>
      <c r="O61" s="63">
        <f>SUMIFS('Key Assumptions'!$H$21:$H$49,'Key Assumptions'!$B$21:$B$49,O$56)</f>
        <v>1</v>
      </c>
      <c r="P61" s="63">
        <f>SUMIFS('Key Assumptions'!$H$21:$H$49,'Key Assumptions'!$B$21:$B$49,P$56)</f>
        <v>1</v>
      </c>
      <c r="Q61" s="63">
        <f>SUMIFS('Key Assumptions'!$H$21:$H$49,'Key Assumptions'!$B$21:$B$49,Q$56)</f>
        <v>1</v>
      </c>
      <c r="R61" s="63">
        <f>SUMIFS('Key Assumptions'!$H$21:$H$49,'Key Assumptions'!$B$21:$B$49,R$56)</f>
        <v>1</v>
      </c>
      <c r="S61" s="63">
        <f>SUMIFS('Key Assumptions'!$H$21:$H$49,'Key Assumptions'!$B$21:$B$49,S$56)</f>
        <v>1</v>
      </c>
      <c r="T61" s="63">
        <f>SUMIFS('Key Assumptions'!$H$21:$H$49,'Key Assumptions'!$B$21:$B$49,T$56)</f>
        <v>1</v>
      </c>
      <c r="U61" s="63">
        <f>SUMIFS('Key Assumptions'!$H$21:$H$49,'Key Assumptions'!$B$21:$B$49,U$56)</f>
        <v>1</v>
      </c>
      <c r="V61" s="63">
        <f>SUMIFS('Key Assumptions'!$H$21:$H$49,'Key Assumptions'!$B$21:$B$49,V$56)</f>
        <v>1</v>
      </c>
      <c r="W61" s="63">
        <f>SUMIFS('Key Assumptions'!$H$21:$H$49,'Key Assumptions'!$B$21:$B$49,W$56)</f>
        <v>1</v>
      </c>
      <c r="X61" s="63">
        <f>SUMIFS('Key Assumptions'!$H$21:$H$49,'Key Assumptions'!$B$21:$B$49,X$56)</f>
        <v>1</v>
      </c>
      <c r="Y61" s="129"/>
      <c r="Z61" s="133" t="s">
        <v>115</v>
      </c>
      <c r="AA61" s="193">
        <v>53.633061816824508</v>
      </c>
      <c r="AB61" s="193">
        <v>57.155586772348762</v>
      </c>
      <c r="AC61" s="193">
        <v>-24.423820392678671</v>
      </c>
      <c r="AD61" s="193">
        <v>108.99282598405377</v>
      </c>
      <c r="AE61" s="193">
        <v>58.197451339288442</v>
      </c>
      <c r="AF61" s="196">
        <f t="shared" si="10"/>
        <v>50.711021103967362</v>
      </c>
    </row>
    <row r="62" spans="1:34" x14ac:dyDescent="0.25"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Z62" s="133" t="s">
        <v>117</v>
      </c>
      <c r="AA62" s="193">
        <v>131.21139930278827</v>
      </c>
      <c r="AB62" s="193">
        <v>138.31864079130884</v>
      </c>
      <c r="AC62" s="193">
        <v>48.099971105443103</v>
      </c>
      <c r="AD62" s="193">
        <v>189.8486270376745</v>
      </c>
      <c r="AE62" s="193">
        <v>139.29860091007777</v>
      </c>
      <c r="AF62" s="196">
        <f t="shared" si="10"/>
        <v>129.35544782945848</v>
      </c>
    </row>
    <row r="63" spans="1:34" x14ac:dyDescent="0.25">
      <c r="C63" s="4" t="s">
        <v>132</v>
      </c>
      <c r="D63" s="187">
        <f t="shared" ref="D63:X63" si="11">SUM(D17,D19:D23,D26,D30:D33,D36,D16)</f>
        <v>934</v>
      </c>
      <c r="E63" s="187">
        <f t="shared" si="11"/>
        <v>934</v>
      </c>
      <c r="F63" s="187">
        <f t="shared" si="11"/>
        <v>934</v>
      </c>
      <c r="G63" s="187">
        <f t="shared" si="11"/>
        <v>934</v>
      </c>
      <c r="H63" s="187">
        <f t="shared" si="11"/>
        <v>934</v>
      </c>
      <c r="I63" s="187">
        <f t="shared" si="11"/>
        <v>285</v>
      </c>
      <c r="J63" s="187">
        <f t="shared" si="11"/>
        <v>741</v>
      </c>
      <c r="K63" s="187">
        <f t="shared" si="11"/>
        <v>741</v>
      </c>
      <c r="L63" s="187">
        <f t="shared" si="11"/>
        <v>741</v>
      </c>
      <c r="M63" s="187">
        <f t="shared" si="11"/>
        <v>741</v>
      </c>
      <c r="N63" s="187">
        <f t="shared" si="11"/>
        <v>741</v>
      </c>
      <c r="O63" s="187">
        <f t="shared" si="11"/>
        <v>741</v>
      </c>
      <c r="P63" s="187">
        <f t="shared" si="11"/>
        <v>741</v>
      </c>
      <c r="Q63" s="187">
        <f t="shared" si="11"/>
        <v>741</v>
      </c>
      <c r="R63" s="187">
        <f t="shared" si="11"/>
        <v>741</v>
      </c>
      <c r="S63" s="187">
        <f t="shared" si="11"/>
        <v>741</v>
      </c>
      <c r="T63" s="187">
        <f t="shared" si="11"/>
        <v>741</v>
      </c>
      <c r="U63" s="187">
        <f t="shared" si="11"/>
        <v>741</v>
      </c>
      <c r="V63" s="187">
        <f t="shared" si="11"/>
        <v>456</v>
      </c>
      <c r="W63" s="187">
        <f t="shared" si="11"/>
        <v>456</v>
      </c>
      <c r="X63" s="187">
        <f t="shared" si="11"/>
        <v>456</v>
      </c>
      <c r="Z63" s="133" t="s">
        <v>119</v>
      </c>
      <c r="AA63" s="193">
        <v>-24.513399319815335</v>
      </c>
      <c r="AB63" s="193">
        <v>-6.0076829786730244</v>
      </c>
      <c r="AC63" s="193">
        <v>-117.63986169419749</v>
      </c>
      <c r="AD63" s="193">
        <v>47.924340189461084</v>
      </c>
      <c r="AE63" s="193">
        <v>-4.793871522245162</v>
      </c>
      <c r="AF63" s="196">
        <f t="shared" si="10"/>
        <v>-21.006095065093984</v>
      </c>
    </row>
    <row r="64" spans="1:34" x14ac:dyDescent="0.25">
      <c r="A64" s="206"/>
      <c r="C64" s="188" t="s">
        <v>133</v>
      </c>
      <c r="D64" s="187">
        <f t="shared" ref="D64:X64" si="12">IF(D51+D52&gt;=0,0,(D51+D52)*-1)</f>
        <v>0</v>
      </c>
      <c r="E64" s="187">
        <f t="shared" si="12"/>
        <v>0</v>
      </c>
      <c r="F64" s="187">
        <f t="shared" si="12"/>
        <v>0</v>
      </c>
      <c r="G64" s="187">
        <f t="shared" si="12"/>
        <v>0</v>
      </c>
      <c r="H64" s="187">
        <f t="shared" si="12"/>
        <v>0</v>
      </c>
      <c r="I64" s="187">
        <f t="shared" si="12"/>
        <v>0</v>
      </c>
      <c r="J64" s="187">
        <f t="shared" si="12"/>
        <v>0</v>
      </c>
      <c r="K64" s="187">
        <f t="shared" si="12"/>
        <v>0</v>
      </c>
      <c r="L64" s="187">
        <f t="shared" si="12"/>
        <v>0</v>
      </c>
      <c r="M64" s="187">
        <f t="shared" si="12"/>
        <v>0</v>
      </c>
      <c r="N64" s="187">
        <f t="shared" si="12"/>
        <v>0</v>
      </c>
      <c r="O64" s="187">
        <f t="shared" si="12"/>
        <v>0</v>
      </c>
      <c r="P64" s="187">
        <f t="shared" si="12"/>
        <v>0</v>
      </c>
      <c r="Q64" s="187">
        <f t="shared" si="12"/>
        <v>0</v>
      </c>
      <c r="R64" s="187">
        <f t="shared" si="12"/>
        <v>0</v>
      </c>
      <c r="S64" s="187">
        <f t="shared" si="12"/>
        <v>0</v>
      </c>
      <c r="T64" s="187">
        <f t="shared" si="12"/>
        <v>0</v>
      </c>
      <c r="U64" s="187">
        <f t="shared" si="12"/>
        <v>0</v>
      </c>
      <c r="V64" s="187">
        <f t="shared" si="12"/>
        <v>250.26722814096468</v>
      </c>
      <c r="W64" s="187">
        <f t="shared" si="12"/>
        <v>248.32084405301612</v>
      </c>
      <c r="X64" s="187">
        <f t="shared" si="12"/>
        <v>251.69791985016934</v>
      </c>
      <c r="Z64" s="133" t="s">
        <v>121</v>
      </c>
      <c r="AA64" s="193">
        <v>45.565708270625024</v>
      </c>
      <c r="AB64" s="193">
        <v>52.291019720240726</v>
      </c>
      <c r="AC64" s="193">
        <v>-33.982021593736306</v>
      </c>
      <c r="AD64" s="193">
        <v>106.75350233914953</v>
      </c>
      <c r="AE64" s="193">
        <v>54.116080011262916</v>
      </c>
      <c r="AF64" s="196">
        <f t="shared" si="10"/>
        <v>44.948857749508377</v>
      </c>
    </row>
    <row r="65" spans="1:32" x14ac:dyDescent="0.25">
      <c r="A65" s="206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Z65" s="133" t="s">
        <v>123</v>
      </c>
      <c r="AA65" s="193">
        <v>296.14943467505276</v>
      </c>
      <c r="AB65" s="193">
        <v>316.27365923538321</v>
      </c>
      <c r="AC65" s="193">
        <v>199.66206524228062</v>
      </c>
      <c r="AD65" s="193">
        <v>374.31414474890255</v>
      </c>
      <c r="AE65" s="193">
        <v>315.67796351130073</v>
      </c>
      <c r="AF65" s="196">
        <f t="shared" si="10"/>
        <v>300.41545348258398</v>
      </c>
    </row>
    <row r="66" spans="1:32" x14ac:dyDescent="0.25">
      <c r="A66" s="206"/>
      <c r="Z66" s="133" t="s">
        <v>124</v>
      </c>
      <c r="AA66" s="193">
        <v>56.472549276869167</v>
      </c>
      <c r="AB66" s="193">
        <v>62.557095967816927</v>
      </c>
      <c r="AC66" s="193">
        <v>-24.786414931413361</v>
      </c>
      <c r="AD66" s="193">
        <v>114.55205246285031</v>
      </c>
      <c r="AE66" s="193">
        <v>63.207345127824631</v>
      </c>
      <c r="AF66" s="196">
        <f t="shared" si="10"/>
        <v>54.400525580789534</v>
      </c>
    </row>
    <row r="67" spans="1:32" x14ac:dyDescent="0.25">
      <c r="A67" s="206"/>
      <c r="Z67" s="133" t="s">
        <v>125</v>
      </c>
      <c r="AA67" s="193">
        <v>59.368175273062548</v>
      </c>
      <c r="AB67" s="193">
        <v>75.427764106551052</v>
      </c>
      <c r="AC67" s="193">
        <v>-35.679574972079443</v>
      </c>
      <c r="AD67" s="193">
        <v>126.8150969785441</v>
      </c>
      <c r="AE67" s="193">
        <v>73.070807679538035</v>
      </c>
      <c r="AF67" s="196">
        <f t="shared" si="10"/>
        <v>59.800453813123248</v>
      </c>
    </row>
    <row r="68" spans="1:32" x14ac:dyDescent="0.25">
      <c r="D68" s="95"/>
      <c r="E68" s="95"/>
      <c r="F68" s="95"/>
      <c r="G68" s="95"/>
      <c r="H68" s="95"/>
      <c r="I68" s="95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Z68" s="133" t="s">
        <v>126</v>
      </c>
      <c r="AA68" s="193">
        <v>93.285049276869159</v>
      </c>
      <c r="AB68" s="193">
        <v>99.369595967816934</v>
      </c>
      <c r="AC68" s="193">
        <v>12.026085068586738</v>
      </c>
      <c r="AD68" s="193">
        <v>151.36455246285038</v>
      </c>
      <c r="AE68" s="193">
        <v>100.01984512782462</v>
      </c>
      <c r="AF68" s="196">
        <f t="shared" si="10"/>
        <v>91.213025580789562</v>
      </c>
    </row>
    <row r="69" spans="1:32" x14ac:dyDescent="0.25">
      <c r="A69" s="206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32" x14ac:dyDescent="0.25">
      <c r="A70" s="206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32" x14ac:dyDescent="0.25">
      <c r="A71" s="206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32" x14ac:dyDescent="0.25">
      <c r="A72" s="206"/>
      <c r="B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32" x14ac:dyDescent="0.25">
      <c r="B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32" x14ac:dyDescent="0.25">
      <c r="B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32" x14ac:dyDescent="0.25">
      <c r="A75" s="206"/>
      <c r="B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32" x14ac:dyDescent="0.25">
      <c r="A76" s="206"/>
      <c r="B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32" x14ac:dyDescent="0.25">
      <c r="A77" s="206"/>
      <c r="B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32" x14ac:dyDescent="0.25">
      <c r="A78" s="206"/>
      <c r="B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32" x14ac:dyDescent="0.25">
      <c r="A79" s="206"/>
      <c r="B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32" x14ac:dyDescent="0.25">
      <c r="A80" s="206"/>
      <c r="B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x14ac:dyDescent="0.25">
      <c r="B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x14ac:dyDescent="0.25">
      <c r="A82" s="206"/>
      <c r="B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x14ac:dyDescent="0.25">
      <c r="A83" s="206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x14ac:dyDescent="0.25">
      <c r="A84" s="206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x14ac:dyDescent="0.25">
      <c r="A85" s="206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x14ac:dyDescent="0.25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x14ac:dyDescent="0.25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x14ac:dyDescent="0.25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x14ac:dyDescent="0.25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x14ac:dyDescent="0.25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x14ac:dyDescent="0.25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x14ac:dyDescent="0.25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x14ac:dyDescent="0.25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x14ac:dyDescent="0.25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x14ac:dyDescent="0.25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</sheetData>
  <mergeCells count="26">
    <mergeCell ref="Z58:AF58"/>
    <mergeCell ref="W7:W8"/>
    <mergeCell ref="X7:X8"/>
    <mergeCell ref="O7:O8"/>
    <mergeCell ref="P7:P8"/>
    <mergeCell ref="Q7:Q8"/>
    <mergeCell ref="R7:R8"/>
    <mergeCell ref="S7:S8"/>
    <mergeCell ref="V7:V8"/>
    <mergeCell ref="U7:U8"/>
    <mergeCell ref="T7:T8"/>
    <mergeCell ref="N7:N8"/>
    <mergeCell ref="A64:A67"/>
    <mergeCell ref="A69:A72"/>
    <mergeCell ref="A75:A80"/>
    <mergeCell ref="A82:A85"/>
    <mergeCell ref="H7:H8"/>
    <mergeCell ref="D7:D8"/>
    <mergeCell ref="E7:E8"/>
    <mergeCell ref="F7:F8"/>
    <mergeCell ref="G7:G8"/>
    <mergeCell ref="I7:I8"/>
    <mergeCell ref="J7:J8"/>
    <mergeCell ref="K7:K8"/>
    <mergeCell ref="L7:L8"/>
    <mergeCell ref="M7:M8"/>
  </mergeCells>
  <conditionalFormatting sqref="D53:X53">
    <cfRule type="cellIs" dxfId="0" priority="1429" operator="lessThan">
      <formula>$AA$7</formula>
    </cfRule>
  </conditionalFormatting>
  <dataValidations count="2">
    <dataValidation type="list" allowBlank="1" showInputMessage="1" showErrorMessage="1" sqref="B4" xr:uid="{DEDECBB5-0A8D-472D-B74C-EB3AD0792453}">
      <formula1>$AA$4:$AE$4</formula1>
    </dataValidation>
    <dataValidation type="list" allowBlank="1" showInputMessage="1" showErrorMessage="1" sqref="B3" xr:uid="{236A1DF3-CE17-46BE-B4E4-C336AEE25735}">
      <formula1>"Summer, Winter"</formula1>
    </dataValidation>
  </dataValidations>
  <pageMargins left="0.7" right="0.7" top="1.6770833333333333" bottom="0.75" header="0.3" footer="0.3"/>
  <pageSetup orientation="portrait" r:id="rId1"/>
  <headerFooter>
    <oddHeader>&amp;RKPSC Case No. 2023-00092
Commission Staff’s First Set of Data Requests
Dated May 22, 2023
Item No. 8
Attachment 1
Page &amp;P of 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4782BA-5C22-4B43-A949-CD22DB8F53C9}">
          <x14:formula1>
            <xm:f>KPCO_Additions_Summer!$D$1:$P$1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15215-91E4-4BC0-B5D3-1D8A2AB37D91}">
  <sheetPr>
    <tabColor theme="9" tint="0.59999389629810485"/>
  </sheetPr>
  <dimension ref="A1"/>
  <sheetViews>
    <sheetView view="pageLayout" zoomScaleNormal="100" workbookViewId="0">
      <selection activeCell="A26" sqref="A26"/>
    </sheetView>
  </sheetViews>
  <sheetFormatPr defaultRowHeight="15" x14ac:dyDescent="0.25"/>
  <sheetData/>
  <pageMargins left="0.7" right="0.7" top="1.6770833333333333" bottom="0.75" header="0.3" footer="0.3"/>
  <pageSetup orientation="portrait" r:id="rId1"/>
  <headerFooter>
    <oddHeader>&amp;RKPSC Case No. 2023-00092
Commission Staff’s First Set of Data Requests
Dated May 22, 2023
Item No. 8
Attachment 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881F-85C6-4EB4-8E21-796BAC7AECEA}">
  <dimension ref="B3:AW61"/>
  <sheetViews>
    <sheetView tabSelected="1" view="pageLayout" zoomScaleNormal="100" workbookViewId="0">
      <selection activeCell="A26" sqref="A26"/>
    </sheetView>
  </sheetViews>
  <sheetFormatPr defaultColWidth="8.7109375" defaultRowHeight="15" x14ac:dyDescent="0.25"/>
  <cols>
    <col min="1" max="1" width="12.5703125" style="1" customWidth="1"/>
    <col min="2" max="2" width="29.42578125" style="1" customWidth="1"/>
    <col min="3" max="14" width="12.5703125" style="1" customWidth="1"/>
    <col min="15" max="15" width="40.28515625" style="1" customWidth="1"/>
    <col min="16" max="16" width="12.5703125" style="1" customWidth="1"/>
    <col min="17" max="16384" width="8.7109375" style="1"/>
  </cols>
  <sheetData>
    <row r="3" spans="2:13" x14ac:dyDescent="0.25">
      <c r="B3" s="49" t="s">
        <v>134</v>
      </c>
    </row>
    <row r="5" spans="2:13" x14ac:dyDescent="0.25">
      <c r="B5" s="45" t="s">
        <v>135</v>
      </c>
    </row>
    <row r="6" spans="2:13" x14ac:dyDescent="0.25">
      <c r="B6" s="1" t="s">
        <v>136</v>
      </c>
      <c r="C6" s="1" t="s">
        <v>137</v>
      </c>
      <c r="M6" s="120"/>
    </row>
    <row r="7" spans="2:13" x14ac:dyDescent="0.25">
      <c r="B7" s="1" t="s">
        <v>136</v>
      </c>
      <c r="C7" s="1" t="s">
        <v>138</v>
      </c>
      <c r="M7" s="120"/>
    </row>
    <row r="8" spans="2:13" x14ac:dyDescent="0.25">
      <c r="M8" s="120"/>
    </row>
    <row r="9" spans="2:13" x14ac:dyDescent="0.25">
      <c r="G9" s="41"/>
      <c r="M9" s="120"/>
    </row>
    <row r="10" spans="2:13" x14ac:dyDescent="0.25">
      <c r="M10" s="120"/>
    </row>
    <row r="11" spans="2:13" x14ac:dyDescent="0.25">
      <c r="B11" s="45" t="s">
        <v>139</v>
      </c>
      <c r="M11" s="120"/>
    </row>
    <row r="12" spans="2:13" x14ac:dyDescent="0.25">
      <c r="B12" s="60" t="s">
        <v>140</v>
      </c>
      <c r="C12" s="60" t="s">
        <v>141</v>
      </c>
      <c r="D12" s="60" t="s">
        <v>142</v>
      </c>
      <c r="M12" s="120"/>
    </row>
    <row r="13" spans="2:13" x14ac:dyDescent="0.25">
      <c r="B13" s="1" t="s">
        <v>8</v>
      </c>
      <c r="C13" s="1">
        <v>1.19</v>
      </c>
      <c r="D13" s="1" t="s">
        <v>143</v>
      </c>
      <c r="M13" s="120"/>
    </row>
    <row r="14" spans="2:13" x14ac:dyDescent="0.25">
      <c r="M14" s="120"/>
    </row>
    <row r="15" spans="2:13" x14ac:dyDescent="0.25">
      <c r="M15" s="120"/>
    </row>
    <row r="16" spans="2:13" x14ac:dyDescent="0.25">
      <c r="M16" s="120"/>
    </row>
    <row r="17" spans="2:49" x14ac:dyDescent="0.25">
      <c r="M17" s="120"/>
    </row>
    <row r="18" spans="2:49" x14ac:dyDescent="0.25">
      <c r="B18" s="49" t="s">
        <v>144</v>
      </c>
      <c r="M18" s="120"/>
    </row>
    <row r="19" spans="2:49" x14ac:dyDescent="0.25">
      <c r="B19" s="49"/>
      <c r="M19" s="120"/>
    </row>
    <row r="20" spans="2:49" ht="45" x14ac:dyDescent="0.25">
      <c r="B20" s="78"/>
      <c r="C20" s="52" t="s">
        <v>145</v>
      </c>
      <c r="D20" s="79" t="s">
        <v>146</v>
      </c>
      <c r="E20" s="52" t="s">
        <v>147</v>
      </c>
      <c r="F20" s="52" t="s">
        <v>148</v>
      </c>
      <c r="G20" s="85" t="s">
        <v>149</v>
      </c>
      <c r="H20" s="52" t="s">
        <v>131</v>
      </c>
      <c r="I20" s="52" t="s">
        <v>150</v>
      </c>
      <c r="J20" s="52" t="s">
        <v>151</v>
      </c>
      <c r="K20" s="52" t="s">
        <v>102</v>
      </c>
      <c r="M20" s="120"/>
      <c r="V20" s="210" t="s">
        <v>6</v>
      </c>
      <c r="W20" s="210"/>
      <c r="X20" s="210"/>
      <c r="Y20" s="210"/>
      <c r="Z20" s="210"/>
      <c r="AA20" s="210"/>
      <c r="AC20" s="210" t="s">
        <v>152</v>
      </c>
      <c r="AD20" s="210"/>
      <c r="AE20" s="210"/>
      <c r="AF20" s="210"/>
      <c r="AG20" s="210"/>
      <c r="AH20" s="210"/>
      <c r="AJ20" s="210" t="s">
        <v>153</v>
      </c>
      <c r="AK20" s="210"/>
      <c r="AL20" s="210"/>
      <c r="AM20" s="210"/>
      <c r="AN20" s="210"/>
      <c r="AO20" s="210"/>
    </row>
    <row r="21" spans="2:49" x14ac:dyDescent="0.25">
      <c r="B21" s="61">
        <v>2022</v>
      </c>
      <c r="C21" s="86" cm="1">
        <f t="array" ref="C21">INDEX($W22:$AA22,0,MATCH('Capacity Charts and Reserves'!$B$4,$W$21:$AA$21,0))</f>
        <v>0.54</v>
      </c>
      <c r="D21" s="62">
        <v>0.02</v>
      </c>
      <c r="E21" s="127" cm="1">
        <f t="array" ref="E21">INDEX($AD22:$AH22,0,MATCH('Capacity Charts and Reserves'!$B$4,$AD$21:$AH$21,0))</f>
        <v>0.16</v>
      </c>
      <c r="F21" s="87">
        <f>E21*$C$13</f>
        <v>0.19039999999999999</v>
      </c>
      <c r="G21" s="54" cm="1">
        <f t="array" ref="G21">INDEX($AK22:$AO22,0,MATCH('Capacity Charts and Reserves'!$B$4,$AK$21:$AO$21,0))</f>
        <v>0.82</v>
      </c>
      <c r="H21" s="54">
        <v>1</v>
      </c>
      <c r="I21" s="54">
        <v>0.95</v>
      </c>
      <c r="J21" s="54">
        <v>0.95</v>
      </c>
      <c r="K21" s="54">
        <v>0.95</v>
      </c>
      <c r="L21" s="59"/>
      <c r="M21" s="120"/>
      <c r="V21" s="42"/>
      <c r="W21" s="42" t="s">
        <v>53</v>
      </c>
      <c r="X21" s="42" t="s">
        <v>54</v>
      </c>
      <c r="Y21" s="42" t="s">
        <v>55</v>
      </c>
      <c r="Z21" s="42" t="s">
        <v>56</v>
      </c>
      <c r="AA21" s="42" t="s">
        <v>57</v>
      </c>
      <c r="AC21" s="42"/>
      <c r="AD21" s="42" t="s">
        <v>53</v>
      </c>
      <c r="AE21" s="42" t="s">
        <v>54</v>
      </c>
      <c r="AF21" s="42" t="s">
        <v>55</v>
      </c>
      <c r="AG21" s="42" t="s">
        <v>56</v>
      </c>
      <c r="AH21" s="42" t="s">
        <v>57</v>
      </c>
      <c r="AJ21" s="42"/>
      <c r="AK21" s="42" t="s">
        <v>53</v>
      </c>
      <c r="AL21" s="42" t="s">
        <v>54</v>
      </c>
      <c r="AM21" s="42" t="s">
        <v>55</v>
      </c>
      <c r="AN21" s="42" t="s">
        <v>56</v>
      </c>
      <c r="AO21" s="42" t="s">
        <v>57</v>
      </c>
    </row>
    <row r="22" spans="2:49" x14ac:dyDescent="0.25">
      <c r="B22" s="61">
        <v>2023</v>
      </c>
      <c r="C22" s="86" cm="1">
        <f t="array" ref="C22">INDEX($W23:$AA23,0,MATCH('Capacity Charts and Reserves'!$B$4,$W$21:$AA$21,0))</f>
        <v>0.54</v>
      </c>
      <c r="D22" s="62">
        <v>0.02</v>
      </c>
      <c r="E22" s="127" cm="1">
        <f t="array" ref="E22">INDEX($AD23:$AH23,0,MATCH('Capacity Charts and Reserves'!$B$4,$AD$21:$AH$21,0))</f>
        <v>0.16</v>
      </c>
      <c r="F22" s="87">
        <f t="shared" ref="F22:F49" si="0">E22*$C$13</f>
        <v>0.19039999999999999</v>
      </c>
      <c r="G22" s="54" cm="1">
        <f t="array" ref="G22">INDEX($AK23:$AO23,0,MATCH('Capacity Charts and Reserves'!$B$4,$AK$21:$AO$21,0))</f>
        <v>0.82</v>
      </c>
      <c r="H22" s="54">
        <v>1</v>
      </c>
      <c r="I22" s="54">
        <v>0.95</v>
      </c>
      <c r="J22" s="54">
        <v>0.95</v>
      </c>
      <c r="K22" s="54">
        <v>0.95</v>
      </c>
      <c r="L22" s="59"/>
      <c r="M22" s="120"/>
      <c r="V22" s="42">
        <v>2022</v>
      </c>
      <c r="W22" s="86">
        <v>0.54</v>
      </c>
      <c r="X22" s="86">
        <v>0.54</v>
      </c>
      <c r="Y22" s="86">
        <v>0.54</v>
      </c>
      <c r="Z22" s="86">
        <v>0.54</v>
      </c>
      <c r="AA22" s="86">
        <v>0.54</v>
      </c>
      <c r="AB22" s="41"/>
      <c r="AC22" s="42">
        <v>2022</v>
      </c>
      <c r="AD22" s="86">
        <v>0.16</v>
      </c>
      <c r="AE22" s="86">
        <v>0.16</v>
      </c>
      <c r="AF22" s="86">
        <v>0.16</v>
      </c>
      <c r="AG22" s="86">
        <v>0.16</v>
      </c>
      <c r="AH22" s="86">
        <v>0.16</v>
      </c>
      <c r="AJ22" s="42">
        <v>2022</v>
      </c>
      <c r="AK22" s="86">
        <v>0.82</v>
      </c>
      <c r="AL22" s="86">
        <v>0.82</v>
      </c>
      <c r="AM22" s="86">
        <v>0.82</v>
      </c>
      <c r="AN22" s="86">
        <v>0.82</v>
      </c>
      <c r="AO22" s="86">
        <v>0.82</v>
      </c>
      <c r="AP22" s="41"/>
      <c r="AQ22" s="41"/>
      <c r="AR22" s="41"/>
      <c r="AS22" s="41"/>
      <c r="AT22" s="41"/>
      <c r="AU22" s="41"/>
      <c r="AV22" s="41"/>
      <c r="AW22" s="41"/>
    </row>
    <row r="23" spans="2:49" x14ac:dyDescent="0.25">
      <c r="B23" s="61">
        <v>2024</v>
      </c>
      <c r="C23" s="86" cm="1">
        <f t="array" ref="C23">INDEX($W24:$AA24,0,MATCH('Capacity Charts and Reserves'!$B$4,$W$21:$AA$21,0))</f>
        <v>0.54</v>
      </c>
      <c r="D23" s="62">
        <v>0.02</v>
      </c>
      <c r="E23" s="127" cm="1">
        <f t="array" ref="E23">INDEX($AD24:$AH24,0,MATCH('Capacity Charts and Reserves'!$B$4,$AD$21:$AH$21,0))</f>
        <v>0.16</v>
      </c>
      <c r="F23" s="87">
        <f t="shared" si="0"/>
        <v>0.19039999999999999</v>
      </c>
      <c r="G23" s="54" cm="1">
        <f t="array" ref="G23">INDEX($AK24:$AO24,0,MATCH('Capacity Charts and Reserves'!$B$4,$AK$21:$AO$21,0))</f>
        <v>0.82</v>
      </c>
      <c r="H23" s="54">
        <v>1</v>
      </c>
      <c r="I23" s="54">
        <v>0.95</v>
      </c>
      <c r="J23" s="54">
        <v>0.95</v>
      </c>
      <c r="K23" s="54">
        <v>0.95</v>
      </c>
      <c r="L23" s="59"/>
      <c r="M23" s="120"/>
      <c r="V23" s="42">
        <v>2023</v>
      </c>
      <c r="W23" s="86">
        <v>0.54</v>
      </c>
      <c r="X23" s="86">
        <v>0.54</v>
      </c>
      <c r="Y23" s="86">
        <v>0.54</v>
      </c>
      <c r="Z23" s="86">
        <v>0.53691191928565507</v>
      </c>
      <c r="AA23" s="86">
        <v>0.53768290202325142</v>
      </c>
      <c r="AC23" s="42">
        <v>2023</v>
      </c>
      <c r="AD23" s="86">
        <v>0.16</v>
      </c>
      <c r="AE23" s="86">
        <v>0.16</v>
      </c>
      <c r="AF23" s="86">
        <v>0.16</v>
      </c>
      <c r="AG23" s="86">
        <v>0.14300000000000002</v>
      </c>
      <c r="AH23" s="86">
        <v>0.16</v>
      </c>
      <c r="AJ23" s="42">
        <v>2023</v>
      </c>
      <c r="AK23" s="86">
        <v>0.82</v>
      </c>
      <c r="AL23" s="86">
        <v>0.82</v>
      </c>
      <c r="AM23" s="86">
        <v>0.82</v>
      </c>
      <c r="AN23" s="86">
        <v>0.82</v>
      </c>
      <c r="AO23" s="86">
        <v>0.82</v>
      </c>
    </row>
    <row r="24" spans="2:49" x14ac:dyDescent="0.25">
      <c r="B24" s="61">
        <v>2025</v>
      </c>
      <c r="C24" s="86" cm="1">
        <f t="array" ref="C24">INDEX($W25:$AA25,0,MATCH('Capacity Charts and Reserves'!$B$4,$W$21:$AA$21,0))</f>
        <v>0.50233631451978666</v>
      </c>
      <c r="D24" s="62">
        <v>0.02</v>
      </c>
      <c r="E24" s="127" cm="1">
        <f t="array" ref="E24">INDEX($AD25:$AH25,0,MATCH('Capacity Charts and Reserves'!$B$4,$AD$21:$AH$21,0))</f>
        <v>0.1414965986394558</v>
      </c>
      <c r="F24" s="87">
        <f t="shared" si="0"/>
        <v>0.16838095238095238</v>
      </c>
      <c r="G24" s="54" cm="1">
        <f t="array" ref="G24">INDEX($AK25:$AO25,0,MATCH('Capacity Charts and Reserves'!$B$4,$AK$21:$AO$21,0))</f>
        <v>0.82</v>
      </c>
      <c r="H24" s="54">
        <v>1</v>
      </c>
      <c r="I24" s="54">
        <v>0.95</v>
      </c>
      <c r="J24" s="54">
        <v>0.95</v>
      </c>
      <c r="K24" s="54">
        <v>0.95</v>
      </c>
      <c r="L24" s="59"/>
      <c r="M24" s="120"/>
      <c r="V24" s="42">
        <v>2024</v>
      </c>
      <c r="W24" s="86">
        <v>0.54</v>
      </c>
      <c r="X24" s="86">
        <v>0.54</v>
      </c>
      <c r="Y24" s="86">
        <v>0.54</v>
      </c>
      <c r="Z24" s="86">
        <v>0.53691191928565507</v>
      </c>
      <c r="AA24" s="86">
        <v>0.53768290202325142</v>
      </c>
      <c r="AC24" s="42">
        <v>2024</v>
      </c>
      <c r="AD24" s="86">
        <v>0.16</v>
      </c>
      <c r="AE24" s="86">
        <v>0.13550000000000001</v>
      </c>
      <c r="AF24" s="86">
        <v>0.16</v>
      </c>
      <c r="AG24" s="86">
        <v>0.14300000000000002</v>
      </c>
      <c r="AH24" s="86">
        <v>0.14300000000000002</v>
      </c>
      <c r="AJ24" s="42">
        <v>2024</v>
      </c>
      <c r="AK24" s="86">
        <v>0.82</v>
      </c>
      <c r="AL24" s="86">
        <v>0.82</v>
      </c>
      <c r="AM24" s="86">
        <v>0.82</v>
      </c>
      <c r="AN24" s="86">
        <v>0.82</v>
      </c>
      <c r="AO24" s="86">
        <v>0.82</v>
      </c>
    </row>
    <row r="25" spans="2:49" x14ac:dyDescent="0.25">
      <c r="B25" s="61">
        <v>2026</v>
      </c>
      <c r="C25" s="86" cm="1">
        <f t="array" ref="C25">INDEX($W26:$AA26,0,MATCH('Capacity Charts and Reserves'!$B$4,$W$21:$AA$21,0))</f>
        <v>0.42700894355935998</v>
      </c>
      <c r="D25" s="62">
        <v>0.02</v>
      </c>
      <c r="E25" s="127" cm="1">
        <f t="array" ref="E25">INDEX($AD26:$AH26,0,MATCH('Capacity Charts and Reserves'!$B$4,$AD$21:$AH$21,0))</f>
        <v>0.13333333333333336</v>
      </c>
      <c r="F25" s="87">
        <f t="shared" si="0"/>
        <v>0.15866666666666668</v>
      </c>
      <c r="G25" s="54" cm="1">
        <f t="array" ref="G25">INDEX($AK26:$AO26,0,MATCH('Capacity Charts and Reserves'!$B$4,$AK$21:$AO$21,0))</f>
        <v>0.82</v>
      </c>
      <c r="H25" s="54">
        <v>1</v>
      </c>
      <c r="I25" s="54">
        <v>0.95</v>
      </c>
      <c r="J25" s="54">
        <v>0.95</v>
      </c>
      <c r="K25" s="54">
        <v>0.95</v>
      </c>
      <c r="L25" s="59"/>
      <c r="M25" s="120"/>
      <c r="V25" s="42">
        <v>2025</v>
      </c>
      <c r="W25" s="86">
        <v>0.50233631451978666</v>
      </c>
      <c r="X25" s="86">
        <v>0.53072592543620911</v>
      </c>
      <c r="Y25" s="86">
        <v>0.52969364975659039</v>
      </c>
      <c r="Z25" s="86">
        <v>0.53382383857131011</v>
      </c>
      <c r="AA25" s="86">
        <v>0.5353658040465028</v>
      </c>
      <c r="AC25" s="42">
        <v>2025</v>
      </c>
      <c r="AD25" s="86">
        <v>0.1414965986394558</v>
      </c>
      <c r="AE25" s="86">
        <v>0.1205</v>
      </c>
      <c r="AF25" s="86">
        <v>0.128</v>
      </c>
      <c r="AG25" s="86">
        <v>0.128</v>
      </c>
      <c r="AH25" s="86">
        <v>0.14300000000000002</v>
      </c>
      <c r="AJ25" s="42">
        <v>2025</v>
      </c>
      <c r="AK25" s="86">
        <v>0.82</v>
      </c>
      <c r="AL25" s="86">
        <v>0.82</v>
      </c>
      <c r="AM25" s="86">
        <v>0.82</v>
      </c>
      <c r="AN25" s="86">
        <v>0.82</v>
      </c>
      <c r="AO25" s="86">
        <v>0.82</v>
      </c>
    </row>
    <row r="26" spans="2:49" x14ac:dyDescent="0.25">
      <c r="B26" s="61">
        <v>2027</v>
      </c>
      <c r="C26" s="86" cm="1">
        <f t="array" ref="C26">INDEX($W27:$AA27,0,MATCH('Capacity Charts and Reserves'!$B$4,$W$21:$AA$21,0))</f>
        <v>0.38934525807914666</v>
      </c>
      <c r="D26" s="62">
        <v>0.02</v>
      </c>
      <c r="E26" s="127" cm="1">
        <f t="array" ref="E26">INDEX($AD27:$AH27,0,MATCH('Capacity Charts and Reserves'!$B$4,$AD$21:$AH$21,0))</f>
        <v>0.1251700680272109</v>
      </c>
      <c r="F26" s="87">
        <f t="shared" si="0"/>
        <v>0.14895238095238095</v>
      </c>
      <c r="G26" s="54" cm="1">
        <f t="array" ref="G26">INDEX($AK27:$AO27,0,MATCH('Capacity Charts and Reserves'!$B$4,$AK$21:$AO$21,0))</f>
        <v>0.82</v>
      </c>
      <c r="H26" s="54">
        <v>1</v>
      </c>
      <c r="I26" s="54">
        <v>0.95</v>
      </c>
      <c r="J26" s="54">
        <v>0.95</v>
      </c>
      <c r="K26" s="54">
        <v>0.95</v>
      </c>
      <c r="L26" s="59"/>
      <c r="M26" s="120"/>
      <c r="V26" s="42">
        <v>2026</v>
      </c>
      <c r="W26" s="86">
        <v>0.42700894355935998</v>
      </c>
      <c r="X26" s="86">
        <v>0.47406137385059083</v>
      </c>
      <c r="Y26" s="86">
        <v>0.47278141061892354</v>
      </c>
      <c r="Z26" s="86">
        <v>0.48639897444159508</v>
      </c>
      <c r="AA26" s="86">
        <v>0.44115955898702419</v>
      </c>
      <c r="AC26" s="42">
        <v>2026</v>
      </c>
      <c r="AD26" s="86">
        <v>0.13333333333333336</v>
      </c>
      <c r="AE26" s="86">
        <v>0.11300000000000002</v>
      </c>
      <c r="AF26" s="86">
        <v>0.11300000000000002</v>
      </c>
      <c r="AG26" s="86">
        <v>0.11300000000000002</v>
      </c>
      <c r="AH26" s="86">
        <v>0.13550000000000001</v>
      </c>
      <c r="AJ26" s="42">
        <v>2026</v>
      </c>
      <c r="AK26" s="86">
        <v>0.82</v>
      </c>
      <c r="AL26" s="86">
        <v>0.82</v>
      </c>
      <c r="AM26" s="86">
        <v>0.76999999999999991</v>
      </c>
      <c r="AN26" s="86">
        <v>0.82</v>
      </c>
      <c r="AO26" s="86">
        <v>0.82</v>
      </c>
    </row>
    <row r="27" spans="2:49" x14ac:dyDescent="0.25">
      <c r="B27" s="61">
        <v>2028</v>
      </c>
      <c r="C27" s="86" cm="1">
        <f t="array" ref="C27">INDEX($W28:$AA28,0,MATCH('Capacity Charts and Reserves'!$B$4,$W$21:$AA$21,0))</f>
        <v>0.35168157259893335</v>
      </c>
      <c r="D27" s="62">
        <v>0.02</v>
      </c>
      <c r="E27" s="127" cm="1">
        <f t="array" ref="E27">INDEX($AD28:$AH28,0,MATCH('Capacity Charts and Reserves'!$B$4,$AD$21:$AH$21,0))</f>
        <v>0.11700680272108845</v>
      </c>
      <c r="F27" s="87">
        <f t="shared" si="0"/>
        <v>0.13923809523809524</v>
      </c>
      <c r="G27" s="54" cm="1">
        <f t="array" ref="G27">INDEX($AK28:$AO28,0,MATCH('Capacity Charts and Reserves'!$B$4,$AK$21:$AO$21,0))</f>
        <v>0.82</v>
      </c>
      <c r="H27" s="54">
        <v>1</v>
      </c>
      <c r="I27" s="54">
        <v>0.95</v>
      </c>
      <c r="J27" s="54">
        <v>0.95</v>
      </c>
      <c r="K27" s="54">
        <v>0.95</v>
      </c>
      <c r="L27" s="59"/>
      <c r="M27" s="120"/>
      <c r="V27" s="42">
        <v>2027</v>
      </c>
      <c r="W27" s="86">
        <v>0.38934525807914666</v>
      </c>
      <c r="X27" s="86">
        <v>0.379280419806936</v>
      </c>
      <c r="Y27" s="86">
        <v>0.37956963283040912</v>
      </c>
      <c r="Z27" s="86">
        <v>0.34412438205244988</v>
      </c>
      <c r="AA27" s="86">
        <v>0.34437393843349351</v>
      </c>
      <c r="AC27" s="42">
        <v>2027</v>
      </c>
      <c r="AD27" s="86">
        <v>0.1251700680272109</v>
      </c>
      <c r="AE27" s="86">
        <v>0.11300000000000002</v>
      </c>
      <c r="AF27" s="86">
        <v>0.11300000000000002</v>
      </c>
      <c r="AG27" s="86">
        <v>0.11300000000000002</v>
      </c>
      <c r="AH27" s="86">
        <v>0.13550000000000001</v>
      </c>
      <c r="AJ27" s="42">
        <v>2027</v>
      </c>
      <c r="AK27" s="86">
        <v>0.82</v>
      </c>
      <c r="AL27" s="86">
        <v>0.82</v>
      </c>
      <c r="AM27" s="86">
        <v>0.72</v>
      </c>
      <c r="AN27" s="86">
        <v>0.82</v>
      </c>
      <c r="AO27" s="86">
        <v>0.79499999999999993</v>
      </c>
    </row>
    <row r="28" spans="2:49" x14ac:dyDescent="0.25">
      <c r="B28" s="61">
        <v>2029</v>
      </c>
      <c r="C28" s="86" cm="1">
        <f t="array" ref="C28">INDEX($W29:$AA29,0,MATCH('Capacity Charts and Reserves'!$B$4,$W$21:$AA$21,0))</f>
        <v>0.31401788711872003</v>
      </c>
      <c r="D28" s="62">
        <v>0.02</v>
      </c>
      <c r="E28" s="127" cm="1">
        <f t="array" ref="E28">INDEX($AD29:$AH29,0,MATCH('Capacity Charts and Reserves'!$B$4,$AD$21:$AH$21,0))</f>
        <v>0.11700680272108845</v>
      </c>
      <c r="F28" s="87">
        <f t="shared" si="0"/>
        <v>0.13923809523809524</v>
      </c>
      <c r="G28" s="54" cm="1">
        <f t="array" ref="G28">INDEX($AK29:$AO29,0,MATCH('Capacity Charts and Reserves'!$B$4,$AK$21:$AO$21,0))</f>
        <v>0.82</v>
      </c>
      <c r="H28" s="54">
        <v>1</v>
      </c>
      <c r="I28" s="54">
        <v>0.95</v>
      </c>
      <c r="J28" s="54">
        <v>0.95</v>
      </c>
      <c r="K28" s="54">
        <v>0.95</v>
      </c>
      <c r="L28" s="59"/>
      <c r="V28" s="42">
        <v>2028</v>
      </c>
      <c r="W28" s="86">
        <v>0.35168157259893335</v>
      </c>
      <c r="X28" s="86">
        <v>0.32936803818947419</v>
      </c>
      <c r="Y28" s="86">
        <v>0.32760609949385489</v>
      </c>
      <c r="Z28" s="86">
        <v>0.3390943277043359</v>
      </c>
      <c r="AA28" s="86">
        <v>0.33921518744538925</v>
      </c>
      <c r="AC28" s="42">
        <v>2028</v>
      </c>
      <c r="AD28" s="86">
        <v>0.11700680272108845</v>
      </c>
      <c r="AE28" s="86">
        <v>0.11300000000000002</v>
      </c>
      <c r="AF28" s="86">
        <v>0.11300000000000002</v>
      </c>
      <c r="AG28" s="86">
        <v>0.11300000000000002</v>
      </c>
      <c r="AH28" s="86">
        <v>0.128</v>
      </c>
      <c r="AJ28" s="42">
        <v>2028</v>
      </c>
      <c r="AK28" s="86">
        <v>0.82</v>
      </c>
      <c r="AL28" s="86">
        <v>0.82</v>
      </c>
      <c r="AM28" s="86">
        <v>0.70499999999999996</v>
      </c>
      <c r="AN28" s="86">
        <v>0.82</v>
      </c>
      <c r="AO28" s="86">
        <v>0.79499999999999993</v>
      </c>
    </row>
    <row r="29" spans="2:49" x14ac:dyDescent="0.25">
      <c r="B29" s="61">
        <v>2030</v>
      </c>
      <c r="C29" s="86" cm="1">
        <f t="array" ref="C29">INDEX($W30:$AA30,0,MATCH('Capacity Charts and Reserves'!$B$4,$W$21:$AA$21,0))</f>
        <v>0.30896471366728412</v>
      </c>
      <c r="D29" s="62">
        <v>0.02</v>
      </c>
      <c r="E29" s="127" cm="1">
        <f t="array" ref="E29">INDEX($AD30:$AH30,0,MATCH('Capacity Charts and Reserves'!$B$4,$AD$21:$AH$21,0))</f>
        <v>0.10884353741496602</v>
      </c>
      <c r="F29" s="87">
        <f t="shared" si="0"/>
        <v>0.12952380952380957</v>
      </c>
      <c r="G29" s="54" cm="1">
        <f t="array" ref="G29">INDEX($AK30:$AO30,0,MATCH('Capacity Charts and Reserves'!$B$4,$AK$21:$AO$21,0))</f>
        <v>0.79266666666666652</v>
      </c>
      <c r="H29" s="54">
        <v>1</v>
      </c>
      <c r="I29" s="54">
        <v>0.95</v>
      </c>
      <c r="J29" s="54">
        <v>0.95</v>
      </c>
      <c r="K29" s="54">
        <v>0.95</v>
      </c>
      <c r="L29" s="59"/>
      <c r="V29" s="42">
        <v>2029</v>
      </c>
      <c r="W29" s="86">
        <v>0.31401788711872003</v>
      </c>
      <c r="X29" s="86">
        <v>0.32432422899820518</v>
      </c>
      <c r="Y29" s="86">
        <v>0.31956963283040918</v>
      </c>
      <c r="Z29" s="86">
        <v>0.32653421900810792</v>
      </c>
      <c r="AA29" s="86">
        <v>0.32639768546918069</v>
      </c>
      <c r="AC29" s="42">
        <v>2029</v>
      </c>
      <c r="AD29" s="86">
        <v>0.11700680272108845</v>
      </c>
      <c r="AE29" s="86">
        <v>0.11050000000000001</v>
      </c>
      <c r="AF29" s="86">
        <v>0.11050000000000001</v>
      </c>
      <c r="AG29" s="86">
        <v>0.11050000000000001</v>
      </c>
      <c r="AH29" s="86">
        <v>0.11799999999999999</v>
      </c>
      <c r="AJ29" s="42">
        <v>2029</v>
      </c>
      <c r="AK29" s="86">
        <v>0.82</v>
      </c>
      <c r="AL29" s="86">
        <v>0.82</v>
      </c>
      <c r="AM29" s="86">
        <v>0.69</v>
      </c>
      <c r="AN29" s="86">
        <v>0.82</v>
      </c>
      <c r="AO29" s="86">
        <v>0.79499999999999993</v>
      </c>
    </row>
    <row r="30" spans="2:49" x14ac:dyDescent="0.25">
      <c r="B30" s="61">
        <v>2031</v>
      </c>
      <c r="C30" s="86" cm="1">
        <f t="array" ref="C30">INDEX($W31:$AA31,0,MATCH('Capacity Charts and Reserves'!$B$4,$W$21:$AA$21,0))</f>
        <v>0.30391154021584821</v>
      </c>
      <c r="D30" s="62">
        <v>0.02</v>
      </c>
      <c r="E30" s="127" cm="1">
        <f t="array" ref="E30">INDEX($AD31:$AH31,0,MATCH('Capacity Charts and Reserves'!$B$4,$AD$21:$AH$21,0))</f>
        <v>0.10884353741496602</v>
      </c>
      <c r="F30" s="87">
        <f t="shared" si="0"/>
        <v>0.12952380952380957</v>
      </c>
      <c r="G30" s="54" cm="1">
        <f t="array" ref="G30">INDEX($AK31:$AO31,0,MATCH('Capacity Charts and Reserves'!$B$4,$AK$21:$AO$21,0))</f>
        <v>0.76533333333333309</v>
      </c>
      <c r="H30" s="54">
        <v>1</v>
      </c>
      <c r="I30" s="54">
        <v>0.95</v>
      </c>
      <c r="J30" s="54">
        <v>0.95</v>
      </c>
      <c r="K30" s="54">
        <v>0.95</v>
      </c>
      <c r="L30" s="59"/>
      <c r="V30" s="42">
        <v>2030</v>
      </c>
      <c r="W30" s="86">
        <v>0.30896471366728412</v>
      </c>
      <c r="X30" s="86">
        <v>0.31678041980693611</v>
      </c>
      <c r="Y30" s="86">
        <v>0.3063543439458149</v>
      </c>
      <c r="Z30" s="86">
        <v>0.32648913748593694</v>
      </c>
      <c r="AA30" s="86">
        <v>0.32615955898702431</v>
      </c>
      <c r="AC30" s="42">
        <v>2030</v>
      </c>
      <c r="AD30" s="86">
        <v>0.10884353741496602</v>
      </c>
      <c r="AE30" s="86">
        <v>0.11800000000000002</v>
      </c>
      <c r="AF30" s="86">
        <v>0.11800000000000002</v>
      </c>
      <c r="AG30" s="86">
        <v>0.11800000000000002</v>
      </c>
      <c r="AH30" s="86">
        <v>0.11799999999999999</v>
      </c>
      <c r="AJ30" s="42">
        <v>2030</v>
      </c>
      <c r="AK30" s="86">
        <v>0.79266666666666652</v>
      </c>
      <c r="AL30" s="86">
        <v>0.82</v>
      </c>
      <c r="AM30" s="86">
        <v>0.69</v>
      </c>
      <c r="AN30" s="86">
        <v>0.82</v>
      </c>
      <c r="AO30" s="86">
        <v>0.79499999999999993</v>
      </c>
    </row>
    <row r="31" spans="2:49" x14ac:dyDescent="0.25">
      <c r="B31" s="61">
        <v>2032</v>
      </c>
      <c r="C31" s="86" cm="1">
        <f t="array" ref="C31">INDEX($W32:$AA32,0,MATCH('Capacity Charts and Reserves'!$B$4,$W$21:$AA$21,0))</f>
        <v>0.29633178003869431</v>
      </c>
      <c r="D31" s="62">
        <v>0.02</v>
      </c>
      <c r="E31" s="127" cm="1">
        <f t="array" ref="E31">INDEX($AD32:$AH32,0,MATCH('Capacity Charts and Reserves'!$B$4,$AD$21:$AH$21,0))</f>
        <v>0.10884353741496602</v>
      </c>
      <c r="F31" s="87">
        <f t="shared" si="0"/>
        <v>0.12952380952380957</v>
      </c>
      <c r="G31" s="54" cm="1">
        <f t="array" ref="G31">INDEX($AK32:$AO32,0,MATCH('Capacity Charts and Reserves'!$B$4,$AK$21:$AO$21,0))</f>
        <v>0.73799999999999977</v>
      </c>
      <c r="H31" s="54">
        <v>1</v>
      </c>
      <c r="I31" s="54">
        <v>0.95</v>
      </c>
      <c r="J31" s="54">
        <v>0.95</v>
      </c>
      <c r="K31" s="54">
        <v>0.95</v>
      </c>
      <c r="L31" s="59"/>
      <c r="V31" s="42">
        <v>2031</v>
      </c>
      <c r="W31" s="86">
        <v>0.30391154021584821</v>
      </c>
      <c r="X31" s="86">
        <v>0.3192366106156671</v>
      </c>
      <c r="Y31" s="86">
        <v>0.29778141061892349</v>
      </c>
      <c r="Z31" s="86">
        <v>0.31392902878970896</v>
      </c>
      <c r="AA31" s="86">
        <v>0.31076268151676367</v>
      </c>
      <c r="AC31" s="42">
        <v>2031</v>
      </c>
      <c r="AD31" s="86">
        <v>0.10884353741496602</v>
      </c>
      <c r="AE31" s="86">
        <v>0.11550000000000002</v>
      </c>
      <c r="AF31" s="86">
        <v>0.11550000000000002</v>
      </c>
      <c r="AG31" s="86">
        <v>0.11550000000000002</v>
      </c>
      <c r="AH31" s="86">
        <v>0.11549999999999999</v>
      </c>
      <c r="AJ31" s="42">
        <v>2031</v>
      </c>
      <c r="AK31" s="86">
        <v>0.76533333333333309</v>
      </c>
      <c r="AL31" s="86">
        <v>0.82</v>
      </c>
      <c r="AM31" s="86">
        <v>0.69</v>
      </c>
      <c r="AN31" s="86">
        <v>0.82</v>
      </c>
      <c r="AO31" s="86">
        <v>0.79499999999999993</v>
      </c>
    </row>
    <row r="32" spans="2:49" x14ac:dyDescent="0.25">
      <c r="B32" s="61">
        <v>2033</v>
      </c>
      <c r="C32" s="86" cm="1">
        <f t="array" ref="C32">INDEX($W33:$AA33,0,MATCH('Capacity Charts and Reserves'!$B$4,$W$21:$AA$21,0))</f>
        <v>0.28875201986154042</v>
      </c>
      <c r="D32" s="62">
        <v>0.02</v>
      </c>
      <c r="E32" s="127" cm="1">
        <f t="array" ref="E32">INDEX($AD33:$AH33,0,MATCH('Capacity Charts and Reserves'!$B$4,$AD$21:$AH$21,0))</f>
        <v>0.10884353741496602</v>
      </c>
      <c r="F32" s="87">
        <f t="shared" si="0"/>
        <v>0.12952380952380957</v>
      </c>
      <c r="G32" s="54" cm="1">
        <f t="array" ref="G32">INDEX($AK33:$AO33,0,MATCH('Capacity Charts and Reserves'!$B$4,$AK$21:$AO$21,0))</f>
        <v>0.71066666666666656</v>
      </c>
      <c r="H32" s="54">
        <v>1</v>
      </c>
      <c r="I32" s="54">
        <v>0.95</v>
      </c>
      <c r="J32" s="54">
        <v>0.95</v>
      </c>
      <c r="K32" s="54">
        <v>0.95</v>
      </c>
      <c r="L32" s="59"/>
      <c r="V32" s="42">
        <v>2032</v>
      </c>
      <c r="W32" s="86">
        <v>0.29633178003869431</v>
      </c>
      <c r="X32" s="86">
        <v>0.30412708763749458</v>
      </c>
      <c r="Y32" s="86">
        <v>0.28188729951318076</v>
      </c>
      <c r="Z32" s="86">
        <v>0.30388394726753798</v>
      </c>
      <c r="AA32" s="86">
        <v>0.29794517954055516</v>
      </c>
      <c r="AC32" s="42">
        <v>2032</v>
      </c>
      <c r="AD32" s="86">
        <v>0.10884353741496602</v>
      </c>
      <c r="AE32" s="86">
        <v>0.10884353741496602</v>
      </c>
      <c r="AF32" s="86">
        <v>0.10884353741496602</v>
      </c>
      <c r="AG32" s="86">
        <v>0.10884353741496602</v>
      </c>
      <c r="AH32" s="86">
        <v>0.10884353741496602</v>
      </c>
      <c r="AJ32" s="42">
        <v>2032</v>
      </c>
      <c r="AK32" s="86">
        <v>0.73799999999999977</v>
      </c>
      <c r="AL32" s="86">
        <v>0.82</v>
      </c>
      <c r="AM32" s="86">
        <v>0.69</v>
      </c>
      <c r="AN32" s="86">
        <v>0.82</v>
      </c>
      <c r="AO32" s="86">
        <v>0.79499999999999993</v>
      </c>
    </row>
    <row r="33" spans="2:41" x14ac:dyDescent="0.25">
      <c r="B33" s="61">
        <v>2034</v>
      </c>
      <c r="C33" s="86" cm="1">
        <f t="array" ref="C33">INDEX($W34:$AA34,0,MATCH('Capacity Charts and Reserves'!$B$4,$W$21:$AA$21,0))</f>
        <v>0.28117225968438653</v>
      </c>
      <c r="D33" s="62">
        <v>0.02</v>
      </c>
      <c r="E33" s="127" cm="1">
        <f t="array" ref="E33">INDEX($AD34:$AH34,0,MATCH('Capacity Charts and Reserves'!$B$4,$AD$21:$AH$21,0))</f>
        <v>0.10884353741496602</v>
      </c>
      <c r="F33" s="87">
        <f t="shared" si="0"/>
        <v>0.12952380952380957</v>
      </c>
      <c r="G33" s="54" cm="1">
        <f t="array" ref="G33">INDEX($AK34:$AO34,0,MATCH('Capacity Charts and Reserves'!$B$4,$AK$21:$AO$21,0))</f>
        <v>0.69426666666666648</v>
      </c>
      <c r="H33" s="54">
        <v>1</v>
      </c>
      <c r="I33" s="54">
        <v>0.95</v>
      </c>
      <c r="J33" s="54">
        <v>0.95</v>
      </c>
      <c r="K33" s="54">
        <v>0.95</v>
      </c>
      <c r="L33" s="59"/>
      <c r="V33" s="42">
        <v>2033</v>
      </c>
      <c r="W33" s="86">
        <v>0.28875201986154042</v>
      </c>
      <c r="X33" s="86">
        <v>0.29406137385059106</v>
      </c>
      <c r="Y33" s="86">
        <v>0.26438729951318074</v>
      </c>
      <c r="Z33" s="86">
        <v>0.29382383857131011</v>
      </c>
      <c r="AA33" s="86">
        <v>0.29036580404650281</v>
      </c>
      <c r="AC33" s="42">
        <v>2033</v>
      </c>
      <c r="AD33" s="86">
        <v>0.10884353741496602</v>
      </c>
      <c r="AE33" s="86">
        <v>0.10884353741496602</v>
      </c>
      <c r="AF33" s="86">
        <v>0.10884353741496602</v>
      </c>
      <c r="AG33" s="86">
        <v>0.10884353741496602</v>
      </c>
      <c r="AH33" s="86">
        <v>0.10884353741496602</v>
      </c>
      <c r="AJ33" s="42">
        <v>2033</v>
      </c>
      <c r="AK33" s="86">
        <v>0.71066666666666656</v>
      </c>
      <c r="AL33" s="86">
        <v>0.82</v>
      </c>
      <c r="AM33" s="86">
        <v>0.69</v>
      </c>
      <c r="AN33" s="86">
        <v>0.82</v>
      </c>
      <c r="AO33" s="86">
        <v>0.79499999999999993</v>
      </c>
    </row>
    <row r="34" spans="2:41" x14ac:dyDescent="0.25">
      <c r="B34" s="61">
        <v>2035</v>
      </c>
      <c r="C34" s="86" cm="1">
        <f t="array" ref="C34">INDEX($W35:$AA35,0,MATCH('Capacity Charts and Reserves'!$B$4,$W$21:$AA$21,0))</f>
        <v>0.27359249950723269</v>
      </c>
      <c r="D34" s="62">
        <v>0.02</v>
      </c>
      <c r="E34" s="127" cm="1">
        <f t="array" ref="E34">INDEX($AD35:$AH35,0,MATCH('Capacity Charts and Reserves'!$B$4,$AD$21:$AH$21,0))</f>
        <v>0.10884353741496602</v>
      </c>
      <c r="F34" s="87">
        <f t="shared" si="0"/>
        <v>0.12952380952380957</v>
      </c>
      <c r="G34" s="54" cm="1">
        <f t="array" ref="G34">INDEX($AK35:$AO35,0,MATCH('Capacity Charts and Reserves'!$B$4,$AK$21:$AO$21,0))</f>
        <v>0.69426666666666648</v>
      </c>
      <c r="H34" s="54">
        <v>1</v>
      </c>
      <c r="I34" s="54">
        <v>0.95</v>
      </c>
      <c r="J34" s="54">
        <v>0.95</v>
      </c>
      <c r="K34" s="54">
        <v>0.95</v>
      </c>
      <c r="L34" s="59"/>
      <c r="V34" s="42">
        <v>2034</v>
      </c>
      <c r="W34" s="86">
        <v>0.28117225968438653</v>
      </c>
      <c r="X34" s="86">
        <v>0.28901756465932205</v>
      </c>
      <c r="Y34" s="86">
        <v>0.24688729951318072</v>
      </c>
      <c r="Z34" s="86">
        <v>0.29132383857131011</v>
      </c>
      <c r="AA34" s="86">
        <v>0.2828658040465028</v>
      </c>
      <c r="AC34" s="42">
        <v>2034</v>
      </c>
      <c r="AD34" s="86">
        <v>0.10884353741496602</v>
      </c>
      <c r="AE34" s="86">
        <v>0.10884353741496602</v>
      </c>
      <c r="AF34" s="86">
        <v>0.10884353741496602</v>
      </c>
      <c r="AG34" s="86">
        <v>0.10884353741496602</v>
      </c>
      <c r="AH34" s="86">
        <v>0.10884353741496602</v>
      </c>
      <c r="AJ34" s="42">
        <v>2034</v>
      </c>
      <c r="AK34" s="86">
        <v>0.69426666666666648</v>
      </c>
      <c r="AL34" s="86">
        <v>0.79499999999999993</v>
      </c>
      <c r="AM34" s="86">
        <v>0.65999999999999992</v>
      </c>
      <c r="AN34" s="86">
        <v>0.82</v>
      </c>
      <c r="AO34" s="86">
        <v>0.79499999999999993</v>
      </c>
    </row>
    <row r="35" spans="2:41" x14ac:dyDescent="0.25">
      <c r="B35" s="61">
        <v>2036</v>
      </c>
      <c r="C35" s="86" cm="1">
        <f t="array" ref="C35">INDEX($W36:$AA36,0,MATCH('Capacity Charts and Reserves'!$B$4,$W$21:$AA$21,0))</f>
        <v>0.26601273933007885</v>
      </c>
      <c r="D35" s="62">
        <v>0.02</v>
      </c>
      <c r="E35" s="127" cm="1">
        <f t="array" ref="E35">INDEX($AD36:$AH36,0,MATCH('Capacity Charts and Reserves'!$B$4,$AD$21:$AH$21,0))</f>
        <v>0.10884353741496602</v>
      </c>
      <c r="F35" s="87">
        <f t="shared" si="0"/>
        <v>0.12952380952380957</v>
      </c>
      <c r="G35" s="54" cm="1">
        <f t="array" ref="G35">INDEX($AK36:$AO36,0,MATCH('Capacity Charts and Reserves'!$B$4,$AK$21:$AO$21,0))</f>
        <v>0.67786666666666651</v>
      </c>
      <c r="H35" s="54">
        <v>1</v>
      </c>
      <c r="I35" s="54">
        <v>0.95</v>
      </c>
      <c r="J35" s="54">
        <v>0.95</v>
      </c>
      <c r="K35" s="54">
        <v>0.95</v>
      </c>
      <c r="L35" s="59"/>
      <c r="V35" s="42">
        <v>2035</v>
      </c>
      <c r="W35" s="86">
        <v>0.27359249950723269</v>
      </c>
      <c r="X35" s="86">
        <v>0.28901756465932205</v>
      </c>
      <c r="Y35" s="86">
        <v>0.24688729951318072</v>
      </c>
      <c r="Z35" s="86">
        <v>0.28632383857131011</v>
      </c>
      <c r="AA35" s="86">
        <v>0.2828658040465028</v>
      </c>
      <c r="AC35" s="42">
        <v>2035</v>
      </c>
      <c r="AD35" s="86">
        <v>0.10884353741496602</v>
      </c>
      <c r="AE35" s="86">
        <v>0.10884353741496602</v>
      </c>
      <c r="AF35" s="86">
        <v>0.10884353741496602</v>
      </c>
      <c r="AG35" s="86">
        <v>0.10884353741496602</v>
      </c>
      <c r="AH35" s="86">
        <v>0.10884353741496602</v>
      </c>
      <c r="AJ35" s="42">
        <v>2035</v>
      </c>
      <c r="AK35" s="86">
        <v>0.69426666666666648</v>
      </c>
      <c r="AL35" s="86">
        <v>0.79499999999999993</v>
      </c>
      <c r="AM35" s="86">
        <v>0.65999999999999992</v>
      </c>
      <c r="AN35" s="86">
        <v>0.82</v>
      </c>
      <c r="AO35" s="86">
        <v>0.79499999999999993</v>
      </c>
    </row>
    <row r="36" spans="2:41" x14ac:dyDescent="0.25">
      <c r="B36" s="61">
        <v>2037</v>
      </c>
      <c r="C36" s="86" cm="1">
        <f t="array" ref="C36">INDEX($W37:$AA37,0,MATCH('Capacity Charts and Reserves'!$B$4,$W$21:$AA$21,0))</f>
        <v>0.25821642955227397</v>
      </c>
      <c r="D36" s="62">
        <v>0.02</v>
      </c>
      <c r="E36" s="127" cm="1">
        <f t="array" ref="E36">INDEX($AD37:$AH37,0,MATCH('Capacity Charts and Reserves'!$B$4,$AD$21:$AH$21,0))</f>
        <v>0.10884353741496602</v>
      </c>
      <c r="F36" s="87">
        <f t="shared" si="0"/>
        <v>0.12952380952380957</v>
      </c>
      <c r="G36" s="54" cm="1">
        <f t="array" ref="G36">INDEX($AK37:$AO37,0,MATCH('Capacity Charts and Reserves'!$B$4,$AK$21:$AO$21,0))</f>
        <v>0.66146666666666643</v>
      </c>
      <c r="H36" s="54">
        <v>1</v>
      </c>
      <c r="I36" s="54">
        <v>0.95</v>
      </c>
      <c r="J36" s="54">
        <v>0.95</v>
      </c>
      <c r="K36" s="54">
        <v>0.95</v>
      </c>
      <c r="L36" s="59"/>
      <c r="V36" s="42">
        <v>2036</v>
      </c>
      <c r="W36" s="86">
        <v>0.26601273933007885</v>
      </c>
      <c r="X36" s="86">
        <v>0.28649566006368754</v>
      </c>
      <c r="Y36" s="86">
        <v>0.24188729951318072</v>
      </c>
      <c r="Z36" s="86">
        <v>0.2763238385713101</v>
      </c>
      <c r="AA36" s="86">
        <v>0.2828658040465028</v>
      </c>
      <c r="AC36" s="42">
        <v>2036</v>
      </c>
      <c r="AD36" s="86">
        <v>0.10884353741496602</v>
      </c>
      <c r="AE36" s="86">
        <v>0.10884353741496602</v>
      </c>
      <c r="AF36" s="86">
        <v>0.10884353741496602</v>
      </c>
      <c r="AG36" s="86">
        <v>0.10884353741496602</v>
      </c>
      <c r="AH36" s="86">
        <v>0.10884353741496602</v>
      </c>
      <c r="AJ36" s="42">
        <v>2036</v>
      </c>
      <c r="AK36" s="86">
        <v>0.67786666666666651</v>
      </c>
      <c r="AL36" s="86">
        <v>0.74499999999999988</v>
      </c>
      <c r="AM36" s="86">
        <v>0.65999999999999992</v>
      </c>
      <c r="AN36" s="86">
        <v>0.79499999999999993</v>
      </c>
      <c r="AO36" s="86">
        <v>0.79499999999999993</v>
      </c>
    </row>
    <row r="37" spans="2:41" x14ac:dyDescent="0.25">
      <c r="B37" s="61">
        <v>2038</v>
      </c>
      <c r="C37" s="86" cm="1">
        <f t="array" ref="C37">INDEX($W38:$AA38,0,MATCH('Capacity Charts and Reserves'!$B$4,$W$21:$AA$21,0))</f>
        <v>0.25031184497414311</v>
      </c>
      <c r="D37" s="62">
        <v>0.02</v>
      </c>
      <c r="E37" s="127" cm="1">
        <f t="array" ref="E37">INDEX($AD38:$AH38,0,MATCH('Capacity Charts and Reserves'!$B$4,$AD$21:$AH$21,0))</f>
        <v>0.10884353741496602</v>
      </c>
      <c r="F37" s="87">
        <f t="shared" si="0"/>
        <v>0.12952380952380957</v>
      </c>
      <c r="G37" s="54" cm="1">
        <f t="array" ref="G37">INDEX($AK38:$AO38,0,MATCH('Capacity Charts and Reserves'!$B$4,$AK$21:$AO$21,0))</f>
        <v>0.66146666666666643</v>
      </c>
      <c r="H37" s="54">
        <v>1</v>
      </c>
      <c r="I37" s="54">
        <v>0.95</v>
      </c>
      <c r="J37" s="54">
        <v>0.95</v>
      </c>
      <c r="K37" s="54">
        <v>0.95</v>
      </c>
      <c r="L37" s="59"/>
      <c r="V37" s="42">
        <v>2037</v>
      </c>
      <c r="W37" s="86">
        <v>0.25821642955227397</v>
      </c>
      <c r="X37" s="86">
        <v>0.28397375546805304</v>
      </c>
      <c r="Y37" s="86">
        <v>0.22938729951318076</v>
      </c>
      <c r="Z37" s="86">
        <v>0.26882383857131009</v>
      </c>
      <c r="AA37" s="86">
        <v>0.2803658040465028</v>
      </c>
      <c r="AC37" s="42">
        <v>2037</v>
      </c>
      <c r="AD37" s="86">
        <v>0.10884353741496602</v>
      </c>
      <c r="AE37" s="86">
        <v>0.10884353741496602</v>
      </c>
      <c r="AF37" s="86">
        <v>0.10884353741496602</v>
      </c>
      <c r="AG37" s="86">
        <v>0.10884353741496602</v>
      </c>
      <c r="AH37" s="86">
        <v>0.10884353741496602</v>
      </c>
      <c r="AJ37" s="42">
        <v>2037</v>
      </c>
      <c r="AK37" s="86">
        <v>0.66146666666666643</v>
      </c>
      <c r="AL37" s="86">
        <v>0.72</v>
      </c>
      <c r="AM37" s="86">
        <v>0.61499999999999988</v>
      </c>
      <c r="AN37" s="86">
        <v>0.79499999999999993</v>
      </c>
      <c r="AO37" s="86">
        <v>0.76999999999999991</v>
      </c>
    </row>
    <row r="38" spans="2:41" x14ac:dyDescent="0.25">
      <c r="B38" s="61">
        <v>2039</v>
      </c>
      <c r="C38" s="86" cm="1">
        <f t="array" ref="C38">INDEX($W39:$AA39,0,MATCH('Capacity Charts and Reserves'!$B$4,$W$21:$AA$21,0))</f>
        <v>0.23977239886996865</v>
      </c>
      <c r="D38" s="62">
        <v>0.02</v>
      </c>
      <c r="E38" s="127" cm="1">
        <f t="array" ref="E38">INDEX($AD39:$AH39,0,MATCH('Capacity Charts and Reserves'!$B$4,$AD$21:$AH$21,0))</f>
        <v>0.10884353741496602</v>
      </c>
      <c r="F38" s="87">
        <f t="shared" si="0"/>
        <v>0.12952380952380957</v>
      </c>
      <c r="G38" s="54" cm="1">
        <f t="array" ref="G38">INDEX($AK39:$AO39,0,MATCH('Capacity Charts and Reserves'!$B$4,$AK$21:$AO$21,0))</f>
        <v>0.64506666666666646</v>
      </c>
      <c r="H38" s="54">
        <v>1</v>
      </c>
      <c r="I38" s="54">
        <v>0.95</v>
      </c>
      <c r="J38" s="54">
        <v>0.95</v>
      </c>
      <c r="K38" s="54">
        <v>0.95</v>
      </c>
      <c r="L38" s="59"/>
      <c r="V38" s="42">
        <v>2038</v>
      </c>
      <c r="W38" s="86">
        <v>0.25031184497414311</v>
      </c>
      <c r="X38" s="86">
        <v>0.27645185087241825</v>
      </c>
      <c r="Y38" s="86">
        <v>0.19938729951318074</v>
      </c>
      <c r="Z38" s="86">
        <v>0.25882383857131008</v>
      </c>
      <c r="AA38" s="86">
        <v>0.2778658040465028</v>
      </c>
      <c r="AC38" s="42">
        <v>2038</v>
      </c>
      <c r="AD38" s="86">
        <v>0.10884353741496602</v>
      </c>
      <c r="AE38" s="86">
        <v>0.10884353741496602</v>
      </c>
      <c r="AF38" s="86">
        <v>0.10884353741496602</v>
      </c>
      <c r="AG38" s="86">
        <v>0.10884353741496602</v>
      </c>
      <c r="AH38" s="86">
        <v>0.10884353741496602</v>
      </c>
      <c r="AJ38" s="42">
        <v>2038</v>
      </c>
      <c r="AK38" s="86">
        <v>0.66146666666666643</v>
      </c>
      <c r="AL38" s="86">
        <v>0.70499999999999996</v>
      </c>
      <c r="AM38" s="86">
        <v>0.58499999999999985</v>
      </c>
      <c r="AN38" s="86">
        <v>0.76999999999999991</v>
      </c>
      <c r="AO38" s="86">
        <v>0.74499999999999988</v>
      </c>
    </row>
    <row r="39" spans="2:41" x14ac:dyDescent="0.25">
      <c r="B39" s="61">
        <v>2040</v>
      </c>
      <c r="C39" s="86" cm="1">
        <f t="array" ref="C39">INDEX($W40:$AA40,0,MATCH('Capacity Charts and Reserves'!$B$4,$W$21:$AA$21,0))</f>
        <v>0.22923295276579417</v>
      </c>
      <c r="D39" s="62">
        <v>0.02</v>
      </c>
      <c r="E39" s="127" cm="1">
        <f t="array" ref="E39">INDEX($AD40:$AH40,0,MATCH('Capacity Charts and Reserves'!$B$4,$AD$21:$AH$21,0))</f>
        <v>0.10884353741496602</v>
      </c>
      <c r="F39" s="87">
        <f t="shared" si="0"/>
        <v>0.12952380952380957</v>
      </c>
      <c r="G39" s="54" cm="1">
        <f t="array" ref="G39">INDEX($AK40:$AO40,0,MATCH('Capacity Charts and Reserves'!$B$4,$AK$21:$AO$21,0))</f>
        <v>0.64506666666666646</v>
      </c>
      <c r="H39" s="54">
        <v>1</v>
      </c>
      <c r="I39" s="54">
        <v>0.95</v>
      </c>
      <c r="J39" s="54">
        <v>0.95</v>
      </c>
      <c r="K39" s="54">
        <v>0.95</v>
      </c>
      <c r="L39" s="59"/>
      <c r="V39" s="42">
        <v>2039</v>
      </c>
      <c r="W39" s="86">
        <v>0.23977239886996865</v>
      </c>
      <c r="X39" s="86">
        <v>0.27395185087241825</v>
      </c>
      <c r="Y39" s="86">
        <v>0.17938729951318072</v>
      </c>
      <c r="Z39" s="86">
        <v>0.25132383857131008</v>
      </c>
      <c r="AA39" s="86">
        <v>0.27536580404650279</v>
      </c>
      <c r="AC39" s="42">
        <v>2039</v>
      </c>
      <c r="AD39" s="86">
        <v>0.10884353741496602</v>
      </c>
      <c r="AE39" s="86">
        <v>0.10884353741496602</v>
      </c>
      <c r="AF39" s="86">
        <v>0.10884353741496602</v>
      </c>
      <c r="AG39" s="86">
        <v>0.10884353741496602</v>
      </c>
      <c r="AH39" s="86">
        <v>0.10884353741496602</v>
      </c>
      <c r="AJ39" s="42">
        <v>2039</v>
      </c>
      <c r="AK39" s="86">
        <v>0.64506666666666646</v>
      </c>
      <c r="AL39" s="86">
        <v>0.70499999999999996</v>
      </c>
      <c r="AM39" s="86">
        <v>0.52999999999999992</v>
      </c>
      <c r="AN39" s="86">
        <v>0.76999999999999991</v>
      </c>
      <c r="AO39" s="86">
        <v>0.74499999999999988</v>
      </c>
    </row>
    <row r="40" spans="2:41" x14ac:dyDescent="0.25">
      <c r="B40" s="61">
        <v>2041</v>
      </c>
      <c r="C40" s="126">
        <f t="shared" ref="C40:D40" si="1">C39</f>
        <v>0.22923295276579417</v>
      </c>
      <c r="D40" s="126">
        <f t="shared" si="1"/>
        <v>0.02</v>
      </c>
      <c r="E40" s="87">
        <f>E39</f>
        <v>0.10884353741496602</v>
      </c>
      <c r="F40" s="87">
        <f t="shared" si="0"/>
        <v>0.12952380952380957</v>
      </c>
      <c r="G40" s="54">
        <f>G39</f>
        <v>0.64506666666666646</v>
      </c>
      <c r="H40" s="126">
        <f t="shared" ref="H40:K49" si="2">H39</f>
        <v>1</v>
      </c>
      <c r="I40" s="126">
        <f t="shared" si="2"/>
        <v>0.95</v>
      </c>
      <c r="J40" s="126">
        <f t="shared" si="2"/>
        <v>0.95</v>
      </c>
      <c r="K40" s="126">
        <f t="shared" si="2"/>
        <v>0.95</v>
      </c>
      <c r="L40" s="59"/>
      <c r="V40" s="42">
        <v>2040</v>
      </c>
      <c r="W40" s="86">
        <v>0.22923295276579417</v>
      </c>
      <c r="X40" s="86">
        <v>0.27145185087241824</v>
      </c>
      <c r="Y40" s="86">
        <v>0.17438729951318072</v>
      </c>
      <c r="Z40" s="86">
        <v>0.24632383857131007</v>
      </c>
      <c r="AA40" s="86">
        <v>0.27536580404650279</v>
      </c>
      <c r="AC40" s="42">
        <v>2040</v>
      </c>
      <c r="AD40" s="86">
        <v>0.10884353741496602</v>
      </c>
      <c r="AE40" s="86">
        <v>0.10884353741496602</v>
      </c>
      <c r="AF40" s="86">
        <v>0.10884353741496602</v>
      </c>
      <c r="AG40" s="86">
        <v>0.10884353741496602</v>
      </c>
      <c r="AH40" s="86">
        <v>0.10884353741496602</v>
      </c>
      <c r="AJ40" s="42">
        <v>2040</v>
      </c>
      <c r="AK40" s="86">
        <v>0.64506666666666646</v>
      </c>
      <c r="AL40" s="86">
        <v>0.69</v>
      </c>
      <c r="AM40" s="86">
        <v>0.46999999999999986</v>
      </c>
      <c r="AN40" s="86">
        <v>0.74499999999999988</v>
      </c>
      <c r="AO40" s="86">
        <v>0.72</v>
      </c>
    </row>
    <row r="41" spans="2:41" x14ac:dyDescent="0.25">
      <c r="B41" s="61">
        <v>2042</v>
      </c>
      <c r="C41" s="126">
        <f t="shared" ref="C41:C49" si="3">C40</f>
        <v>0.22923295276579417</v>
      </c>
      <c r="D41" s="126">
        <f t="shared" ref="D41:D49" si="4">D40</f>
        <v>0.02</v>
      </c>
      <c r="E41" s="87">
        <f t="shared" ref="E41:E49" si="5">E40</f>
        <v>0.10884353741496602</v>
      </c>
      <c r="F41" s="87">
        <f t="shared" si="0"/>
        <v>0.12952380952380957</v>
      </c>
      <c r="G41" s="54">
        <f t="shared" ref="G41:G49" si="6">G40</f>
        <v>0.64506666666666646</v>
      </c>
      <c r="H41" s="126">
        <f t="shared" si="2"/>
        <v>1</v>
      </c>
      <c r="I41" s="126">
        <f t="shared" si="2"/>
        <v>0.95</v>
      </c>
      <c r="J41" s="126">
        <f t="shared" si="2"/>
        <v>0.95</v>
      </c>
      <c r="K41" s="126">
        <f t="shared" si="2"/>
        <v>0.95</v>
      </c>
      <c r="L41" s="59"/>
    </row>
    <row r="42" spans="2:41" x14ac:dyDescent="0.25">
      <c r="B42" s="61">
        <v>2043</v>
      </c>
      <c r="C42" s="126">
        <f t="shared" si="3"/>
        <v>0.22923295276579417</v>
      </c>
      <c r="D42" s="126">
        <f t="shared" si="4"/>
        <v>0.02</v>
      </c>
      <c r="E42" s="87">
        <f t="shared" si="5"/>
        <v>0.10884353741496602</v>
      </c>
      <c r="F42" s="87">
        <f t="shared" si="0"/>
        <v>0.12952380952380957</v>
      </c>
      <c r="G42" s="54">
        <f t="shared" si="6"/>
        <v>0.64506666666666646</v>
      </c>
      <c r="H42" s="126">
        <f t="shared" si="2"/>
        <v>1</v>
      </c>
      <c r="I42" s="126">
        <f t="shared" si="2"/>
        <v>0.95</v>
      </c>
      <c r="J42" s="126">
        <f t="shared" si="2"/>
        <v>0.95</v>
      </c>
      <c r="K42" s="126">
        <f t="shared" si="2"/>
        <v>0.95</v>
      </c>
      <c r="L42" s="59"/>
    </row>
    <row r="43" spans="2:41" x14ac:dyDescent="0.25">
      <c r="B43" s="61">
        <v>2044</v>
      </c>
      <c r="C43" s="126">
        <f t="shared" si="3"/>
        <v>0.22923295276579417</v>
      </c>
      <c r="D43" s="126">
        <f t="shared" si="4"/>
        <v>0.02</v>
      </c>
      <c r="E43" s="87">
        <f t="shared" si="5"/>
        <v>0.10884353741496602</v>
      </c>
      <c r="F43" s="87">
        <f t="shared" si="0"/>
        <v>0.12952380952380957</v>
      </c>
      <c r="G43" s="54">
        <f t="shared" si="6"/>
        <v>0.64506666666666646</v>
      </c>
      <c r="H43" s="126">
        <f t="shared" si="2"/>
        <v>1</v>
      </c>
      <c r="I43" s="126">
        <f t="shared" si="2"/>
        <v>0.95</v>
      </c>
      <c r="J43" s="126">
        <f t="shared" si="2"/>
        <v>0.95</v>
      </c>
      <c r="K43" s="126">
        <f t="shared" si="2"/>
        <v>0.95</v>
      </c>
      <c r="L43" s="59"/>
    </row>
    <row r="44" spans="2:41" x14ac:dyDescent="0.25">
      <c r="B44" s="61">
        <v>2045</v>
      </c>
      <c r="C44" s="126">
        <f t="shared" si="3"/>
        <v>0.22923295276579417</v>
      </c>
      <c r="D44" s="126">
        <f t="shared" si="4"/>
        <v>0.02</v>
      </c>
      <c r="E44" s="87">
        <f t="shared" si="5"/>
        <v>0.10884353741496602</v>
      </c>
      <c r="F44" s="87">
        <f t="shared" si="0"/>
        <v>0.12952380952380957</v>
      </c>
      <c r="G44" s="54">
        <f t="shared" si="6"/>
        <v>0.64506666666666646</v>
      </c>
      <c r="H44" s="126">
        <f t="shared" si="2"/>
        <v>1</v>
      </c>
      <c r="I44" s="126">
        <f t="shared" si="2"/>
        <v>0.95</v>
      </c>
      <c r="J44" s="126">
        <f t="shared" si="2"/>
        <v>0.95</v>
      </c>
      <c r="K44" s="126">
        <f t="shared" si="2"/>
        <v>0.95</v>
      </c>
      <c r="L44" s="59"/>
    </row>
    <row r="45" spans="2:41" x14ac:dyDescent="0.25">
      <c r="B45" s="61">
        <v>2046</v>
      </c>
      <c r="C45" s="126">
        <f t="shared" si="3"/>
        <v>0.22923295276579417</v>
      </c>
      <c r="D45" s="126">
        <f t="shared" si="4"/>
        <v>0.02</v>
      </c>
      <c r="E45" s="87">
        <f t="shared" si="5"/>
        <v>0.10884353741496602</v>
      </c>
      <c r="F45" s="87">
        <f t="shared" si="0"/>
        <v>0.12952380952380957</v>
      </c>
      <c r="G45" s="54">
        <f t="shared" si="6"/>
        <v>0.64506666666666646</v>
      </c>
      <c r="H45" s="126">
        <f t="shared" si="2"/>
        <v>1</v>
      </c>
      <c r="I45" s="126">
        <f t="shared" si="2"/>
        <v>0.95</v>
      </c>
      <c r="J45" s="126">
        <f t="shared" si="2"/>
        <v>0.95</v>
      </c>
      <c r="K45" s="126">
        <f t="shared" si="2"/>
        <v>0.95</v>
      </c>
      <c r="L45" s="59"/>
    </row>
    <row r="46" spans="2:41" x14ac:dyDescent="0.25">
      <c r="B46" s="61">
        <v>2047</v>
      </c>
      <c r="C46" s="126">
        <f t="shared" si="3"/>
        <v>0.22923295276579417</v>
      </c>
      <c r="D46" s="126">
        <f t="shared" si="4"/>
        <v>0.02</v>
      </c>
      <c r="E46" s="87">
        <f t="shared" si="5"/>
        <v>0.10884353741496602</v>
      </c>
      <c r="F46" s="87">
        <f t="shared" si="0"/>
        <v>0.12952380952380957</v>
      </c>
      <c r="G46" s="54">
        <f t="shared" si="6"/>
        <v>0.64506666666666646</v>
      </c>
      <c r="H46" s="126">
        <f t="shared" si="2"/>
        <v>1</v>
      </c>
      <c r="I46" s="126">
        <f t="shared" si="2"/>
        <v>0.95</v>
      </c>
      <c r="J46" s="126">
        <f t="shared" si="2"/>
        <v>0.95</v>
      </c>
      <c r="K46" s="126">
        <f t="shared" si="2"/>
        <v>0.95</v>
      </c>
      <c r="L46" s="59"/>
    </row>
    <row r="47" spans="2:41" x14ac:dyDescent="0.25">
      <c r="B47" s="61">
        <v>2048</v>
      </c>
      <c r="C47" s="126">
        <f t="shared" si="3"/>
        <v>0.22923295276579417</v>
      </c>
      <c r="D47" s="126">
        <f t="shared" si="4"/>
        <v>0.02</v>
      </c>
      <c r="E47" s="87">
        <f t="shared" si="5"/>
        <v>0.10884353741496602</v>
      </c>
      <c r="F47" s="87">
        <f t="shared" si="0"/>
        <v>0.12952380952380957</v>
      </c>
      <c r="G47" s="54">
        <f t="shared" si="6"/>
        <v>0.64506666666666646</v>
      </c>
      <c r="H47" s="126">
        <f t="shared" si="2"/>
        <v>1</v>
      </c>
      <c r="I47" s="126">
        <f t="shared" si="2"/>
        <v>0.95</v>
      </c>
      <c r="J47" s="126">
        <f t="shared" si="2"/>
        <v>0.95</v>
      </c>
      <c r="K47" s="126">
        <f t="shared" si="2"/>
        <v>0.95</v>
      </c>
      <c r="L47" s="59"/>
    </row>
    <row r="48" spans="2:41" x14ac:dyDescent="0.25">
      <c r="B48" s="61">
        <v>2049</v>
      </c>
      <c r="C48" s="126">
        <f t="shared" si="3"/>
        <v>0.22923295276579417</v>
      </c>
      <c r="D48" s="126">
        <f t="shared" si="4"/>
        <v>0.02</v>
      </c>
      <c r="E48" s="87">
        <f t="shared" si="5"/>
        <v>0.10884353741496602</v>
      </c>
      <c r="F48" s="87">
        <f t="shared" si="0"/>
        <v>0.12952380952380957</v>
      </c>
      <c r="G48" s="54">
        <f t="shared" si="6"/>
        <v>0.64506666666666646</v>
      </c>
      <c r="H48" s="126">
        <f t="shared" si="2"/>
        <v>1</v>
      </c>
      <c r="I48" s="126">
        <f t="shared" si="2"/>
        <v>0.95</v>
      </c>
      <c r="J48" s="126">
        <f t="shared" si="2"/>
        <v>0.95</v>
      </c>
      <c r="K48" s="126">
        <f t="shared" si="2"/>
        <v>0.95</v>
      </c>
      <c r="L48" s="59"/>
    </row>
    <row r="49" spans="2:12" x14ac:dyDescent="0.25">
      <c r="B49" s="61">
        <v>2050</v>
      </c>
      <c r="C49" s="126">
        <f t="shared" si="3"/>
        <v>0.22923295276579417</v>
      </c>
      <c r="D49" s="126">
        <f t="shared" si="4"/>
        <v>0.02</v>
      </c>
      <c r="E49" s="87">
        <f t="shared" si="5"/>
        <v>0.10884353741496602</v>
      </c>
      <c r="F49" s="87">
        <f t="shared" si="0"/>
        <v>0.12952380952380957</v>
      </c>
      <c r="G49" s="54">
        <f t="shared" si="6"/>
        <v>0.64506666666666646</v>
      </c>
      <c r="H49" s="126">
        <f t="shared" si="2"/>
        <v>1</v>
      </c>
      <c r="I49" s="126">
        <f t="shared" si="2"/>
        <v>0.95</v>
      </c>
      <c r="J49" s="126">
        <f t="shared" si="2"/>
        <v>0.95</v>
      </c>
      <c r="K49" s="126">
        <f t="shared" si="2"/>
        <v>0.95</v>
      </c>
      <c r="L49" s="59"/>
    </row>
    <row r="53" spans="2:12" x14ac:dyDescent="0.25">
      <c r="B53" s="49" t="s">
        <v>154</v>
      </c>
    </row>
    <row r="55" spans="2:12" x14ac:dyDescent="0.25">
      <c r="B55" s="53"/>
      <c r="C55" s="52" t="s">
        <v>6</v>
      </c>
      <c r="D55" s="52" t="s">
        <v>155</v>
      </c>
      <c r="E55" s="52" t="s">
        <v>156</v>
      </c>
      <c r="F55" s="52" t="s">
        <v>157</v>
      </c>
    </row>
    <row r="56" spans="2:12" x14ac:dyDescent="0.25">
      <c r="B56" s="53" t="s">
        <v>158</v>
      </c>
      <c r="C56" s="55">
        <v>3</v>
      </c>
      <c r="D56" s="55">
        <v>1</v>
      </c>
      <c r="E56" s="56">
        <f>C56/SUM($C56:$D56)</f>
        <v>0.75</v>
      </c>
      <c r="F56" s="56">
        <f>D56/SUM($C56:$D56)</f>
        <v>0.25</v>
      </c>
    </row>
    <row r="58" spans="2:12" x14ac:dyDescent="0.25">
      <c r="B58" s="59"/>
    </row>
    <row r="59" spans="2:12" x14ac:dyDescent="0.25">
      <c r="B59" s="64" t="s">
        <v>159</v>
      </c>
      <c r="C59" s="42"/>
    </row>
    <row r="60" spans="2:12" x14ac:dyDescent="0.25">
      <c r="B60" s="65" t="s">
        <v>160</v>
      </c>
      <c r="C60" s="66">
        <v>8.9399999999999993E-2</v>
      </c>
    </row>
    <row r="61" spans="2:12" x14ac:dyDescent="0.25">
      <c r="B61" s="67" t="s">
        <v>161</v>
      </c>
      <c r="C61" s="68">
        <v>8.9399999999999993E-2</v>
      </c>
    </row>
  </sheetData>
  <mergeCells count="3">
    <mergeCell ref="V20:AA20"/>
    <mergeCell ref="AC20:AH20"/>
    <mergeCell ref="AJ20:AO20"/>
  </mergeCells>
  <pageMargins left="0.7" right="0.7" top="1.6770833333333333" bottom="0.75" header="0.3" footer="0.3"/>
  <pageSetup orientation="portrait" r:id="rId1"/>
  <headerFooter>
    <oddHeader>&amp;RKPSC Case No. 2023-00092
Commission Staff’s First Set of Data Requests
Dated May 22, 2023
Item No. 8
Attachment 1
Page &amp;P of &amp;N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E11B-B506-4171-BEB3-A5B69D02829F}">
  <dimension ref="A3:AJ12"/>
  <sheetViews>
    <sheetView view="pageLayout" zoomScaleNormal="100" workbookViewId="0">
      <selection activeCell="A26" sqref="A26"/>
    </sheetView>
  </sheetViews>
  <sheetFormatPr defaultColWidth="9.140625" defaultRowHeight="15" x14ac:dyDescent="0.25"/>
  <cols>
    <col min="1" max="1" width="38" style="1" customWidth="1"/>
    <col min="2" max="2" width="16.42578125" style="1" customWidth="1"/>
    <col min="3" max="4" width="9.140625" style="1"/>
    <col min="5" max="5" width="15.42578125" style="115" customWidth="1"/>
    <col min="6" max="35" width="9.140625" style="1"/>
    <col min="36" max="36" width="27.28515625" style="1" customWidth="1"/>
    <col min="37" max="16384" width="9.140625" style="1"/>
  </cols>
  <sheetData>
    <row r="3" spans="1:36" x14ac:dyDescent="0.25">
      <c r="A3" s="116"/>
      <c r="B3" s="116"/>
      <c r="C3" s="116"/>
      <c r="D3" s="116"/>
      <c r="E3" s="117"/>
      <c r="F3" s="117">
        <v>1</v>
      </c>
      <c r="G3" s="117">
        <v>2</v>
      </c>
      <c r="H3" s="117">
        <v>3</v>
      </c>
      <c r="I3" s="117">
        <v>4</v>
      </c>
      <c r="J3" s="117">
        <v>5</v>
      </c>
      <c r="K3" s="117">
        <v>6</v>
      </c>
      <c r="L3" s="117">
        <v>7</v>
      </c>
      <c r="M3" s="117">
        <v>8</v>
      </c>
      <c r="N3" s="117">
        <v>9</v>
      </c>
      <c r="O3" s="117">
        <v>10</v>
      </c>
      <c r="P3" s="117">
        <v>11</v>
      </c>
      <c r="Q3" s="117">
        <v>12</v>
      </c>
      <c r="R3" s="117">
        <v>13</v>
      </c>
      <c r="S3" s="117">
        <v>14</v>
      </c>
      <c r="T3" s="117">
        <v>15</v>
      </c>
      <c r="U3" s="117">
        <v>16</v>
      </c>
      <c r="V3" s="117">
        <v>17</v>
      </c>
      <c r="W3" s="117">
        <v>18</v>
      </c>
      <c r="X3" s="117">
        <v>19</v>
      </c>
      <c r="Y3" s="117">
        <v>20</v>
      </c>
      <c r="Z3" s="117">
        <v>21</v>
      </c>
      <c r="AA3" s="117">
        <v>22</v>
      </c>
      <c r="AB3" s="117">
        <v>23</v>
      </c>
      <c r="AC3" s="117">
        <v>24</v>
      </c>
      <c r="AD3" s="117">
        <v>25</v>
      </c>
      <c r="AE3" s="117">
        <v>26</v>
      </c>
      <c r="AF3" s="117">
        <v>27</v>
      </c>
      <c r="AG3" s="117">
        <v>28</v>
      </c>
      <c r="AH3" s="117">
        <v>29</v>
      </c>
      <c r="AI3" s="117">
        <v>30</v>
      </c>
      <c r="AJ3" s="114"/>
    </row>
    <row r="4" spans="1:36" ht="30" x14ac:dyDescent="0.25">
      <c r="A4" s="116" t="s">
        <v>162</v>
      </c>
      <c r="B4" s="116" t="s">
        <v>163</v>
      </c>
      <c r="C4" s="116" t="s">
        <v>164</v>
      </c>
      <c r="D4" s="116" t="s">
        <v>165</v>
      </c>
      <c r="E4" s="117" t="s">
        <v>166</v>
      </c>
      <c r="F4" s="116">
        <v>2021</v>
      </c>
      <c r="G4" s="116">
        <v>2022</v>
      </c>
      <c r="H4" s="116">
        <v>2023</v>
      </c>
      <c r="I4" s="116">
        <v>2024</v>
      </c>
      <c r="J4" s="116">
        <v>2025</v>
      </c>
      <c r="K4" s="116">
        <v>2026</v>
      </c>
      <c r="L4" s="116">
        <v>2027</v>
      </c>
      <c r="M4" s="116">
        <v>2028</v>
      </c>
      <c r="N4" s="116">
        <v>2029</v>
      </c>
      <c r="O4" s="116">
        <v>2030</v>
      </c>
      <c r="P4" s="116">
        <v>2031</v>
      </c>
      <c r="Q4" s="116">
        <v>2032</v>
      </c>
      <c r="R4" s="116">
        <v>2033</v>
      </c>
      <c r="S4" s="116">
        <v>2034</v>
      </c>
      <c r="T4" s="116">
        <v>2035</v>
      </c>
      <c r="U4" s="116">
        <v>2036</v>
      </c>
      <c r="V4" s="116">
        <v>2037</v>
      </c>
      <c r="W4" s="116">
        <v>2038</v>
      </c>
      <c r="X4" s="116">
        <v>2039</v>
      </c>
      <c r="Y4" s="116">
        <v>2040</v>
      </c>
      <c r="Z4" s="116">
        <v>2041</v>
      </c>
      <c r="AA4" s="116">
        <v>2042</v>
      </c>
      <c r="AB4" s="116">
        <v>2043</v>
      </c>
      <c r="AC4" s="116">
        <v>2044</v>
      </c>
      <c r="AD4" s="116">
        <v>2045</v>
      </c>
      <c r="AE4" s="116">
        <v>2046</v>
      </c>
      <c r="AF4" s="116">
        <v>2047</v>
      </c>
      <c r="AG4" s="116">
        <v>2048</v>
      </c>
      <c r="AH4" s="116">
        <v>2049</v>
      </c>
      <c r="AI4" s="116">
        <v>2050</v>
      </c>
      <c r="AJ4" s="114" t="s">
        <v>167</v>
      </c>
    </row>
    <row r="5" spans="1:36" x14ac:dyDescent="0.25">
      <c r="A5" s="2" t="s">
        <v>88</v>
      </c>
      <c r="B5" s="2" t="s">
        <v>150</v>
      </c>
      <c r="C5" s="2">
        <v>295</v>
      </c>
      <c r="D5" s="2">
        <v>285</v>
      </c>
      <c r="E5" s="118">
        <v>1</v>
      </c>
      <c r="F5" s="2">
        <f>$E5*$D5</f>
        <v>285</v>
      </c>
      <c r="G5" s="2">
        <f t="shared" ref="G5:O5" si="0">$E5*$D5</f>
        <v>285</v>
      </c>
      <c r="H5" s="2">
        <f t="shared" si="0"/>
        <v>285</v>
      </c>
      <c r="I5" s="2">
        <f t="shared" si="0"/>
        <v>285</v>
      </c>
      <c r="J5" s="2">
        <f t="shared" si="0"/>
        <v>285</v>
      </c>
      <c r="K5" s="2">
        <f t="shared" si="0"/>
        <v>285</v>
      </c>
      <c r="L5" s="2">
        <f t="shared" si="0"/>
        <v>285</v>
      </c>
      <c r="M5" s="2">
        <f t="shared" si="0"/>
        <v>285</v>
      </c>
      <c r="N5" s="2">
        <f t="shared" si="0"/>
        <v>285</v>
      </c>
      <c r="O5" s="2">
        <f t="shared" si="0"/>
        <v>285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6" x14ac:dyDescent="0.25">
      <c r="A6" s="2" t="s">
        <v>89</v>
      </c>
      <c r="B6" s="2" t="s">
        <v>38</v>
      </c>
      <c r="C6" s="2">
        <v>816</v>
      </c>
      <c r="D6" s="2">
        <v>584</v>
      </c>
      <c r="E6" s="118">
        <v>0.5</v>
      </c>
      <c r="F6" s="2">
        <f t="shared" ref="F6:L9" si="1">$E6*$D6</f>
        <v>292</v>
      </c>
      <c r="G6" s="2">
        <f t="shared" si="1"/>
        <v>292</v>
      </c>
      <c r="H6" s="2">
        <f t="shared" si="1"/>
        <v>292</v>
      </c>
      <c r="I6" s="2">
        <f t="shared" si="1"/>
        <v>292</v>
      </c>
      <c r="J6" s="2">
        <f t="shared" si="1"/>
        <v>292</v>
      </c>
      <c r="K6" s="2">
        <f t="shared" si="1"/>
        <v>292</v>
      </c>
      <c r="L6" s="2">
        <f t="shared" si="1"/>
        <v>292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6" x14ac:dyDescent="0.25">
      <c r="A7" s="2" t="s">
        <v>90</v>
      </c>
      <c r="B7" s="2" t="s">
        <v>38</v>
      </c>
      <c r="C7" s="2">
        <v>816</v>
      </c>
      <c r="D7" s="2">
        <v>714</v>
      </c>
      <c r="E7" s="118">
        <v>0.5</v>
      </c>
      <c r="F7" s="2">
        <f t="shared" si="1"/>
        <v>357</v>
      </c>
      <c r="G7" s="2">
        <f t="shared" si="1"/>
        <v>357</v>
      </c>
      <c r="H7" s="2">
        <f t="shared" si="1"/>
        <v>357</v>
      </c>
      <c r="I7" s="2">
        <f t="shared" si="1"/>
        <v>357</v>
      </c>
      <c r="J7" s="2">
        <f t="shared" si="1"/>
        <v>357</v>
      </c>
      <c r="K7" s="2">
        <f t="shared" si="1"/>
        <v>357</v>
      </c>
      <c r="L7" s="2">
        <f t="shared" si="1"/>
        <v>357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x14ac:dyDescent="0.25">
      <c r="A8" s="2" t="s">
        <v>91</v>
      </c>
      <c r="B8" s="2" t="s">
        <v>38</v>
      </c>
      <c r="C8" s="2">
        <v>197.6</v>
      </c>
      <c r="D8" s="2">
        <v>159</v>
      </c>
      <c r="E8" s="118">
        <v>0.15</v>
      </c>
      <c r="F8" s="2">
        <f t="shared" si="1"/>
        <v>23.849999999999998</v>
      </c>
      <c r="G8" s="2">
        <f t="shared" si="1"/>
        <v>23.849999999999998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6" x14ac:dyDescent="0.25">
      <c r="A9" s="2" t="s">
        <v>92</v>
      </c>
      <c r="B9" s="2" t="s">
        <v>38</v>
      </c>
      <c r="C9" s="2">
        <v>195</v>
      </c>
      <c r="D9" s="2">
        <v>181.4</v>
      </c>
      <c r="E9" s="118">
        <v>0.15</v>
      </c>
      <c r="F9" s="2">
        <f t="shared" si="1"/>
        <v>27.21</v>
      </c>
      <c r="G9" s="2">
        <f t="shared" si="1"/>
        <v>27.21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6" x14ac:dyDescent="0.25">
      <c r="A10" s="2" t="s">
        <v>168</v>
      </c>
      <c r="B10" s="2" t="s">
        <v>6</v>
      </c>
      <c r="C10" s="2">
        <v>100</v>
      </c>
      <c r="D10" s="2"/>
      <c r="E10" s="118">
        <v>1</v>
      </c>
      <c r="F10" s="2"/>
      <c r="G10" s="2"/>
      <c r="H10" s="2"/>
      <c r="I10" s="2"/>
      <c r="J10" s="2"/>
      <c r="K10" s="2"/>
      <c r="L10" s="2">
        <v>44</v>
      </c>
      <c r="M10" s="2">
        <v>40</v>
      </c>
      <c r="N10" s="2">
        <v>37</v>
      </c>
      <c r="O10" s="2">
        <v>32</v>
      </c>
      <c r="P10" s="2">
        <v>27</v>
      </c>
      <c r="Q10" s="2">
        <v>22</v>
      </c>
      <c r="R10" s="2">
        <v>22</v>
      </c>
      <c r="S10" s="2">
        <v>22</v>
      </c>
      <c r="T10" s="2">
        <v>22</v>
      </c>
      <c r="U10" s="2">
        <v>22</v>
      </c>
      <c r="V10" s="2">
        <v>22</v>
      </c>
      <c r="W10" s="2">
        <v>22</v>
      </c>
      <c r="X10" s="2">
        <v>22</v>
      </c>
      <c r="Y10" s="2">
        <v>22</v>
      </c>
      <c r="Z10" s="2">
        <v>22</v>
      </c>
      <c r="AA10" s="2">
        <v>22</v>
      </c>
      <c r="AB10" s="2">
        <v>22</v>
      </c>
      <c r="AC10" s="2">
        <v>22</v>
      </c>
      <c r="AD10" s="2">
        <v>22</v>
      </c>
      <c r="AE10" s="2">
        <v>22</v>
      </c>
      <c r="AF10" s="2"/>
      <c r="AG10" s="2"/>
      <c r="AH10" s="2"/>
      <c r="AI10" s="2"/>
    </row>
    <row r="11" spans="1:36" x14ac:dyDescent="0.25">
      <c r="A11" s="2" t="s">
        <v>169</v>
      </c>
      <c r="B11" s="2"/>
      <c r="C11" s="2"/>
      <c r="D11" s="2"/>
      <c r="E11" s="118"/>
      <c r="F11" s="2"/>
      <c r="G11" s="119">
        <v>6.2349238624106302</v>
      </c>
      <c r="H11" s="119">
        <v>8.5310081046411632</v>
      </c>
      <c r="I11" s="119">
        <v>5.4157228163300752</v>
      </c>
      <c r="J11" s="119">
        <v>5.4157228163300752</v>
      </c>
      <c r="K11" s="119">
        <v>5.4157228163300752</v>
      </c>
      <c r="L11" s="119">
        <v>5.4157228163300752</v>
      </c>
      <c r="M11" s="119">
        <v>5.4157228163300752</v>
      </c>
      <c r="N11" s="119">
        <v>5.4157228163300752</v>
      </c>
      <c r="O11" s="119">
        <v>5.4157228163300752</v>
      </c>
      <c r="P11" s="119">
        <v>5.4157228163300752</v>
      </c>
      <c r="Q11" s="119">
        <v>5.4157228163300752</v>
      </c>
      <c r="R11" s="119">
        <v>5.4157228163300752</v>
      </c>
      <c r="S11" s="119">
        <v>5.4157228163300752</v>
      </c>
      <c r="T11" s="119">
        <v>5.4157228163300752</v>
      </c>
      <c r="U11" s="119">
        <v>5.4157228163300752</v>
      </c>
      <c r="V11" s="119">
        <v>5.4157228163300752</v>
      </c>
      <c r="W11" s="119">
        <v>5.4157228163300752</v>
      </c>
      <c r="X11" s="119">
        <v>5.4157228163300752</v>
      </c>
      <c r="Y11" s="119">
        <v>5.4157228163300752</v>
      </c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6" x14ac:dyDescent="0.25">
      <c r="H12" s="41"/>
      <c r="I12" s="41"/>
    </row>
  </sheetData>
  <pageMargins left="0.7" right="0.7" top="1.6770833333333333" bottom="0.75" header="0.3" footer="0.3"/>
  <pageSetup orientation="portrait" r:id="rId1"/>
  <headerFooter>
    <oddHeader>&amp;RKPSC Case No. 2023-00092
Commission Staff’s First Set of Data Requests
Dated May 22, 2023
Item No. 8
Attachment 1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A8FF-5A9A-4D2A-976D-4E5461533BB1}">
  <dimension ref="A1:W48"/>
  <sheetViews>
    <sheetView view="pageLayout" zoomScaleNormal="100" workbookViewId="0">
      <selection activeCell="A26" sqref="A26"/>
    </sheetView>
  </sheetViews>
  <sheetFormatPr defaultRowHeight="15" x14ac:dyDescent="0.25"/>
  <cols>
    <col min="1" max="1" width="20.5703125" customWidth="1"/>
    <col min="2" max="2" width="10" bestFit="1" customWidth="1"/>
  </cols>
  <sheetData>
    <row r="1" spans="1:22" x14ac:dyDescent="0.25">
      <c r="A1" s="80" t="s">
        <v>170</v>
      </c>
      <c r="B1">
        <v>2023</v>
      </c>
      <c r="C1">
        <v>2024</v>
      </c>
      <c r="D1">
        <v>2025</v>
      </c>
      <c r="E1">
        <v>2026</v>
      </c>
      <c r="F1">
        <v>2027</v>
      </c>
      <c r="G1">
        <v>2028</v>
      </c>
      <c r="H1">
        <v>2029</v>
      </c>
      <c r="I1">
        <v>2030</v>
      </c>
      <c r="J1">
        <v>2031</v>
      </c>
      <c r="K1">
        <v>2032</v>
      </c>
      <c r="L1">
        <v>2033</v>
      </c>
      <c r="M1">
        <v>2034</v>
      </c>
      <c r="N1">
        <v>2035</v>
      </c>
      <c r="O1">
        <v>2036</v>
      </c>
      <c r="P1">
        <v>2037</v>
      </c>
      <c r="Q1">
        <v>2038</v>
      </c>
      <c r="R1">
        <v>2039</v>
      </c>
      <c r="S1">
        <v>2040</v>
      </c>
      <c r="T1">
        <v>2041</v>
      </c>
      <c r="U1">
        <v>2042</v>
      </c>
      <c r="V1">
        <v>2043</v>
      </c>
    </row>
    <row r="2" spans="1:22" ht="30" x14ac:dyDescent="0.25">
      <c r="A2" s="88" t="s">
        <v>52</v>
      </c>
      <c r="B2" s="14" t="s">
        <v>63</v>
      </c>
      <c r="C2" s="15" t="s">
        <v>64</v>
      </c>
      <c r="D2" s="16" t="s">
        <v>65</v>
      </c>
      <c r="E2" s="17" t="s">
        <v>66</v>
      </c>
      <c r="F2" s="18" t="s">
        <v>67</v>
      </c>
      <c r="G2" s="19" t="s">
        <v>68</v>
      </c>
      <c r="H2" s="20" t="s">
        <v>69</v>
      </c>
      <c r="I2" s="21" t="s">
        <v>70</v>
      </c>
      <c r="J2" s="22" t="s">
        <v>71</v>
      </c>
      <c r="K2" s="23" t="s">
        <v>72</v>
      </c>
      <c r="L2" s="24" t="s">
        <v>73</v>
      </c>
      <c r="M2" s="25" t="s">
        <v>74</v>
      </c>
      <c r="N2" s="26" t="s">
        <v>75</v>
      </c>
      <c r="O2" s="27" t="s">
        <v>76</v>
      </c>
      <c r="P2" s="28" t="s">
        <v>77</v>
      </c>
      <c r="Q2" s="29" t="s">
        <v>78</v>
      </c>
      <c r="R2" s="30" t="s">
        <v>79</v>
      </c>
      <c r="S2" s="31" t="s">
        <v>80</v>
      </c>
      <c r="T2" s="32" t="s">
        <v>81</v>
      </c>
      <c r="U2" s="33" t="s">
        <v>82</v>
      </c>
      <c r="V2" s="34" t="s">
        <v>83</v>
      </c>
    </row>
    <row r="3" spans="1:22" x14ac:dyDescent="0.25">
      <c r="A3" t="s">
        <v>171</v>
      </c>
      <c r="B3" s="43">
        <f>B16*(1+'Key Assumptions'!$C$60)</f>
        <v>1013.6779840860612</v>
      </c>
      <c r="C3" s="43">
        <f>C16*(1+'Key Assumptions'!$C$60)</f>
        <v>1019.3694929517706</v>
      </c>
      <c r="D3" s="43">
        <f>D16*(1+'Key Assumptions'!$C$60)</f>
        <v>1002.1987508653385</v>
      </c>
      <c r="E3" s="43">
        <f>E16*(1+'Key Assumptions'!$C$60)</f>
        <v>1054.0637043048432</v>
      </c>
      <c r="F3" s="43">
        <f>F16*(1+'Key Assumptions'!$C$60)</f>
        <v>1049.8891945848241</v>
      </c>
      <c r="G3" s="43">
        <f>G16*(1+'Key Assumptions'!$C$60)</f>
        <v>1043.6274300047951</v>
      </c>
      <c r="H3" s="43">
        <f>H16*(1+'Key Assumptions'!$C$60)</f>
        <v>1040.4965477147807</v>
      </c>
      <c r="I3" s="43">
        <f>I16*(1+'Key Assumptions'!$C$60)</f>
        <v>1037.3656654247663</v>
      </c>
      <c r="J3" s="43">
        <f>J16*(1+'Key Assumptions'!$C$60)</f>
        <v>1035.2784105647568</v>
      </c>
      <c r="K3" s="43">
        <f>K16*(1+'Key Assumptions'!$C$60)</f>
        <v>1030.0602734147328</v>
      </c>
      <c r="L3" s="43">
        <f>L16*(1+'Key Assumptions'!$C$60)</f>
        <v>1031.1039008447376</v>
      </c>
      <c r="M3" s="43">
        <f>M16*(1+'Key Assumptions'!$C$60)</f>
        <v>1025.8857636947137</v>
      </c>
      <c r="N3" s="43">
        <f>N16*(1+'Key Assumptions'!$C$60)</f>
        <v>1024.8421362647089</v>
      </c>
      <c r="O3" s="43">
        <f>O16*(1+'Key Assumptions'!$C$60)</f>
        <v>1020.6676265446897</v>
      </c>
      <c r="P3" s="43">
        <f>P16*(1+'Key Assumptions'!$C$60)</f>
        <v>1021.7112539746944</v>
      </c>
      <c r="Q3" s="43">
        <f>Q16*(1+'Key Assumptions'!$C$60)</f>
        <v>1020.6676265446897</v>
      </c>
      <c r="R3" s="43">
        <f>R16*(1+'Key Assumptions'!$C$60)</f>
        <v>1018.58037168468</v>
      </c>
      <c r="S3" s="43">
        <f>S16*(1+'Key Assumptions'!$C$60)</f>
        <v>1012.3186071046513</v>
      </c>
      <c r="T3" s="43">
        <f>T16*(1+'Key Assumptions'!$C$60)</f>
        <v>1013.3622345346561</v>
      </c>
      <c r="U3" s="43">
        <f>U16*(1+'Key Assumptions'!$C$60)</f>
        <v>1011.2749796746465</v>
      </c>
      <c r="V3" s="43">
        <f>V16*(1+'Key Assumptions'!$C$60)</f>
        <v>1010.2313522446417</v>
      </c>
    </row>
    <row r="4" spans="1:22" x14ac:dyDescent="0.25">
      <c r="A4" t="s">
        <v>123</v>
      </c>
      <c r="B4" s="43">
        <f>B17*(1+'Key Assumptions'!$C$61)</f>
        <v>1339.962</v>
      </c>
      <c r="C4" s="43">
        <f>C17*(1+'Key Assumptions'!$C$61)</f>
        <v>1404.2366</v>
      </c>
      <c r="D4" s="43">
        <f>D17*(1+'Key Assumptions'!$C$61)</f>
        <v>1397.7002</v>
      </c>
      <c r="E4" s="43">
        <f>E17*(1+'Key Assumptions'!$C$61)</f>
        <v>1368.2864</v>
      </c>
      <c r="F4" s="43">
        <f>F17*(1+'Key Assumptions'!$C$61)</f>
        <v>1358.4817999999998</v>
      </c>
      <c r="G4" s="43">
        <f>G17*(1+'Key Assumptions'!$C$61)</f>
        <v>1345.4089999999999</v>
      </c>
      <c r="H4" s="43">
        <f>H17*(1+'Key Assumptions'!$C$61)</f>
        <v>1341.0513999999998</v>
      </c>
      <c r="I4" s="43">
        <f>I17*(1+'Key Assumptions'!$C$61)</f>
        <v>1332.3362</v>
      </c>
      <c r="J4" s="43">
        <f>J17*(1+'Key Assumptions'!$C$61)</f>
        <v>1325.7998</v>
      </c>
      <c r="K4" s="43">
        <f>K17*(1+'Key Assumptions'!$C$61)</f>
        <v>1313.8163999999999</v>
      </c>
      <c r="L4" s="43">
        <f>L17*(1+'Key Assumptions'!$C$61)</f>
        <v>1312.7269999999999</v>
      </c>
      <c r="M4" s="43">
        <f>M17*(1+'Key Assumptions'!$C$61)</f>
        <v>1305.1011999999998</v>
      </c>
      <c r="N4" s="43">
        <f>N17*(1+'Key Assumptions'!$C$61)</f>
        <v>1299.6541999999999</v>
      </c>
      <c r="O4" s="43">
        <f>O17*(1+'Key Assumptions'!$C$61)</f>
        <v>1290.9389999999999</v>
      </c>
      <c r="P4" s="43">
        <f>P17*(1+'Key Assumptions'!$C$61)</f>
        <v>1288.7601999999999</v>
      </c>
      <c r="Q4" s="43">
        <f>Q17*(1+'Key Assumptions'!$C$61)</f>
        <v>1283.3131999999998</v>
      </c>
      <c r="R4" s="43">
        <f>R17*(1+'Key Assumptions'!$C$61)</f>
        <v>1277.8661999999999</v>
      </c>
      <c r="S4" s="43">
        <f>S17*(1+'Key Assumptions'!$C$61)</f>
        <v>1265.8827999999999</v>
      </c>
      <c r="T4" s="43">
        <f>T17*(1+'Key Assumptions'!$C$61)</f>
        <v>1264.7934</v>
      </c>
      <c r="U4" s="43">
        <f>U17*(1+'Key Assumptions'!$C$61)</f>
        <v>1259.3463999999999</v>
      </c>
      <c r="V4" s="43">
        <f>V17*(1+'Key Assumptions'!$C$61)</f>
        <v>1253.8994</v>
      </c>
    </row>
    <row r="5" spans="1:22" x14ac:dyDescent="0.25">
      <c r="A5" t="s">
        <v>172</v>
      </c>
      <c r="B5" s="43">
        <f>B18*(1+'Key Assumptions'!$C$60)</f>
        <v>1013.6779840860612</v>
      </c>
      <c r="C5" s="43">
        <f>C18*(1+'Key Assumptions'!$C$60)</f>
        <v>1019.3694929517706</v>
      </c>
      <c r="D5" s="43">
        <f>D18*(1+'Key Assumptions'!$C$60)</f>
        <v>1002.1987508653385</v>
      </c>
      <c r="E5" s="43">
        <f>E18*(1+'Key Assumptions'!$C$60)</f>
        <v>1054.0637043048432</v>
      </c>
      <c r="F5" s="43">
        <f>F18*(1+'Key Assumptions'!$C$60)</f>
        <v>1049.8891945848241</v>
      </c>
      <c r="G5" s="43">
        <f>G18*(1+'Key Assumptions'!$C$60)</f>
        <v>1043.6274300047951</v>
      </c>
      <c r="H5" s="43">
        <f>H18*(1+'Key Assumptions'!$C$60)</f>
        <v>1040.4965477147807</v>
      </c>
      <c r="I5" s="43">
        <f>I18*(1+'Key Assumptions'!$C$60)</f>
        <v>1037.3656654247663</v>
      </c>
      <c r="J5" s="43">
        <f>J18*(1+'Key Assumptions'!$C$60)</f>
        <v>1035.2784105647568</v>
      </c>
      <c r="K5" s="43">
        <f>K18*(1+'Key Assumptions'!$C$60)</f>
        <v>1030.0602734147328</v>
      </c>
      <c r="L5" s="43">
        <f>L18*(1+'Key Assumptions'!$C$60)</f>
        <v>1031.1039008447376</v>
      </c>
      <c r="M5" s="43">
        <f>M18*(1+'Key Assumptions'!$C$60)</f>
        <v>1025.8857636947137</v>
      </c>
      <c r="N5" s="43">
        <f>N18*(1+'Key Assumptions'!$C$60)</f>
        <v>1024.8421362647089</v>
      </c>
      <c r="O5" s="43">
        <f>O18*(1+'Key Assumptions'!$C$60)</f>
        <v>1020.6676265446897</v>
      </c>
      <c r="P5" s="43">
        <f>P18*(1+'Key Assumptions'!$C$60)</f>
        <v>1021.7112539746944</v>
      </c>
      <c r="Q5" s="43">
        <f>Q18*(1+'Key Assumptions'!$C$60)</f>
        <v>1020.6676265446897</v>
      </c>
      <c r="R5" s="43">
        <f>R18*(1+'Key Assumptions'!$C$60)</f>
        <v>1018.58037168468</v>
      </c>
      <c r="S5" s="43">
        <f>S18*(1+'Key Assumptions'!$C$60)</f>
        <v>1012.3186071046513</v>
      </c>
      <c r="T5" s="43">
        <f>T18*(1+'Key Assumptions'!$C$60)</f>
        <v>1013.3622345346561</v>
      </c>
      <c r="U5" s="43">
        <f>U18*(1+'Key Assumptions'!$C$60)</f>
        <v>1011.2749796746465</v>
      </c>
      <c r="V5" s="43">
        <f>V18*(1+'Key Assumptions'!$C$60)</f>
        <v>1010.2313522446417</v>
      </c>
    </row>
    <row r="6" spans="1:22" x14ac:dyDescent="0.25">
      <c r="A6" t="s">
        <v>173</v>
      </c>
      <c r="B6" s="43">
        <f>B19*(1+'Key Assumptions'!$C$61)</f>
        <v>1339.962</v>
      </c>
      <c r="C6" s="43">
        <f>C19*(1+'Key Assumptions'!$C$61)</f>
        <v>1404.2366</v>
      </c>
      <c r="D6" s="43">
        <f>D19*(1+'Key Assumptions'!$C$61)</f>
        <v>1397.7002</v>
      </c>
      <c r="E6" s="43">
        <f>E19*(1+'Key Assumptions'!$C$61)</f>
        <v>1368.2864</v>
      </c>
      <c r="F6" s="43">
        <f>F19*(1+'Key Assumptions'!$C$61)</f>
        <v>1358.4817999999998</v>
      </c>
      <c r="G6" s="43">
        <f>G19*(1+'Key Assumptions'!$C$61)</f>
        <v>1345.4089999999999</v>
      </c>
      <c r="H6" s="43">
        <f>H19*(1+'Key Assumptions'!$C$61)</f>
        <v>1341.0513999999998</v>
      </c>
      <c r="I6" s="43">
        <f>I19*(1+'Key Assumptions'!$C$61)</f>
        <v>1332.3362</v>
      </c>
      <c r="J6" s="43">
        <f>J19*(1+'Key Assumptions'!$C$61)</f>
        <v>1325.7998</v>
      </c>
      <c r="K6" s="43">
        <f>K19*(1+'Key Assumptions'!$C$61)</f>
        <v>1313.8163999999999</v>
      </c>
      <c r="L6" s="43">
        <f>L19*(1+'Key Assumptions'!$C$61)</f>
        <v>1312.7269999999999</v>
      </c>
      <c r="M6" s="43">
        <f>M19*(1+'Key Assumptions'!$C$61)</f>
        <v>1305.1011999999998</v>
      </c>
      <c r="N6" s="43">
        <f>N19*(1+'Key Assumptions'!$C$61)</f>
        <v>1299.6541999999999</v>
      </c>
      <c r="O6" s="43">
        <f>O19*(1+'Key Assumptions'!$C$61)</f>
        <v>1290.9389999999999</v>
      </c>
      <c r="P6" s="43">
        <f>P19*(1+'Key Assumptions'!$C$61)</f>
        <v>1288.7601999999999</v>
      </c>
      <c r="Q6" s="43">
        <f>Q19*(1+'Key Assumptions'!$C$61)</f>
        <v>1283.3131999999998</v>
      </c>
      <c r="R6" s="43">
        <f>R19*(1+'Key Assumptions'!$C$61)</f>
        <v>1277.8661999999999</v>
      </c>
      <c r="S6" s="43">
        <f>S19*(1+'Key Assumptions'!$C$61)</f>
        <v>1265.8827999999999</v>
      </c>
      <c r="T6" s="43">
        <f>T19*(1+'Key Assumptions'!$C$61)</f>
        <v>1264.7934</v>
      </c>
      <c r="U6" s="43">
        <f>U19*(1+'Key Assumptions'!$C$61)</f>
        <v>1259.3463999999999</v>
      </c>
      <c r="V6" s="43">
        <f>V19*(1+'Key Assumptions'!$C$61)</f>
        <v>1253.8994</v>
      </c>
    </row>
    <row r="7" spans="1:22" x14ac:dyDescent="0.25">
      <c r="A7" t="s">
        <v>174</v>
      </c>
      <c r="B7" s="43">
        <f>B20*(1+'Key Assumptions'!$C$60)</f>
        <v>1049.1577763698697</v>
      </c>
      <c r="C7" s="43">
        <f>C20*(1+'Key Assumptions'!$C$60)</f>
        <v>1062.0801842170288</v>
      </c>
      <c r="D7" s="43">
        <f>D20*(1+'Key Assumptions'!$C$60)</f>
        <v>1050.3416061631665</v>
      </c>
      <c r="E7" s="43">
        <f>E20*(1+'Key Assumptions'!$C$60)</f>
        <v>1110.3157328327973</v>
      </c>
      <c r="F7" s="43">
        <f>F20*(1+'Key Assumptions'!$C$60)</f>
        <v>1111.0704335939333</v>
      </c>
      <c r="G7" s="43">
        <f>G20*(1+'Key Assumptions'!$C$60)</f>
        <v>1109.6487611575005</v>
      </c>
      <c r="H7" s="43">
        <f>H20*(1+'Key Assumptions'!$C$60)</f>
        <v>1111.1090718613566</v>
      </c>
      <c r="I7" s="43">
        <f>I20*(1+'Key Assumptions'!$C$60)</f>
        <v>1112.0101104298437</v>
      </c>
      <c r="J7" s="43">
        <f>J20*(1+'Key Assumptions'!$C$60)</f>
        <v>1113.9698345471454</v>
      </c>
      <c r="K7" s="43">
        <f>K20*(1+'Key Assumptions'!$C$60)</f>
        <v>1112.1207964110868</v>
      </c>
      <c r="L7" s="43">
        <f>L20*(1+'Key Assumptions'!$C$60)</f>
        <v>1118.5445968388153</v>
      </c>
      <c r="M7" s="43">
        <f>M20*(1+'Key Assumptions'!$C$60)</f>
        <v>1118.2296777154304</v>
      </c>
      <c r="N7" s="43">
        <f>N20*(1+'Key Assumptions'!$C$60)</f>
        <v>1123.3029839274016</v>
      </c>
      <c r="O7" s="43">
        <f>O20*(1+'Key Assumptions'!$C$60)</f>
        <v>1125.528770010422</v>
      </c>
      <c r="P7" s="43">
        <f>P20*(1+'Key Assumptions'!$C$60)</f>
        <v>1133.6884165392519</v>
      </c>
      <c r="Q7" s="43">
        <f>Q20*(1+'Key Assumptions'!$C$60)</f>
        <v>1140.6822577770793</v>
      </c>
      <c r="R7" s="43">
        <f>R20*(1+'Key Assumptions'!$C$60)</f>
        <v>1145.5040413080567</v>
      </c>
      <c r="S7" s="43">
        <f>S20*(1+'Key Assumptions'!$C$60)</f>
        <v>1144.9020024362244</v>
      </c>
      <c r="T7" s="43">
        <f>T20*(1+'Key Assumptions'!$C$60)</f>
        <v>1153.8074489915336</v>
      </c>
      <c r="U7" s="43">
        <f>U20*(1+'Key Assumptions'!$C$60)</f>
        <v>1157.8701875843976</v>
      </c>
      <c r="V7" s="43">
        <f>V20*(1+'Key Assumptions'!$C$60)</f>
        <v>1163.844456875122</v>
      </c>
    </row>
    <row r="8" spans="1:22" x14ac:dyDescent="0.25">
      <c r="A8" t="s">
        <v>175</v>
      </c>
      <c r="B8" s="43">
        <f>B21*(1+'Key Assumptions'!$C$61)</f>
        <v>1386.8620749494037</v>
      </c>
      <c r="C8" s="43">
        <f>C21*(1+'Key Assumptions'!$C$61)</f>
        <v>1463.0728868426681</v>
      </c>
      <c r="D8" s="43">
        <f>D21*(1+'Key Assumptions'!$C$61)</f>
        <v>1464.8418507157337</v>
      </c>
      <c r="E8" s="43">
        <f>E21*(1+'Key Assumptions'!$C$61)</f>
        <v>1441.3074947335224</v>
      </c>
      <c r="F8" s="43">
        <f>F21*(1+'Key Assumptions'!$C$61)</f>
        <v>1437.6459633460111</v>
      </c>
      <c r="G8" s="43">
        <f>G21*(1+'Key Assumptions'!$C$61)</f>
        <v>1430.5214554328952</v>
      </c>
      <c r="H8" s="43">
        <f>H21*(1+'Key Assumptions'!$C$61)</f>
        <v>1432.0608556029767</v>
      </c>
      <c r="I8" s="43">
        <f>I21*(1+'Key Assumptions'!$C$61)</f>
        <v>1428.2054768845899</v>
      </c>
      <c r="J8" s="43">
        <f>J21*(1+'Key Assumptions'!$C$61)</f>
        <v>1426.5737300973669</v>
      </c>
      <c r="K8" s="43">
        <f>K21*(1+'Key Assumptions'!$C$61)</f>
        <v>1418.4825672989098</v>
      </c>
      <c r="L8" s="43">
        <f>L21*(1+'Key Assumptions'!$C$61)</f>
        <v>1424.0501774568777</v>
      </c>
      <c r="M8" s="43">
        <f>M21*(1+'Key Assumptions'!$C$61)</f>
        <v>1422.5783668212746</v>
      </c>
      <c r="N8" s="43">
        <f>N21*(1+'Key Assumptions'!$C$61)</f>
        <v>1424.5173859212769</v>
      </c>
      <c r="O8" s="43">
        <f>O21*(1+'Key Assumptions'!$C$61)</f>
        <v>1423.5672289786935</v>
      </c>
      <c r="P8" s="43">
        <f>P21*(1+'Key Assumptions'!$C$61)</f>
        <v>1430.0053021369545</v>
      </c>
      <c r="Q8" s="43">
        <f>Q21*(1+'Key Assumptions'!$C$61)</f>
        <v>1434.2108638899151</v>
      </c>
      <c r="R8" s="43">
        <f>R21*(1+'Key Assumptions'!$C$61)</f>
        <v>1437.0990616380298</v>
      </c>
      <c r="S8" s="43">
        <f>S21*(1+'Key Assumptions'!$C$61)</f>
        <v>1431.6755045279415</v>
      </c>
      <c r="T8" s="43">
        <f>T21*(1+'Key Assumptions'!$C$61)</f>
        <v>1440.0852889741482</v>
      </c>
      <c r="U8" s="43">
        <f>U21*(1+'Key Assumptions'!$C$61)</f>
        <v>1441.9022340203294</v>
      </c>
      <c r="V8" s="43">
        <f>V21*(1+'Key Assumptions'!$C$61)</f>
        <v>1444.5640228117179</v>
      </c>
    </row>
    <row r="9" spans="1:22" x14ac:dyDescent="0.25">
      <c r="A9" t="s">
        <v>176</v>
      </c>
      <c r="B9" s="43">
        <f>B22*(1+'Key Assumptions'!$C$60)</f>
        <v>985.76233154112708</v>
      </c>
      <c r="C9" s="43">
        <f>C22*(1+'Key Assumptions'!$C$60)</f>
        <v>986.78455686568316</v>
      </c>
      <c r="D9" s="43">
        <f>D22*(1+'Key Assumptions'!$C$60)</f>
        <v>965.07580202787221</v>
      </c>
      <c r="E9" s="43">
        <f>E22*(1+'Key Assumptions'!$C$60)</f>
        <v>1009.7148440911587</v>
      </c>
      <c r="F9" s="43">
        <f>F22*(1+'Key Assumptions'!$C$60)</f>
        <v>1002.1717132577544</v>
      </c>
      <c r="G9" s="43">
        <f>G22*(1+'Key Assumptions'!$C$60)</f>
        <v>994.25387937250059</v>
      </c>
      <c r="H9" s="43">
        <f>H22*(1+'Key Assumptions'!$C$60)</f>
        <v>988.25983821241209</v>
      </c>
      <c r="I9" s="43">
        <f>I22*(1+'Key Assumptions'!$C$60)</f>
        <v>981.77329046512705</v>
      </c>
      <c r="J9" s="43">
        <f>J22*(1+'Key Assumptions'!$C$60)</f>
        <v>976.48639769627891</v>
      </c>
      <c r="K9" s="43">
        <f>K22*(1+'Key Assumptions'!$C$60)</f>
        <v>969.46359633401323</v>
      </c>
      <c r="L9" s="43">
        <f>L22*(1+'Key Assumptions'!$C$60)</f>
        <v>967.3686721250441</v>
      </c>
      <c r="M9" s="43">
        <f>M22*(1+'Key Assumptions'!$C$60)</f>
        <v>957.13982934333774</v>
      </c>
      <c r="N9" s="43">
        <f>N22*(1+'Key Assumptions'!$C$60)</f>
        <v>950.99994801854268</v>
      </c>
      <c r="O9" s="43">
        <f>O22*(1+'Key Assumptions'!$C$60)</f>
        <v>942.17210785089605</v>
      </c>
      <c r="P9" s="43">
        <f>P22*(1+'Key Assumptions'!$C$60)</f>
        <v>938.15198995021285</v>
      </c>
      <c r="Q9" s="43">
        <f>Q22*(1+'Key Assumptions'!$C$60)</f>
        <v>932.98464325316911</v>
      </c>
      <c r="R9" s="43">
        <f>R22*(1+'Key Assumptions'!$C$60)</f>
        <v>927.53832744812098</v>
      </c>
      <c r="S9" s="43">
        <f>S22*(1+'Key Assumptions'!$C$60)</f>
        <v>918.19202333624708</v>
      </c>
      <c r="T9" s="43">
        <f>T22*(1+'Key Assumptions'!$C$60)</f>
        <v>915.72016729999325</v>
      </c>
      <c r="U9" s="43">
        <f>U22*(1+'Key Assumptions'!$C$60)</f>
        <v>910.18068898691934</v>
      </c>
      <c r="V9" s="43">
        <f>V22*(1+'Key Assumptions'!$C$60)</f>
        <v>905.48635870157682</v>
      </c>
    </row>
    <row r="10" spans="1:22" x14ac:dyDescent="0.25">
      <c r="A10" t="s">
        <v>177</v>
      </c>
      <c r="B10" s="43">
        <f>B23*(1+'Key Assumptions'!$C$61)</f>
        <v>1303.060820135528</v>
      </c>
      <c r="C10" s="43">
        <f>C23*(1+'Key Assumptions'!$C$61)</f>
        <v>1359.3490884773164</v>
      </c>
      <c r="D10" s="43">
        <f>D23*(1+'Key Assumptions'!$C$61)</f>
        <v>1345.9272827319278</v>
      </c>
      <c r="E10" s="43">
        <f>E23*(1+'Key Assumptions'!$C$61)</f>
        <v>1310.7168792603541</v>
      </c>
      <c r="F10" s="43">
        <f>F23*(1+'Key Assumptions'!$C$61)</f>
        <v>1296.7387796326952</v>
      </c>
      <c r="G10" s="43">
        <f>G23*(1+'Key Assumptions'!$C$61)</f>
        <v>1281.7582971985801</v>
      </c>
      <c r="H10" s="43">
        <f>H23*(1+'Key Assumptions'!$C$61)</f>
        <v>1273.7257442220941</v>
      </c>
      <c r="I10" s="43">
        <f>I23*(1+'Key Assumptions'!$C$61)</f>
        <v>1260.9363686084598</v>
      </c>
      <c r="J10" s="43">
        <f>J23*(1+'Key Assumptions'!$C$61)</f>
        <v>1250.5094837843794</v>
      </c>
      <c r="K10" s="43">
        <f>K23*(1+'Key Assumptions'!$C$61)</f>
        <v>1236.5268372540936</v>
      </c>
      <c r="L10" s="43">
        <f>L23*(1+'Key Assumptions'!$C$61)</f>
        <v>1231.5839110028849</v>
      </c>
      <c r="M10" s="43">
        <f>M23*(1+'Key Assumptions'!$C$61)</f>
        <v>1217.6446774589569</v>
      </c>
      <c r="N10" s="43">
        <f>N23*(1+'Key Assumptions'!$C$61)</f>
        <v>1206.0111825094189</v>
      </c>
      <c r="O10" s="43">
        <f>O23*(1+'Key Assumptions'!$C$61)</f>
        <v>1191.6579767053804</v>
      </c>
      <c r="P10" s="43">
        <f>P23*(1+'Key Assumptions'!$C$61)</f>
        <v>1183.3607014654453</v>
      </c>
      <c r="Q10" s="43">
        <f>Q23*(1+'Key Assumptions'!$C$61)</f>
        <v>1173.0669974685036</v>
      </c>
      <c r="R10" s="43">
        <f>R23*(1+'Key Assumptions'!$C$61)</f>
        <v>1163.6488497123796</v>
      </c>
      <c r="S10" s="43">
        <f>S23*(1+'Key Assumptions'!$C$61)</f>
        <v>1148.1795170820124</v>
      </c>
      <c r="T10" s="43">
        <f>T23*(1+'Key Assumptions'!$C$61)</f>
        <v>1142.9247946858611</v>
      </c>
      <c r="U10" s="43">
        <f>U23*(1+'Key Assumptions'!$C$61)</f>
        <v>1133.4531132115712</v>
      </c>
      <c r="V10" s="43">
        <f>V23*(1+'Key Assumptions'!$C$61)</f>
        <v>1123.8898885501444</v>
      </c>
    </row>
    <row r="11" spans="1:22" x14ac:dyDescent="0.25">
      <c r="A11" t="s">
        <v>178</v>
      </c>
      <c r="B11" s="43">
        <f>B24*(1+'Key Assumptions'!$C$60)</f>
        <v>1013.6779840860612</v>
      </c>
      <c r="C11" s="43">
        <f>C24*(1+'Key Assumptions'!$C$60)</f>
        <v>1019.3694929517706</v>
      </c>
      <c r="D11" s="43">
        <f>D24*(1+'Key Assumptions'!$C$60)</f>
        <v>1002.1987508653385</v>
      </c>
      <c r="E11" s="43">
        <f>E24*(1+'Key Assumptions'!$C$60)</f>
        <v>1054.0637043048432</v>
      </c>
      <c r="F11" s="43">
        <f>F24*(1+'Key Assumptions'!$C$60)</f>
        <v>1049.8891945848241</v>
      </c>
      <c r="G11" s="43">
        <f>G24*(1+'Key Assumptions'!$C$60)</f>
        <v>1043.6274300047951</v>
      </c>
      <c r="H11" s="43">
        <f>H24*(1+'Key Assumptions'!$C$60)</f>
        <v>1040.4965477147807</v>
      </c>
      <c r="I11" s="43">
        <f>I24*(1+'Key Assumptions'!$C$60)</f>
        <v>1037.3656654247663</v>
      </c>
      <c r="J11" s="43">
        <f>J24*(1+'Key Assumptions'!$C$60)</f>
        <v>1035.2784105647568</v>
      </c>
      <c r="K11" s="43">
        <f>K24*(1+'Key Assumptions'!$C$60)</f>
        <v>1030.0602734147328</v>
      </c>
      <c r="L11" s="43">
        <f>L24*(1+'Key Assumptions'!$C$60)</f>
        <v>1031.1039008447376</v>
      </c>
      <c r="M11" s="43">
        <f>M24*(1+'Key Assumptions'!$C$60)</f>
        <v>1025.8857636947137</v>
      </c>
      <c r="N11" s="43">
        <f>N24*(1+'Key Assumptions'!$C$60)</f>
        <v>1024.8421362647089</v>
      </c>
      <c r="O11" s="43">
        <f>O24*(1+'Key Assumptions'!$C$60)</f>
        <v>1020.6676265446897</v>
      </c>
      <c r="P11" s="43">
        <f>P24*(1+'Key Assumptions'!$C$60)</f>
        <v>1021.7112539746944</v>
      </c>
      <c r="Q11" s="43">
        <f>Q24*(1+'Key Assumptions'!$C$60)</f>
        <v>1020.6676265446897</v>
      </c>
      <c r="R11" s="43">
        <f>R24*(1+'Key Assumptions'!$C$60)</f>
        <v>1018.58037168468</v>
      </c>
      <c r="S11" s="43">
        <f>S24*(1+'Key Assumptions'!$C$60)</f>
        <v>1012.3186071046513</v>
      </c>
      <c r="T11" s="43">
        <f>T24*(1+'Key Assumptions'!$C$60)</f>
        <v>1013.3622345346561</v>
      </c>
      <c r="U11" s="43">
        <f>U24*(1+'Key Assumptions'!$C$60)</f>
        <v>1011.2749796746465</v>
      </c>
      <c r="V11" s="43">
        <f>V24*(1+'Key Assumptions'!$C$60)</f>
        <v>1010.2313522446417</v>
      </c>
    </row>
    <row r="12" spans="1:22" x14ac:dyDescent="0.25">
      <c r="A12" t="s">
        <v>179</v>
      </c>
      <c r="B12" s="43">
        <f>B25*(1+'Key Assumptions'!$C$61)</f>
        <v>1339.962</v>
      </c>
      <c r="C12" s="43">
        <f>C25*(1+'Key Assumptions'!$C$61)</f>
        <v>1404.2366</v>
      </c>
      <c r="D12" s="43">
        <f>D25*(1+'Key Assumptions'!$C$61)</f>
        <v>1397.7002</v>
      </c>
      <c r="E12" s="43">
        <f>E25*(1+'Key Assumptions'!$C$61)</f>
        <v>1368.2864</v>
      </c>
      <c r="F12" s="43">
        <f>F25*(1+'Key Assumptions'!$C$61)</f>
        <v>1358.4817999999998</v>
      </c>
      <c r="G12" s="43">
        <f>G25*(1+'Key Assumptions'!$C$61)</f>
        <v>1345.4089999999999</v>
      </c>
      <c r="H12" s="43">
        <f>H25*(1+'Key Assumptions'!$C$61)</f>
        <v>1341.0513999999998</v>
      </c>
      <c r="I12" s="43">
        <f>I25*(1+'Key Assumptions'!$C$61)</f>
        <v>1332.3362</v>
      </c>
      <c r="J12" s="43">
        <f>J25*(1+'Key Assumptions'!$C$61)</f>
        <v>1325.7998</v>
      </c>
      <c r="K12" s="43">
        <f>K25*(1+'Key Assumptions'!$C$61)</f>
        <v>1313.8163999999999</v>
      </c>
      <c r="L12" s="43">
        <f>L25*(1+'Key Assumptions'!$C$61)</f>
        <v>1312.7269999999999</v>
      </c>
      <c r="M12" s="43">
        <f>M25*(1+'Key Assumptions'!$C$61)</f>
        <v>1305.1011999999998</v>
      </c>
      <c r="N12" s="43">
        <f>N25*(1+'Key Assumptions'!$C$61)</f>
        <v>1299.6541999999999</v>
      </c>
      <c r="O12" s="43">
        <f>O25*(1+'Key Assumptions'!$C$61)</f>
        <v>1290.9389999999999</v>
      </c>
      <c r="P12" s="43">
        <f>P25*(1+'Key Assumptions'!$C$61)</f>
        <v>1288.7601999999999</v>
      </c>
      <c r="Q12" s="43">
        <f>Q25*(1+'Key Assumptions'!$C$61)</f>
        <v>1283.3131999999998</v>
      </c>
      <c r="R12" s="43">
        <f>R25*(1+'Key Assumptions'!$C$61)</f>
        <v>1277.8661999999999</v>
      </c>
      <c r="S12" s="43">
        <f>S25*(1+'Key Assumptions'!$C$61)</f>
        <v>1265.8827999999999</v>
      </c>
      <c r="T12" s="43">
        <f>T25*(1+'Key Assumptions'!$C$61)</f>
        <v>1264.7934</v>
      </c>
      <c r="U12" s="43">
        <f>U25*(1+'Key Assumptions'!$C$61)</f>
        <v>1259.3463999999999</v>
      </c>
      <c r="V12" s="43">
        <f>V25*(1+'Key Assumptions'!$C$61)</f>
        <v>1253.8994</v>
      </c>
    </row>
    <row r="14" spans="1:22" x14ac:dyDescent="0.25">
      <c r="A14" s="80" t="s">
        <v>180</v>
      </c>
    </row>
    <row r="15" spans="1:22" ht="30" x14ac:dyDescent="0.25">
      <c r="A15" s="88" t="s">
        <v>52</v>
      </c>
      <c r="B15" s="14" t="s">
        <v>63</v>
      </c>
      <c r="C15" s="15" t="s">
        <v>64</v>
      </c>
      <c r="D15" s="16" t="s">
        <v>65</v>
      </c>
      <c r="E15" s="17" t="s">
        <v>66</v>
      </c>
      <c r="F15" s="18" t="s">
        <v>67</v>
      </c>
      <c r="G15" s="19" t="s">
        <v>68</v>
      </c>
      <c r="H15" s="20" t="s">
        <v>69</v>
      </c>
      <c r="I15" s="21" t="s">
        <v>70</v>
      </c>
      <c r="J15" s="22" t="s">
        <v>71</v>
      </c>
      <c r="K15" s="23" t="s">
        <v>72</v>
      </c>
      <c r="L15" s="24" t="s">
        <v>73</v>
      </c>
      <c r="M15" s="25" t="s">
        <v>74</v>
      </c>
      <c r="N15" s="26" t="s">
        <v>75</v>
      </c>
      <c r="O15" s="27" t="s">
        <v>76</v>
      </c>
      <c r="P15" s="28" t="s">
        <v>77</v>
      </c>
      <c r="Q15" s="29" t="s">
        <v>78</v>
      </c>
      <c r="R15" s="30" t="s">
        <v>79</v>
      </c>
      <c r="S15" s="31" t="s">
        <v>80</v>
      </c>
      <c r="T15" s="32" t="s">
        <v>81</v>
      </c>
      <c r="U15" s="33" t="s">
        <v>82</v>
      </c>
      <c r="V15" s="34" t="s">
        <v>83</v>
      </c>
    </row>
    <row r="16" spans="1:22" x14ac:dyDescent="0.25">
      <c r="A16" t="s">
        <v>171</v>
      </c>
      <c r="B16" s="43">
        <f>B29*B$41</f>
        <v>930.49199934464957</v>
      </c>
      <c r="C16" s="43">
        <f t="shared" ref="C16:V16" si="0">C29*C$41</f>
        <v>935.7164429518732</v>
      </c>
      <c r="D16" s="43">
        <f t="shared" si="0"/>
        <v>919.95479242274519</v>
      </c>
      <c r="E16" s="43">
        <f t="shared" si="0"/>
        <v>967.56352515590527</v>
      </c>
      <c r="F16" s="43">
        <f t="shared" si="0"/>
        <v>963.73159040281257</v>
      </c>
      <c r="G16" s="43">
        <f t="shared" si="0"/>
        <v>957.98368827317347</v>
      </c>
      <c r="H16" s="43">
        <f t="shared" si="0"/>
        <v>955.10973720835398</v>
      </c>
      <c r="I16" s="43">
        <f t="shared" si="0"/>
        <v>952.23578614353448</v>
      </c>
      <c r="J16" s="43">
        <f t="shared" si="0"/>
        <v>950.31981876698808</v>
      </c>
      <c r="K16" s="43">
        <f t="shared" si="0"/>
        <v>945.52990032562218</v>
      </c>
      <c r="L16" s="43">
        <f t="shared" si="0"/>
        <v>946.48788401389538</v>
      </c>
      <c r="M16" s="43">
        <f t="shared" si="0"/>
        <v>941.69796557252948</v>
      </c>
      <c r="N16" s="43">
        <f t="shared" si="0"/>
        <v>940.73998188425639</v>
      </c>
      <c r="O16" s="43">
        <f t="shared" si="0"/>
        <v>936.9080471311637</v>
      </c>
      <c r="P16" s="43">
        <f t="shared" si="0"/>
        <v>937.86603081943679</v>
      </c>
      <c r="Q16" s="43">
        <f t="shared" si="0"/>
        <v>936.9080471311637</v>
      </c>
      <c r="R16" s="43">
        <f t="shared" si="0"/>
        <v>934.99207975461729</v>
      </c>
      <c r="S16" s="43">
        <f t="shared" si="0"/>
        <v>929.24417762497831</v>
      </c>
      <c r="T16" s="43">
        <f t="shared" si="0"/>
        <v>930.20216131325151</v>
      </c>
      <c r="U16" s="43">
        <f t="shared" si="0"/>
        <v>928.2861939367051</v>
      </c>
      <c r="V16" s="43">
        <f t="shared" si="0"/>
        <v>927.3282102484319</v>
      </c>
    </row>
    <row r="17" spans="1:22" x14ac:dyDescent="0.25">
      <c r="A17" t="s">
        <v>123</v>
      </c>
      <c r="B17" s="43">
        <f>B30*B$42</f>
        <v>1230</v>
      </c>
      <c r="C17" s="43">
        <f t="shared" ref="C17:V17" si="1">C30*C$42</f>
        <v>1289</v>
      </c>
      <c r="D17" s="43">
        <f t="shared" si="1"/>
        <v>1283</v>
      </c>
      <c r="E17" s="43">
        <f t="shared" si="1"/>
        <v>1256</v>
      </c>
      <c r="F17" s="43">
        <f t="shared" si="1"/>
        <v>1247</v>
      </c>
      <c r="G17" s="43">
        <f t="shared" si="1"/>
        <v>1235</v>
      </c>
      <c r="H17" s="43">
        <f t="shared" si="1"/>
        <v>1231</v>
      </c>
      <c r="I17" s="43">
        <f t="shared" si="1"/>
        <v>1223</v>
      </c>
      <c r="J17" s="43">
        <f t="shared" si="1"/>
        <v>1217</v>
      </c>
      <c r="K17" s="43">
        <f t="shared" si="1"/>
        <v>1206</v>
      </c>
      <c r="L17" s="43">
        <f t="shared" si="1"/>
        <v>1205</v>
      </c>
      <c r="M17" s="43">
        <f t="shared" si="1"/>
        <v>1198</v>
      </c>
      <c r="N17" s="43">
        <f t="shared" si="1"/>
        <v>1193</v>
      </c>
      <c r="O17" s="43">
        <f t="shared" si="1"/>
        <v>1185</v>
      </c>
      <c r="P17" s="43">
        <f t="shared" si="1"/>
        <v>1183</v>
      </c>
      <c r="Q17" s="43">
        <f t="shared" si="1"/>
        <v>1178</v>
      </c>
      <c r="R17" s="43">
        <f t="shared" si="1"/>
        <v>1173</v>
      </c>
      <c r="S17" s="43">
        <f t="shared" si="1"/>
        <v>1162</v>
      </c>
      <c r="T17" s="43">
        <f t="shared" si="1"/>
        <v>1161</v>
      </c>
      <c r="U17" s="43">
        <f t="shared" si="1"/>
        <v>1156</v>
      </c>
      <c r="V17" s="43">
        <f t="shared" si="1"/>
        <v>1151</v>
      </c>
    </row>
    <row r="18" spans="1:22" x14ac:dyDescent="0.25">
      <c r="A18" t="s">
        <v>172</v>
      </c>
      <c r="B18" s="43">
        <f>B31*B$41</f>
        <v>930.49199934464957</v>
      </c>
      <c r="C18" s="43">
        <f t="shared" ref="C18:V18" si="2">C31*C$41</f>
        <v>935.7164429518732</v>
      </c>
      <c r="D18" s="43">
        <f t="shared" si="2"/>
        <v>919.95479242274519</v>
      </c>
      <c r="E18" s="43">
        <f t="shared" si="2"/>
        <v>967.56352515590527</v>
      </c>
      <c r="F18" s="43">
        <f t="shared" si="2"/>
        <v>963.73159040281257</v>
      </c>
      <c r="G18" s="43">
        <f t="shared" si="2"/>
        <v>957.98368827317347</v>
      </c>
      <c r="H18" s="43">
        <f t="shared" si="2"/>
        <v>955.10973720835398</v>
      </c>
      <c r="I18" s="43">
        <f t="shared" si="2"/>
        <v>952.23578614353448</v>
      </c>
      <c r="J18" s="43">
        <f t="shared" si="2"/>
        <v>950.31981876698808</v>
      </c>
      <c r="K18" s="43">
        <f t="shared" si="2"/>
        <v>945.52990032562218</v>
      </c>
      <c r="L18" s="43">
        <f t="shared" si="2"/>
        <v>946.48788401389538</v>
      </c>
      <c r="M18" s="43">
        <f t="shared" si="2"/>
        <v>941.69796557252948</v>
      </c>
      <c r="N18" s="43">
        <f t="shared" si="2"/>
        <v>940.73998188425639</v>
      </c>
      <c r="O18" s="43">
        <f t="shared" si="2"/>
        <v>936.9080471311637</v>
      </c>
      <c r="P18" s="43">
        <f t="shared" si="2"/>
        <v>937.86603081943679</v>
      </c>
      <c r="Q18" s="43">
        <f t="shared" si="2"/>
        <v>936.9080471311637</v>
      </c>
      <c r="R18" s="43">
        <f t="shared" si="2"/>
        <v>934.99207975461729</v>
      </c>
      <c r="S18" s="43">
        <f t="shared" si="2"/>
        <v>929.24417762497831</v>
      </c>
      <c r="T18" s="43">
        <f t="shared" si="2"/>
        <v>930.20216131325151</v>
      </c>
      <c r="U18" s="43">
        <f t="shared" si="2"/>
        <v>928.2861939367051</v>
      </c>
      <c r="V18" s="43">
        <f t="shared" si="2"/>
        <v>927.3282102484319</v>
      </c>
    </row>
    <row r="19" spans="1:22" x14ac:dyDescent="0.25">
      <c r="A19" t="s">
        <v>173</v>
      </c>
      <c r="B19" s="43">
        <f>B32*B$42</f>
        <v>1230</v>
      </c>
      <c r="C19" s="43">
        <f t="shared" ref="C19:V19" si="3">C32*C$42</f>
        <v>1289</v>
      </c>
      <c r="D19" s="43">
        <f t="shared" si="3"/>
        <v>1283</v>
      </c>
      <c r="E19" s="43">
        <f t="shared" si="3"/>
        <v>1256</v>
      </c>
      <c r="F19" s="43">
        <f t="shared" si="3"/>
        <v>1247</v>
      </c>
      <c r="G19" s="43">
        <f t="shared" si="3"/>
        <v>1235</v>
      </c>
      <c r="H19" s="43">
        <f t="shared" si="3"/>
        <v>1231</v>
      </c>
      <c r="I19" s="43">
        <f t="shared" si="3"/>
        <v>1223</v>
      </c>
      <c r="J19" s="43">
        <f t="shared" si="3"/>
        <v>1217</v>
      </c>
      <c r="K19" s="43">
        <f t="shared" si="3"/>
        <v>1206</v>
      </c>
      <c r="L19" s="43">
        <f t="shared" si="3"/>
        <v>1205</v>
      </c>
      <c r="M19" s="43">
        <f t="shared" si="3"/>
        <v>1198</v>
      </c>
      <c r="N19" s="43">
        <f t="shared" si="3"/>
        <v>1193</v>
      </c>
      <c r="O19" s="43">
        <f t="shared" si="3"/>
        <v>1185</v>
      </c>
      <c r="P19" s="43">
        <f t="shared" si="3"/>
        <v>1183</v>
      </c>
      <c r="Q19" s="43">
        <f t="shared" si="3"/>
        <v>1178</v>
      </c>
      <c r="R19" s="43">
        <f t="shared" si="3"/>
        <v>1173</v>
      </c>
      <c r="S19" s="43">
        <f t="shared" si="3"/>
        <v>1162</v>
      </c>
      <c r="T19" s="43">
        <f t="shared" si="3"/>
        <v>1161</v>
      </c>
      <c r="U19" s="43">
        <f t="shared" si="3"/>
        <v>1156</v>
      </c>
      <c r="V19" s="43">
        <f t="shared" si="3"/>
        <v>1151</v>
      </c>
    </row>
    <row r="20" spans="1:22" x14ac:dyDescent="0.25">
      <c r="A20" t="s">
        <v>174</v>
      </c>
      <c r="B20" s="43">
        <f>B33*B$41</f>
        <v>963.06019494205054</v>
      </c>
      <c r="C20" s="43">
        <f t="shared" ref="C20:V20" si="4">C33*C$41</f>
        <v>974.92214449883306</v>
      </c>
      <c r="D20" s="43">
        <f t="shared" si="4"/>
        <v>964.14687549400276</v>
      </c>
      <c r="E20" s="43">
        <f t="shared" si="4"/>
        <v>1019.1993141479689</v>
      </c>
      <c r="F20" s="43">
        <f t="shared" si="4"/>
        <v>1019.8920815071906</v>
      </c>
      <c r="G20" s="43">
        <f t="shared" si="4"/>
        <v>1018.5870765168905</v>
      </c>
      <c r="H20" s="43">
        <f t="shared" si="4"/>
        <v>1019.9275489823358</v>
      </c>
      <c r="I20" s="43">
        <f t="shared" si="4"/>
        <v>1020.7546451531521</v>
      </c>
      <c r="J20" s="43">
        <f t="shared" si="4"/>
        <v>1022.5535474087989</v>
      </c>
      <c r="K20" s="43">
        <f t="shared" si="4"/>
        <v>1020.8562478530263</v>
      </c>
      <c r="L20" s="43">
        <f t="shared" si="4"/>
        <v>1026.7528885981415</v>
      </c>
      <c r="M20" s="43">
        <f t="shared" si="4"/>
        <v>1026.4638128469162</v>
      </c>
      <c r="N20" s="43">
        <f t="shared" si="4"/>
        <v>1031.1207856869851</v>
      </c>
      <c r="O20" s="43">
        <f t="shared" si="4"/>
        <v>1033.1639159265853</v>
      </c>
      <c r="P20" s="43">
        <f t="shared" si="4"/>
        <v>1040.6539531294768</v>
      </c>
      <c r="Q20" s="43">
        <f t="shared" si="4"/>
        <v>1047.073855128584</v>
      </c>
      <c r="R20" s="43">
        <f t="shared" si="4"/>
        <v>1051.4999461245243</v>
      </c>
      <c r="S20" s="43">
        <f t="shared" si="4"/>
        <v>1050.9473126824164</v>
      </c>
      <c r="T20" s="43">
        <f t="shared" si="4"/>
        <v>1059.1219469355001</v>
      </c>
      <c r="U20" s="43">
        <f t="shared" si="4"/>
        <v>1062.851282893701</v>
      </c>
      <c r="V20" s="43">
        <f t="shared" si="4"/>
        <v>1068.3352826098055</v>
      </c>
    </row>
    <row r="21" spans="1:22" x14ac:dyDescent="0.25">
      <c r="A21" t="s">
        <v>175</v>
      </c>
      <c r="B21" s="43">
        <f>B34*B$42</f>
        <v>1273.0512896543087</v>
      </c>
      <c r="C21" s="43">
        <f t="shared" ref="C21:V21" si="5">C34*C$42</f>
        <v>1343.0079739697708</v>
      </c>
      <c r="D21" s="43">
        <f t="shared" si="5"/>
        <v>1344.6317704385292</v>
      </c>
      <c r="E21" s="43">
        <f t="shared" si="5"/>
        <v>1323.0287265774946</v>
      </c>
      <c r="F21" s="43">
        <f t="shared" si="5"/>
        <v>1319.6676733486424</v>
      </c>
      <c r="G21" s="43">
        <f t="shared" si="5"/>
        <v>1313.1278276417252</v>
      </c>
      <c r="H21" s="43">
        <f t="shared" si="5"/>
        <v>1314.5408992133073</v>
      </c>
      <c r="I21" s="43">
        <f t="shared" si="5"/>
        <v>1311.0019064481273</v>
      </c>
      <c r="J21" s="43">
        <f t="shared" si="5"/>
        <v>1309.5040665479778</v>
      </c>
      <c r="K21" s="43">
        <f t="shared" si="5"/>
        <v>1302.0768930593995</v>
      </c>
      <c r="L21" s="43">
        <f t="shared" si="5"/>
        <v>1307.1876055231116</v>
      </c>
      <c r="M21" s="43">
        <f t="shared" si="5"/>
        <v>1305.836576850812</v>
      </c>
      <c r="N21" s="43">
        <f t="shared" si="5"/>
        <v>1307.6164732157856</v>
      </c>
      <c r="O21" s="43">
        <f t="shared" si="5"/>
        <v>1306.7442894976075</v>
      </c>
      <c r="P21" s="43">
        <f t="shared" si="5"/>
        <v>1312.6540317027304</v>
      </c>
      <c r="Q21" s="43">
        <f t="shared" si="5"/>
        <v>1316.5144702496009</v>
      </c>
      <c r="R21" s="43">
        <f t="shared" si="5"/>
        <v>1319.1656523205709</v>
      </c>
      <c r="S21" s="43">
        <f t="shared" si="5"/>
        <v>1314.1871714043891</v>
      </c>
      <c r="T21" s="43">
        <f t="shared" si="5"/>
        <v>1321.9068193263706</v>
      </c>
      <c r="U21" s="43">
        <f t="shared" si="5"/>
        <v>1323.5746594642276</v>
      </c>
      <c r="V21" s="43">
        <f t="shared" si="5"/>
        <v>1326.0180124946926</v>
      </c>
    </row>
    <row r="22" spans="1:22" x14ac:dyDescent="0.25">
      <c r="A22" t="s">
        <v>176</v>
      </c>
      <c r="B22" s="43">
        <f>B35*B$41</f>
        <v>904.8672035442695</v>
      </c>
      <c r="C22" s="43">
        <f t="shared" ref="C22:V22" si="6">C35*C$41</f>
        <v>905.80554145922827</v>
      </c>
      <c r="D22" s="43">
        <f t="shared" si="6"/>
        <v>885.8782834843696</v>
      </c>
      <c r="E22" s="43">
        <f t="shared" si="6"/>
        <v>926.85408857275456</v>
      </c>
      <c r="F22" s="43">
        <f t="shared" si="6"/>
        <v>919.92997361644439</v>
      </c>
      <c r="G22" s="43">
        <f t="shared" si="6"/>
        <v>912.66190506012549</v>
      </c>
      <c r="H22" s="43">
        <f t="shared" si="6"/>
        <v>907.15975602387755</v>
      </c>
      <c r="I22" s="43">
        <f t="shared" si="6"/>
        <v>901.20551722519474</v>
      </c>
      <c r="J22" s="43">
        <f t="shared" si="6"/>
        <v>896.35248549318794</v>
      </c>
      <c r="K22" s="43">
        <f t="shared" si="6"/>
        <v>889.9059999394284</v>
      </c>
      <c r="L22" s="43">
        <f t="shared" si="6"/>
        <v>887.98299258770351</v>
      </c>
      <c r="M22" s="43">
        <f t="shared" si="6"/>
        <v>878.59356466250949</v>
      </c>
      <c r="N22" s="43">
        <f t="shared" si="6"/>
        <v>872.95754361900379</v>
      </c>
      <c r="O22" s="43">
        <f t="shared" si="6"/>
        <v>864.85414710014334</v>
      </c>
      <c r="P22" s="43">
        <f t="shared" si="6"/>
        <v>861.16393423004672</v>
      </c>
      <c r="Q22" s="43">
        <f t="shared" si="6"/>
        <v>856.42063819824602</v>
      </c>
      <c r="R22" s="43">
        <f t="shared" si="6"/>
        <v>851.42126624575087</v>
      </c>
      <c r="S22" s="43">
        <f t="shared" si="6"/>
        <v>842.84195275954391</v>
      </c>
      <c r="T22" s="43">
        <f t="shared" si="6"/>
        <v>840.57294593353527</v>
      </c>
      <c r="U22" s="43">
        <f t="shared" si="6"/>
        <v>835.48805671646721</v>
      </c>
      <c r="V22" s="43">
        <f t="shared" si="6"/>
        <v>831.17895970403606</v>
      </c>
    </row>
    <row r="23" spans="1:22" x14ac:dyDescent="0.25">
      <c r="A23" t="s">
        <v>177</v>
      </c>
      <c r="B23" s="43">
        <f>B36*B$42</f>
        <v>1196.1270608918012</v>
      </c>
      <c r="C23" s="43">
        <f t="shared" ref="C23:V23" si="7">C36*C$42</f>
        <v>1247.796115730968</v>
      </c>
      <c r="D23" s="43">
        <f t="shared" si="7"/>
        <v>1235.4757506259664</v>
      </c>
      <c r="E23" s="43">
        <f t="shared" si="7"/>
        <v>1203.1548368462954</v>
      </c>
      <c r="F23" s="43">
        <f t="shared" si="7"/>
        <v>1190.3238292938272</v>
      </c>
      <c r="G23" s="43">
        <f t="shared" si="7"/>
        <v>1176.5726979975952</v>
      </c>
      <c r="H23" s="43">
        <f t="shared" si="7"/>
        <v>1169.19932460262</v>
      </c>
      <c r="I23" s="43">
        <f t="shared" si="7"/>
        <v>1157.4594901858454</v>
      </c>
      <c r="J23" s="43">
        <f t="shared" si="7"/>
        <v>1147.888272245621</v>
      </c>
      <c r="K23" s="43">
        <f t="shared" si="7"/>
        <v>1135.053090925366</v>
      </c>
      <c r="L23" s="43">
        <f t="shared" si="7"/>
        <v>1130.5157986073848</v>
      </c>
      <c r="M23" s="43">
        <f t="shared" si="7"/>
        <v>1117.7204676509612</v>
      </c>
      <c r="N23" s="43">
        <f t="shared" si="7"/>
        <v>1107.041658260895</v>
      </c>
      <c r="O23" s="43">
        <f t="shared" si="7"/>
        <v>1093.8663270657064</v>
      </c>
      <c r="P23" s="43">
        <f t="shared" si="7"/>
        <v>1086.2499554483618</v>
      </c>
      <c r="Q23" s="43">
        <f t="shared" si="7"/>
        <v>1076.8009890476442</v>
      </c>
      <c r="R23" s="43">
        <f t="shared" si="7"/>
        <v>1068.1557276596104</v>
      </c>
      <c r="S23" s="43">
        <f t="shared" si="7"/>
        <v>1053.9558629355722</v>
      </c>
      <c r="T23" s="43">
        <f t="shared" si="7"/>
        <v>1049.1323615622005</v>
      </c>
      <c r="U23" s="43">
        <f t="shared" si="7"/>
        <v>1040.4379596214167</v>
      </c>
      <c r="V23" s="43">
        <f t="shared" si="7"/>
        <v>1031.6595268497747</v>
      </c>
    </row>
    <row r="24" spans="1:22" x14ac:dyDescent="0.25">
      <c r="A24" t="s">
        <v>178</v>
      </c>
      <c r="B24" s="43">
        <f>B37*B$41</f>
        <v>930.49199934464957</v>
      </c>
      <c r="C24" s="43">
        <f t="shared" ref="C24:V24" si="8">C37*C$41</f>
        <v>935.7164429518732</v>
      </c>
      <c r="D24" s="43">
        <f t="shared" si="8"/>
        <v>919.95479242274519</v>
      </c>
      <c r="E24" s="43">
        <f t="shared" si="8"/>
        <v>967.56352515590527</v>
      </c>
      <c r="F24" s="43">
        <f t="shared" si="8"/>
        <v>963.73159040281257</v>
      </c>
      <c r="G24" s="43">
        <f t="shared" si="8"/>
        <v>957.98368827317347</v>
      </c>
      <c r="H24" s="43">
        <f t="shared" si="8"/>
        <v>955.10973720835398</v>
      </c>
      <c r="I24" s="43">
        <f t="shared" si="8"/>
        <v>952.23578614353448</v>
      </c>
      <c r="J24" s="43">
        <f t="shared" si="8"/>
        <v>950.31981876698808</v>
      </c>
      <c r="K24" s="43">
        <f t="shared" si="8"/>
        <v>945.52990032562218</v>
      </c>
      <c r="L24" s="43">
        <f t="shared" si="8"/>
        <v>946.48788401389538</v>
      </c>
      <c r="M24" s="43">
        <f t="shared" si="8"/>
        <v>941.69796557252948</v>
      </c>
      <c r="N24" s="43">
        <f t="shared" si="8"/>
        <v>940.73998188425639</v>
      </c>
      <c r="O24" s="43">
        <f t="shared" si="8"/>
        <v>936.9080471311637</v>
      </c>
      <c r="P24" s="43">
        <f t="shared" si="8"/>
        <v>937.86603081943679</v>
      </c>
      <c r="Q24" s="43">
        <f t="shared" si="8"/>
        <v>936.9080471311637</v>
      </c>
      <c r="R24" s="43">
        <f t="shared" si="8"/>
        <v>934.99207975461729</v>
      </c>
      <c r="S24" s="43">
        <f t="shared" si="8"/>
        <v>929.24417762497831</v>
      </c>
      <c r="T24" s="43">
        <f t="shared" si="8"/>
        <v>930.20216131325151</v>
      </c>
      <c r="U24" s="43">
        <f t="shared" si="8"/>
        <v>928.2861939367051</v>
      </c>
      <c r="V24" s="43">
        <f t="shared" si="8"/>
        <v>927.3282102484319</v>
      </c>
    </row>
    <row r="25" spans="1:22" x14ac:dyDescent="0.25">
      <c r="A25" t="s">
        <v>179</v>
      </c>
      <c r="B25" s="43">
        <f>B38*B$42</f>
        <v>1230</v>
      </c>
      <c r="C25" s="43">
        <f t="shared" ref="C25:V25" si="9">C38*C$42</f>
        <v>1289</v>
      </c>
      <c r="D25" s="43">
        <f t="shared" si="9"/>
        <v>1283</v>
      </c>
      <c r="E25" s="43">
        <f t="shared" si="9"/>
        <v>1256</v>
      </c>
      <c r="F25" s="43">
        <f t="shared" si="9"/>
        <v>1247</v>
      </c>
      <c r="G25" s="43">
        <f t="shared" si="9"/>
        <v>1235</v>
      </c>
      <c r="H25" s="43">
        <f t="shared" si="9"/>
        <v>1231</v>
      </c>
      <c r="I25" s="43">
        <f t="shared" si="9"/>
        <v>1223</v>
      </c>
      <c r="J25" s="43">
        <f t="shared" si="9"/>
        <v>1217</v>
      </c>
      <c r="K25" s="43">
        <f t="shared" si="9"/>
        <v>1206</v>
      </c>
      <c r="L25" s="43">
        <f t="shared" si="9"/>
        <v>1205</v>
      </c>
      <c r="M25" s="43">
        <f t="shared" si="9"/>
        <v>1198</v>
      </c>
      <c r="N25" s="43">
        <f t="shared" si="9"/>
        <v>1193</v>
      </c>
      <c r="O25" s="43">
        <f t="shared" si="9"/>
        <v>1185</v>
      </c>
      <c r="P25" s="43">
        <f t="shared" si="9"/>
        <v>1183</v>
      </c>
      <c r="Q25" s="43">
        <f t="shared" si="9"/>
        <v>1178</v>
      </c>
      <c r="R25" s="43">
        <f t="shared" si="9"/>
        <v>1173</v>
      </c>
      <c r="S25" s="43">
        <f t="shared" si="9"/>
        <v>1162</v>
      </c>
      <c r="T25" s="43">
        <f t="shared" si="9"/>
        <v>1161</v>
      </c>
      <c r="U25" s="43">
        <f t="shared" si="9"/>
        <v>1156</v>
      </c>
      <c r="V25" s="43">
        <f t="shared" si="9"/>
        <v>1151</v>
      </c>
    </row>
    <row r="27" spans="1:22" x14ac:dyDescent="0.25">
      <c r="A27" s="80" t="s">
        <v>181</v>
      </c>
    </row>
    <row r="28" spans="1:22" ht="30" x14ac:dyDescent="0.25">
      <c r="A28" s="88" t="s">
        <v>52</v>
      </c>
      <c r="B28" s="14" t="s">
        <v>63</v>
      </c>
      <c r="C28" s="15" t="s">
        <v>64</v>
      </c>
      <c r="D28" s="16" t="s">
        <v>65</v>
      </c>
      <c r="E28" s="17" t="s">
        <v>66</v>
      </c>
      <c r="F28" s="18" t="s">
        <v>67</v>
      </c>
      <c r="G28" s="19" t="s">
        <v>68</v>
      </c>
      <c r="H28" s="20" t="s">
        <v>69</v>
      </c>
      <c r="I28" s="21" t="s">
        <v>70</v>
      </c>
      <c r="J28" s="22" t="s">
        <v>71</v>
      </c>
      <c r="K28" s="23" t="s">
        <v>72</v>
      </c>
      <c r="L28" s="24" t="s">
        <v>73</v>
      </c>
      <c r="M28" s="25" t="s">
        <v>74</v>
      </c>
      <c r="N28" s="26" t="s">
        <v>75</v>
      </c>
      <c r="O28" s="27" t="s">
        <v>76</v>
      </c>
      <c r="P28" s="28" t="s">
        <v>77</v>
      </c>
      <c r="Q28" s="29" t="s">
        <v>78</v>
      </c>
      <c r="R28" s="30" t="s">
        <v>79</v>
      </c>
      <c r="S28" s="31" t="s">
        <v>80</v>
      </c>
      <c r="T28" s="32" t="s">
        <v>81</v>
      </c>
      <c r="U28" s="33" t="s">
        <v>82</v>
      </c>
      <c r="V28" s="34" t="s">
        <v>83</v>
      </c>
    </row>
    <row r="29" spans="1:22" x14ac:dyDescent="0.25">
      <c r="A29" t="s">
        <v>171</v>
      </c>
      <c r="B29">
        <v>952</v>
      </c>
      <c r="C29">
        <v>1033</v>
      </c>
      <c r="D29">
        <v>1030</v>
      </c>
      <c r="E29">
        <v>1010</v>
      </c>
      <c r="F29">
        <v>1006</v>
      </c>
      <c r="G29">
        <v>1000</v>
      </c>
      <c r="H29">
        <v>997</v>
      </c>
      <c r="I29">
        <v>994</v>
      </c>
      <c r="J29">
        <v>992</v>
      </c>
      <c r="K29">
        <v>987</v>
      </c>
      <c r="L29">
        <v>988</v>
      </c>
      <c r="M29">
        <v>983</v>
      </c>
      <c r="N29">
        <v>982</v>
      </c>
      <c r="O29">
        <v>978</v>
      </c>
      <c r="P29">
        <v>979</v>
      </c>
      <c r="Q29">
        <v>978</v>
      </c>
      <c r="R29">
        <v>976</v>
      </c>
      <c r="S29">
        <v>970</v>
      </c>
      <c r="T29">
        <v>971</v>
      </c>
      <c r="U29">
        <v>969</v>
      </c>
      <c r="V29">
        <v>968</v>
      </c>
    </row>
    <row r="30" spans="1:22" x14ac:dyDescent="0.25">
      <c r="A30" t="s">
        <v>123</v>
      </c>
      <c r="B30">
        <v>1230</v>
      </c>
      <c r="C30">
        <v>1289</v>
      </c>
      <c r="D30">
        <v>1283</v>
      </c>
      <c r="E30">
        <v>1256</v>
      </c>
      <c r="F30">
        <v>1247</v>
      </c>
      <c r="G30">
        <v>1235</v>
      </c>
      <c r="H30">
        <v>1231</v>
      </c>
      <c r="I30">
        <v>1223</v>
      </c>
      <c r="J30">
        <v>1217</v>
      </c>
      <c r="K30">
        <v>1206</v>
      </c>
      <c r="L30">
        <v>1205</v>
      </c>
      <c r="M30">
        <v>1198</v>
      </c>
      <c r="N30">
        <v>1193</v>
      </c>
      <c r="O30">
        <v>1185</v>
      </c>
      <c r="P30">
        <v>1183</v>
      </c>
      <c r="Q30">
        <v>1178</v>
      </c>
      <c r="R30">
        <v>1173</v>
      </c>
      <c r="S30">
        <v>1162</v>
      </c>
      <c r="T30">
        <v>1161</v>
      </c>
      <c r="U30">
        <v>1156</v>
      </c>
      <c r="V30">
        <v>1151</v>
      </c>
    </row>
    <row r="31" spans="1:22" x14ac:dyDescent="0.25">
      <c r="A31" t="s">
        <v>172</v>
      </c>
      <c r="B31">
        <v>952</v>
      </c>
      <c r="C31">
        <v>1033</v>
      </c>
      <c r="D31">
        <v>1030</v>
      </c>
      <c r="E31">
        <v>1010</v>
      </c>
      <c r="F31">
        <v>1006</v>
      </c>
      <c r="G31">
        <v>1000</v>
      </c>
      <c r="H31">
        <v>997</v>
      </c>
      <c r="I31">
        <v>994</v>
      </c>
      <c r="J31">
        <v>992</v>
      </c>
      <c r="K31">
        <v>987</v>
      </c>
      <c r="L31">
        <v>988</v>
      </c>
      <c r="M31">
        <v>983</v>
      </c>
      <c r="N31">
        <v>982</v>
      </c>
      <c r="O31">
        <v>978</v>
      </c>
      <c r="P31">
        <v>979</v>
      </c>
      <c r="Q31">
        <v>978</v>
      </c>
      <c r="R31">
        <v>976</v>
      </c>
      <c r="S31">
        <v>970</v>
      </c>
      <c r="T31">
        <v>971</v>
      </c>
      <c r="U31">
        <v>969</v>
      </c>
      <c r="V31">
        <v>968</v>
      </c>
    </row>
    <row r="32" spans="1:22" x14ac:dyDescent="0.25">
      <c r="A32" t="s">
        <v>173</v>
      </c>
      <c r="B32">
        <v>1230</v>
      </c>
      <c r="C32">
        <v>1289</v>
      </c>
      <c r="D32">
        <v>1283</v>
      </c>
      <c r="E32">
        <v>1256</v>
      </c>
      <c r="F32">
        <v>1247</v>
      </c>
      <c r="G32">
        <v>1235</v>
      </c>
      <c r="H32">
        <v>1231</v>
      </c>
      <c r="I32">
        <v>1223</v>
      </c>
      <c r="J32">
        <v>1217</v>
      </c>
      <c r="K32">
        <v>1206</v>
      </c>
      <c r="L32">
        <v>1205</v>
      </c>
      <c r="M32">
        <v>1198</v>
      </c>
      <c r="N32">
        <v>1193</v>
      </c>
      <c r="O32">
        <v>1185</v>
      </c>
      <c r="P32">
        <v>1183</v>
      </c>
      <c r="Q32">
        <v>1178</v>
      </c>
      <c r="R32">
        <v>1173</v>
      </c>
      <c r="S32">
        <v>1162</v>
      </c>
      <c r="T32">
        <v>1161</v>
      </c>
      <c r="U32">
        <v>1156</v>
      </c>
      <c r="V32">
        <v>1151</v>
      </c>
    </row>
    <row r="33" spans="1:23" x14ac:dyDescent="0.25">
      <c r="A33" t="s">
        <v>174</v>
      </c>
      <c r="B33" s="43">
        <v>985.32099817146479</v>
      </c>
      <c r="C33" s="43">
        <v>1076.2817976033928</v>
      </c>
      <c r="D33" s="43">
        <v>1079.4783503910251</v>
      </c>
      <c r="E33" s="43">
        <v>1063.9004887287178</v>
      </c>
      <c r="F33" s="43">
        <v>1064.6236402475818</v>
      </c>
      <c r="G33" s="43">
        <v>1063.2613989001823</v>
      </c>
      <c r="H33" s="43">
        <v>1064.660663294612</v>
      </c>
      <c r="I33" s="43">
        <v>1065.5240351671616</v>
      </c>
      <c r="J33" s="43">
        <v>1067.4018356742761</v>
      </c>
      <c r="K33" s="43">
        <v>1065.6300940710009</v>
      </c>
      <c r="L33" s="43">
        <v>1071.785356229738</v>
      </c>
      <c r="M33" s="43">
        <v>1071.4836018734125</v>
      </c>
      <c r="N33" s="43">
        <v>1076.3448253963968</v>
      </c>
      <c r="O33" s="43">
        <v>1078.4775655094179</v>
      </c>
      <c r="P33" s="43">
        <v>1086.296109076055</v>
      </c>
      <c r="Q33" s="43">
        <v>1092.9975822615531</v>
      </c>
      <c r="R33" s="43">
        <v>1097.617797668267</v>
      </c>
      <c r="S33" s="43">
        <v>1097.0409262153678</v>
      </c>
      <c r="T33" s="43">
        <v>1105.574092649359</v>
      </c>
      <c r="U33" s="43">
        <v>1109.4669939626613</v>
      </c>
      <c r="V33" s="43">
        <v>1115.1915170242071</v>
      </c>
    </row>
    <row r="34" spans="1:23" x14ac:dyDescent="0.25">
      <c r="A34" t="s">
        <v>175</v>
      </c>
      <c r="B34" s="43">
        <v>1273.0512896543087</v>
      </c>
      <c r="C34" s="43">
        <v>1343.0079739697708</v>
      </c>
      <c r="D34" s="43">
        <v>1344.6317704385292</v>
      </c>
      <c r="E34" s="43">
        <v>1323.0287265774946</v>
      </c>
      <c r="F34" s="43">
        <v>1319.6676733486424</v>
      </c>
      <c r="G34" s="43">
        <v>1313.1278276417252</v>
      </c>
      <c r="H34" s="43">
        <v>1314.5408992133073</v>
      </c>
      <c r="I34" s="43">
        <v>1311.0019064481273</v>
      </c>
      <c r="J34" s="43">
        <v>1309.5040665479778</v>
      </c>
      <c r="K34" s="43">
        <v>1302.0768930593995</v>
      </c>
      <c r="L34" s="43">
        <v>1307.1876055231116</v>
      </c>
      <c r="M34" s="43">
        <v>1305.836576850812</v>
      </c>
      <c r="N34" s="43">
        <v>1307.6164732157856</v>
      </c>
      <c r="O34" s="43">
        <v>1306.7442894976075</v>
      </c>
      <c r="P34" s="43">
        <v>1312.6540317027304</v>
      </c>
      <c r="Q34" s="43">
        <v>1316.5144702496009</v>
      </c>
      <c r="R34" s="43">
        <v>1319.1656523205709</v>
      </c>
      <c r="S34" s="43">
        <v>1314.1871714043891</v>
      </c>
      <c r="T34" s="43">
        <v>1321.9068193263706</v>
      </c>
      <c r="U34" s="43">
        <v>1323.5746594642276</v>
      </c>
      <c r="V34">
        <v>1326.0180124946926</v>
      </c>
    </row>
    <row r="35" spans="1:23" x14ac:dyDescent="0.25">
      <c r="A35" t="s">
        <v>176</v>
      </c>
      <c r="B35" s="43">
        <v>925.7828959097518</v>
      </c>
      <c r="C35" s="43">
        <v>999.97935418936379</v>
      </c>
      <c r="D35" s="43">
        <v>991.84725108709699</v>
      </c>
      <c r="E35" s="43">
        <v>967.5050837697122</v>
      </c>
      <c r="F35" s="43">
        <v>960.27728329558158</v>
      </c>
      <c r="G35" s="43">
        <v>952.69044372274914</v>
      </c>
      <c r="H35" s="43">
        <v>946.94697532803582</v>
      </c>
      <c r="I35" s="43">
        <v>940.73158891637809</v>
      </c>
      <c r="J35" s="43">
        <v>935.66570753299595</v>
      </c>
      <c r="K35" s="43">
        <v>928.93648486180439</v>
      </c>
      <c r="L35" s="43">
        <v>926.92913611958181</v>
      </c>
      <c r="M35" s="43">
        <v>917.12789624448646</v>
      </c>
      <c r="N35" s="43">
        <v>911.24468433545587</v>
      </c>
      <c r="O35" s="43">
        <v>902.78588005929191</v>
      </c>
      <c r="P35" s="43">
        <v>898.93381773790895</v>
      </c>
      <c r="Q35" s="43">
        <v>893.98248496485223</v>
      </c>
      <c r="R35" s="43">
        <v>888.76384500918994</v>
      </c>
      <c r="S35" s="43">
        <v>879.80825047117469</v>
      </c>
      <c r="T35" s="43">
        <v>877.43972702575081</v>
      </c>
      <c r="U35" s="43">
        <v>872.13181909442278</v>
      </c>
      <c r="V35" s="43">
        <v>867.63372892318137</v>
      </c>
    </row>
    <row r="36" spans="1:23" x14ac:dyDescent="0.25">
      <c r="A36" t="s">
        <v>177</v>
      </c>
      <c r="B36" s="43">
        <v>1196.1270608918012</v>
      </c>
      <c r="C36" s="43">
        <v>1247.796115730968</v>
      </c>
      <c r="D36" s="43">
        <v>1235.4757506259664</v>
      </c>
      <c r="E36" s="43">
        <v>1203.1548368462954</v>
      </c>
      <c r="F36" s="43">
        <v>1190.3238292938272</v>
      </c>
      <c r="G36" s="43">
        <v>1176.5726979975952</v>
      </c>
      <c r="H36" s="43">
        <v>1169.19932460262</v>
      </c>
      <c r="I36" s="43">
        <v>1157.4594901858454</v>
      </c>
      <c r="J36" s="43">
        <v>1147.888272245621</v>
      </c>
      <c r="K36" s="43">
        <v>1135.053090925366</v>
      </c>
      <c r="L36" s="43">
        <v>1130.5157986073848</v>
      </c>
      <c r="M36" s="43">
        <v>1117.7204676509612</v>
      </c>
      <c r="N36" s="43">
        <v>1107.041658260895</v>
      </c>
      <c r="O36" s="43">
        <v>1093.8663270657064</v>
      </c>
      <c r="P36" s="43">
        <v>1086.2499554483618</v>
      </c>
      <c r="Q36" s="43">
        <v>1076.8009890476442</v>
      </c>
      <c r="R36" s="43">
        <v>1068.1557276596104</v>
      </c>
      <c r="S36" s="43">
        <v>1053.9558629355722</v>
      </c>
      <c r="T36" s="43">
        <v>1049.1323615622005</v>
      </c>
      <c r="U36" s="43">
        <v>1040.4379596214167</v>
      </c>
      <c r="V36" s="43">
        <v>1031.6595268497747</v>
      </c>
    </row>
    <row r="37" spans="1:23" x14ac:dyDescent="0.25">
      <c r="A37" t="s">
        <v>178</v>
      </c>
      <c r="B37">
        <v>952</v>
      </c>
      <c r="C37">
        <v>1033</v>
      </c>
      <c r="D37">
        <v>1030</v>
      </c>
      <c r="E37">
        <v>1010</v>
      </c>
      <c r="F37">
        <v>1006</v>
      </c>
      <c r="G37">
        <v>1000</v>
      </c>
      <c r="H37">
        <v>997</v>
      </c>
      <c r="I37">
        <v>994</v>
      </c>
      <c r="J37">
        <v>992</v>
      </c>
      <c r="K37">
        <v>987</v>
      </c>
      <c r="L37">
        <v>988</v>
      </c>
      <c r="M37">
        <v>983</v>
      </c>
      <c r="N37">
        <v>982</v>
      </c>
      <c r="O37">
        <v>978</v>
      </c>
      <c r="P37">
        <v>979</v>
      </c>
      <c r="Q37">
        <v>978</v>
      </c>
      <c r="R37">
        <v>976</v>
      </c>
      <c r="S37">
        <v>970</v>
      </c>
      <c r="T37">
        <v>971</v>
      </c>
      <c r="U37">
        <v>969</v>
      </c>
      <c r="V37">
        <v>968</v>
      </c>
    </row>
    <row r="38" spans="1:23" x14ac:dyDescent="0.25">
      <c r="A38" t="s">
        <v>179</v>
      </c>
      <c r="B38">
        <v>1230</v>
      </c>
      <c r="C38">
        <v>1289</v>
      </c>
      <c r="D38">
        <v>1283</v>
      </c>
      <c r="E38">
        <v>1256</v>
      </c>
      <c r="F38">
        <v>1247</v>
      </c>
      <c r="G38">
        <v>1235</v>
      </c>
      <c r="H38">
        <v>1231</v>
      </c>
      <c r="I38">
        <v>1223</v>
      </c>
      <c r="J38">
        <v>1217</v>
      </c>
      <c r="K38">
        <v>1206</v>
      </c>
      <c r="L38">
        <v>1205</v>
      </c>
      <c r="M38">
        <v>1198</v>
      </c>
      <c r="N38">
        <v>1193</v>
      </c>
      <c r="O38">
        <v>1185</v>
      </c>
      <c r="P38">
        <v>1183</v>
      </c>
      <c r="Q38">
        <v>1178</v>
      </c>
      <c r="R38">
        <v>1173</v>
      </c>
      <c r="S38">
        <v>1162</v>
      </c>
      <c r="T38">
        <v>1161</v>
      </c>
      <c r="U38">
        <v>1156</v>
      </c>
      <c r="V38">
        <v>1151</v>
      </c>
    </row>
    <row r="40" spans="1:23" ht="30" x14ac:dyDescent="0.25">
      <c r="A40" s="88" t="s">
        <v>182</v>
      </c>
      <c r="B40" s="14" t="s">
        <v>63</v>
      </c>
      <c r="C40" s="15" t="s">
        <v>64</v>
      </c>
      <c r="D40" s="16" t="s">
        <v>65</v>
      </c>
      <c r="E40" s="17" t="s">
        <v>66</v>
      </c>
      <c r="F40" s="18" t="s">
        <v>67</v>
      </c>
      <c r="G40" s="19" t="s">
        <v>68</v>
      </c>
      <c r="H40" s="20" t="s">
        <v>69</v>
      </c>
      <c r="I40" s="21" t="s">
        <v>70</v>
      </c>
      <c r="J40" s="22" t="s">
        <v>71</v>
      </c>
      <c r="K40" s="23" t="s">
        <v>72</v>
      </c>
      <c r="L40" s="24" t="s">
        <v>73</v>
      </c>
      <c r="M40" s="25" t="s">
        <v>74</v>
      </c>
      <c r="N40" s="26" t="s">
        <v>75</v>
      </c>
      <c r="O40" s="27" t="s">
        <v>76</v>
      </c>
      <c r="P40" s="28" t="s">
        <v>77</v>
      </c>
      <c r="Q40" s="29" t="s">
        <v>78</v>
      </c>
      <c r="R40" s="30" t="s">
        <v>79</v>
      </c>
      <c r="S40" s="31" t="s">
        <v>80</v>
      </c>
      <c r="T40" s="32" t="s">
        <v>81</v>
      </c>
      <c r="U40" s="33" t="s">
        <v>82</v>
      </c>
      <c r="V40" s="34" t="s">
        <v>83</v>
      </c>
    </row>
    <row r="41" spans="1:23" x14ac:dyDescent="0.25">
      <c r="A41" t="s">
        <v>51</v>
      </c>
      <c r="B41" s="110">
        <v>0.9774075623368168</v>
      </c>
      <c r="C41" s="110">
        <v>0.90582424293501762</v>
      </c>
      <c r="D41" s="110">
        <v>0.89315999264344192</v>
      </c>
      <c r="E41" s="110">
        <v>0.95798368827317348</v>
      </c>
      <c r="F41" s="110">
        <v>0.95798368827317348</v>
      </c>
      <c r="G41" s="110">
        <v>0.95798368827317348</v>
      </c>
      <c r="H41" s="110">
        <v>0.95798368827317348</v>
      </c>
      <c r="I41" s="110">
        <v>0.95798368827317348</v>
      </c>
      <c r="J41" s="110">
        <v>0.95798368827317348</v>
      </c>
      <c r="K41" s="110">
        <v>0.95798368827317348</v>
      </c>
      <c r="L41" s="110">
        <v>0.95798368827317348</v>
      </c>
      <c r="M41" s="110">
        <v>0.95798368827317348</v>
      </c>
      <c r="N41" s="110">
        <v>0.95798368827317348</v>
      </c>
      <c r="O41" s="110">
        <v>0.95798368827317348</v>
      </c>
      <c r="P41" s="110">
        <v>0.95798368827317348</v>
      </c>
      <c r="Q41" s="110">
        <v>0.95798368827317348</v>
      </c>
      <c r="R41" s="110">
        <v>0.95798368827317348</v>
      </c>
      <c r="S41" s="110">
        <v>0.95798368827317348</v>
      </c>
      <c r="T41" s="110">
        <f>S41</f>
        <v>0.95798368827317348</v>
      </c>
      <c r="U41" s="110">
        <f t="shared" ref="U41:V41" si="10">T41</f>
        <v>0.95798368827317348</v>
      </c>
      <c r="V41" s="110">
        <f t="shared" si="10"/>
        <v>0.95798368827317348</v>
      </c>
    </row>
    <row r="42" spans="1:23" x14ac:dyDescent="0.25">
      <c r="A42" t="s">
        <v>50</v>
      </c>
      <c r="B42" s="110">
        <v>1</v>
      </c>
      <c r="C42" s="110">
        <v>1</v>
      </c>
      <c r="D42" s="110">
        <v>1</v>
      </c>
      <c r="E42" s="110">
        <v>1</v>
      </c>
      <c r="F42" s="110">
        <v>1</v>
      </c>
      <c r="G42" s="110">
        <v>1</v>
      </c>
      <c r="H42" s="110">
        <v>1</v>
      </c>
      <c r="I42" s="110">
        <v>1</v>
      </c>
      <c r="J42" s="110">
        <v>1</v>
      </c>
      <c r="K42" s="110">
        <v>1</v>
      </c>
      <c r="L42" s="110">
        <v>1</v>
      </c>
      <c r="M42" s="110">
        <v>1</v>
      </c>
      <c r="N42" s="110">
        <v>1</v>
      </c>
      <c r="O42" s="110">
        <v>1</v>
      </c>
      <c r="P42" s="110">
        <v>1</v>
      </c>
      <c r="Q42" s="110">
        <v>1</v>
      </c>
      <c r="R42" s="110">
        <v>1</v>
      </c>
      <c r="S42" s="110">
        <v>1</v>
      </c>
      <c r="T42" s="110">
        <v>1</v>
      </c>
      <c r="U42" s="110">
        <v>1</v>
      </c>
      <c r="V42" s="110">
        <v>1</v>
      </c>
      <c r="W42" s="110"/>
    </row>
    <row r="43" spans="1:23" x14ac:dyDescent="0.25">
      <c r="B43" s="110">
        <v>0.96475292078921548</v>
      </c>
      <c r="C43" s="110">
        <v>0.96878904700641366</v>
      </c>
      <c r="D43" s="110">
        <v>0.96986264204435568</v>
      </c>
      <c r="E43" s="110">
        <v>0.96782395845372038</v>
      </c>
      <c r="F43" s="110">
        <v>0.96925230646534899</v>
      </c>
      <c r="G43" s="110">
        <v>0.96834770412619853</v>
      </c>
      <c r="H43" s="110">
        <v>0.96903640088592635</v>
      </c>
      <c r="I43" s="110">
        <v>0.96895791595149239</v>
      </c>
      <c r="J43" s="110">
        <v>0.96742353437390061</v>
      </c>
      <c r="K43" s="110">
        <v>0.96705617340625094</v>
      </c>
      <c r="L43" s="110">
        <v>0.96556928970802336</v>
      </c>
      <c r="M43" s="110">
        <v>0.96542875549163754</v>
      </c>
      <c r="N43" s="110">
        <v>0.96365237175728413</v>
      </c>
      <c r="O43" s="110">
        <v>0.96648017903622585</v>
      </c>
      <c r="P43" s="110">
        <v>0.96384684050396119</v>
      </c>
      <c r="Q43" s="110">
        <v>0.9659030474954764</v>
      </c>
      <c r="R43" s="110">
        <v>0.96553576350673376</v>
      </c>
      <c r="S43" s="110">
        <v>0.96559026033396433</v>
      </c>
      <c r="T43" s="110">
        <f>S43</f>
        <v>0.96559026033396433</v>
      </c>
      <c r="U43" s="110">
        <f t="shared" ref="U43" si="11">T43</f>
        <v>0.96559026033396433</v>
      </c>
      <c r="V43" s="110">
        <f t="shared" ref="V43" si="12">U43</f>
        <v>0.96559026033396433</v>
      </c>
    </row>
    <row r="45" spans="1:23" x14ac:dyDescent="0.25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</row>
    <row r="46" spans="1:23" x14ac:dyDescent="0.25">
      <c r="B46" s="109">
        <v>-17.587</v>
      </c>
      <c r="C46" s="109">
        <v>-20.917999999999999</v>
      </c>
      <c r="D46" s="109">
        <v>-21.885999999999999</v>
      </c>
      <c r="E46" s="109">
        <v>-16.077999999999999</v>
      </c>
      <c r="F46" s="109">
        <v>-15.807</v>
      </c>
      <c r="G46" s="109">
        <v>-15.496</v>
      </c>
      <c r="H46" s="109">
        <v>-15.476000000000001</v>
      </c>
      <c r="I46" s="109">
        <v>-15.179</v>
      </c>
      <c r="J46" s="109">
        <v>-14.932</v>
      </c>
      <c r="K46" s="109">
        <v>-14.589</v>
      </c>
      <c r="L46" s="109">
        <v>-14.430999999999999</v>
      </c>
      <c r="M46" s="109">
        <v>-14.367000000000001</v>
      </c>
      <c r="N46" s="109">
        <v>-14.095000000000001</v>
      </c>
      <c r="O46" s="109">
        <v>-13.868</v>
      </c>
      <c r="P46" s="109">
        <v>-13.634</v>
      </c>
      <c r="Q46" s="109">
        <v>-13.356</v>
      </c>
      <c r="R46" s="109">
        <v>-13.164999999999999</v>
      </c>
      <c r="S46" s="109">
        <v>-12.881</v>
      </c>
      <c r="T46" s="109">
        <v>-12.715999999999999</v>
      </c>
      <c r="U46" s="109">
        <v>-12.519</v>
      </c>
      <c r="V46" s="109">
        <v>-12.23</v>
      </c>
    </row>
    <row r="47" spans="1:23" x14ac:dyDescent="0.25">
      <c r="B47" s="109">
        <f>B46+3</f>
        <v>-14.587</v>
      </c>
      <c r="C47" s="109">
        <f t="shared" ref="C47:V47" si="13">C46+3</f>
        <v>-17.917999999999999</v>
      </c>
      <c r="D47" s="109">
        <f t="shared" si="13"/>
        <v>-18.885999999999999</v>
      </c>
      <c r="E47" s="109">
        <f t="shared" si="13"/>
        <v>-13.077999999999999</v>
      </c>
      <c r="F47" s="109">
        <f t="shared" si="13"/>
        <v>-12.807</v>
      </c>
      <c r="G47" s="109">
        <f t="shared" si="13"/>
        <v>-12.496</v>
      </c>
      <c r="H47" s="109">
        <f t="shared" si="13"/>
        <v>-12.476000000000001</v>
      </c>
      <c r="I47" s="109">
        <f t="shared" si="13"/>
        <v>-12.179</v>
      </c>
      <c r="J47" s="109">
        <f t="shared" si="13"/>
        <v>-11.932</v>
      </c>
      <c r="K47" s="109">
        <f t="shared" si="13"/>
        <v>-11.589</v>
      </c>
      <c r="L47" s="109">
        <f t="shared" si="13"/>
        <v>-11.430999999999999</v>
      </c>
      <c r="M47" s="109">
        <f t="shared" si="13"/>
        <v>-11.367000000000001</v>
      </c>
      <c r="N47" s="109">
        <f t="shared" si="13"/>
        <v>-11.095000000000001</v>
      </c>
      <c r="O47" s="109">
        <f t="shared" si="13"/>
        <v>-10.868</v>
      </c>
      <c r="P47" s="109">
        <f t="shared" si="13"/>
        <v>-10.634</v>
      </c>
      <c r="Q47" s="109">
        <f t="shared" si="13"/>
        <v>-10.356</v>
      </c>
      <c r="R47" s="109">
        <f t="shared" si="13"/>
        <v>-10.164999999999999</v>
      </c>
      <c r="S47" s="109">
        <f t="shared" si="13"/>
        <v>-9.8810000000000002</v>
      </c>
      <c r="T47" s="109">
        <f t="shared" si="13"/>
        <v>-9.7159999999999993</v>
      </c>
      <c r="U47" s="109">
        <f t="shared" si="13"/>
        <v>-9.5190000000000001</v>
      </c>
      <c r="V47" s="109">
        <f t="shared" si="13"/>
        <v>-9.23</v>
      </c>
    </row>
    <row r="48" spans="1:23" x14ac:dyDescent="0.25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</row>
  </sheetData>
  <pageMargins left="0.7" right="0.7" top="1.6770833333333333" bottom="0.75" header="0.3" footer="0.3"/>
  <pageSetup orientation="portrait" r:id="rId1"/>
  <headerFooter>
    <oddHeader>&amp;RKPSC Case No. 2023-00092
Commission Staff’s First Set of Data Requests
Dated May 22, 2023
Item No. 8
Attachment 1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F3BE6-BF94-4F82-B4A7-91947EEA5CE9}">
  <sheetPr>
    <tabColor theme="5"/>
  </sheetPr>
  <dimension ref="A1"/>
  <sheetViews>
    <sheetView view="pageLayout" zoomScaleNormal="100" workbookViewId="0">
      <selection activeCell="A26" sqref="A26"/>
    </sheetView>
  </sheetViews>
  <sheetFormatPr defaultRowHeight="15" x14ac:dyDescent="0.25"/>
  <sheetData/>
  <pageMargins left="0.7" right="0.7" top="1.6770833333333333" bottom="0.75" header="0.3" footer="0.3"/>
  <pageSetup orientation="portrait" r:id="rId1"/>
  <headerFooter>
    <oddHeader>&amp;RKPSC Case No. 2023-00092
Commission Staff’s First Set of Data Requests
Dated May 22, 2023
Item No. 8
Attachment 1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A5C4C-726E-40AF-9549-F6D1C615A424}">
  <dimension ref="A1:BA788"/>
  <sheetViews>
    <sheetView showGridLines="0" view="pageLayout" zoomScaleNormal="80" workbookViewId="0">
      <selection activeCell="A26" sqref="A26"/>
    </sheetView>
  </sheetViews>
  <sheetFormatPr defaultRowHeight="15" x14ac:dyDescent="0.25"/>
  <cols>
    <col min="1" max="1" width="37.7109375" style="6" customWidth="1"/>
    <col min="2" max="2" width="12.42578125" style="6" bestFit="1" customWidth="1"/>
    <col min="3" max="3" width="29.28515625" style="6" customWidth="1"/>
    <col min="4" max="16" width="15.5703125" style="6" customWidth="1"/>
    <col min="17" max="29" width="15.5703125" customWidth="1"/>
    <col min="30" max="30" width="15.5703125" style="6" customWidth="1"/>
    <col min="31" max="47" width="15.5703125" customWidth="1"/>
    <col min="48" max="48" width="27.42578125" bestFit="1" customWidth="1"/>
    <col min="49" max="52" width="15.5703125" customWidth="1"/>
    <col min="53" max="53" width="9.5703125" customWidth="1"/>
    <col min="54" max="56" width="9.140625" customWidth="1"/>
    <col min="68" max="68" width="16.42578125" bestFit="1" customWidth="1"/>
  </cols>
  <sheetData>
    <row r="1" spans="1:53" x14ac:dyDescent="0.25">
      <c r="D1" s="90" t="s">
        <v>113</v>
      </c>
      <c r="E1" s="90" t="s">
        <v>115</v>
      </c>
      <c r="F1" s="90" t="s">
        <v>117</v>
      </c>
      <c r="G1" s="90" t="s">
        <v>119</v>
      </c>
      <c r="H1" s="90" t="s">
        <v>121</v>
      </c>
      <c r="I1" s="90" t="s">
        <v>123</v>
      </c>
      <c r="J1" s="90" t="s">
        <v>124</v>
      </c>
      <c r="K1" s="90" t="s">
        <v>125</v>
      </c>
      <c r="L1" s="90" t="s">
        <v>183</v>
      </c>
      <c r="M1" s="90" t="s">
        <v>126</v>
      </c>
      <c r="N1" s="90" t="s">
        <v>44</v>
      </c>
      <c r="O1" s="90" t="s">
        <v>184</v>
      </c>
      <c r="P1" s="90" t="s">
        <v>185</v>
      </c>
      <c r="Q1" s="91"/>
      <c r="R1" s="81" t="str">
        <f t="shared" ref="R1:AD1" si="0">D1</f>
        <v>REF Portfolio</v>
      </c>
      <c r="S1" s="81" t="str">
        <f t="shared" si="0"/>
        <v>REF-HC Portfolio</v>
      </c>
      <c r="T1" s="81" t="str">
        <f t="shared" si="0"/>
        <v>CETA Portfolio</v>
      </c>
      <c r="U1" s="81" t="str">
        <f t="shared" si="0"/>
        <v>ECR Portfolio</v>
      </c>
      <c r="V1" s="81" t="str">
        <f t="shared" si="0"/>
        <v>NCR Portfolio</v>
      </c>
      <c r="W1" s="81" t="str">
        <f t="shared" si="0"/>
        <v>REF Winter</v>
      </c>
      <c r="X1" s="81" t="str">
        <f t="shared" si="0"/>
        <v>CC Portfolio</v>
      </c>
      <c r="Y1" s="81" t="str">
        <f t="shared" si="0"/>
        <v>No Wind</v>
      </c>
      <c r="Z1" s="81" t="str">
        <f t="shared" si="0"/>
        <v>High Interconnect</v>
      </c>
      <c r="AA1" s="81" t="str">
        <f t="shared" si="0"/>
        <v>Preferred Plan</v>
      </c>
      <c r="AB1" s="81" t="str">
        <f t="shared" si="0"/>
        <v>Going In Position</v>
      </c>
      <c r="AC1" s="81" t="str">
        <f t="shared" si="0"/>
        <v xml:space="preserve">  </v>
      </c>
      <c r="AD1" s="81" t="str">
        <f t="shared" si="0"/>
        <v>No Additions</v>
      </c>
      <c r="AE1" s="91"/>
      <c r="AF1" s="81" t="str">
        <f>KPCO_Additions_Summer!D1</f>
        <v>REF Portfolio</v>
      </c>
      <c r="AG1" s="81" t="str">
        <f>KPCO_Additions_Summer!E1</f>
        <v>REF-HC Portfolio</v>
      </c>
      <c r="AH1" s="81" t="str">
        <f>KPCO_Additions_Summer!F1</f>
        <v>CETA Portfolio</v>
      </c>
      <c r="AI1" s="81" t="str">
        <f>KPCO_Additions_Summer!G1</f>
        <v>ECR Portfolio</v>
      </c>
      <c r="AJ1" s="81" t="str">
        <f>KPCO_Additions_Summer!H1</f>
        <v>NCR Portfolio</v>
      </c>
      <c r="AK1" s="81" t="str">
        <f>KPCO_Additions_Summer!I1</f>
        <v>REF Winter</v>
      </c>
      <c r="AL1" s="81" t="str">
        <f>KPCO_Additions_Summer!J1</f>
        <v>CC Portfolio</v>
      </c>
      <c r="AM1" s="81" t="str">
        <f>KPCO_Additions_Summer!K1</f>
        <v>No Wind</v>
      </c>
      <c r="AN1" s="81" t="str">
        <f>KPCO_Additions_Summer!L1</f>
        <v>High Interconnect</v>
      </c>
      <c r="AO1" s="81" t="str">
        <f>KPCO_Additions_Summer!M1</f>
        <v>Preferred Plan</v>
      </c>
      <c r="AP1" s="81" t="str">
        <f>KPCO_Additions_Summer!N1</f>
        <v>Going In Position</v>
      </c>
      <c r="AQ1" s="81" t="str">
        <f>KPCO_Additions_Summer!O1</f>
        <v xml:space="preserve">  </v>
      </c>
      <c r="AR1" s="81" t="str">
        <f>KPCO_Additions_Summer!P1</f>
        <v>No Additions</v>
      </c>
    </row>
    <row r="2" spans="1:53" ht="34.5" customHeight="1" thickBot="1" x14ac:dyDescent="0.3">
      <c r="D2" s="211" t="s">
        <v>186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97"/>
      <c r="R2" s="211" t="s">
        <v>187</v>
      </c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F2" s="212" t="s">
        <v>188</v>
      </c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4"/>
      <c r="AS2" s="40"/>
      <c r="AW2" s="105">
        <v>2026</v>
      </c>
      <c r="AX2" s="105">
        <v>2030</v>
      </c>
      <c r="AY2" s="105">
        <v>2035</v>
      </c>
      <c r="AZ2" s="105">
        <v>2040</v>
      </c>
    </row>
    <row r="3" spans="1:53" x14ac:dyDescent="0.25">
      <c r="A3" s="7" t="s">
        <v>189</v>
      </c>
      <c r="B3" s="8" t="s">
        <v>17</v>
      </c>
      <c r="C3" s="9" t="s">
        <v>190</v>
      </c>
      <c r="D3" s="82" t="str">
        <f t="shared" ref="D3:P3" si="1">"KPCo "&amp;D1</f>
        <v>KPCo REF Portfolio</v>
      </c>
      <c r="E3" s="82" t="str">
        <f t="shared" si="1"/>
        <v>KPCo REF-HC Portfolio</v>
      </c>
      <c r="F3" s="82" t="str">
        <f t="shared" si="1"/>
        <v>KPCo CETA Portfolio</v>
      </c>
      <c r="G3" s="82" t="str">
        <f t="shared" si="1"/>
        <v>KPCo ECR Portfolio</v>
      </c>
      <c r="H3" s="82" t="str">
        <f t="shared" si="1"/>
        <v>KPCo NCR Portfolio</v>
      </c>
      <c r="I3" s="82" t="str">
        <f t="shared" si="1"/>
        <v>KPCo REF Winter</v>
      </c>
      <c r="J3" s="82" t="str">
        <f t="shared" si="1"/>
        <v>KPCo CC Portfolio</v>
      </c>
      <c r="K3" s="82" t="str">
        <f t="shared" si="1"/>
        <v>KPCo No Wind</v>
      </c>
      <c r="L3" s="82" t="str">
        <f t="shared" si="1"/>
        <v>KPCo High Interconnect</v>
      </c>
      <c r="M3" s="82" t="str">
        <f t="shared" si="1"/>
        <v>KPCo Preferred Plan</v>
      </c>
      <c r="N3" s="82" t="str">
        <f t="shared" si="1"/>
        <v>KPCo Going In Position</v>
      </c>
      <c r="O3" s="82" t="str">
        <f t="shared" si="1"/>
        <v xml:space="preserve">KPCo   </v>
      </c>
      <c r="P3" s="82" t="str">
        <f t="shared" si="1"/>
        <v>KPCo No Additions</v>
      </c>
      <c r="R3" s="82" t="str">
        <f t="shared" ref="R3:AD3" si="2">"KPCo "&amp;R1</f>
        <v>KPCo REF Portfolio</v>
      </c>
      <c r="S3" s="82" t="str">
        <f t="shared" si="2"/>
        <v>KPCo REF-HC Portfolio</v>
      </c>
      <c r="T3" s="82" t="str">
        <f t="shared" si="2"/>
        <v>KPCo CETA Portfolio</v>
      </c>
      <c r="U3" s="82" t="str">
        <f t="shared" si="2"/>
        <v>KPCo ECR Portfolio</v>
      </c>
      <c r="V3" s="82" t="str">
        <f t="shared" si="2"/>
        <v>KPCo NCR Portfolio</v>
      </c>
      <c r="W3" s="82" t="str">
        <f t="shared" si="2"/>
        <v>KPCo REF Winter</v>
      </c>
      <c r="X3" s="82" t="str">
        <f t="shared" si="2"/>
        <v>KPCo CC Portfolio</v>
      </c>
      <c r="Y3" s="82" t="str">
        <f t="shared" si="2"/>
        <v>KPCo No Wind</v>
      </c>
      <c r="Z3" s="82" t="str">
        <f t="shared" si="2"/>
        <v>KPCo High Interconnect</v>
      </c>
      <c r="AA3" s="82" t="str">
        <f t="shared" si="2"/>
        <v>KPCo Preferred Plan</v>
      </c>
      <c r="AB3" s="82" t="str">
        <f t="shared" si="2"/>
        <v>KPCo Going In Position</v>
      </c>
      <c r="AC3" s="82" t="str">
        <f t="shared" si="2"/>
        <v xml:space="preserve">KPCo   </v>
      </c>
      <c r="AD3" s="82" t="str">
        <f t="shared" si="2"/>
        <v>KPCo No Additions</v>
      </c>
      <c r="AF3" s="82" t="str">
        <f>"KPCo "&amp;AF1</f>
        <v>KPCo REF Portfolio</v>
      </c>
      <c r="AG3" s="82" t="str">
        <f t="shared" ref="AG3:AR3" si="3">"KPCo "&amp;AG1</f>
        <v>KPCo REF-HC Portfolio</v>
      </c>
      <c r="AH3" s="82" t="str">
        <f t="shared" si="3"/>
        <v>KPCo CETA Portfolio</v>
      </c>
      <c r="AI3" s="82" t="str">
        <f t="shared" si="3"/>
        <v>KPCo ECR Portfolio</v>
      </c>
      <c r="AJ3" s="82" t="str">
        <f t="shared" ref="AJ3:AK3" si="4">"KPCo "&amp;AJ1</f>
        <v>KPCo NCR Portfolio</v>
      </c>
      <c r="AK3" s="82" t="str">
        <f t="shared" si="4"/>
        <v>KPCo REF Winter</v>
      </c>
      <c r="AL3" s="82" t="str">
        <f t="shared" si="3"/>
        <v>KPCo CC Portfolio</v>
      </c>
      <c r="AM3" s="82" t="str">
        <f t="shared" si="3"/>
        <v>KPCo No Wind</v>
      </c>
      <c r="AN3" s="82" t="str">
        <f t="shared" si="3"/>
        <v>KPCo High Interconnect</v>
      </c>
      <c r="AO3" s="82" t="str">
        <f t="shared" si="3"/>
        <v>KPCo Preferred Plan</v>
      </c>
      <c r="AP3" s="82" t="str">
        <f t="shared" ref="AP3:AQ3" si="5">"KPCo "&amp;AP1</f>
        <v>KPCo Going In Position</v>
      </c>
      <c r="AQ3" s="82" t="str">
        <f t="shared" si="5"/>
        <v xml:space="preserve">KPCo   </v>
      </c>
      <c r="AR3" s="82" t="str">
        <f t="shared" si="3"/>
        <v>KPCo No Additions</v>
      </c>
      <c r="AU3" s="128" t="s">
        <v>191</v>
      </c>
      <c r="AV3" s="128" t="s">
        <v>192</v>
      </c>
      <c r="AW3" s="82" t="s">
        <v>193</v>
      </c>
      <c r="AX3" s="82" t="s">
        <v>194</v>
      </c>
      <c r="AY3" s="82" t="s">
        <v>195</v>
      </c>
      <c r="AZ3" s="82" t="s">
        <v>196</v>
      </c>
      <c r="BA3" s="82" t="s">
        <v>197</v>
      </c>
    </row>
    <row r="4" spans="1:53" x14ac:dyDescent="0.25">
      <c r="A4" s="10" t="s">
        <v>198</v>
      </c>
      <c r="B4" s="10">
        <v>2024</v>
      </c>
      <c r="C4" s="10" t="s">
        <v>96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R4" s="83">
        <f t="shared" ref="R4:AD4" si="6">D4</f>
        <v>0</v>
      </c>
      <c r="S4" s="83">
        <f t="shared" si="6"/>
        <v>0</v>
      </c>
      <c r="T4" s="83">
        <f t="shared" si="6"/>
        <v>0</v>
      </c>
      <c r="U4" s="83">
        <f t="shared" si="6"/>
        <v>0</v>
      </c>
      <c r="V4" s="83">
        <f t="shared" si="6"/>
        <v>0</v>
      </c>
      <c r="W4" s="83">
        <f t="shared" si="6"/>
        <v>0</v>
      </c>
      <c r="X4" s="83">
        <f t="shared" si="6"/>
        <v>0</v>
      </c>
      <c r="Y4" s="83">
        <f t="shared" si="6"/>
        <v>0</v>
      </c>
      <c r="Z4" s="83">
        <f t="shared" si="6"/>
        <v>0</v>
      </c>
      <c r="AA4" s="83">
        <f t="shared" si="6"/>
        <v>0</v>
      </c>
      <c r="AB4" s="83">
        <f t="shared" si="6"/>
        <v>0</v>
      </c>
      <c r="AC4" s="83">
        <f t="shared" si="6"/>
        <v>0</v>
      </c>
      <c r="AD4" s="83">
        <f t="shared" si="6"/>
        <v>0</v>
      </c>
      <c r="AF4" s="83">
        <f>KPCO_Additions_Summer!R4*'Key Assumptions'!$J23</f>
        <v>0</v>
      </c>
      <c r="AG4" s="83">
        <f>KPCO_Additions_Summer!S4*'Key Assumptions'!$J23</f>
        <v>0</v>
      </c>
      <c r="AH4" s="83">
        <f>KPCO_Additions_Summer!T4*'Key Assumptions'!$J23</f>
        <v>0</v>
      </c>
      <c r="AI4" s="83">
        <f>KPCO_Additions_Summer!U4*'Key Assumptions'!$J23</f>
        <v>0</v>
      </c>
      <c r="AJ4" s="83">
        <f>KPCO_Additions_Summer!V4*'Key Assumptions'!$J23</f>
        <v>0</v>
      </c>
      <c r="AK4" s="83">
        <f>KPCO_Additions_Summer!W4*'Key Assumptions'!$J23</f>
        <v>0</v>
      </c>
      <c r="AL4" s="83">
        <f>KPCO_Additions_Summer!X4*'Key Assumptions'!$J23</f>
        <v>0</v>
      </c>
      <c r="AM4" s="83">
        <f>KPCO_Additions_Summer!Y4*'Key Assumptions'!$J23</f>
        <v>0</v>
      </c>
      <c r="AN4" s="83">
        <f>KPCO_Additions_Summer!Z4*'Key Assumptions'!$J23</f>
        <v>0</v>
      </c>
      <c r="AO4" s="83">
        <f>KPCO_Additions_Summer!AA4*'Key Assumptions'!$J23</f>
        <v>0</v>
      </c>
      <c r="AP4" s="83">
        <f>KPCO_Additions_Summer!AB4*'Key Assumptions'!$J23</f>
        <v>0</v>
      </c>
      <c r="AQ4" s="83">
        <f>KPCO_Additions_Summer!AC4*'Key Assumptions'!$J23</f>
        <v>0</v>
      </c>
      <c r="AR4" s="83">
        <f>KPCO_Additions_Summer!AD4*'Key Assumptions'!$J23</f>
        <v>0</v>
      </c>
      <c r="AT4" t="s">
        <v>5</v>
      </c>
      <c r="AV4" t="s">
        <v>5</v>
      </c>
      <c r="AW4" s="43">
        <f t="shared" ref="AW4:AW26" si="7">SUMIFS(INDEX($D$4:$Q$800,0,MATCH($AV$3,$D$3:$Q$3,0)),$B$4:$B$800,"&lt;="&amp;AW$2,$AT$4:$AT$800,$AV4)</f>
        <v>0</v>
      </c>
      <c r="AX4" s="43">
        <f t="shared" ref="AX4:AZ26" si="8">SUMIFS(INDEX($D$4:$Q$800,0,MATCH($AV$3,$D$3:$Q$3,0)),$B$4:$B$800,"&lt;="&amp;AX$2,$B$4:$B$800,"&gt;"&amp;AW$2,$AT$4:$AT$800,$AV4)</f>
        <v>0</v>
      </c>
      <c r="AY4" s="43">
        <f t="shared" si="8"/>
        <v>0</v>
      </c>
      <c r="AZ4" s="43">
        <f t="shared" si="8"/>
        <v>0</v>
      </c>
      <c r="BA4" s="43">
        <f t="shared" ref="BA4:BA26" si="9">SUMIFS(INDEX($D$4:$Q$800,0,MATCH($AV$3,$D$3:$Q$3,0)),$B$4:$B$800,"&gt;"&amp;AZ$2,$AT$4:$AT$800,$AV4)</f>
        <v>0</v>
      </c>
    </row>
    <row r="5" spans="1:53" x14ac:dyDescent="0.25">
      <c r="A5" s="10" t="s">
        <v>199</v>
      </c>
      <c r="B5" s="10">
        <v>2025</v>
      </c>
      <c r="C5" s="10" t="s">
        <v>96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R5" s="83">
        <f t="shared" ref="R5:R23" si="10">D5+R4</f>
        <v>0</v>
      </c>
      <c r="S5" s="83">
        <f t="shared" ref="S5:S23" si="11">E5+S4</f>
        <v>0</v>
      </c>
      <c r="T5" s="83">
        <f t="shared" ref="T5:T23" si="12">F5+T4</f>
        <v>0</v>
      </c>
      <c r="U5" s="83">
        <f t="shared" ref="U5:U23" si="13">G5+U4</f>
        <v>0</v>
      </c>
      <c r="V5" s="83">
        <f t="shared" ref="V5:V23" si="14">H5+V4</f>
        <v>0</v>
      </c>
      <c r="W5" s="83">
        <f t="shared" ref="W5:W23" si="15">I5+W4</f>
        <v>0</v>
      </c>
      <c r="X5" s="83">
        <f t="shared" ref="X5:X23" si="16">J5+X4</f>
        <v>0</v>
      </c>
      <c r="Y5" s="83">
        <f t="shared" ref="Y5:Y23" si="17">K5+Y4</f>
        <v>0</v>
      </c>
      <c r="Z5" s="83">
        <f t="shared" ref="Z5:Z23" si="18">L5+Z4</f>
        <v>0</v>
      </c>
      <c r="AA5" s="83">
        <f t="shared" ref="AA5:AA23" si="19">M5+AA4</f>
        <v>0</v>
      </c>
      <c r="AB5" s="83">
        <f t="shared" ref="AB5:AB23" si="20">N5+AB4</f>
        <v>0</v>
      </c>
      <c r="AC5" s="83">
        <f t="shared" ref="AC5:AC23" si="21">O5+AC4</f>
        <v>0</v>
      </c>
      <c r="AD5" s="83">
        <f t="shared" ref="AD5:AD23" si="22">P5+AD4</f>
        <v>0</v>
      </c>
      <c r="AF5" s="83">
        <f>KPCO_Additions_Summer!R5*'Key Assumptions'!$J24</f>
        <v>0</v>
      </c>
      <c r="AG5" s="83">
        <f>KPCO_Additions_Summer!S5*'Key Assumptions'!$J24</f>
        <v>0</v>
      </c>
      <c r="AH5" s="83">
        <f>KPCO_Additions_Summer!T5*'Key Assumptions'!$J24</f>
        <v>0</v>
      </c>
      <c r="AI5" s="83">
        <f>KPCO_Additions_Summer!U5*'Key Assumptions'!$J24</f>
        <v>0</v>
      </c>
      <c r="AJ5" s="83">
        <f>KPCO_Additions_Summer!V5*'Key Assumptions'!$J24</f>
        <v>0</v>
      </c>
      <c r="AK5" s="83">
        <f>KPCO_Additions_Summer!W5*'Key Assumptions'!$J24</f>
        <v>0</v>
      </c>
      <c r="AL5" s="83">
        <f>KPCO_Additions_Summer!X5*'Key Assumptions'!$J24</f>
        <v>0</v>
      </c>
      <c r="AM5" s="83">
        <f>KPCO_Additions_Summer!Y5*'Key Assumptions'!$J24</f>
        <v>0</v>
      </c>
      <c r="AN5" s="83">
        <f>KPCO_Additions_Summer!Z5*'Key Assumptions'!$J24</f>
        <v>0</v>
      </c>
      <c r="AO5" s="83">
        <f>KPCO_Additions_Summer!AA5*'Key Assumptions'!$J24</f>
        <v>0</v>
      </c>
      <c r="AP5" s="83">
        <f>KPCO_Additions_Summer!AB5*'Key Assumptions'!$J24</f>
        <v>0</v>
      </c>
      <c r="AQ5" s="83">
        <f>KPCO_Additions_Summer!AC5*'Key Assumptions'!$J24</f>
        <v>0</v>
      </c>
      <c r="AR5" s="83">
        <f>KPCO_Additions_Summer!AD5*'Key Assumptions'!$J24</f>
        <v>0</v>
      </c>
      <c r="AT5" t="s">
        <v>5</v>
      </c>
      <c r="AV5" t="s">
        <v>3</v>
      </c>
      <c r="AW5" s="43">
        <f t="shared" si="7"/>
        <v>0</v>
      </c>
      <c r="AX5" s="43">
        <f t="shared" si="8"/>
        <v>480</v>
      </c>
      <c r="AY5" s="43">
        <f t="shared" si="8"/>
        <v>0</v>
      </c>
      <c r="AZ5" s="43">
        <f t="shared" si="8"/>
        <v>0</v>
      </c>
      <c r="BA5" s="43">
        <f t="shared" si="9"/>
        <v>0</v>
      </c>
    </row>
    <row r="6" spans="1:53" ht="15" customHeight="1" x14ac:dyDescent="0.25">
      <c r="A6" s="10" t="s">
        <v>200</v>
      </c>
      <c r="B6" s="10">
        <v>2026</v>
      </c>
      <c r="C6" s="10" t="s">
        <v>96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R6" s="83">
        <f t="shared" si="10"/>
        <v>0</v>
      </c>
      <c r="S6" s="83">
        <f t="shared" si="11"/>
        <v>0</v>
      </c>
      <c r="T6" s="83">
        <f t="shared" si="12"/>
        <v>0</v>
      </c>
      <c r="U6" s="83">
        <f t="shared" si="13"/>
        <v>0</v>
      </c>
      <c r="V6" s="83">
        <f t="shared" si="14"/>
        <v>0</v>
      </c>
      <c r="W6" s="83">
        <f t="shared" si="15"/>
        <v>0</v>
      </c>
      <c r="X6" s="83">
        <f t="shared" si="16"/>
        <v>0</v>
      </c>
      <c r="Y6" s="83">
        <f t="shared" si="17"/>
        <v>0</v>
      </c>
      <c r="Z6" s="83">
        <f t="shared" si="18"/>
        <v>0</v>
      </c>
      <c r="AA6" s="83">
        <f t="shared" si="19"/>
        <v>0</v>
      </c>
      <c r="AB6" s="83">
        <f t="shared" si="20"/>
        <v>0</v>
      </c>
      <c r="AC6" s="83">
        <f t="shared" si="21"/>
        <v>0</v>
      </c>
      <c r="AD6" s="83">
        <f t="shared" si="22"/>
        <v>0</v>
      </c>
      <c r="AF6" s="83">
        <f>KPCO_Additions_Summer!R6*'Key Assumptions'!$J25</f>
        <v>0</v>
      </c>
      <c r="AG6" s="83">
        <f>KPCO_Additions_Summer!S6*'Key Assumptions'!$J25</f>
        <v>0</v>
      </c>
      <c r="AH6" s="83">
        <f>KPCO_Additions_Summer!T6*'Key Assumptions'!$J25</f>
        <v>0</v>
      </c>
      <c r="AI6" s="83">
        <f>KPCO_Additions_Summer!U6*'Key Assumptions'!$J25</f>
        <v>0</v>
      </c>
      <c r="AJ6" s="83">
        <f>KPCO_Additions_Summer!V6*'Key Assumptions'!$J25</f>
        <v>0</v>
      </c>
      <c r="AK6" s="83">
        <f>KPCO_Additions_Summer!W6*'Key Assumptions'!$J25</f>
        <v>0</v>
      </c>
      <c r="AL6" s="83">
        <f>KPCO_Additions_Summer!X6*'Key Assumptions'!$J25</f>
        <v>0</v>
      </c>
      <c r="AM6" s="83">
        <f>KPCO_Additions_Summer!Y6*'Key Assumptions'!$J25</f>
        <v>0</v>
      </c>
      <c r="AN6" s="83">
        <f>KPCO_Additions_Summer!Z6*'Key Assumptions'!$J25</f>
        <v>0</v>
      </c>
      <c r="AO6" s="83">
        <f>KPCO_Additions_Summer!AA6*'Key Assumptions'!$J25</f>
        <v>0</v>
      </c>
      <c r="AP6" s="83">
        <f>KPCO_Additions_Summer!AB6*'Key Assumptions'!$J25</f>
        <v>0</v>
      </c>
      <c r="AQ6" s="83">
        <f>KPCO_Additions_Summer!AC6*'Key Assumptions'!$J25</f>
        <v>0</v>
      </c>
      <c r="AR6" s="83">
        <f>KPCO_Additions_Summer!AD6*'Key Assumptions'!$J25</f>
        <v>0</v>
      </c>
      <c r="AT6" t="s">
        <v>5</v>
      </c>
      <c r="AV6" t="s">
        <v>4</v>
      </c>
      <c r="AW6" s="43">
        <f t="shared" si="7"/>
        <v>0</v>
      </c>
      <c r="AX6" s="43">
        <f t="shared" si="8"/>
        <v>0</v>
      </c>
      <c r="AY6" s="43">
        <f t="shared" si="8"/>
        <v>0</v>
      </c>
      <c r="AZ6" s="43">
        <f t="shared" si="8"/>
        <v>0</v>
      </c>
      <c r="BA6" s="43">
        <f t="shared" si="9"/>
        <v>0</v>
      </c>
    </row>
    <row r="7" spans="1:53" x14ac:dyDescent="0.25">
      <c r="A7" s="10" t="s">
        <v>201</v>
      </c>
      <c r="B7" s="10">
        <v>2027</v>
      </c>
      <c r="C7" s="10" t="s">
        <v>96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R7" s="83">
        <f t="shared" si="10"/>
        <v>0</v>
      </c>
      <c r="S7" s="83">
        <f t="shared" si="11"/>
        <v>0</v>
      </c>
      <c r="T7" s="83">
        <f t="shared" si="12"/>
        <v>0</v>
      </c>
      <c r="U7" s="83">
        <f t="shared" si="13"/>
        <v>0</v>
      </c>
      <c r="V7" s="83">
        <f t="shared" si="14"/>
        <v>0</v>
      </c>
      <c r="W7" s="83">
        <f t="shared" si="15"/>
        <v>0</v>
      </c>
      <c r="X7" s="83">
        <f t="shared" si="16"/>
        <v>0</v>
      </c>
      <c r="Y7" s="83">
        <f t="shared" si="17"/>
        <v>0</v>
      </c>
      <c r="Z7" s="83">
        <f t="shared" si="18"/>
        <v>0</v>
      </c>
      <c r="AA7" s="83">
        <f t="shared" si="19"/>
        <v>0</v>
      </c>
      <c r="AB7" s="83">
        <f t="shared" si="20"/>
        <v>0</v>
      </c>
      <c r="AC7" s="83">
        <f t="shared" si="21"/>
        <v>0</v>
      </c>
      <c r="AD7" s="83">
        <f t="shared" si="22"/>
        <v>0</v>
      </c>
      <c r="AF7" s="83">
        <f>KPCO_Additions_Summer!R7*'Key Assumptions'!$J26</f>
        <v>0</v>
      </c>
      <c r="AG7" s="83">
        <f>KPCO_Additions_Summer!S7*'Key Assumptions'!$J26</f>
        <v>0</v>
      </c>
      <c r="AH7" s="83">
        <f>KPCO_Additions_Summer!T7*'Key Assumptions'!$J26</f>
        <v>0</v>
      </c>
      <c r="AI7" s="83">
        <f>KPCO_Additions_Summer!U7*'Key Assumptions'!$J26</f>
        <v>0</v>
      </c>
      <c r="AJ7" s="83">
        <f>KPCO_Additions_Summer!V7*'Key Assumptions'!$J26</f>
        <v>0</v>
      </c>
      <c r="AK7" s="83">
        <f>KPCO_Additions_Summer!W7*'Key Assumptions'!$J26</f>
        <v>0</v>
      </c>
      <c r="AL7" s="83">
        <f>KPCO_Additions_Summer!X7*'Key Assumptions'!$J26</f>
        <v>0</v>
      </c>
      <c r="AM7" s="83">
        <f>KPCO_Additions_Summer!Y7*'Key Assumptions'!$J26</f>
        <v>0</v>
      </c>
      <c r="AN7" s="83">
        <f>KPCO_Additions_Summer!Z7*'Key Assumptions'!$J26</f>
        <v>0</v>
      </c>
      <c r="AO7" s="83">
        <f>KPCO_Additions_Summer!AA7*'Key Assumptions'!$J26</f>
        <v>0</v>
      </c>
      <c r="AP7" s="83">
        <f>KPCO_Additions_Summer!AB7*'Key Assumptions'!$J26</f>
        <v>0</v>
      </c>
      <c r="AQ7" s="83">
        <f>KPCO_Additions_Summer!AC7*'Key Assumptions'!$J26</f>
        <v>0</v>
      </c>
      <c r="AR7" s="83">
        <f>KPCO_Additions_Summer!AD7*'Key Assumptions'!$J26</f>
        <v>0</v>
      </c>
      <c r="AT7" t="s">
        <v>5</v>
      </c>
      <c r="AV7" t="s">
        <v>98</v>
      </c>
      <c r="AW7" s="43">
        <f t="shared" si="7"/>
        <v>0</v>
      </c>
      <c r="AX7" s="43">
        <f t="shared" si="8"/>
        <v>0</v>
      </c>
      <c r="AY7" s="43">
        <f t="shared" si="8"/>
        <v>0</v>
      </c>
      <c r="AZ7" s="43">
        <f t="shared" si="8"/>
        <v>0</v>
      </c>
      <c r="BA7" s="43">
        <f t="shared" si="9"/>
        <v>0</v>
      </c>
    </row>
    <row r="8" spans="1:53" x14ac:dyDescent="0.25">
      <c r="A8" s="10" t="s">
        <v>202</v>
      </c>
      <c r="B8" s="10">
        <v>2028</v>
      </c>
      <c r="C8" s="10" t="s">
        <v>96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R8" s="83">
        <f t="shared" si="10"/>
        <v>0</v>
      </c>
      <c r="S8" s="83">
        <f t="shared" si="11"/>
        <v>0</v>
      </c>
      <c r="T8" s="83">
        <f t="shared" si="12"/>
        <v>0</v>
      </c>
      <c r="U8" s="83">
        <f t="shared" si="13"/>
        <v>0</v>
      </c>
      <c r="V8" s="83">
        <f t="shared" si="14"/>
        <v>0</v>
      </c>
      <c r="W8" s="83">
        <f t="shared" si="15"/>
        <v>0</v>
      </c>
      <c r="X8" s="83">
        <f t="shared" si="16"/>
        <v>0</v>
      </c>
      <c r="Y8" s="83">
        <f t="shared" si="17"/>
        <v>0</v>
      </c>
      <c r="Z8" s="83">
        <f t="shared" si="18"/>
        <v>0</v>
      </c>
      <c r="AA8" s="83">
        <f t="shared" si="19"/>
        <v>0</v>
      </c>
      <c r="AB8" s="83">
        <f t="shared" si="20"/>
        <v>0</v>
      </c>
      <c r="AC8" s="83">
        <f t="shared" si="21"/>
        <v>0</v>
      </c>
      <c r="AD8" s="83">
        <f t="shared" si="22"/>
        <v>0</v>
      </c>
      <c r="AF8" s="83">
        <f>KPCO_Additions_Summer!R8*'Key Assumptions'!$J27</f>
        <v>0</v>
      </c>
      <c r="AG8" s="83">
        <f>KPCO_Additions_Summer!S8*'Key Assumptions'!$J27</f>
        <v>0</v>
      </c>
      <c r="AH8" s="83">
        <f>KPCO_Additions_Summer!T8*'Key Assumptions'!$J27</f>
        <v>0</v>
      </c>
      <c r="AI8" s="83">
        <f>KPCO_Additions_Summer!U8*'Key Assumptions'!$J27</f>
        <v>0</v>
      </c>
      <c r="AJ8" s="83">
        <f>KPCO_Additions_Summer!V8*'Key Assumptions'!$J27</f>
        <v>0</v>
      </c>
      <c r="AK8" s="83">
        <f>KPCO_Additions_Summer!W8*'Key Assumptions'!$J27</f>
        <v>0</v>
      </c>
      <c r="AL8" s="83">
        <f>KPCO_Additions_Summer!X8*'Key Assumptions'!$J27</f>
        <v>0</v>
      </c>
      <c r="AM8" s="83">
        <f>KPCO_Additions_Summer!Y8*'Key Assumptions'!$J27</f>
        <v>0</v>
      </c>
      <c r="AN8" s="83">
        <f>KPCO_Additions_Summer!Z8*'Key Assumptions'!$J27</f>
        <v>0</v>
      </c>
      <c r="AO8" s="83">
        <f>KPCO_Additions_Summer!AA8*'Key Assumptions'!$J27</f>
        <v>0</v>
      </c>
      <c r="AP8" s="83">
        <f>KPCO_Additions_Summer!AB8*'Key Assumptions'!$J27</f>
        <v>0</v>
      </c>
      <c r="AQ8" s="83">
        <f>KPCO_Additions_Summer!AC8*'Key Assumptions'!$J27</f>
        <v>0</v>
      </c>
      <c r="AR8" s="83">
        <f>KPCO_Additions_Summer!AD8*'Key Assumptions'!$J27</f>
        <v>0</v>
      </c>
      <c r="AT8" t="s">
        <v>5</v>
      </c>
      <c r="AV8" t="s">
        <v>99</v>
      </c>
      <c r="AW8" s="43">
        <f t="shared" si="7"/>
        <v>0</v>
      </c>
      <c r="AX8" s="43">
        <f t="shared" si="8"/>
        <v>0</v>
      </c>
      <c r="AY8" s="43">
        <f t="shared" si="8"/>
        <v>0</v>
      </c>
      <c r="AZ8" s="43">
        <f t="shared" si="8"/>
        <v>0</v>
      </c>
      <c r="BA8" s="43">
        <f t="shared" si="9"/>
        <v>0</v>
      </c>
    </row>
    <row r="9" spans="1:53" ht="14.65" customHeight="1" x14ac:dyDescent="0.25">
      <c r="A9" s="10" t="s">
        <v>203</v>
      </c>
      <c r="B9" s="10">
        <v>2029</v>
      </c>
      <c r="C9" s="10" t="s">
        <v>96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R9" s="83">
        <f t="shared" si="10"/>
        <v>0</v>
      </c>
      <c r="S9" s="83">
        <f t="shared" si="11"/>
        <v>0</v>
      </c>
      <c r="T9" s="83">
        <f t="shared" si="12"/>
        <v>0</v>
      </c>
      <c r="U9" s="83">
        <f t="shared" si="13"/>
        <v>0</v>
      </c>
      <c r="V9" s="83">
        <f t="shared" si="14"/>
        <v>0</v>
      </c>
      <c r="W9" s="83">
        <f t="shared" si="15"/>
        <v>0</v>
      </c>
      <c r="X9" s="83">
        <f t="shared" si="16"/>
        <v>0</v>
      </c>
      <c r="Y9" s="83">
        <f t="shared" si="17"/>
        <v>0</v>
      </c>
      <c r="Z9" s="83">
        <f t="shared" si="18"/>
        <v>0</v>
      </c>
      <c r="AA9" s="83">
        <f t="shared" si="19"/>
        <v>0</v>
      </c>
      <c r="AB9" s="83">
        <f t="shared" si="20"/>
        <v>0</v>
      </c>
      <c r="AC9" s="83">
        <f t="shared" si="21"/>
        <v>0</v>
      </c>
      <c r="AD9" s="83">
        <f t="shared" si="22"/>
        <v>0</v>
      </c>
      <c r="AF9" s="83">
        <f>KPCO_Additions_Summer!R9*'Key Assumptions'!$J28</f>
        <v>0</v>
      </c>
      <c r="AG9" s="83">
        <f>KPCO_Additions_Summer!S9*'Key Assumptions'!$J28</f>
        <v>0</v>
      </c>
      <c r="AH9" s="83">
        <f>KPCO_Additions_Summer!T9*'Key Assumptions'!$J28</f>
        <v>0</v>
      </c>
      <c r="AI9" s="83">
        <f>KPCO_Additions_Summer!U9*'Key Assumptions'!$J28</f>
        <v>0</v>
      </c>
      <c r="AJ9" s="83">
        <f>KPCO_Additions_Summer!V9*'Key Assumptions'!$J28</f>
        <v>0</v>
      </c>
      <c r="AK9" s="83">
        <f>KPCO_Additions_Summer!W9*'Key Assumptions'!$J28</f>
        <v>0</v>
      </c>
      <c r="AL9" s="83">
        <f>KPCO_Additions_Summer!X9*'Key Assumptions'!$J28</f>
        <v>0</v>
      </c>
      <c r="AM9" s="83">
        <f>KPCO_Additions_Summer!Y9*'Key Assumptions'!$J28</f>
        <v>0</v>
      </c>
      <c r="AN9" s="83">
        <f>KPCO_Additions_Summer!Z9*'Key Assumptions'!$J28</f>
        <v>0</v>
      </c>
      <c r="AO9" s="83">
        <f>KPCO_Additions_Summer!AA9*'Key Assumptions'!$J28</f>
        <v>0</v>
      </c>
      <c r="AP9" s="83">
        <f>KPCO_Additions_Summer!AB9*'Key Assumptions'!$J28</f>
        <v>0</v>
      </c>
      <c r="AQ9" s="83">
        <f>KPCO_Additions_Summer!AC9*'Key Assumptions'!$J28</f>
        <v>0</v>
      </c>
      <c r="AR9" s="83">
        <f>KPCO_Additions_Summer!AD9*'Key Assumptions'!$J28</f>
        <v>0</v>
      </c>
      <c r="AT9" t="s">
        <v>5</v>
      </c>
      <c r="AV9" t="s">
        <v>100</v>
      </c>
      <c r="AW9" s="43">
        <f t="shared" si="7"/>
        <v>0</v>
      </c>
      <c r="AX9" s="43">
        <f t="shared" si="8"/>
        <v>0</v>
      </c>
      <c r="AY9" s="43">
        <f t="shared" si="8"/>
        <v>0</v>
      </c>
      <c r="AZ9" s="43">
        <f t="shared" si="8"/>
        <v>0</v>
      </c>
      <c r="BA9" s="43">
        <f t="shared" si="9"/>
        <v>0</v>
      </c>
    </row>
    <row r="10" spans="1:53" ht="15" customHeight="1" x14ac:dyDescent="0.25">
      <c r="A10" s="10" t="s">
        <v>204</v>
      </c>
      <c r="B10" s="10">
        <v>2030</v>
      </c>
      <c r="C10" s="10" t="s">
        <v>96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R10" s="83">
        <f t="shared" si="10"/>
        <v>0</v>
      </c>
      <c r="S10" s="83">
        <f t="shared" si="11"/>
        <v>0</v>
      </c>
      <c r="T10" s="83">
        <f t="shared" si="12"/>
        <v>0</v>
      </c>
      <c r="U10" s="83">
        <f t="shared" si="13"/>
        <v>0</v>
      </c>
      <c r="V10" s="83">
        <f t="shared" si="14"/>
        <v>0</v>
      </c>
      <c r="W10" s="83">
        <f t="shared" si="15"/>
        <v>0</v>
      </c>
      <c r="X10" s="83">
        <f t="shared" si="16"/>
        <v>0</v>
      </c>
      <c r="Y10" s="83">
        <f t="shared" si="17"/>
        <v>0</v>
      </c>
      <c r="Z10" s="83">
        <f t="shared" si="18"/>
        <v>0</v>
      </c>
      <c r="AA10" s="83">
        <f t="shared" si="19"/>
        <v>0</v>
      </c>
      <c r="AB10" s="83">
        <f t="shared" si="20"/>
        <v>0</v>
      </c>
      <c r="AC10" s="83">
        <f t="shared" si="21"/>
        <v>0</v>
      </c>
      <c r="AD10" s="83">
        <f t="shared" si="22"/>
        <v>0</v>
      </c>
      <c r="AF10" s="83">
        <f>KPCO_Additions_Summer!R10*'Key Assumptions'!$J29</f>
        <v>0</v>
      </c>
      <c r="AG10" s="83">
        <f>KPCO_Additions_Summer!S10*'Key Assumptions'!$J29</f>
        <v>0</v>
      </c>
      <c r="AH10" s="83">
        <f>KPCO_Additions_Summer!T10*'Key Assumptions'!$J29</f>
        <v>0</v>
      </c>
      <c r="AI10" s="83">
        <f>KPCO_Additions_Summer!U10*'Key Assumptions'!$J29</f>
        <v>0</v>
      </c>
      <c r="AJ10" s="83">
        <f>KPCO_Additions_Summer!V10*'Key Assumptions'!$J29</f>
        <v>0</v>
      </c>
      <c r="AK10" s="83">
        <f>KPCO_Additions_Summer!W10*'Key Assumptions'!$J29</f>
        <v>0</v>
      </c>
      <c r="AL10" s="83">
        <f>KPCO_Additions_Summer!X10*'Key Assumptions'!$J29</f>
        <v>0</v>
      </c>
      <c r="AM10" s="83">
        <f>KPCO_Additions_Summer!Y10*'Key Assumptions'!$J29</f>
        <v>0</v>
      </c>
      <c r="AN10" s="83">
        <f>KPCO_Additions_Summer!Z10*'Key Assumptions'!$J29</f>
        <v>0</v>
      </c>
      <c r="AO10" s="83">
        <f>KPCO_Additions_Summer!AA10*'Key Assumptions'!$J29</f>
        <v>0</v>
      </c>
      <c r="AP10" s="83">
        <f>KPCO_Additions_Summer!AB10*'Key Assumptions'!$J29</f>
        <v>0</v>
      </c>
      <c r="AQ10" s="83">
        <f>KPCO_Additions_Summer!AC10*'Key Assumptions'!$J29</f>
        <v>0</v>
      </c>
      <c r="AR10" s="83">
        <f>KPCO_Additions_Summer!AD10*'Key Assumptions'!$J29</f>
        <v>0</v>
      </c>
      <c r="AT10" t="s">
        <v>5</v>
      </c>
      <c r="AV10" t="s">
        <v>101</v>
      </c>
      <c r="AW10" s="43">
        <f t="shared" si="7"/>
        <v>0</v>
      </c>
      <c r="AX10" s="43">
        <f t="shared" si="8"/>
        <v>0</v>
      </c>
      <c r="AY10" s="43">
        <f t="shared" si="8"/>
        <v>0</v>
      </c>
      <c r="AZ10" s="43">
        <f t="shared" si="8"/>
        <v>0</v>
      </c>
      <c r="BA10" s="43">
        <f t="shared" si="9"/>
        <v>0</v>
      </c>
    </row>
    <row r="11" spans="1:53" x14ac:dyDescent="0.25">
      <c r="A11" s="10" t="s">
        <v>205</v>
      </c>
      <c r="B11" s="10">
        <v>2031</v>
      </c>
      <c r="C11" s="10" t="s">
        <v>96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R11" s="83">
        <f t="shared" si="10"/>
        <v>0</v>
      </c>
      <c r="S11" s="83">
        <f t="shared" si="11"/>
        <v>0</v>
      </c>
      <c r="T11" s="83">
        <f t="shared" si="12"/>
        <v>0</v>
      </c>
      <c r="U11" s="83">
        <f t="shared" si="13"/>
        <v>0</v>
      </c>
      <c r="V11" s="83">
        <f t="shared" si="14"/>
        <v>0</v>
      </c>
      <c r="W11" s="83">
        <f t="shared" si="15"/>
        <v>0</v>
      </c>
      <c r="X11" s="83">
        <f t="shared" si="16"/>
        <v>0</v>
      </c>
      <c r="Y11" s="83">
        <f t="shared" si="17"/>
        <v>0</v>
      </c>
      <c r="Z11" s="83">
        <f t="shared" si="18"/>
        <v>0</v>
      </c>
      <c r="AA11" s="83">
        <f t="shared" si="19"/>
        <v>0</v>
      </c>
      <c r="AB11" s="83">
        <f t="shared" si="20"/>
        <v>0</v>
      </c>
      <c r="AC11" s="83">
        <f t="shared" si="21"/>
        <v>0</v>
      </c>
      <c r="AD11" s="83">
        <f t="shared" si="22"/>
        <v>0</v>
      </c>
      <c r="AF11" s="83">
        <f>KPCO_Additions_Summer!R11*'Key Assumptions'!$J30</f>
        <v>0</v>
      </c>
      <c r="AG11" s="83">
        <f>KPCO_Additions_Summer!S11*'Key Assumptions'!$J30</f>
        <v>0</v>
      </c>
      <c r="AH11" s="83">
        <f>KPCO_Additions_Summer!T11*'Key Assumptions'!$J30</f>
        <v>0</v>
      </c>
      <c r="AI11" s="83">
        <f>KPCO_Additions_Summer!U11*'Key Assumptions'!$J30</f>
        <v>0</v>
      </c>
      <c r="AJ11" s="83">
        <f>KPCO_Additions_Summer!V11*'Key Assumptions'!$J30</f>
        <v>0</v>
      </c>
      <c r="AK11" s="83">
        <f>KPCO_Additions_Summer!W11*'Key Assumptions'!$J30</f>
        <v>0</v>
      </c>
      <c r="AL11" s="83">
        <f>KPCO_Additions_Summer!X11*'Key Assumptions'!$J30</f>
        <v>0</v>
      </c>
      <c r="AM11" s="83">
        <f>KPCO_Additions_Summer!Y11*'Key Assumptions'!$J30</f>
        <v>0</v>
      </c>
      <c r="AN11" s="83">
        <f>KPCO_Additions_Summer!Z11*'Key Assumptions'!$J30</f>
        <v>0</v>
      </c>
      <c r="AO11" s="83">
        <f>KPCO_Additions_Summer!AA11*'Key Assumptions'!$J30</f>
        <v>0</v>
      </c>
      <c r="AP11" s="83">
        <f>KPCO_Additions_Summer!AB11*'Key Assumptions'!$J30</f>
        <v>0</v>
      </c>
      <c r="AQ11" s="83">
        <f>KPCO_Additions_Summer!AC11*'Key Assumptions'!$J30</f>
        <v>0</v>
      </c>
      <c r="AR11" s="83">
        <f>KPCO_Additions_Summer!AD11*'Key Assumptions'!$J30</f>
        <v>0</v>
      </c>
      <c r="AT11" t="s">
        <v>5</v>
      </c>
      <c r="AV11" t="s">
        <v>102</v>
      </c>
      <c r="AW11" s="43">
        <f t="shared" si="7"/>
        <v>0</v>
      </c>
      <c r="AX11" s="43">
        <f t="shared" si="8"/>
        <v>0</v>
      </c>
      <c r="AY11" s="43">
        <f t="shared" si="8"/>
        <v>0</v>
      </c>
      <c r="AZ11" s="43">
        <f t="shared" si="8"/>
        <v>0</v>
      </c>
      <c r="BA11" s="43">
        <f t="shared" si="9"/>
        <v>0</v>
      </c>
    </row>
    <row r="12" spans="1:53" x14ac:dyDescent="0.25">
      <c r="A12" s="10" t="s">
        <v>206</v>
      </c>
      <c r="B12" s="10">
        <v>2032</v>
      </c>
      <c r="C12" s="10" t="s">
        <v>96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R12" s="83">
        <f t="shared" si="10"/>
        <v>0</v>
      </c>
      <c r="S12" s="83">
        <f t="shared" si="11"/>
        <v>0</v>
      </c>
      <c r="T12" s="83">
        <f t="shared" si="12"/>
        <v>0</v>
      </c>
      <c r="U12" s="83">
        <f t="shared" si="13"/>
        <v>0</v>
      </c>
      <c r="V12" s="83">
        <f t="shared" si="14"/>
        <v>0</v>
      </c>
      <c r="W12" s="83">
        <f t="shared" si="15"/>
        <v>0</v>
      </c>
      <c r="X12" s="83">
        <f t="shared" si="16"/>
        <v>0</v>
      </c>
      <c r="Y12" s="83">
        <f t="shared" si="17"/>
        <v>0</v>
      </c>
      <c r="Z12" s="83">
        <f t="shared" si="18"/>
        <v>0</v>
      </c>
      <c r="AA12" s="83">
        <f t="shared" si="19"/>
        <v>0</v>
      </c>
      <c r="AB12" s="83">
        <f t="shared" si="20"/>
        <v>0</v>
      </c>
      <c r="AC12" s="83">
        <f t="shared" si="21"/>
        <v>0</v>
      </c>
      <c r="AD12" s="83">
        <f t="shared" si="22"/>
        <v>0</v>
      </c>
      <c r="AF12" s="83">
        <f>KPCO_Additions_Summer!R12*'Key Assumptions'!$J31</f>
        <v>0</v>
      </c>
      <c r="AG12" s="83">
        <f>KPCO_Additions_Summer!S12*'Key Assumptions'!$J31</f>
        <v>0</v>
      </c>
      <c r="AH12" s="83">
        <f>KPCO_Additions_Summer!T12*'Key Assumptions'!$J31</f>
        <v>0</v>
      </c>
      <c r="AI12" s="83">
        <f>KPCO_Additions_Summer!U12*'Key Assumptions'!$J31</f>
        <v>0</v>
      </c>
      <c r="AJ12" s="83">
        <f>KPCO_Additions_Summer!V12*'Key Assumptions'!$J31</f>
        <v>0</v>
      </c>
      <c r="AK12" s="83">
        <f>KPCO_Additions_Summer!W12*'Key Assumptions'!$J31</f>
        <v>0</v>
      </c>
      <c r="AL12" s="83">
        <f>KPCO_Additions_Summer!X12*'Key Assumptions'!$J31</f>
        <v>0</v>
      </c>
      <c r="AM12" s="83">
        <f>KPCO_Additions_Summer!Y12*'Key Assumptions'!$J31</f>
        <v>0</v>
      </c>
      <c r="AN12" s="83">
        <f>KPCO_Additions_Summer!Z12*'Key Assumptions'!$J31</f>
        <v>0</v>
      </c>
      <c r="AO12" s="83">
        <f>KPCO_Additions_Summer!AA12*'Key Assumptions'!$J31</f>
        <v>0</v>
      </c>
      <c r="AP12" s="83">
        <f>KPCO_Additions_Summer!AB12*'Key Assumptions'!$J31</f>
        <v>0</v>
      </c>
      <c r="AQ12" s="83">
        <f>KPCO_Additions_Summer!AC12*'Key Assumptions'!$J31</f>
        <v>0</v>
      </c>
      <c r="AR12" s="83">
        <f>KPCO_Additions_Summer!AD12*'Key Assumptions'!$J31</f>
        <v>0</v>
      </c>
      <c r="AT12" t="s">
        <v>5</v>
      </c>
      <c r="AV12" t="s">
        <v>6</v>
      </c>
      <c r="AW12" s="43">
        <f t="shared" si="7"/>
        <v>0</v>
      </c>
      <c r="AX12" s="43">
        <f t="shared" si="8"/>
        <v>400</v>
      </c>
      <c r="AY12" s="43">
        <f t="shared" si="8"/>
        <v>0</v>
      </c>
      <c r="AZ12" s="43">
        <f t="shared" si="8"/>
        <v>0</v>
      </c>
      <c r="BA12" s="43">
        <f t="shared" si="9"/>
        <v>0</v>
      </c>
    </row>
    <row r="13" spans="1:53" x14ac:dyDescent="0.25">
      <c r="A13" s="10" t="s">
        <v>207</v>
      </c>
      <c r="B13" s="10">
        <v>2033</v>
      </c>
      <c r="C13" s="10" t="s">
        <v>96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R13" s="83">
        <f t="shared" si="10"/>
        <v>0</v>
      </c>
      <c r="S13" s="83">
        <f t="shared" si="11"/>
        <v>0</v>
      </c>
      <c r="T13" s="83">
        <f t="shared" si="12"/>
        <v>0</v>
      </c>
      <c r="U13" s="83">
        <f t="shared" si="13"/>
        <v>0</v>
      </c>
      <c r="V13" s="83">
        <f t="shared" si="14"/>
        <v>0</v>
      </c>
      <c r="W13" s="83">
        <f t="shared" si="15"/>
        <v>0</v>
      </c>
      <c r="X13" s="83">
        <f t="shared" si="16"/>
        <v>0</v>
      </c>
      <c r="Y13" s="83">
        <f t="shared" si="17"/>
        <v>0</v>
      </c>
      <c r="Z13" s="83">
        <f t="shared" si="18"/>
        <v>0</v>
      </c>
      <c r="AA13" s="83">
        <f t="shared" si="19"/>
        <v>0</v>
      </c>
      <c r="AB13" s="83">
        <f t="shared" si="20"/>
        <v>0</v>
      </c>
      <c r="AC13" s="83">
        <f t="shared" si="21"/>
        <v>0</v>
      </c>
      <c r="AD13" s="83">
        <f t="shared" si="22"/>
        <v>0</v>
      </c>
      <c r="AF13" s="83">
        <f>KPCO_Additions_Summer!R13*'Key Assumptions'!$J32</f>
        <v>0</v>
      </c>
      <c r="AG13" s="83">
        <f>KPCO_Additions_Summer!S13*'Key Assumptions'!$J32</f>
        <v>0</v>
      </c>
      <c r="AH13" s="83">
        <f>KPCO_Additions_Summer!T13*'Key Assumptions'!$J32</f>
        <v>0</v>
      </c>
      <c r="AI13" s="83">
        <f>KPCO_Additions_Summer!U13*'Key Assumptions'!$J32</f>
        <v>0</v>
      </c>
      <c r="AJ13" s="83">
        <f>KPCO_Additions_Summer!V13*'Key Assumptions'!$J32</f>
        <v>0</v>
      </c>
      <c r="AK13" s="83">
        <f>KPCO_Additions_Summer!W13*'Key Assumptions'!$J32</f>
        <v>0</v>
      </c>
      <c r="AL13" s="83">
        <f>KPCO_Additions_Summer!X13*'Key Assumptions'!$J32</f>
        <v>0</v>
      </c>
      <c r="AM13" s="83">
        <f>KPCO_Additions_Summer!Y13*'Key Assumptions'!$J32</f>
        <v>0</v>
      </c>
      <c r="AN13" s="83">
        <f>KPCO_Additions_Summer!Z13*'Key Assumptions'!$J32</f>
        <v>0</v>
      </c>
      <c r="AO13" s="83">
        <f>KPCO_Additions_Summer!AA13*'Key Assumptions'!$J32</f>
        <v>0</v>
      </c>
      <c r="AP13" s="83">
        <f>KPCO_Additions_Summer!AB13*'Key Assumptions'!$J32</f>
        <v>0</v>
      </c>
      <c r="AQ13" s="83">
        <f>KPCO_Additions_Summer!AC13*'Key Assumptions'!$J32</f>
        <v>0</v>
      </c>
      <c r="AR13" s="83">
        <f>KPCO_Additions_Summer!AD13*'Key Assumptions'!$J32</f>
        <v>0</v>
      </c>
      <c r="AT13" t="s">
        <v>5</v>
      </c>
      <c r="AV13" t="s">
        <v>8</v>
      </c>
      <c r="AW13" s="43">
        <f t="shared" si="7"/>
        <v>100</v>
      </c>
      <c r="AX13" s="43">
        <f t="shared" si="8"/>
        <v>300</v>
      </c>
      <c r="AY13" s="43">
        <f t="shared" si="8"/>
        <v>100</v>
      </c>
      <c r="AZ13" s="43">
        <f t="shared" si="8"/>
        <v>0</v>
      </c>
      <c r="BA13" s="43">
        <f t="shared" si="9"/>
        <v>0</v>
      </c>
    </row>
    <row r="14" spans="1:53" x14ac:dyDescent="0.25">
      <c r="A14" s="10" t="s">
        <v>208</v>
      </c>
      <c r="B14" s="10">
        <v>2034</v>
      </c>
      <c r="C14" s="10" t="s">
        <v>96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R14" s="83">
        <f t="shared" si="10"/>
        <v>0</v>
      </c>
      <c r="S14" s="83">
        <f t="shared" si="11"/>
        <v>0</v>
      </c>
      <c r="T14" s="83">
        <f t="shared" si="12"/>
        <v>0</v>
      </c>
      <c r="U14" s="83">
        <f t="shared" si="13"/>
        <v>0</v>
      </c>
      <c r="V14" s="83">
        <f t="shared" si="14"/>
        <v>0</v>
      </c>
      <c r="W14" s="83">
        <f t="shared" si="15"/>
        <v>0</v>
      </c>
      <c r="X14" s="83">
        <f t="shared" si="16"/>
        <v>0</v>
      </c>
      <c r="Y14" s="83">
        <f t="shared" si="17"/>
        <v>0</v>
      </c>
      <c r="Z14" s="83">
        <f t="shared" si="18"/>
        <v>0</v>
      </c>
      <c r="AA14" s="83">
        <f t="shared" si="19"/>
        <v>0</v>
      </c>
      <c r="AB14" s="83">
        <f t="shared" si="20"/>
        <v>0</v>
      </c>
      <c r="AC14" s="83">
        <f t="shared" si="21"/>
        <v>0</v>
      </c>
      <c r="AD14" s="83">
        <f t="shared" si="22"/>
        <v>0</v>
      </c>
      <c r="AF14" s="83">
        <f>KPCO_Additions_Summer!R14*'Key Assumptions'!$J33</f>
        <v>0</v>
      </c>
      <c r="AG14" s="83">
        <f>KPCO_Additions_Summer!S14*'Key Assumptions'!$J33</f>
        <v>0</v>
      </c>
      <c r="AH14" s="83">
        <f>KPCO_Additions_Summer!T14*'Key Assumptions'!$J33</f>
        <v>0</v>
      </c>
      <c r="AI14" s="83">
        <f>KPCO_Additions_Summer!U14*'Key Assumptions'!$J33</f>
        <v>0</v>
      </c>
      <c r="AJ14" s="83">
        <f>KPCO_Additions_Summer!V14*'Key Assumptions'!$J33</f>
        <v>0</v>
      </c>
      <c r="AK14" s="83">
        <f>KPCO_Additions_Summer!W14*'Key Assumptions'!$J33</f>
        <v>0</v>
      </c>
      <c r="AL14" s="83">
        <f>KPCO_Additions_Summer!X14*'Key Assumptions'!$J33</f>
        <v>0</v>
      </c>
      <c r="AM14" s="83">
        <f>KPCO_Additions_Summer!Y14*'Key Assumptions'!$J33</f>
        <v>0</v>
      </c>
      <c r="AN14" s="83">
        <f>KPCO_Additions_Summer!Z14*'Key Assumptions'!$J33</f>
        <v>0</v>
      </c>
      <c r="AO14" s="83">
        <f>KPCO_Additions_Summer!AA14*'Key Assumptions'!$J33</f>
        <v>0</v>
      </c>
      <c r="AP14" s="83">
        <f>KPCO_Additions_Summer!AB14*'Key Assumptions'!$J33</f>
        <v>0</v>
      </c>
      <c r="AQ14" s="83">
        <f>KPCO_Additions_Summer!AC14*'Key Assumptions'!$J33</f>
        <v>0</v>
      </c>
      <c r="AR14" s="83">
        <f>KPCO_Additions_Summer!AD14*'Key Assumptions'!$J33</f>
        <v>0</v>
      </c>
      <c r="AT14" t="s">
        <v>5</v>
      </c>
      <c r="AV14" t="s">
        <v>11</v>
      </c>
      <c r="AW14" s="43">
        <f t="shared" si="7"/>
        <v>0</v>
      </c>
      <c r="AX14" s="43">
        <f t="shared" si="8"/>
        <v>0</v>
      </c>
      <c r="AY14" s="43">
        <f t="shared" si="8"/>
        <v>50</v>
      </c>
      <c r="AZ14" s="43">
        <f t="shared" si="8"/>
        <v>0</v>
      </c>
      <c r="BA14" s="43">
        <f t="shared" si="9"/>
        <v>0</v>
      </c>
    </row>
    <row r="15" spans="1:53" x14ac:dyDescent="0.25">
      <c r="A15" s="10" t="s">
        <v>209</v>
      </c>
      <c r="B15" s="10">
        <v>2035</v>
      </c>
      <c r="C15" s="10" t="s">
        <v>96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R15" s="83">
        <f t="shared" si="10"/>
        <v>0</v>
      </c>
      <c r="S15" s="83">
        <f t="shared" si="11"/>
        <v>0</v>
      </c>
      <c r="T15" s="83">
        <f t="shared" si="12"/>
        <v>0</v>
      </c>
      <c r="U15" s="83">
        <f t="shared" si="13"/>
        <v>0</v>
      </c>
      <c r="V15" s="83">
        <f t="shared" si="14"/>
        <v>0</v>
      </c>
      <c r="W15" s="83">
        <f t="shared" si="15"/>
        <v>0</v>
      </c>
      <c r="X15" s="83">
        <f t="shared" si="16"/>
        <v>0</v>
      </c>
      <c r="Y15" s="83">
        <f t="shared" si="17"/>
        <v>0</v>
      </c>
      <c r="Z15" s="83">
        <f t="shared" si="18"/>
        <v>0</v>
      </c>
      <c r="AA15" s="83">
        <f t="shared" si="19"/>
        <v>0</v>
      </c>
      <c r="AB15" s="83">
        <f t="shared" si="20"/>
        <v>0</v>
      </c>
      <c r="AC15" s="83">
        <f t="shared" si="21"/>
        <v>0</v>
      </c>
      <c r="AD15" s="83">
        <f t="shared" si="22"/>
        <v>0</v>
      </c>
      <c r="AF15" s="83">
        <f>KPCO_Additions_Summer!R15*'Key Assumptions'!$J34</f>
        <v>0</v>
      </c>
      <c r="AG15" s="83">
        <f>KPCO_Additions_Summer!S15*'Key Assumptions'!$J34</f>
        <v>0</v>
      </c>
      <c r="AH15" s="83">
        <f>KPCO_Additions_Summer!T15*'Key Assumptions'!$J34</f>
        <v>0</v>
      </c>
      <c r="AI15" s="83">
        <f>KPCO_Additions_Summer!U15*'Key Assumptions'!$J34</f>
        <v>0</v>
      </c>
      <c r="AJ15" s="83">
        <f>KPCO_Additions_Summer!V15*'Key Assumptions'!$J34</f>
        <v>0</v>
      </c>
      <c r="AK15" s="83">
        <f>KPCO_Additions_Summer!W15*'Key Assumptions'!$J34</f>
        <v>0</v>
      </c>
      <c r="AL15" s="83">
        <f>KPCO_Additions_Summer!X15*'Key Assumptions'!$J34</f>
        <v>0</v>
      </c>
      <c r="AM15" s="83">
        <f>KPCO_Additions_Summer!Y15*'Key Assumptions'!$J34</f>
        <v>0</v>
      </c>
      <c r="AN15" s="83">
        <f>KPCO_Additions_Summer!Z15*'Key Assumptions'!$J34</f>
        <v>0</v>
      </c>
      <c r="AO15" s="83">
        <f>KPCO_Additions_Summer!AA15*'Key Assumptions'!$J34</f>
        <v>0</v>
      </c>
      <c r="AP15" s="83">
        <f>KPCO_Additions_Summer!AB15*'Key Assumptions'!$J34</f>
        <v>0</v>
      </c>
      <c r="AQ15" s="83">
        <f>KPCO_Additions_Summer!AC15*'Key Assumptions'!$J34</f>
        <v>0</v>
      </c>
      <c r="AR15" s="83">
        <f>KPCO_Additions_Summer!AD15*'Key Assumptions'!$J34</f>
        <v>0</v>
      </c>
      <c r="AT15" t="s">
        <v>5</v>
      </c>
      <c r="AV15" t="s">
        <v>13</v>
      </c>
      <c r="AW15" s="43">
        <f t="shared" si="7"/>
        <v>0</v>
      </c>
      <c r="AX15" s="43">
        <f t="shared" si="8"/>
        <v>0</v>
      </c>
      <c r="AY15" s="43">
        <f t="shared" si="8"/>
        <v>0</v>
      </c>
      <c r="AZ15" s="43">
        <f t="shared" si="8"/>
        <v>0</v>
      </c>
      <c r="BA15" s="43">
        <f t="shared" si="9"/>
        <v>0</v>
      </c>
    </row>
    <row r="16" spans="1:53" x14ac:dyDescent="0.25">
      <c r="A16" s="10" t="s">
        <v>210</v>
      </c>
      <c r="B16" s="10">
        <v>2036</v>
      </c>
      <c r="C16" s="10" t="s">
        <v>96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R16" s="83">
        <f t="shared" si="10"/>
        <v>0</v>
      </c>
      <c r="S16" s="83">
        <f t="shared" si="11"/>
        <v>0</v>
      </c>
      <c r="T16" s="83">
        <f t="shared" si="12"/>
        <v>0</v>
      </c>
      <c r="U16" s="83">
        <f t="shared" si="13"/>
        <v>0</v>
      </c>
      <c r="V16" s="83">
        <f t="shared" si="14"/>
        <v>0</v>
      </c>
      <c r="W16" s="83">
        <f t="shared" si="15"/>
        <v>0</v>
      </c>
      <c r="X16" s="83">
        <f t="shared" si="16"/>
        <v>0</v>
      </c>
      <c r="Y16" s="83">
        <f t="shared" si="17"/>
        <v>0</v>
      </c>
      <c r="Z16" s="83">
        <f t="shared" si="18"/>
        <v>0</v>
      </c>
      <c r="AA16" s="83">
        <f t="shared" si="19"/>
        <v>0</v>
      </c>
      <c r="AB16" s="83">
        <f t="shared" si="20"/>
        <v>0</v>
      </c>
      <c r="AC16" s="83">
        <f t="shared" si="21"/>
        <v>0</v>
      </c>
      <c r="AD16" s="83">
        <f t="shared" si="22"/>
        <v>0</v>
      </c>
      <c r="AF16" s="83">
        <f>KPCO_Additions_Summer!R16*'Key Assumptions'!$J35</f>
        <v>0</v>
      </c>
      <c r="AG16" s="83">
        <f>KPCO_Additions_Summer!S16*'Key Assumptions'!$J35</f>
        <v>0</v>
      </c>
      <c r="AH16" s="83">
        <f>KPCO_Additions_Summer!T16*'Key Assumptions'!$J35</f>
        <v>0</v>
      </c>
      <c r="AI16" s="83">
        <f>KPCO_Additions_Summer!U16*'Key Assumptions'!$J35</f>
        <v>0</v>
      </c>
      <c r="AJ16" s="83">
        <f>KPCO_Additions_Summer!V16*'Key Assumptions'!$J35</f>
        <v>0</v>
      </c>
      <c r="AK16" s="83">
        <f>KPCO_Additions_Summer!W16*'Key Assumptions'!$J35</f>
        <v>0</v>
      </c>
      <c r="AL16" s="83">
        <f>KPCO_Additions_Summer!X16*'Key Assumptions'!$J35</f>
        <v>0</v>
      </c>
      <c r="AM16" s="83">
        <f>KPCO_Additions_Summer!Y16*'Key Assumptions'!$J35</f>
        <v>0</v>
      </c>
      <c r="AN16" s="83">
        <f>KPCO_Additions_Summer!Z16*'Key Assumptions'!$J35</f>
        <v>0</v>
      </c>
      <c r="AO16" s="83">
        <f>KPCO_Additions_Summer!AA16*'Key Assumptions'!$J35</f>
        <v>0</v>
      </c>
      <c r="AP16" s="83">
        <f>KPCO_Additions_Summer!AB16*'Key Assumptions'!$J35</f>
        <v>0</v>
      </c>
      <c r="AQ16" s="83">
        <f>KPCO_Additions_Summer!AC16*'Key Assumptions'!$J35</f>
        <v>0</v>
      </c>
      <c r="AR16" s="83">
        <f>KPCO_Additions_Summer!AD16*'Key Assumptions'!$J35</f>
        <v>0</v>
      </c>
      <c r="AT16" t="s">
        <v>5</v>
      </c>
      <c r="AV16" t="s">
        <v>104</v>
      </c>
      <c r="AW16" s="43">
        <f t="shared" si="7"/>
        <v>0</v>
      </c>
      <c r="AX16" s="43">
        <f t="shared" si="8"/>
        <v>0</v>
      </c>
      <c r="AY16" s="43">
        <f t="shared" si="8"/>
        <v>0</v>
      </c>
      <c r="AZ16" s="43">
        <f t="shared" si="8"/>
        <v>0</v>
      </c>
      <c r="BA16" s="43">
        <f t="shared" si="9"/>
        <v>0</v>
      </c>
    </row>
    <row r="17" spans="1:53" x14ac:dyDescent="0.25">
      <c r="A17" s="10" t="s">
        <v>211</v>
      </c>
      <c r="B17" s="10">
        <v>2037</v>
      </c>
      <c r="C17" s="10" t="s">
        <v>96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R17" s="83">
        <f t="shared" si="10"/>
        <v>0</v>
      </c>
      <c r="S17" s="83">
        <f t="shared" si="11"/>
        <v>0</v>
      </c>
      <c r="T17" s="83">
        <f t="shared" si="12"/>
        <v>0</v>
      </c>
      <c r="U17" s="83">
        <f t="shared" si="13"/>
        <v>0</v>
      </c>
      <c r="V17" s="83">
        <f t="shared" si="14"/>
        <v>0</v>
      </c>
      <c r="W17" s="83">
        <f t="shared" si="15"/>
        <v>0</v>
      </c>
      <c r="X17" s="83">
        <f t="shared" si="16"/>
        <v>0</v>
      </c>
      <c r="Y17" s="83">
        <f t="shared" si="17"/>
        <v>0</v>
      </c>
      <c r="Z17" s="83">
        <f t="shared" si="18"/>
        <v>0</v>
      </c>
      <c r="AA17" s="83">
        <f t="shared" si="19"/>
        <v>0</v>
      </c>
      <c r="AB17" s="83">
        <f t="shared" si="20"/>
        <v>0</v>
      </c>
      <c r="AC17" s="83">
        <f t="shared" si="21"/>
        <v>0</v>
      </c>
      <c r="AD17" s="83">
        <f t="shared" si="22"/>
        <v>0</v>
      </c>
      <c r="AF17" s="83">
        <f>KPCO_Additions_Summer!R17*'Key Assumptions'!$J36</f>
        <v>0</v>
      </c>
      <c r="AG17" s="83">
        <f>KPCO_Additions_Summer!S17*'Key Assumptions'!$J36</f>
        <v>0</v>
      </c>
      <c r="AH17" s="83">
        <f>KPCO_Additions_Summer!T17*'Key Assumptions'!$J36</f>
        <v>0</v>
      </c>
      <c r="AI17" s="83">
        <f>KPCO_Additions_Summer!U17*'Key Assumptions'!$J36</f>
        <v>0</v>
      </c>
      <c r="AJ17" s="83">
        <f>KPCO_Additions_Summer!V17*'Key Assumptions'!$J36</f>
        <v>0</v>
      </c>
      <c r="AK17" s="83">
        <f>KPCO_Additions_Summer!W17*'Key Assumptions'!$J36</f>
        <v>0</v>
      </c>
      <c r="AL17" s="83">
        <f>KPCO_Additions_Summer!X17*'Key Assumptions'!$J36</f>
        <v>0</v>
      </c>
      <c r="AM17" s="83">
        <f>KPCO_Additions_Summer!Y17*'Key Assumptions'!$J36</f>
        <v>0</v>
      </c>
      <c r="AN17" s="83">
        <f>KPCO_Additions_Summer!Z17*'Key Assumptions'!$J36</f>
        <v>0</v>
      </c>
      <c r="AO17" s="83">
        <f>KPCO_Additions_Summer!AA17*'Key Assumptions'!$J36</f>
        <v>0</v>
      </c>
      <c r="AP17" s="83">
        <f>KPCO_Additions_Summer!AB17*'Key Assumptions'!$J36</f>
        <v>0</v>
      </c>
      <c r="AQ17" s="83">
        <f>KPCO_Additions_Summer!AC17*'Key Assumptions'!$J36</f>
        <v>0</v>
      </c>
      <c r="AR17" s="83">
        <f>KPCO_Additions_Summer!AD17*'Key Assumptions'!$J36</f>
        <v>0</v>
      </c>
      <c r="AT17" t="s">
        <v>5</v>
      </c>
      <c r="AV17" t="s">
        <v>14</v>
      </c>
      <c r="AW17" s="43">
        <f t="shared" si="7"/>
        <v>0</v>
      </c>
      <c r="AX17" s="43">
        <f t="shared" si="8"/>
        <v>0</v>
      </c>
      <c r="AY17" s="43">
        <f t="shared" si="8"/>
        <v>0</v>
      </c>
      <c r="AZ17" s="43">
        <f t="shared" si="8"/>
        <v>0</v>
      </c>
      <c r="BA17" s="43">
        <f t="shared" si="9"/>
        <v>0</v>
      </c>
    </row>
    <row r="18" spans="1:53" x14ac:dyDescent="0.25">
      <c r="A18" s="10" t="s">
        <v>212</v>
      </c>
      <c r="B18" s="10">
        <v>2038</v>
      </c>
      <c r="C18" s="10" t="s">
        <v>96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R18" s="83">
        <f t="shared" si="10"/>
        <v>0</v>
      </c>
      <c r="S18" s="83">
        <f t="shared" si="11"/>
        <v>0</v>
      </c>
      <c r="T18" s="83">
        <f t="shared" si="12"/>
        <v>0</v>
      </c>
      <c r="U18" s="83">
        <f t="shared" si="13"/>
        <v>0</v>
      </c>
      <c r="V18" s="83">
        <f t="shared" si="14"/>
        <v>0</v>
      </c>
      <c r="W18" s="83">
        <f t="shared" si="15"/>
        <v>0</v>
      </c>
      <c r="X18" s="83">
        <f t="shared" si="16"/>
        <v>0</v>
      </c>
      <c r="Y18" s="83">
        <f t="shared" si="17"/>
        <v>0</v>
      </c>
      <c r="Z18" s="83">
        <f t="shared" si="18"/>
        <v>0</v>
      </c>
      <c r="AA18" s="83">
        <f t="shared" si="19"/>
        <v>0</v>
      </c>
      <c r="AB18" s="83">
        <f t="shared" si="20"/>
        <v>0</v>
      </c>
      <c r="AC18" s="83">
        <f t="shared" si="21"/>
        <v>0</v>
      </c>
      <c r="AD18" s="83">
        <f t="shared" si="22"/>
        <v>0</v>
      </c>
      <c r="AF18" s="83">
        <f>KPCO_Additions_Summer!R18*'Key Assumptions'!$J37</f>
        <v>0</v>
      </c>
      <c r="AG18" s="83">
        <f>KPCO_Additions_Summer!S18*'Key Assumptions'!$J37</f>
        <v>0</v>
      </c>
      <c r="AH18" s="83">
        <f>KPCO_Additions_Summer!T18*'Key Assumptions'!$J37</f>
        <v>0</v>
      </c>
      <c r="AI18" s="83">
        <f>KPCO_Additions_Summer!U18*'Key Assumptions'!$J37</f>
        <v>0</v>
      </c>
      <c r="AJ18" s="83">
        <f>KPCO_Additions_Summer!V18*'Key Assumptions'!$J37</f>
        <v>0</v>
      </c>
      <c r="AK18" s="83">
        <f>KPCO_Additions_Summer!W18*'Key Assumptions'!$J37</f>
        <v>0</v>
      </c>
      <c r="AL18" s="83">
        <f>KPCO_Additions_Summer!X18*'Key Assumptions'!$J37</f>
        <v>0</v>
      </c>
      <c r="AM18" s="83">
        <f>KPCO_Additions_Summer!Y18*'Key Assumptions'!$J37</f>
        <v>0</v>
      </c>
      <c r="AN18" s="83">
        <f>KPCO_Additions_Summer!Z18*'Key Assumptions'!$J37</f>
        <v>0</v>
      </c>
      <c r="AO18" s="83">
        <f>KPCO_Additions_Summer!AA18*'Key Assumptions'!$J37</f>
        <v>0</v>
      </c>
      <c r="AP18" s="83">
        <f>KPCO_Additions_Summer!AB18*'Key Assumptions'!$J37</f>
        <v>0</v>
      </c>
      <c r="AQ18" s="83">
        <f>KPCO_Additions_Summer!AC18*'Key Assumptions'!$J37</f>
        <v>0</v>
      </c>
      <c r="AR18" s="83">
        <f>KPCO_Additions_Summer!AD18*'Key Assumptions'!$J37</f>
        <v>0</v>
      </c>
      <c r="AT18" t="s">
        <v>5</v>
      </c>
      <c r="AV18" t="s">
        <v>105</v>
      </c>
      <c r="AW18" s="43">
        <f t="shared" si="7"/>
        <v>0</v>
      </c>
      <c r="AX18" s="43">
        <f t="shared" si="8"/>
        <v>0</v>
      </c>
      <c r="AY18" s="43">
        <f t="shared" si="8"/>
        <v>0</v>
      </c>
      <c r="AZ18" s="43">
        <f t="shared" si="8"/>
        <v>0</v>
      </c>
      <c r="BA18" s="43">
        <f t="shared" si="9"/>
        <v>0</v>
      </c>
    </row>
    <row r="19" spans="1:53" x14ac:dyDescent="0.25">
      <c r="A19" s="10" t="s">
        <v>213</v>
      </c>
      <c r="B19" s="10">
        <v>2039</v>
      </c>
      <c r="C19" s="10" t="s">
        <v>96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R19" s="83">
        <f t="shared" si="10"/>
        <v>0</v>
      </c>
      <c r="S19" s="83">
        <f t="shared" si="11"/>
        <v>0</v>
      </c>
      <c r="T19" s="83">
        <f t="shared" si="12"/>
        <v>0</v>
      </c>
      <c r="U19" s="83">
        <f t="shared" si="13"/>
        <v>0</v>
      </c>
      <c r="V19" s="83">
        <f t="shared" si="14"/>
        <v>0</v>
      </c>
      <c r="W19" s="83">
        <f t="shared" si="15"/>
        <v>0</v>
      </c>
      <c r="X19" s="83">
        <f t="shared" si="16"/>
        <v>0</v>
      </c>
      <c r="Y19" s="83">
        <f t="shared" si="17"/>
        <v>0</v>
      </c>
      <c r="Z19" s="83">
        <f t="shared" si="18"/>
        <v>0</v>
      </c>
      <c r="AA19" s="83">
        <f t="shared" si="19"/>
        <v>0</v>
      </c>
      <c r="AB19" s="83">
        <f t="shared" si="20"/>
        <v>0</v>
      </c>
      <c r="AC19" s="83">
        <f t="shared" si="21"/>
        <v>0</v>
      </c>
      <c r="AD19" s="83">
        <f t="shared" si="22"/>
        <v>0</v>
      </c>
      <c r="AF19" s="83">
        <f>KPCO_Additions_Summer!R19*'Key Assumptions'!$J38</f>
        <v>0</v>
      </c>
      <c r="AG19" s="83">
        <f>KPCO_Additions_Summer!S19*'Key Assumptions'!$J38</f>
        <v>0</v>
      </c>
      <c r="AH19" s="83">
        <f>KPCO_Additions_Summer!T19*'Key Assumptions'!$J38</f>
        <v>0</v>
      </c>
      <c r="AI19" s="83">
        <f>KPCO_Additions_Summer!U19*'Key Assumptions'!$J38</f>
        <v>0</v>
      </c>
      <c r="AJ19" s="83">
        <f>KPCO_Additions_Summer!V19*'Key Assumptions'!$J38</f>
        <v>0</v>
      </c>
      <c r="AK19" s="83">
        <f>KPCO_Additions_Summer!W19*'Key Assumptions'!$J38</f>
        <v>0</v>
      </c>
      <c r="AL19" s="83">
        <f>KPCO_Additions_Summer!X19*'Key Assumptions'!$J38</f>
        <v>0</v>
      </c>
      <c r="AM19" s="83">
        <f>KPCO_Additions_Summer!Y19*'Key Assumptions'!$J38</f>
        <v>0</v>
      </c>
      <c r="AN19" s="83">
        <f>KPCO_Additions_Summer!Z19*'Key Assumptions'!$J38</f>
        <v>0</v>
      </c>
      <c r="AO19" s="83">
        <f>KPCO_Additions_Summer!AA19*'Key Assumptions'!$J38</f>
        <v>0</v>
      </c>
      <c r="AP19" s="83">
        <f>KPCO_Additions_Summer!AB19*'Key Assumptions'!$J38</f>
        <v>0</v>
      </c>
      <c r="AQ19" s="83">
        <f>KPCO_Additions_Summer!AC19*'Key Assumptions'!$J38</f>
        <v>0</v>
      </c>
      <c r="AR19" s="83">
        <f>KPCO_Additions_Summer!AD19*'Key Assumptions'!$J38</f>
        <v>0</v>
      </c>
      <c r="AT19" t="s">
        <v>5</v>
      </c>
      <c r="AV19" t="s">
        <v>106</v>
      </c>
      <c r="AW19" s="43">
        <f t="shared" si="7"/>
        <v>0</v>
      </c>
      <c r="AX19" s="43">
        <f t="shared" si="8"/>
        <v>0</v>
      </c>
      <c r="AY19" s="43">
        <f t="shared" si="8"/>
        <v>0</v>
      </c>
      <c r="AZ19" s="43">
        <f t="shared" si="8"/>
        <v>0</v>
      </c>
      <c r="BA19" s="43">
        <f t="shared" si="9"/>
        <v>0</v>
      </c>
    </row>
    <row r="20" spans="1:53" x14ac:dyDescent="0.25">
      <c r="A20" s="10" t="s">
        <v>214</v>
      </c>
      <c r="B20" s="10">
        <v>2040</v>
      </c>
      <c r="C20" s="10" t="s">
        <v>96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R20" s="83">
        <f t="shared" si="10"/>
        <v>0</v>
      </c>
      <c r="S20" s="83">
        <f t="shared" si="11"/>
        <v>0</v>
      </c>
      <c r="T20" s="83">
        <f t="shared" si="12"/>
        <v>0</v>
      </c>
      <c r="U20" s="83">
        <f t="shared" si="13"/>
        <v>0</v>
      </c>
      <c r="V20" s="83">
        <f t="shared" si="14"/>
        <v>0</v>
      </c>
      <c r="W20" s="83">
        <f t="shared" si="15"/>
        <v>0</v>
      </c>
      <c r="X20" s="83">
        <f t="shared" si="16"/>
        <v>0</v>
      </c>
      <c r="Y20" s="83">
        <f t="shared" si="17"/>
        <v>0</v>
      </c>
      <c r="Z20" s="83">
        <f t="shared" si="18"/>
        <v>0</v>
      </c>
      <c r="AA20" s="83">
        <f t="shared" si="19"/>
        <v>0</v>
      </c>
      <c r="AB20" s="83">
        <f t="shared" si="20"/>
        <v>0</v>
      </c>
      <c r="AC20" s="83">
        <f t="shared" si="21"/>
        <v>0</v>
      </c>
      <c r="AD20" s="83">
        <f t="shared" si="22"/>
        <v>0</v>
      </c>
      <c r="AF20" s="83">
        <f>KPCO_Additions_Summer!R20*'Key Assumptions'!$J39</f>
        <v>0</v>
      </c>
      <c r="AG20" s="83">
        <f>KPCO_Additions_Summer!S20*'Key Assumptions'!$J39</f>
        <v>0</v>
      </c>
      <c r="AH20" s="83">
        <f>KPCO_Additions_Summer!T20*'Key Assumptions'!$J39</f>
        <v>0</v>
      </c>
      <c r="AI20" s="83">
        <f>KPCO_Additions_Summer!U20*'Key Assumptions'!$J39</f>
        <v>0</v>
      </c>
      <c r="AJ20" s="83">
        <f>KPCO_Additions_Summer!V20*'Key Assumptions'!$J39</f>
        <v>0</v>
      </c>
      <c r="AK20" s="83">
        <f>KPCO_Additions_Summer!W20*'Key Assumptions'!$J39</f>
        <v>0</v>
      </c>
      <c r="AL20" s="83">
        <f>KPCO_Additions_Summer!X20*'Key Assumptions'!$J39</f>
        <v>0</v>
      </c>
      <c r="AM20" s="83">
        <f>KPCO_Additions_Summer!Y20*'Key Assumptions'!$J39</f>
        <v>0</v>
      </c>
      <c r="AN20" s="83">
        <f>KPCO_Additions_Summer!Z20*'Key Assumptions'!$J39</f>
        <v>0</v>
      </c>
      <c r="AO20" s="83">
        <f>KPCO_Additions_Summer!AA20*'Key Assumptions'!$J39</f>
        <v>0</v>
      </c>
      <c r="AP20" s="83">
        <f>KPCO_Additions_Summer!AB20*'Key Assumptions'!$J39</f>
        <v>0</v>
      </c>
      <c r="AQ20" s="83">
        <f>KPCO_Additions_Summer!AC20*'Key Assumptions'!$J39</f>
        <v>0</v>
      </c>
      <c r="AR20" s="83">
        <f>KPCO_Additions_Summer!AD20*'Key Assumptions'!$J39</f>
        <v>0</v>
      </c>
      <c r="AT20" t="s">
        <v>5</v>
      </c>
      <c r="AV20" t="s">
        <v>12</v>
      </c>
      <c r="AW20" s="43">
        <f t="shared" si="7"/>
        <v>0</v>
      </c>
      <c r="AX20" s="43">
        <f t="shared" si="8"/>
        <v>0</v>
      </c>
      <c r="AY20" s="43">
        <f t="shared" si="8"/>
        <v>295</v>
      </c>
      <c r="AZ20" s="43">
        <f t="shared" si="8"/>
        <v>0</v>
      </c>
      <c r="BA20" s="43">
        <f t="shared" si="9"/>
        <v>0</v>
      </c>
    </row>
    <row r="21" spans="1:53" x14ac:dyDescent="0.25">
      <c r="A21" s="10" t="s">
        <v>215</v>
      </c>
      <c r="B21" s="10">
        <v>2041</v>
      </c>
      <c r="C21" s="10" t="s">
        <v>96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R21" s="83">
        <f t="shared" si="10"/>
        <v>0</v>
      </c>
      <c r="S21" s="83">
        <f t="shared" si="11"/>
        <v>0</v>
      </c>
      <c r="T21" s="83">
        <f t="shared" si="12"/>
        <v>0</v>
      </c>
      <c r="U21" s="83">
        <f t="shared" si="13"/>
        <v>0</v>
      </c>
      <c r="V21" s="83">
        <f t="shared" si="14"/>
        <v>0</v>
      </c>
      <c r="W21" s="83">
        <f t="shared" si="15"/>
        <v>0</v>
      </c>
      <c r="X21" s="83">
        <f t="shared" si="16"/>
        <v>0</v>
      </c>
      <c r="Y21" s="83">
        <f t="shared" si="17"/>
        <v>0</v>
      </c>
      <c r="Z21" s="83">
        <f t="shared" si="18"/>
        <v>0</v>
      </c>
      <c r="AA21" s="83">
        <f t="shared" si="19"/>
        <v>0</v>
      </c>
      <c r="AB21" s="83">
        <f t="shared" si="20"/>
        <v>0</v>
      </c>
      <c r="AC21" s="83">
        <f t="shared" si="21"/>
        <v>0</v>
      </c>
      <c r="AD21" s="83">
        <f t="shared" si="22"/>
        <v>0</v>
      </c>
      <c r="AF21" s="83">
        <f>KPCO_Additions_Summer!R21*'Key Assumptions'!$J40</f>
        <v>0</v>
      </c>
      <c r="AG21" s="83">
        <f>KPCO_Additions_Summer!S21*'Key Assumptions'!$J40</f>
        <v>0</v>
      </c>
      <c r="AH21" s="83">
        <f>KPCO_Additions_Summer!T21*'Key Assumptions'!$J40</f>
        <v>0</v>
      </c>
      <c r="AI21" s="83">
        <f>KPCO_Additions_Summer!U21*'Key Assumptions'!$J40</f>
        <v>0</v>
      </c>
      <c r="AJ21" s="83">
        <f>KPCO_Additions_Summer!V21*'Key Assumptions'!$J40</f>
        <v>0</v>
      </c>
      <c r="AK21" s="83">
        <f>KPCO_Additions_Summer!W21*'Key Assumptions'!$J40</f>
        <v>0</v>
      </c>
      <c r="AL21" s="83">
        <f>KPCO_Additions_Summer!X21*'Key Assumptions'!$J40</f>
        <v>0</v>
      </c>
      <c r="AM21" s="83">
        <f>KPCO_Additions_Summer!Y21*'Key Assumptions'!$J40</f>
        <v>0</v>
      </c>
      <c r="AN21" s="83">
        <f>KPCO_Additions_Summer!Z21*'Key Assumptions'!$J40</f>
        <v>0</v>
      </c>
      <c r="AO21" s="83">
        <f>KPCO_Additions_Summer!AA21*'Key Assumptions'!$J40</f>
        <v>0</v>
      </c>
      <c r="AP21" s="83">
        <f>KPCO_Additions_Summer!AB21*'Key Assumptions'!$J40</f>
        <v>0</v>
      </c>
      <c r="AQ21" s="83">
        <f>KPCO_Additions_Summer!AC21*'Key Assumptions'!$J40</f>
        <v>0</v>
      </c>
      <c r="AR21" s="83">
        <f>KPCO_Additions_Summer!AD21*'Key Assumptions'!$J40</f>
        <v>0</v>
      </c>
      <c r="AT21" t="s">
        <v>5</v>
      </c>
      <c r="AV21" t="s">
        <v>107</v>
      </c>
      <c r="AW21" s="43">
        <f t="shared" si="7"/>
        <v>0</v>
      </c>
      <c r="AX21" s="43">
        <f t="shared" si="8"/>
        <v>0</v>
      </c>
      <c r="AY21" s="43">
        <f t="shared" si="8"/>
        <v>0</v>
      </c>
      <c r="AZ21" s="43">
        <f t="shared" si="8"/>
        <v>0</v>
      </c>
      <c r="BA21" s="43">
        <f t="shared" si="9"/>
        <v>0</v>
      </c>
    </row>
    <row r="22" spans="1:53" x14ac:dyDescent="0.25">
      <c r="A22" s="10" t="s">
        <v>216</v>
      </c>
      <c r="B22" s="10">
        <v>2042</v>
      </c>
      <c r="C22" s="10" t="s">
        <v>96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R22" s="83">
        <f t="shared" si="10"/>
        <v>0</v>
      </c>
      <c r="S22" s="83">
        <f t="shared" si="11"/>
        <v>0</v>
      </c>
      <c r="T22" s="83">
        <f t="shared" si="12"/>
        <v>0</v>
      </c>
      <c r="U22" s="83">
        <f t="shared" si="13"/>
        <v>0</v>
      </c>
      <c r="V22" s="83">
        <f t="shared" si="14"/>
        <v>0</v>
      </c>
      <c r="W22" s="83">
        <f t="shared" si="15"/>
        <v>0</v>
      </c>
      <c r="X22" s="83">
        <f t="shared" si="16"/>
        <v>0</v>
      </c>
      <c r="Y22" s="83">
        <f t="shared" si="17"/>
        <v>0</v>
      </c>
      <c r="Z22" s="83">
        <f t="shared" si="18"/>
        <v>0</v>
      </c>
      <c r="AA22" s="83">
        <f t="shared" si="19"/>
        <v>0</v>
      </c>
      <c r="AB22" s="83">
        <f t="shared" si="20"/>
        <v>0</v>
      </c>
      <c r="AC22" s="83">
        <f t="shared" si="21"/>
        <v>0</v>
      </c>
      <c r="AD22" s="83">
        <f t="shared" si="22"/>
        <v>0</v>
      </c>
      <c r="AF22" s="83">
        <f>KPCO_Additions_Summer!R22*'Key Assumptions'!$J41</f>
        <v>0</v>
      </c>
      <c r="AG22" s="83">
        <f>KPCO_Additions_Summer!S22*'Key Assumptions'!$J41</f>
        <v>0</v>
      </c>
      <c r="AH22" s="83">
        <f>KPCO_Additions_Summer!T22*'Key Assumptions'!$J41</f>
        <v>0</v>
      </c>
      <c r="AI22" s="83">
        <f>KPCO_Additions_Summer!U22*'Key Assumptions'!$J41</f>
        <v>0</v>
      </c>
      <c r="AJ22" s="83">
        <f>KPCO_Additions_Summer!V22*'Key Assumptions'!$J41</f>
        <v>0</v>
      </c>
      <c r="AK22" s="83">
        <f>KPCO_Additions_Summer!W22*'Key Assumptions'!$J41</f>
        <v>0</v>
      </c>
      <c r="AL22" s="83">
        <f>KPCO_Additions_Summer!X22*'Key Assumptions'!$J41</f>
        <v>0</v>
      </c>
      <c r="AM22" s="83">
        <f>KPCO_Additions_Summer!Y22*'Key Assumptions'!$J41</f>
        <v>0</v>
      </c>
      <c r="AN22" s="83">
        <f>KPCO_Additions_Summer!Z22*'Key Assumptions'!$J41</f>
        <v>0</v>
      </c>
      <c r="AO22" s="83">
        <f>KPCO_Additions_Summer!AA22*'Key Assumptions'!$J41</f>
        <v>0</v>
      </c>
      <c r="AP22" s="83">
        <f>KPCO_Additions_Summer!AB22*'Key Assumptions'!$J41</f>
        <v>0</v>
      </c>
      <c r="AQ22" s="83">
        <f>KPCO_Additions_Summer!AC22*'Key Assumptions'!$J41</f>
        <v>0</v>
      </c>
      <c r="AR22" s="83">
        <f>KPCO_Additions_Summer!AD22*'Key Assumptions'!$J41</f>
        <v>0</v>
      </c>
      <c r="AT22" t="s">
        <v>5</v>
      </c>
      <c r="AV22" t="s">
        <v>10</v>
      </c>
      <c r="AW22" s="43">
        <f t="shared" si="7"/>
        <v>0</v>
      </c>
      <c r="AX22" s="43">
        <f t="shared" si="8"/>
        <v>0</v>
      </c>
      <c r="AY22" s="43">
        <f t="shared" si="8"/>
        <v>0</v>
      </c>
      <c r="AZ22" s="43">
        <f t="shared" si="8"/>
        <v>0</v>
      </c>
      <c r="BA22" s="43">
        <f t="shared" si="9"/>
        <v>0</v>
      </c>
    </row>
    <row r="23" spans="1:53" x14ac:dyDescent="0.25">
      <c r="A23" s="10" t="s">
        <v>217</v>
      </c>
      <c r="B23" s="10">
        <v>2043</v>
      </c>
      <c r="C23" s="10" t="s">
        <v>96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R23" s="83">
        <f t="shared" si="10"/>
        <v>0</v>
      </c>
      <c r="S23" s="83">
        <f t="shared" si="11"/>
        <v>0</v>
      </c>
      <c r="T23" s="83">
        <f t="shared" si="12"/>
        <v>0</v>
      </c>
      <c r="U23" s="83">
        <f t="shared" si="13"/>
        <v>0</v>
      </c>
      <c r="V23" s="83">
        <f t="shared" si="14"/>
        <v>0</v>
      </c>
      <c r="W23" s="83">
        <f t="shared" si="15"/>
        <v>0</v>
      </c>
      <c r="X23" s="83">
        <f t="shared" si="16"/>
        <v>0</v>
      </c>
      <c r="Y23" s="83">
        <f t="shared" si="17"/>
        <v>0</v>
      </c>
      <c r="Z23" s="83">
        <f t="shared" si="18"/>
        <v>0</v>
      </c>
      <c r="AA23" s="83">
        <f t="shared" si="19"/>
        <v>0</v>
      </c>
      <c r="AB23" s="83">
        <f t="shared" si="20"/>
        <v>0</v>
      </c>
      <c r="AC23" s="83">
        <f t="shared" si="21"/>
        <v>0</v>
      </c>
      <c r="AD23" s="83">
        <f t="shared" si="22"/>
        <v>0</v>
      </c>
      <c r="AF23" s="83">
        <f>KPCO_Additions_Summer!R23*'Key Assumptions'!$J42</f>
        <v>0</v>
      </c>
      <c r="AG23" s="83">
        <f>KPCO_Additions_Summer!S23*'Key Assumptions'!$J42</f>
        <v>0</v>
      </c>
      <c r="AH23" s="83">
        <f>KPCO_Additions_Summer!T23*'Key Assumptions'!$J42</f>
        <v>0</v>
      </c>
      <c r="AI23" s="83">
        <f>KPCO_Additions_Summer!U23*'Key Assumptions'!$J42</f>
        <v>0</v>
      </c>
      <c r="AJ23" s="83">
        <f>KPCO_Additions_Summer!V23*'Key Assumptions'!$J42</f>
        <v>0</v>
      </c>
      <c r="AK23" s="83">
        <f>KPCO_Additions_Summer!W23*'Key Assumptions'!$J42</f>
        <v>0</v>
      </c>
      <c r="AL23" s="83">
        <f>KPCO_Additions_Summer!X23*'Key Assumptions'!$J42</f>
        <v>0</v>
      </c>
      <c r="AM23" s="83">
        <f>KPCO_Additions_Summer!Y23*'Key Assumptions'!$J42</f>
        <v>0</v>
      </c>
      <c r="AN23" s="83">
        <f>KPCO_Additions_Summer!Z23*'Key Assumptions'!$J42</f>
        <v>0</v>
      </c>
      <c r="AO23" s="83">
        <f>KPCO_Additions_Summer!AA23*'Key Assumptions'!$J42</f>
        <v>0</v>
      </c>
      <c r="AP23" s="83">
        <f>KPCO_Additions_Summer!AB23*'Key Assumptions'!$J42</f>
        <v>0</v>
      </c>
      <c r="AQ23" s="83">
        <f>KPCO_Additions_Summer!AC23*'Key Assumptions'!$J42</f>
        <v>0</v>
      </c>
      <c r="AR23" s="83">
        <f>KPCO_Additions_Summer!AD23*'Key Assumptions'!$J42</f>
        <v>0</v>
      </c>
      <c r="AT23" t="s">
        <v>5</v>
      </c>
      <c r="AV23" t="s">
        <v>15</v>
      </c>
      <c r="AW23" s="43">
        <f t="shared" si="7"/>
        <v>49.946439006029287</v>
      </c>
      <c r="AX23" s="43">
        <f t="shared" si="8"/>
        <v>160.03098316302723</v>
      </c>
      <c r="AY23" s="43">
        <f t="shared" si="8"/>
        <v>238.85144909155539</v>
      </c>
      <c r="AZ23" s="43">
        <f t="shared" si="8"/>
        <v>226.71187892610374</v>
      </c>
      <c r="BA23" s="43">
        <f t="shared" si="9"/>
        <v>123.91531032995321</v>
      </c>
    </row>
    <row r="24" spans="1:53" x14ac:dyDescent="0.25">
      <c r="A24" s="10" t="s">
        <v>218</v>
      </c>
      <c r="B24" s="10">
        <v>2024</v>
      </c>
      <c r="C24" s="10" t="s">
        <v>97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R24" s="83">
        <f t="shared" ref="R24:AD24" si="23">D24</f>
        <v>0</v>
      </c>
      <c r="S24" s="83">
        <f t="shared" si="23"/>
        <v>0</v>
      </c>
      <c r="T24" s="83">
        <f t="shared" si="23"/>
        <v>0</v>
      </c>
      <c r="U24" s="83">
        <f t="shared" si="23"/>
        <v>0</v>
      </c>
      <c r="V24" s="83">
        <f t="shared" si="23"/>
        <v>0</v>
      </c>
      <c r="W24" s="83">
        <f t="shared" si="23"/>
        <v>0</v>
      </c>
      <c r="X24" s="83">
        <f t="shared" si="23"/>
        <v>0</v>
      </c>
      <c r="Y24" s="83">
        <f t="shared" si="23"/>
        <v>0</v>
      </c>
      <c r="Z24" s="83">
        <f t="shared" si="23"/>
        <v>0</v>
      </c>
      <c r="AA24" s="83">
        <f t="shared" si="23"/>
        <v>0</v>
      </c>
      <c r="AB24" s="83">
        <f t="shared" si="23"/>
        <v>0</v>
      </c>
      <c r="AC24" s="83">
        <f t="shared" si="23"/>
        <v>0</v>
      </c>
      <c r="AD24" s="83">
        <f t="shared" si="23"/>
        <v>0</v>
      </c>
      <c r="AF24" s="83">
        <f>KPCO_Additions_Summer!R24*'Key Assumptions'!$J23</f>
        <v>0</v>
      </c>
      <c r="AG24" s="83">
        <f>KPCO_Additions_Summer!S24*'Key Assumptions'!$J23</f>
        <v>0</v>
      </c>
      <c r="AH24" s="83">
        <f>KPCO_Additions_Summer!T24*'Key Assumptions'!$J23</f>
        <v>0</v>
      </c>
      <c r="AI24" s="83">
        <f>KPCO_Additions_Summer!U24*'Key Assumptions'!$J23</f>
        <v>0</v>
      </c>
      <c r="AJ24" s="83">
        <f>KPCO_Additions_Summer!V24*'Key Assumptions'!$J23</f>
        <v>0</v>
      </c>
      <c r="AK24" s="83">
        <f>KPCO_Additions_Summer!W24*'Key Assumptions'!$J23</f>
        <v>0</v>
      </c>
      <c r="AL24" s="83">
        <f>KPCO_Additions_Summer!X24*'Key Assumptions'!$J23</f>
        <v>0</v>
      </c>
      <c r="AM24" s="83">
        <f>KPCO_Additions_Summer!Y24*'Key Assumptions'!$J23</f>
        <v>0</v>
      </c>
      <c r="AN24" s="83">
        <f>KPCO_Additions_Summer!Z24*'Key Assumptions'!$J23</f>
        <v>0</v>
      </c>
      <c r="AO24" s="83">
        <f>KPCO_Additions_Summer!AA24*'Key Assumptions'!$J23</f>
        <v>0</v>
      </c>
      <c r="AP24" s="83">
        <f>KPCO_Additions_Summer!AB24*'Key Assumptions'!$J23</f>
        <v>0</v>
      </c>
      <c r="AQ24" s="83">
        <f>KPCO_Additions_Summer!AC24*'Key Assumptions'!$J23</f>
        <v>0</v>
      </c>
      <c r="AR24" s="83">
        <f>KPCO_Additions_Summer!AD24*'Key Assumptions'!$J23</f>
        <v>0</v>
      </c>
      <c r="AT24" t="s">
        <v>5</v>
      </c>
      <c r="AV24" t="s">
        <v>7</v>
      </c>
      <c r="AW24" s="43">
        <f t="shared" si="7"/>
        <v>0</v>
      </c>
      <c r="AX24" s="43">
        <f t="shared" si="8"/>
        <v>300</v>
      </c>
      <c r="AY24" s="43">
        <f t="shared" si="8"/>
        <v>0</v>
      </c>
      <c r="AZ24" s="43">
        <f t="shared" si="8"/>
        <v>0</v>
      </c>
      <c r="BA24" s="43">
        <f t="shared" si="9"/>
        <v>0</v>
      </c>
    </row>
    <row r="25" spans="1:53" x14ac:dyDescent="0.25">
      <c r="A25" s="10" t="s">
        <v>219</v>
      </c>
      <c r="B25" s="10">
        <v>2025</v>
      </c>
      <c r="C25" s="10" t="s">
        <v>97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R25" s="83">
        <f t="shared" ref="R25:R43" si="24">D25+R24</f>
        <v>0</v>
      </c>
      <c r="S25" s="83">
        <f t="shared" ref="S25:S43" si="25">E25+S24</f>
        <v>0</v>
      </c>
      <c r="T25" s="83">
        <f t="shared" ref="T25:T43" si="26">F25+T24</f>
        <v>0</v>
      </c>
      <c r="U25" s="83">
        <f t="shared" ref="U25:U43" si="27">G25+U24</f>
        <v>0</v>
      </c>
      <c r="V25" s="83">
        <f t="shared" ref="V25:V43" si="28">H25+V24</f>
        <v>0</v>
      </c>
      <c r="W25" s="83">
        <f t="shared" ref="W25:W43" si="29">I25+W24</f>
        <v>0</v>
      </c>
      <c r="X25" s="83">
        <f t="shared" ref="X25:X43" si="30">J25+X24</f>
        <v>0</v>
      </c>
      <c r="Y25" s="83">
        <f t="shared" ref="Y25:Y43" si="31">K25+Y24</f>
        <v>0</v>
      </c>
      <c r="Z25" s="83">
        <f t="shared" ref="Z25:Z43" si="32">L25+Z24</f>
        <v>0</v>
      </c>
      <c r="AA25" s="83">
        <f t="shared" ref="AA25:AA43" si="33">M25+AA24</f>
        <v>0</v>
      </c>
      <c r="AB25" s="83">
        <f t="shared" ref="AB25:AB43" si="34">N25+AB24</f>
        <v>0</v>
      </c>
      <c r="AC25" s="83">
        <f t="shared" ref="AC25:AC43" si="35">O25+AC24</f>
        <v>0</v>
      </c>
      <c r="AD25" s="83">
        <f t="shared" ref="AD25:AD43" si="36">P25+AD24</f>
        <v>0</v>
      </c>
      <c r="AF25" s="83">
        <f>KPCO_Additions_Summer!R25*'Key Assumptions'!$J24</f>
        <v>0</v>
      </c>
      <c r="AG25" s="83">
        <f>KPCO_Additions_Summer!S25*'Key Assumptions'!$J24</f>
        <v>0</v>
      </c>
      <c r="AH25" s="83">
        <f>KPCO_Additions_Summer!T25*'Key Assumptions'!$J24</f>
        <v>0</v>
      </c>
      <c r="AI25" s="83">
        <f>KPCO_Additions_Summer!U25*'Key Assumptions'!$J24</f>
        <v>0</v>
      </c>
      <c r="AJ25" s="83">
        <f>KPCO_Additions_Summer!V25*'Key Assumptions'!$J24</f>
        <v>0</v>
      </c>
      <c r="AK25" s="83">
        <f>KPCO_Additions_Summer!W25*'Key Assumptions'!$J24</f>
        <v>0</v>
      </c>
      <c r="AL25" s="83">
        <f>KPCO_Additions_Summer!X25*'Key Assumptions'!$J24</f>
        <v>0</v>
      </c>
      <c r="AM25" s="83">
        <f>KPCO_Additions_Summer!Y25*'Key Assumptions'!$J24</f>
        <v>0</v>
      </c>
      <c r="AN25" s="83">
        <f>KPCO_Additions_Summer!Z25*'Key Assumptions'!$J24</f>
        <v>0</v>
      </c>
      <c r="AO25" s="83">
        <f>KPCO_Additions_Summer!AA25*'Key Assumptions'!$J24</f>
        <v>0</v>
      </c>
      <c r="AP25" s="83">
        <f>KPCO_Additions_Summer!AB25*'Key Assumptions'!$J24</f>
        <v>0</v>
      </c>
      <c r="AQ25" s="83">
        <f>KPCO_Additions_Summer!AC25*'Key Assumptions'!$J24</f>
        <v>0</v>
      </c>
      <c r="AR25" s="83">
        <f>KPCO_Additions_Summer!AD25*'Key Assumptions'!$J24</f>
        <v>0</v>
      </c>
      <c r="AT25" t="s">
        <v>5</v>
      </c>
      <c r="AV25" t="s">
        <v>9</v>
      </c>
      <c r="AW25" s="43">
        <f t="shared" si="7"/>
        <v>0</v>
      </c>
      <c r="AX25" s="43">
        <f t="shared" si="8"/>
        <v>200</v>
      </c>
      <c r="AY25" s="43">
        <f t="shared" si="8"/>
        <v>0</v>
      </c>
      <c r="AZ25" s="43">
        <f t="shared" si="8"/>
        <v>0</v>
      </c>
      <c r="BA25" s="43">
        <f t="shared" si="9"/>
        <v>0</v>
      </c>
    </row>
    <row r="26" spans="1:53" x14ac:dyDescent="0.25">
      <c r="A26" s="10" t="s">
        <v>220</v>
      </c>
      <c r="B26" s="10">
        <v>2026</v>
      </c>
      <c r="C26" s="10" t="s">
        <v>97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R26" s="83">
        <f t="shared" si="24"/>
        <v>0</v>
      </c>
      <c r="S26" s="83">
        <f t="shared" si="25"/>
        <v>0</v>
      </c>
      <c r="T26" s="83">
        <f t="shared" si="26"/>
        <v>0</v>
      </c>
      <c r="U26" s="83">
        <f t="shared" si="27"/>
        <v>0</v>
      </c>
      <c r="V26" s="83">
        <f t="shared" si="28"/>
        <v>0</v>
      </c>
      <c r="W26" s="83">
        <f t="shared" si="29"/>
        <v>0</v>
      </c>
      <c r="X26" s="83">
        <f t="shared" si="30"/>
        <v>0</v>
      </c>
      <c r="Y26" s="83">
        <f t="shared" si="31"/>
        <v>0</v>
      </c>
      <c r="Z26" s="83">
        <f t="shared" si="32"/>
        <v>0</v>
      </c>
      <c r="AA26" s="83">
        <f t="shared" si="33"/>
        <v>0</v>
      </c>
      <c r="AB26" s="83">
        <f t="shared" si="34"/>
        <v>0</v>
      </c>
      <c r="AC26" s="83">
        <f t="shared" si="35"/>
        <v>0</v>
      </c>
      <c r="AD26" s="83">
        <f t="shared" si="36"/>
        <v>0</v>
      </c>
      <c r="AF26" s="83">
        <f>KPCO_Additions_Summer!R26*'Key Assumptions'!$J25</f>
        <v>0</v>
      </c>
      <c r="AG26" s="83">
        <f>KPCO_Additions_Summer!S26*'Key Assumptions'!$J25</f>
        <v>0</v>
      </c>
      <c r="AH26" s="83">
        <f>KPCO_Additions_Summer!T26*'Key Assumptions'!$J25</f>
        <v>0</v>
      </c>
      <c r="AI26" s="83">
        <f>KPCO_Additions_Summer!U26*'Key Assumptions'!$J25</f>
        <v>0</v>
      </c>
      <c r="AJ26" s="83">
        <f>KPCO_Additions_Summer!V26*'Key Assumptions'!$J25</f>
        <v>0</v>
      </c>
      <c r="AK26" s="83">
        <f>KPCO_Additions_Summer!W26*'Key Assumptions'!$J25</f>
        <v>0</v>
      </c>
      <c r="AL26" s="83">
        <f>KPCO_Additions_Summer!X26*'Key Assumptions'!$J25</f>
        <v>0</v>
      </c>
      <c r="AM26" s="83">
        <f>KPCO_Additions_Summer!Y26*'Key Assumptions'!$J25</f>
        <v>0</v>
      </c>
      <c r="AN26" s="83">
        <f>KPCO_Additions_Summer!Z26*'Key Assumptions'!$J25</f>
        <v>0</v>
      </c>
      <c r="AO26" s="83">
        <f>KPCO_Additions_Summer!AA26*'Key Assumptions'!$J25</f>
        <v>0</v>
      </c>
      <c r="AP26" s="83">
        <f>KPCO_Additions_Summer!AB26*'Key Assumptions'!$J25</f>
        <v>0</v>
      </c>
      <c r="AQ26" s="83">
        <f>KPCO_Additions_Summer!AC26*'Key Assumptions'!$J25</f>
        <v>0</v>
      </c>
      <c r="AR26" s="83">
        <f>KPCO_Additions_Summer!AD26*'Key Assumptions'!$J25</f>
        <v>0</v>
      </c>
      <c r="AT26" t="s">
        <v>5</v>
      </c>
      <c r="AV26" t="s">
        <v>16</v>
      </c>
      <c r="AW26" s="43">
        <f t="shared" si="7"/>
        <v>307</v>
      </c>
      <c r="AX26" s="43">
        <f t="shared" si="8"/>
        <v>407</v>
      </c>
      <c r="AY26" s="43">
        <f t="shared" si="8"/>
        <v>0</v>
      </c>
      <c r="AZ26" s="43">
        <f t="shared" si="8"/>
        <v>0</v>
      </c>
      <c r="BA26" s="43">
        <f t="shared" si="9"/>
        <v>0</v>
      </c>
    </row>
    <row r="27" spans="1:53" x14ac:dyDescent="0.25">
      <c r="A27" s="10" t="s">
        <v>221</v>
      </c>
      <c r="B27" s="10">
        <v>2027</v>
      </c>
      <c r="C27" s="10" t="s">
        <v>97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R27" s="83">
        <f t="shared" si="24"/>
        <v>0</v>
      </c>
      <c r="S27" s="83">
        <f t="shared" si="25"/>
        <v>0</v>
      </c>
      <c r="T27" s="83">
        <f t="shared" si="26"/>
        <v>0</v>
      </c>
      <c r="U27" s="83">
        <f t="shared" si="27"/>
        <v>0</v>
      </c>
      <c r="V27" s="83">
        <f t="shared" si="28"/>
        <v>0</v>
      </c>
      <c r="W27" s="83">
        <f t="shared" si="29"/>
        <v>0</v>
      </c>
      <c r="X27" s="83">
        <f t="shared" si="30"/>
        <v>0</v>
      </c>
      <c r="Y27" s="83">
        <f t="shared" si="31"/>
        <v>0</v>
      </c>
      <c r="Z27" s="83">
        <f t="shared" si="32"/>
        <v>0</v>
      </c>
      <c r="AA27" s="83">
        <f t="shared" si="33"/>
        <v>0</v>
      </c>
      <c r="AB27" s="83">
        <f t="shared" si="34"/>
        <v>0</v>
      </c>
      <c r="AC27" s="83">
        <f t="shared" si="35"/>
        <v>0</v>
      </c>
      <c r="AD27" s="83">
        <f t="shared" si="36"/>
        <v>0</v>
      </c>
      <c r="AF27" s="83">
        <f>KPCO_Additions_Summer!R27*'Key Assumptions'!$J26</f>
        <v>0</v>
      </c>
      <c r="AG27" s="83">
        <f>KPCO_Additions_Summer!S27*'Key Assumptions'!$J26</f>
        <v>0</v>
      </c>
      <c r="AH27" s="83">
        <f>KPCO_Additions_Summer!T27*'Key Assumptions'!$J26</f>
        <v>0</v>
      </c>
      <c r="AI27" s="83">
        <f>KPCO_Additions_Summer!U27*'Key Assumptions'!$J26</f>
        <v>0</v>
      </c>
      <c r="AJ27" s="83">
        <f>KPCO_Additions_Summer!V27*'Key Assumptions'!$J26</f>
        <v>0</v>
      </c>
      <c r="AK27" s="83">
        <f>KPCO_Additions_Summer!W27*'Key Assumptions'!$J26</f>
        <v>0</v>
      </c>
      <c r="AL27" s="83">
        <f>KPCO_Additions_Summer!X27*'Key Assumptions'!$J26</f>
        <v>0</v>
      </c>
      <c r="AM27" s="83">
        <f>KPCO_Additions_Summer!Y27*'Key Assumptions'!$J26</f>
        <v>0</v>
      </c>
      <c r="AN27" s="83">
        <f>KPCO_Additions_Summer!Z27*'Key Assumptions'!$J26</f>
        <v>0</v>
      </c>
      <c r="AO27" s="83">
        <f>KPCO_Additions_Summer!AA27*'Key Assumptions'!$J26</f>
        <v>0</v>
      </c>
      <c r="AP27" s="83">
        <f>KPCO_Additions_Summer!AB27*'Key Assumptions'!$J26</f>
        <v>0</v>
      </c>
      <c r="AQ27" s="83">
        <f>KPCO_Additions_Summer!AC27*'Key Assumptions'!$J26</f>
        <v>0</v>
      </c>
      <c r="AR27" s="83">
        <f>KPCO_Additions_Summer!AD27*'Key Assumptions'!$J26</f>
        <v>0</v>
      </c>
      <c r="AT27" t="s">
        <v>5</v>
      </c>
    </row>
    <row r="28" spans="1:53" x14ac:dyDescent="0.25">
      <c r="A28" s="10" t="s">
        <v>222</v>
      </c>
      <c r="B28" s="10">
        <v>2028</v>
      </c>
      <c r="C28" s="10" t="s">
        <v>97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R28" s="83">
        <f t="shared" si="24"/>
        <v>0</v>
      </c>
      <c r="S28" s="83">
        <f t="shared" si="25"/>
        <v>0</v>
      </c>
      <c r="T28" s="83">
        <f t="shared" si="26"/>
        <v>0</v>
      </c>
      <c r="U28" s="83">
        <f t="shared" si="27"/>
        <v>0</v>
      </c>
      <c r="V28" s="83">
        <f t="shared" si="28"/>
        <v>0</v>
      </c>
      <c r="W28" s="83">
        <f t="shared" si="29"/>
        <v>0</v>
      </c>
      <c r="X28" s="83">
        <f t="shared" si="30"/>
        <v>0</v>
      </c>
      <c r="Y28" s="83">
        <f t="shared" si="31"/>
        <v>0</v>
      </c>
      <c r="Z28" s="83">
        <f t="shared" si="32"/>
        <v>0</v>
      </c>
      <c r="AA28" s="83">
        <f t="shared" si="33"/>
        <v>0</v>
      </c>
      <c r="AB28" s="83">
        <f t="shared" si="34"/>
        <v>0</v>
      </c>
      <c r="AC28" s="83">
        <f t="shared" si="35"/>
        <v>0</v>
      </c>
      <c r="AD28" s="83">
        <f t="shared" si="36"/>
        <v>0</v>
      </c>
      <c r="AF28" s="83">
        <f>KPCO_Additions_Summer!R28*'Key Assumptions'!$J27</f>
        <v>0</v>
      </c>
      <c r="AG28" s="83">
        <f>KPCO_Additions_Summer!S28*'Key Assumptions'!$J27</f>
        <v>0</v>
      </c>
      <c r="AH28" s="83">
        <f>KPCO_Additions_Summer!T28*'Key Assumptions'!$J27</f>
        <v>0</v>
      </c>
      <c r="AI28" s="83">
        <f>KPCO_Additions_Summer!U28*'Key Assumptions'!$J27</f>
        <v>0</v>
      </c>
      <c r="AJ28" s="83">
        <f>KPCO_Additions_Summer!V28*'Key Assumptions'!$J27</f>
        <v>0</v>
      </c>
      <c r="AK28" s="83">
        <f>KPCO_Additions_Summer!W28*'Key Assumptions'!$J27</f>
        <v>0</v>
      </c>
      <c r="AL28" s="83">
        <f>KPCO_Additions_Summer!X28*'Key Assumptions'!$J27</f>
        <v>0</v>
      </c>
      <c r="AM28" s="83">
        <f>KPCO_Additions_Summer!Y28*'Key Assumptions'!$J27</f>
        <v>0</v>
      </c>
      <c r="AN28" s="83">
        <f>KPCO_Additions_Summer!Z28*'Key Assumptions'!$J27</f>
        <v>0</v>
      </c>
      <c r="AO28" s="83">
        <f>KPCO_Additions_Summer!AA28*'Key Assumptions'!$J27</f>
        <v>0</v>
      </c>
      <c r="AP28" s="83">
        <f>KPCO_Additions_Summer!AB28*'Key Assumptions'!$J27</f>
        <v>0</v>
      </c>
      <c r="AQ28" s="83">
        <f>KPCO_Additions_Summer!AC28*'Key Assumptions'!$J27</f>
        <v>0</v>
      </c>
      <c r="AR28" s="83">
        <f>KPCO_Additions_Summer!AD28*'Key Assumptions'!$J27</f>
        <v>0</v>
      </c>
      <c r="AT28" t="s">
        <v>5</v>
      </c>
    </row>
    <row r="29" spans="1:53" x14ac:dyDescent="0.25">
      <c r="A29" s="10" t="s">
        <v>223</v>
      </c>
      <c r="B29" s="10">
        <v>2029</v>
      </c>
      <c r="C29" s="10" t="s">
        <v>97</v>
      </c>
      <c r="D29" s="102"/>
      <c r="E29" s="102"/>
      <c r="F29" s="102"/>
      <c r="G29" s="102"/>
      <c r="H29" s="102"/>
      <c r="I29" s="102"/>
      <c r="J29" s="102">
        <v>418</v>
      </c>
      <c r="K29" s="102"/>
      <c r="L29" s="102"/>
      <c r="M29" s="102"/>
      <c r="N29" s="102"/>
      <c r="O29" s="102"/>
      <c r="P29" s="102"/>
      <c r="R29" s="83">
        <f t="shared" si="24"/>
        <v>0</v>
      </c>
      <c r="S29" s="83">
        <f t="shared" si="25"/>
        <v>0</v>
      </c>
      <c r="T29" s="83">
        <f t="shared" si="26"/>
        <v>0</v>
      </c>
      <c r="U29" s="83">
        <f t="shared" si="27"/>
        <v>0</v>
      </c>
      <c r="V29" s="83">
        <f t="shared" si="28"/>
        <v>0</v>
      </c>
      <c r="W29" s="83">
        <f t="shared" si="29"/>
        <v>0</v>
      </c>
      <c r="X29" s="83">
        <f t="shared" si="30"/>
        <v>418</v>
      </c>
      <c r="Y29" s="83">
        <f t="shared" si="31"/>
        <v>0</v>
      </c>
      <c r="Z29" s="83">
        <f t="shared" si="32"/>
        <v>0</v>
      </c>
      <c r="AA29" s="83">
        <f t="shared" si="33"/>
        <v>0</v>
      </c>
      <c r="AB29" s="83">
        <f t="shared" si="34"/>
        <v>0</v>
      </c>
      <c r="AC29" s="83">
        <f t="shared" si="35"/>
        <v>0</v>
      </c>
      <c r="AD29" s="83">
        <f t="shared" si="36"/>
        <v>0</v>
      </c>
      <c r="AF29" s="83">
        <f>KPCO_Additions_Summer!R29*'Key Assumptions'!$J28</f>
        <v>0</v>
      </c>
      <c r="AG29" s="83">
        <f>KPCO_Additions_Summer!S29*'Key Assumptions'!$J28</f>
        <v>0</v>
      </c>
      <c r="AH29" s="83">
        <f>KPCO_Additions_Summer!T29*'Key Assumptions'!$J28</f>
        <v>0</v>
      </c>
      <c r="AI29" s="83">
        <f>KPCO_Additions_Summer!U29*'Key Assumptions'!$J28</f>
        <v>0</v>
      </c>
      <c r="AJ29" s="83">
        <f>KPCO_Additions_Summer!V29*'Key Assumptions'!$J28</f>
        <v>0</v>
      </c>
      <c r="AK29" s="83">
        <f>KPCO_Additions_Summer!W29*'Key Assumptions'!$J28</f>
        <v>0</v>
      </c>
      <c r="AL29" s="83">
        <f>KPCO_Additions_Summer!X29*'Key Assumptions'!$J28</f>
        <v>397.09999999999997</v>
      </c>
      <c r="AM29" s="83">
        <f>KPCO_Additions_Summer!Y29*'Key Assumptions'!$J28</f>
        <v>0</v>
      </c>
      <c r="AN29" s="83">
        <f>KPCO_Additions_Summer!Z29*'Key Assumptions'!$J28</f>
        <v>0</v>
      </c>
      <c r="AO29" s="83">
        <f>KPCO_Additions_Summer!AA29*'Key Assumptions'!$J28</f>
        <v>0</v>
      </c>
      <c r="AP29" s="83">
        <f>KPCO_Additions_Summer!AB29*'Key Assumptions'!$J28</f>
        <v>0</v>
      </c>
      <c r="AQ29" s="83">
        <f>KPCO_Additions_Summer!AC29*'Key Assumptions'!$J28</f>
        <v>0</v>
      </c>
      <c r="AR29" s="83">
        <f>KPCO_Additions_Summer!AD29*'Key Assumptions'!$J28</f>
        <v>0</v>
      </c>
      <c r="AT29" t="s">
        <v>5</v>
      </c>
    </row>
    <row r="30" spans="1:53" x14ac:dyDescent="0.25">
      <c r="A30" s="10" t="s">
        <v>224</v>
      </c>
      <c r="B30" s="10">
        <v>2030</v>
      </c>
      <c r="C30" s="10" t="s">
        <v>97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R30" s="83">
        <f t="shared" si="24"/>
        <v>0</v>
      </c>
      <c r="S30" s="83">
        <f t="shared" si="25"/>
        <v>0</v>
      </c>
      <c r="T30" s="83">
        <f t="shared" si="26"/>
        <v>0</v>
      </c>
      <c r="U30" s="83">
        <f t="shared" si="27"/>
        <v>0</v>
      </c>
      <c r="V30" s="83">
        <f t="shared" si="28"/>
        <v>0</v>
      </c>
      <c r="W30" s="83">
        <f t="shared" si="29"/>
        <v>0</v>
      </c>
      <c r="X30" s="83">
        <f t="shared" si="30"/>
        <v>418</v>
      </c>
      <c r="Y30" s="83">
        <f t="shared" si="31"/>
        <v>0</v>
      </c>
      <c r="Z30" s="83">
        <f t="shared" si="32"/>
        <v>0</v>
      </c>
      <c r="AA30" s="83">
        <f t="shared" si="33"/>
        <v>0</v>
      </c>
      <c r="AB30" s="83">
        <f t="shared" si="34"/>
        <v>0</v>
      </c>
      <c r="AC30" s="83">
        <f t="shared" si="35"/>
        <v>0</v>
      </c>
      <c r="AD30" s="83">
        <f t="shared" si="36"/>
        <v>0</v>
      </c>
      <c r="AF30" s="83">
        <f>KPCO_Additions_Summer!R30*'Key Assumptions'!$J29</f>
        <v>0</v>
      </c>
      <c r="AG30" s="83">
        <f>KPCO_Additions_Summer!S30*'Key Assumptions'!$J29</f>
        <v>0</v>
      </c>
      <c r="AH30" s="83">
        <f>KPCO_Additions_Summer!T30*'Key Assumptions'!$J29</f>
        <v>0</v>
      </c>
      <c r="AI30" s="83">
        <f>KPCO_Additions_Summer!U30*'Key Assumptions'!$J29</f>
        <v>0</v>
      </c>
      <c r="AJ30" s="83">
        <f>KPCO_Additions_Summer!V30*'Key Assumptions'!$J29</f>
        <v>0</v>
      </c>
      <c r="AK30" s="83">
        <f>KPCO_Additions_Summer!W30*'Key Assumptions'!$J29</f>
        <v>0</v>
      </c>
      <c r="AL30" s="83">
        <f>KPCO_Additions_Summer!X30*'Key Assumptions'!$J29</f>
        <v>397.09999999999997</v>
      </c>
      <c r="AM30" s="83">
        <f>KPCO_Additions_Summer!Y30*'Key Assumptions'!$J29</f>
        <v>0</v>
      </c>
      <c r="AN30" s="83">
        <f>KPCO_Additions_Summer!Z30*'Key Assumptions'!$J29</f>
        <v>0</v>
      </c>
      <c r="AO30" s="83">
        <f>KPCO_Additions_Summer!AA30*'Key Assumptions'!$J29</f>
        <v>0</v>
      </c>
      <c r="AP30" s="83">
        <f>KPCO_Additions_Summer!AB30*'Key Assumptions'!$J29</f>
        <v>0</v>
      </c>
      <c r="AQ30" s="83">
        <f>KPCO_Additions_Summer!AC30*'Key Assumptions'!$J29</f>
        <v>0</v>
      </c>
      <c r="AR30" s="83">
        <f>KPCO_Additions_Summer!AD30*'Key Assumptions'!$J29</f>
        <v>0</v>
      </c>
      <c r="AT30" t="s">
        <v>5</v>
      </c>
    </row>
    <row r="31" spans="1:53" x14ac:dyDescent="0.25">
      <c r="A31" s="10" t="s">
        <v>225</v>
      </c>
      <c r="B31" s="10">
        <v>2031</v>
      </c>
      <c r="C31" s="10" t="s">
        <v>97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R31" s="83">
        <f t="shared" si="24"/>
        <v>0</v>
      </c>
      <c r="S31" s="83">
        <f t="shared" si="25"/>
        <v>0</v>
      </c>
      <c r="T31" s="83">
        <f t="shared" si="26"/>
        <v>0</v>
      </c>
      <c r="U31" s="83">
        <f t="shared" si="27"/>
        <v>0</v>
      </c>
      <c r="V31" s="83">
        <f t="shared" si="28"/>
        <v>0</v>
      </c>
      <c r="W31" s="83">
        <f t="shared" si="29"/>
        <v>0</v>
      </c>
      <c r="X31" s="83">
        <f t="shared" si="30"/>
        <v>418</v>
      </c>
      <c r="Y31" s="83">
        <f t="shared" si="31"/>
        <v>0</v>
      </c>
      <c r="Z31" s="83">
        <f t="shared" si="32"/>
        <v>0</v>
      </c>
      <c r="AA31" s="83">
        <f t="shared" si="33"/>
        <v>0</v>
      </c>
      <c r="AB31" s="83">
        <f t="shared" si="34"/>
        <v>0</v>
      </c>
      <c r="AC31" s="83">
        <f t="shared" si="35"/>
        <v>0</v>
      </c>
      <c r="AD31" s="83">
        <f t="shared" si="36"/>
        <v>0</v>
      </c>
      <c r="AF31" s="83">
        <f>KPCO_Additions_Summer!R31*'Key Assumptions'!$J30</f>
        <v>0</v>
      </c>
      <c r="AG31" s="83">
        <f>KPCO_Additions_Summer!S31*'Key Assumptions'!$J30</f>
        <v>0</v>
      </c>
      <c r="AH31" s="83">
        <f>KPCO_Additions_Summer!T31*'Key Assumptions'!$J30</f>
        <v>0</v>
      </c>
      <c r="AI31" s="83">
        <f>KPCO_Additions_Summer!U31*'Key Assumptions'!$J30</f>
        <v>0</v>
      </c>
      <c r="AJ31" s="83">
        <f>KPCO_Additions_Summer!V31*'Key Assumptions'!$J30</f>
        <v>0</v>
      </c>
      <c r="AK31" s="83">
        <f>KPCO_Additions_Summer!W31*'Key Assumptions'!$J30</f>
        <v>0</v>
      </c>
      <c r="AL31" s="83">
        <f>KPCO_Additions_Summer!X31*'Key Assumptions'!$J30</f>
        <v>397.09999999999997</v>
      </c>
      <c r="AM31" s="83">
        <f>KPCO_Additions_Summer!Y31*'Key Assumptions'!$J30</f>
        <v>0</v>
      </c>
      <c r="AN31" s="83">
        <f>KPCO_Additions_Summer!Z31*'Key Assumptions'!$J30</f>
        <v>0</v>
      </c>
      <c r="AO31" s="83">
        <f>KPCO_Additions_Summer!AA31*'Key Assumptions'!$J30</f>
        <v>0</v>
      </c>
      <c r="AP31" s="83">
        <f>KPCO_Additions_Summer!AB31*'Key Assumptions'!$J30</f>
        <v>0</v>
      </c>
      <c r="AQ31" s="83">
        <f>KPCO_Additions_Summer!AC31*'Key Assumptions'!$J30</f>
        <v>0</v>
      </c>
      <c r="AR31" s="83">
        <f>KPCO_Additions_Summer!AD31*'Key Assumptions'!$J30</f>
        <v>0</v>
      </c>
      <c r="AT31" t="s">
        <v>5</v>
      </c>
    </row>
    <row r="32" spans="1:53" x14ac:dyDescent="0.25">
      <c r="A32" s="10" t="s">
        <v>226</v>
      </c>
      <c r="B32" s="10">
        <v>2032</v>
      </c>
      <c r="C32" s="10" t="s">
        <v>97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R32" s="83">
        <f t="shared" si="24"/>
        <v>0</v>
      </c>
      <c r="S32" s="83">
        <f t="shared" si="25"/>
        <v>0</v>
      </c>
      <c r="T32" s="83">
        <f t="shared" si="26"/>
        <v>0</v>
      </c>
      <c r="U32" s="83">
        <f t="shared" si="27"/>
        <v>0</v>
      </c>
      <c r="V32" s="83">
        <f t="shared" si="28"/>
        <v>0</v>
      </c>
      <c r="W32" s="83">
        <f t="shared" si="29"/>
        <v>0</v>
      </c>
      <c r="X32" s="83">
        <f t="shared" si="30"/>
        <v>418</v>
      </c>
      <c r="Y32" s="83">
        <f t="shared" si="31"/>
        <v>0</v>
      </c>
      <c r="Z32" s="83">
        <f t="shared" si="32"/>
        <v>0</v>
      </c>
      <c r="AA32" s="83">
        <f t="shared" si="33"/>
        <v>0</v>
      </c>
      <c r="AB32" s="83">
        <f t="shared" si="34"/>
        <v>0</v>
      </c>
      <c r="AC32" s="83">
        <f t="shared" si="35"/>
        <v>0</v>
      </c>
      <c r="AD32" s="83">
        <f t="shared" si="36"/>
        <v>0</v>
      </c>
      <c r="AF32" s="83">
        <f>KPCO_Additions_Summer!R32*'Key Assumptions'!$J31</f>
        <v>0</v>
      </c>
      <c r="AG32" s="83">
        <f>KPCO_Additions_Summer!S32*'Key Assumptions'!$J31</f>
        <v>0</v>
      </c>
      <c r="AH32" s="83">
        <f>KPCO_Additions_Summer!T32*'Key Assumptions'!$J31</f>
        <v>0</v>
      </c>
      <c r="AI32" s="83">
        <f>KPCO_Additions_Summer!U32*'Key Assumptions'!$J31</f>
        <v>0</v>
      </c>
      <c r="AJ32" s="83">
        <f>KPCO_Additions_Summer!V32*'Key Assumptions'!$J31</f>
        <v>0</v>
      </c>
      <c r="AK32" s="83">
        <f>KPCO_Additions_Summer!W32*'Key Assumptions'!$J31</f>
        <v>0</v>
      </c>
      <c r="AL32" s="83">
        <f>KPCO_Additions_Summer!X32*'Key Assumptions'!$J31</f>
        <v>397.09999999999997</v>
      </c>
      <c r="AM32" s="83">
        <f>KPCO_Additions_Summer!Y32*'Key Assumptions'!$J31</f>
        <v>0</v>
      </c>
      <c r="AN32" s="83">
        <f>KPCO_Additions_Summer!Z32*'Key Assumptions'!$J31</f>
        <v>0</v>
      </c>
      <c r="AO32" s="83">
        <f>KPCO_Additions_Summer!AA32*'Key Assumptions'!$J31</f>
        <v>0</v>
      </c>
      <c r="AP32" s="83">
        <f>KPCO_Additions_Summer!AB32*'Key Assumptions'!$J31</f>
        <v>0</v>
      </c>
      <c r="AQ32" s="83">
        <f>KPCO_Additions_Summer!AC32*'Key Assumptions'!$J31</f>
        <v>0</v>
      </c>
      <c r="AR32" s="83">
        <f>KPCO_Additions_Summer!AD32*'Key Assumptions'!$J31</f>
        <v>0</v>
      </c>
      <c r="AT32" t="s">
        <v>5</v>
      </c>
    </row>
    <row r="33" spans="1:46" x14ac:dyDescent="0.25">
      <c r="A33" s="10" t="s">
        <v>227</v>
      </c>
      <c r="B33" s="10">
        <v>2033</v>
      </c>
      <c r="C33" s="10" t="s">
        <v>97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R33" s="83">
        <f t="shared" si="24"/>
        <v>0</v>
      </c>
      <c r="S33" s="83">
        <f t="shared" si="25"/>
        <v>0</v>
      </c>
      <c r="T33" s="83">
        <f t="shared" si="26"/>
        <v>0</v>
      </c>
      <c r="U33" s="83">
        <f t="shared" si="27"/>
        <v>0</v>
      </c>
      <c r="V33" s="83">
        <f t="shared" si="28"/>
        <v>0</v>
      </c>
      <c r="W33" s="83">
        <f t="shared" si="29"/>
        <v>0</v>
      </c>
      <c r="X33" s="83">
        <f t="shared" si="30"/>
        <v>418</v>
      </c>
      <c r="Y33" s="83">
        <f t="shared" si="31"/>
        <v>0</v>
      </c>
      <c r="Z33" s="83">
        <f t="shared" si="32"/>
        <v>0</v>
      </c>
      <c r="AA33" s="83">
        <f t="shared" si="33"/>
        <v>0</v>
      </c>
      <c r="AB33" s="83">
        <f t="shared" si="34"/>
        <v>0</v>
      </c>
      <c r="AC33" s="83">
        <f t="shared" si="35"/>
        <v>0</v>
      </c>
      <c r="AD33" s="83">
        <f t="shared" si="36"/>
        <v>0</v>
      </c>
      <c r="AF33" s="83">
        <f>KPCO_Additions_Summer!R33*'Key Assumptions'!$J32</f>
        <v>0</v>
      </c>
      <c r="AG33" s="83">
        <f>KPCO_Additions_Summer!S33*'Key Assumptions'!$J32</f>
        <v>0</v>
      </c>
      <c r="AH33" s="83">
        <f>KPCO_Additions_Summer!T33*'Key Assumptions'!$J32</f>
        <v>0</v>
      </c>
      <c r="AI33" s="83">
        <f>KPCO_Additions_Summer!U33*'Key Assumptions'!$J32</f>
        <v>0</v>
      </c>
      <c r="AJ33" s="83">
        <f>KPCO_Additions_Summer!V33*'Key Assumptions'!$J32</f>
        <v>0</v>
      </c>
      <c r="AK33" s="83">
        <f>KPCO_Additions_Summer!W33*'Key Assumptions'!$J32</f>
        <v>0</v>
      </c>
      <c r="AL33" s="83">
        <f>KPCO_Additions_Summer!X33*'Key Assumptions'!$J32</f>
        <v>397.09999999999997</v>
      </c>
      <c r="AM33" s="83">
        <f>KPCO_Additions_Summer!Y33*'Key Assumptions'!$J32</f>
        <v>0</v>
      </c>
      <c r="AN33" s="83">
        <f>KPCO_Additions_Summer!Z33*'Key Assumptions'!$J32</f>
        <v>0</v>
      </c>
      <c r="AO33" s="83">
        <f>KPCO_Additions_Summer!AA33*'Key Assumptions'!$J32</f>
        <v>0</v>
      </c>
      <c r="AP33" s="83">
        <f>KPCO_Additions_Summer!AB33*'Key Assumptions'!$J32</f>
        <v>0</v>
      </c>
      <c r="AQ33" s="83">
        <f>KPCO_Additions_Summer!AC33*'Key Assumptions'!$J32</f>
        <v>0</v>
      </c>
      <c r="AR33" s="83">
        <f>KPCO_Additions_Summer!AD33*'Key Assumptions'!$J32</f>
        <v>0</v>
      </c>
      <c r="AT33" t="s">
        <v>5</v>
      </c>
    </row>
    <row r="34" spans="1:46" x14ac:dyDescent="0.25">
      <c r="A34" s="10" t="s">
        <v>228</v>
      </c>
      <c r="B34" s="10">
        <v>2034</v>
      </c>
      <c r="C34" s="10" t="s">
        <v>97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R34" s="83">
        <f t="shared" si="24"/>
        <v>0</v>
      </c>
      <c r="S34" s="83">
        <f t="shared" si="25"/>
        <v>0</v>
      </c>
      <c r="T34" s="83">
        <f t="shared" si="26"/>
        <v>0</v>
      </c>
      <c r="U34" s="83">
        <f t="shared" si="27"/>
        <v>0</v>
      </c>
      <c r="V34" s="83">
        <f t="shared" si="28"/>
        <v>0</v>
      </c>
      <c r="W34" s="83">
        <f t="shared" si="29"/>
        <v>0</v>
      </c>
      <c r="X34" s="83">
        <f t="shared" si="30"/>
        <v>418</v>
      </c>
      <c r="Y34" s="83">
        <f t="shared" si="31"/>
        <v>0</v>
      </c>
      <c r="Z34" s="83">
        <f t="shared" si="32"/>
        <v>0</v>
      </c>
      <c r="AA34" s="83">
        <f t="shared" si="33"/>
        <v>0</v>
      </c>
      <c r="AB34" s="83">
        <f t="shared" si="34"/>
        <v>0</v>
      </c>
      <c r="AC34" s="83">
        <f t="shared" si="35"/>
        <v>0</v>
      </c>
      <c r="AD34" s="83">
        <f t="shared" si="36"/>
        <v>0</v>
      </c>
      <c r="AF34" s="83">
        <f>KPCO_Additions_Summer!R34*'Key Assumptions'!$J33</f>
        <v>0</v>
      </c>
      <c r="AG34" s="83">
        <f>KPCO_Additions_Summer!S34*'Key Assumptions'!$J33</f>
        <v>0</v>
      </c>
      <c r="AH34" s="83">
        <f>KPCO_Additions_Summer!T34*'Key Assumptions'!$J33</f>
        <v>0</v>
      </c>
      <c r="AI34" s="83">
        <f>KPCO_Additions_Summer!U34*'Key Assumptions'!$J33</f>
        <v>0</v>
      </c>
      <c r="AJ34" s="83">
        <f>KPCO_Additions_Summer!V34*'Key Assumptions'!$J33</f>
        <v>0</v>
      </c>
      <c r="AK34" s="83">
        <f>KPCO_Additions_Summer!W34*'Key Assumptions'!$J33</f>
        <v>0</v>
      </c>
      <c r="AL34" s="83">
        <f>KPCO_Additions_Summer!X34*'Key Assumptions'!$J33</f>
        <v>397.09999999999997</v>
      </c>
      <c r="AM34" s="83">
        <f>KPCO_Additions_Summer!Y34*'Key Assumptions'!$J33</f>
        <v>0</v>
      </c>
      <c r="AN34" s="83">
        <f>KPCO_Additions_Summer!Z34*'Key Assumptions'!$J33</f>
        <v>0</v>
      </c>
      <c r="AO34" s="83">
        <f>KPCO_Additions_Summer!AA34*'Key Assumptions'!$J33</f>
        <v>0</v>
      </c>
      <c r="AP34" s="83">
        <f>KPCO_Additions_Summer!AB34*'Key Assumptions'!$J33</f>
        <v>0</v>
      </c>
      <c r="AQ34" s="83">
        <f>KPCO_Additions_Summer!AC34*'Key Assumptions'!$J33</f>
        <v>0</v>
      </c>
      <c r="AR34" s="83">
        <f>KPCO_Additions_Summer!AD34*'Key Assumptions'!$J33</f>
        <v>0</v>
      </c>
      <c r="AT34" t="s">
        <v>5</v>
      </c>
    </row>
    <row r="35" spans="1:46" x14ac:dyDescent="0.25">
      <c r="A35" s="10" t="s">
        <v>229</v>
      </c>
      <c r="B35" s="10">
        <v>2035</v>
      </c>
      <c r="C35" s="10" t="s">
        <v>97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R35" s="83">
        <f t="shared" si="24"/>
        <v>0</v>
      </c>
      <c r="S35" s="83">
        <f t="shared" si="25"/>
        <v>0</v>
      </c>
      <c r="T35" s="83">
        <f t="shared" si="26"/>
        <v>0</v>
      </c>
      <c r="U35" s="83">
        <f t="shared" si="27"/>
        <v>0</v>
      </c>
      <c r="V35" s="83">
        <f t="shared" si="28"/>
        <v>0</v>
      </c>
      <c r="W35" s="83">
        <f t="shared" si="29"/>
        <v>0</v>
      </c>
      <c r="X35" s="83">
        <f t="shared" si="30"/>
        <v>418</v>
      </c>
      <c r="Y35" s="83">
        <f t="shared" si="31"/>
        <v>0</v>
      </c>
      <c r="Z35" s="83">
        <f t="shared" si="32"/>
        <v>0</v>
      </c>
      <c r="AA35" s="83">
        <f t="shared" si="33"/>
        <v>0</v>
      </c>
      <c r="AB35" s="83">
        <f t="shared" si="34"/>
        <v>0</v>
      </c>
      <c r="AC35" s="83">
        <f t="shared" si="35"/>
        <v>0</v>
      </c>
      <c r="AD35" s="83">
        <f t="shared" si="36"/>
        <v>0</v>
      </c>
      <c r="AF35" s="83">
        <f>KPCO_Additions_Summer!R35*'Key Assumptions'!$J34</f>
        <v>0</v>
      </c>
      <c r="AG35" s="83">
        <f>KPCO_Additions_Summer!S35*'Key Assumptions'!$J34</f>
        <v>0</v>
      </c>
      <c r="AH35" s="83">
        <f>KPCO_Additions_Summer!T35*'Key Assumptions'!$J34</f>
        <v>0</v>
      </c>
      <c r="AI35" s="83">
        <f>KPCO_Additions_Summer!U35*'Key Assumptions'!$J34</f>
        <v>0</v>
      </c>
      <c r="AJ35" s="83">
        <f>KPCO_Additions_Summer!V35*'Key Assumptions'!$J34</f>
        <v>0</v>
      </c>
      <c r="AK35" s="83">
        <f>KPCO_Additions_Summer!W35*'Key Assumptions'!$J34</f>
        <v>0</v>
      </c>
      <c r="AL35" s="83">
        <f>KPCO_Additions_Summer!X35*'Key Assumptions'!$J34</f>
        <v>397.09999999999997</v>
      </c>
      <c r="AM35" s="83">
        <f>KPCO_Additions_Summer!Y35*'Key Assumptions'!$J34</f>
        <v>0</v>
      </c>
      <c r="AN35" s="83">
        <f>KPCO_Additions_Summer!Z35*'Key Assumptions'!$J34</f>
        <v>0</v>
      </c>
      <c r="AO35" s="83">
        <f>KPCO_Additions_Summer!AA35*'Key Assumptions'!$J34</f>
        <v>0</v>
      </c>
      <c r="AP35" s="83">
        <f>KPCO_Additions_Summer!AB35*'Key Assumptions'!$J34</f>
        <v>0</v>
      </c>
      <c r="AQ35" s="83">
        <f>KPCO_Additions_Summer!AC35*'Key Assumptions'!$J34</f>
        <v>0</v>
      </c>
      <c r="AR35" s="83">
        <f>KPCO_Additions_Summer!AD35*'Key Assumptions'!$J34</f>
        <v>0</v>
      </c>
      <c r="AT35" t="s">
        <v>5</v>
      </c>
    </row>
    <row r="36" spans="1:46" x14ac:dyDescent="0.25">
      <c r="A36" s="10" t="s">
        <v>230</v>
      </c>
      <c r="B36" s="10">
        <v>2036</v>
      </c>
      <c r="C36" s="10" t="s">
        <v>97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R36" s="83">
        <f t="shared" si="24"/>
        <v>0</v>
      </c>
      <c r="S36" s="83">
        <f t="shared" si="25"/>
        <v>0</v>
      </c>
      <c r="T36" s="83">
        <f t="shared" si="26"/>
        <v>0</v>
      </c>
      <c r="U36" s="83">
        <f t="shared" si="27"/>
        <v>0</v>
      </c>
      <c r="V36" s="83">
        <f t="shared" si="28"/>
        <v>0</v>
      </c>
      <c r="W36" s="83">
        <f t="shared" si="29"/>
        <v>0</v>
      </c>
      <c r="X36" s="83">
        <f t="shared" si="30"/>
        <v>418</v>
      </c>
      <c r="Y36" s="83">
        <f t="shared" si="31"/>
        <v>0</v>
      </c>
      <c r="Z36" s="83">
        <f t="shared" si="32"/>
        <v>0</v>
      </c>
      <c r="AA36" s="83">
        <f t="shared" si="33"/>
        <v>0</v>
      </c>
      <c r="AB36" s="83">
        <f t="shared" si="34"/>
        <v>0</v>
      </c>
      <c r="AC36" s="83">
        <f t="shared" si="35"/>
        <v>0</v>
      </c>
      <c r="AD36" s="83">
        <f t="shared" si="36"/>
        <v>0</v>
      </c>
      <c r="AF36" s="83">
        <f>KPCO_Additions_Summer!R36*'Key Assumptions'!$J35</f>
        <v>0</v>
      </c>
      <c r="AG36" s="83">
        <f>KPCO_Additions_Summer!S36*'Key Assumptions'!$J35</f>
        <v>0</v>
      </c>
      <c r="AH36" s="83">
        <f>KPCO_Additions_Summer!T36*'Key Assumptions'!$J35</f>
        <v>0</v>
      </c>
      <c r="AI36" s="83">
        <f>KPCO_Additions_Summer!U36*'Key Assumptions'!$J35</f>
        <v>0</v>
      </c>
      <c r="AJ36" s="83">
        <f>KPCO_Additions_Summer!V36*'Key Assumptions'!$J35</f>
        <v>0</v>
      </c>
      <c r="AK36" s="83">
        <f>KPCO_Additions_Summer!W36*'Key Assumptions'!$J35</f>
        <v>0</v>
      </c>
      <c r="AL36" s="83">
        <f>KPCO_Additions_Summer!X36*'Key Assumptions'!$J35</f>
        <v>397.09999999999997</v>
      </c>
      <c r="AM36" s="83">
        <f>KPCO_Additions_Summer!Y36*'Key Assumptions'!$J35</f>
        <v>0</v>
      </c>
      <c r="AN36" s="83">
        <f>KPCO_Additions_Summer!Z36*'Key Assumptions'!$J35</f>
        <v>0</v>
      </c>
      <c r="AO36" s="83">
        <f>KPCO_Additions_Summer!AA36*'Key Assumptions'!$J35</f>
        <v>0</v>
      </c>
      <c r="AP36" s="83">
        <f>KPCO_Additions_Summer!AB36*'Key Assumptions'!$J35</f>
        <v>0</v>
      </c>
      <c r="AQ36" s="83">
        <f>KPCO_Additions_Summer!AC36*'Key Assumptions'!$J35</f>
        <v>0</v>
      </c>
      <c r="AR36" s="83">
        <f>KPCO_Additions_Summer!AD36*'Key Assumptions'!$J35</f>
        <v>0</v>
      </c>
      <c r="AT36" t="s">
        <v>5</v>
      </c>
    </row>
    <row r="37" spans="1:46" x14ac:dyDescent="0.25">
      <c r="A37" s="10" t="s">
        <v>231</v>
      </c>
      <c r="B37" s="10">
        <v>2037</v>
      </c>
      <c r="C37" s="10" t="s">
        <v>97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R37" s="83">
        <f t="shared" si="24"/>
        <v>0</v>
      </c>
      <c r="S37" s="83">
        <f t="shared" si="25"/>
        <v>0</v>
      </c>
      <c r="T37" s="83">
        <f t="shared" si="26"/>
        <v>0</v>
      </c>
      <c r="U37" s="83">
        <f t="shared" si="27"/>
        <v>0</v>
      </c>
      <c r="V37" s="83">
        <f t="shared" si="28"/>
        <v>0</v>
      </c>
      <c r="W37" s="83">
        <f t="shared" si="29"/>
        <v>0</v>
      </c>
      <c r="X37" s="83">
        <f t="shared" si="30"/>
        <v>418</v>
      </c>
      <c r="Y37" s="83">
        <f t="shared" si="31"/>
        <v>0</v>
      </c>
      <c r="Z37" s="83">
        <f t="shared" si="32"/>
        <v>0</v>
      </c>
      <c r="AA37" s="83">
        <f t="shared" si="33"/>
        <v>0</v>
      </c>
      <c r="AB37" s="83">
        <f t="shared" si="34"/>
        <v>0</v>
      </c>
      <c r="AC37" s="83">
        <f t="shared" si="35"/>
        <v>0</v>
      </c>
      <c r="AD37" s="83">
        <f t="shared" si="36"/>
        <v>0</v>
      </c>
      <c r="AF37" s="83">
        <f>KPCO_Additions_Summer!R37*'Key Assumptions'!$J36</f>
        <v>0</v>
      </c>
      <c r="AG37" s="83">
        <f>KPCO_Additions_Summer!S37*'Key Assumptions'!$J36</f>
        <v>0</v>
      </c>
      <c r="AH37" s="83">
        <f>KPCO_Additions_Summer!T37*'Key Assumptions'!$J36</f>
        <v>0</v>
      </c>
      <c r="AI37" s="83">
        <f>KPCO_Additions_Summer!U37*'Key Assumptions'!$J36</f>
        <v>0</v>
      </c>
      <c r="AJ37" s="83">
        <f>KPCO_Additions_Summer!V37*'Key Assumptions'!$J36</f>
        <v>0</v>
      </c>
      <c r="AK37" s="83">
        <f>KPCO_Additions_Summer!W37*'Key Assumptions'!$J36</f>
        <v>0</v>
      </c>
      <c r="AL37" s="83">
        <f>KPCO_Additions_Summer!X37*'Key Assumptions'!$J36</f>
        <v>397.09999999999997</v>
      </c>
      <c r="AM37" s="83">
        <f>KPCO_Additions_Summer!Y37*'Key Assumptions'!$J36</f>
        <v>0</v>
      </c>
      <c r="AN37" s="83">
        <f>KPCO_Additions_Summer!Z37*'Key Assumptions'!$J36</f>
        <v>0</v>
      </c>
      <c r="AO37" s="83">
        <f>KPCO_Additions_Summer!AA37*'Key Assumptions'!$J36</f>
        <v>0</v>
      </c>
      <c r="AP37" s="83">
        <f>KPCO_Additions_Summer!AB37*'Key Assumptions'!$J36</f>
        <v>0</v>
      </c>
      <c r="AQ37" s="83">
        <f>KPCO_Additions_Summer!AC37*'Key Assumptions'!$J36</f>
        <v>0</v>
      </c>
      <c r="AR37" s="83">
        <f>KPCO_Additions_Summer!AD37*'Key Assumptions'!$J36</f>
        <v>0</v>
      </c>
      <c r="AT37" t="s">
        <v>5</v>
      </c>
    </row>
    <row r="38" spans="1:46" x14ac:dyDescent="0.25">
      <c r="A38" s="10" t="s">
        <v>232</v>
      </c>
      <c r="B38" s="10">
        <v>2038</v>
      </c>
      <c r="C38" s="10" t="s">
        <v>97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R38" s="83">
        <f t="shared" si="24"/>
        <v>0</v>
      </c>
      <c r="S38" s="83">
        <f t="shared" si="25"/>
        <v>0</v>
      </c>
      <c r="T38" s="83">
        <f t="shared" si="26"/>
        <v>0</v>
      </c>
      <c r="U38" s="83">
        <f t="shared" si="27"/>
        <v>0</v>
      </c>
      <c r="V38" s="83">
        <f t="shared" si="28"/>
        <v>0</v>
      </c>
      <c r="W38" s="83">
        <f t="shared" si="29"/>
        <v>0</v>
      </c>
      <c r="X38" s="83">
        <f t="shared" si="30"/>
        <v>418</v>
      </c>
      <c r="Y38" s="83">
        <f t="shared" si="31"/>
        <v>0</v>
      </c>
      <c r="Z38" s="83">
        <f t="shared" si="32"/>
        <v>0</v>
      </c>
      <c r="AA38" s="83">
        <f t="shared" si="33"/>
        <v>0</v>
      </c>
      <c r="AB38" s="83">
        <f t="shared" si="34"/>
        <v>0</v>
      </c>
      <c r="AC38" s="83">
        <f t="shared" si="35"/>
        <v>0</v>
      </c>
      <c r="AD38" s="83">
        <f t="shared" si="36"/>
        <v>0</v>
      </c>
      <c r="AF38" s="83">
        <f>KPCO_Additions_Summer!R38*'Key Assumptions'!$J37</f>
        <v>0</v>
      </c>
      <c r="AG38" s="83">
        <f>KPCO_Additions_Summer!S38*'Key Assumptions'!$J37</f>
        <v>0</v>
      </c>
      <c r="AH38" s="83">
        <f>KPCO_Additions_Summer!T38*'Key Assumptions'!$J37</f>
        <v>0</v>
      </c>
      <c r="AI38" s="83">
        <f>KPCO_Additions_Summer!U38*'Key Assumptions'!$J37</f>
        <v>0</v>
      </c>
      <c r="AJ38" s="83">
        <f>KPCO_Additions_Summer!V38*'Key Assumptions'!$J37</f>
        <v>0</v>
      </c>
      <c r="AK38" s="83">
        <f>KPCO_Additions_Summer!W38*'Key Assumptions'!$J37</f>
        <v>0</v>
      </c>
      <c r="AL38" s="83">
        <f>KPCO_Additions_Summer!X38*'Key Assumptions'!$J37</f>
        <v>397.09999999999997</v>
      </c>
      <c r="AM38" s="83">
        <f>KPCO_Additions_Summer!Y38*'Key Assumptions'!$J37</f>
        <v>0</v>
      </c>
      <c r="AN38" s="83">
        <f>KPCO_Additions_Summer!Z38*'Key Assumptions'!$J37</f>
        <v>0</v>
      </c>
      <c r="AO38" s="83">
        <f>KPCO_Additions_Summer!AA38*'Key Assumptions'!$J37</f>
        <v>0</v>
      </c>
      <c r="AP38" s="83">
        <f>KPCO_Additions_Summer!AB38*'Key Assumptions'!$J37</f>
        <v>0</v>
      </c>
      <c r="AQ38" s="83">
        <f>KPCO_Additions_Summer!AC38*'Key Assumptions'!$J37</f>
        <v>0</v>
      </c>
      <c r="AR38" s="83">
        <f>KPCO_Additions_Summer!AD38*'Key Assumptions'!$J37</f>
        <v>0</v>
      </c>
      <c r="AT38" t="s">
        <v>5</v>
      </c>
    </row>
    <row r="39" spans="1:46" x14ac:dyDescent="0.25">
      <c r="A39" s="10" t="s">
        <v>233</v>
      </c>
      <c r="B39" s="10">
        <v>2039</v>
      </c>
      <c r="C39" s="10" t="s">
        <v>97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R39" s="83">
        <f t="shared" si="24"/>
        <v>0</v>
      </c>
      <c r="S39" s="83">
        <f t="shared" si="25"/>
        <v>0</v>
      </c>
      <c r="T39" s="83">
        <f t="shared" si="26"/>
        <v>0</v>
      </c>
      <c r="U39" s="83">
        <f t="shared" si="27"/>
        <v>0</v>
      </c>
      <c r="V39" s="83">
        <f t="shared" si="28"/>
        <v>0</v>
      </c>
      <c r="W39" s="83">
        <f t="shared" si="29"/>
        <v>0</v>
      </c>
      <c r="X39" s="83">
        <f t="shared" si="30"/>
        <v>418</v>
      </c>
      <c r="Y39" s="83">
        <f t="shared" si="31"/>
        <v>0</v>
      </c>
      <c r="Z39" s="83">
        <f t="shared" si="32"/>
        <v>0</v>
      </c>
      <c r="AA39" s="83">
        <f t="shared" si="33"/>
        <v>0</v>
      </c>
      <c r="AB39" s="83">
        <f t="shared" si="34"/>
        <v>0</v>
      </c>
      <c r="AC39" s="83">
        <f t="shared" si="35"/>
        <v>0</v>
      </c>
      <c r="AD39" s="83">
        <f t="shared" si="36"/>
        <v>0</v>
      </c>
      <c r="AF39" s="83">
        <f>KPCO_Additions_Summer!R39*'Key Assumptions'!$J38</f>
        <v>0</v>
      </c>
      <c r="AG39" s="83">
        <f>KPCO_Additions_Summer!S39*'Key Assumptions'!$J38</f>
        <v>0</v>
      </c>
      <c r="AH39" s="83">
        <f>KPCO_Additions_Summer!T39*'Key Assumptions'!$J38</f>
        <v>0</v>
      </c>
      <c r="AI39" s="83">
        <f>KPCO_Additions_Summer!U39*'Key Assumptions'!$J38</f>
        <v>0</v>
      </c>
      <c r="AJ39" s="83">
        <f>KPCO_Additions_Summer!V39*'Key Assumptions'!$J38</f>
        <v>0</v>
      </c>
      <c r="AK39" s="83">
        <f>KPCO_Additions_Summer!W39*'Key Assumptions'!$J38</f>
        <v>0</v>
      </c>
      <c r="AL39" s="83">
        <f>KPCO_Additions_Summer!X39*'Key Assumptions'!$J38</f>
        <v>397.09999999999997</v>
      </c>
      <c r="AM39" s="83">
        <f>KPCO_Additions_Summer!Y39*'Key Assumptions'!$J38</f>
        <v>0</v>
      </c>
      <c r="AN39" s="83">
        <f>KPCO_Additions_Summer!Z39*'Key Assumptions'!$J38</f>
        <v>0</v>
      </c>
      <c r="AO39" s="83">
        <f>KPCO_Additions_Summer!AA39*'Key Assumptions'!$J38</f>
        <v>0</v>
      </c>
      <c r="AP39" s="83">
        <f>KPCO_Additions_Summer!AB39*'Key Assumptions'!$J38</f>
        <v>0</v>
      </c>
      <c r="AQ39" s="83">
        <f>KPCO_Additions_Summer!AC39*'Key Assumptions'!$J38</f>
        <v>0</v>
      </c>
      <c r="AR39" s="83">
        <f>KPCO_Additions_Summer!AD39*'Key Assumptions'!$J38</f>
        <v>0</v>
      </c>
      <c r="AT39" t="s">
        <v>5</v>
      </c>
    </row>
    <row r="40" spans="1:46" x14ac:dyDescent="0.25">
      <c r="A40" s="10" t="s">
        <v>234</v>
      </c>
      <c r="B40" s="10">
        <v>2040</v>
      </c>
      <c r="C40" s="10" t="s">
        <v>97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R40" s="83">
        <f t="shared" si="24"/>
        <v>0</v>
      </c>
      <c r="S40" s="83">
        <f t="shared" si="25"/>
        <v>0</v>
      </c>
      <c r="T40" s="83">
        <f t="shared" si="26"/>
        <v>0</v>
      </c>
      <c r="U40" s="83">
        <f t="shared" si="27"/>
        <v>0</v>
      </c>
      <c r="V40" s="83">
        <f t="shared" si="28"/>
        <v>0</v>
      </c>
      <c r="W40" s="83">
        <f t="shared" si="29"/>
        <v>0</v>
      </c>
      <c r="X40" s="83">
        <f t="shared" si="30"/>
        <v>418</v>
      </c>
      <c r="Y40" s="83">
        <f t="shared" si="31"/>
        <v>0</v>
      </c>
      <c r="Z40" s="83">
        <f t="shared" si="32"/>
        <v>0</v>
      </c>
      <c r="AA40" s="83">
        <f t="shared" si="33"/>
        <v>0</v>
      </c>
      <c r="AB40" s="83">
        <f t="shared" si="34"/>
        <v>0</v>
      </c>
      <c r="AC40" s="83">
        <f t="shared" si="35"/>
        <v>0</v>
      </c>
      <c r="AD40" s="83">
        <f t="shared" si="36"/>
        <v>0</v>
      </c>
      <c r="AF40" s="83">
        <f>KPCO_Additions_Summer!R40*'Key Assumptions'!$J39</f>
        <v>0</v>
      </c>
      <c r="AG40" s="83">
        <f>KPCO_Additions_Summer!S40*'Key Assumptions'!$J39</f>
        <v>0</v>
      </c>
      <c r="AH40" s="83">
        <f>KPCO_Additions_Summer!T40*'Key Assumptions'!$J39</f>
        <v>0</v>
      </c>
      <c r="AI40" s="83">
        <f>KPCO_Additions_Summer!U40*'Key Assumptions'!$J39</f>
        <v>0</v>
      </c>
      <c r="AJ40" s="83">
        <f>KPCO_Additions_Summer!V40*'Key Assumptions'!$J39</f>
        <v>0</v>
      </c>
      <c r="AK40" s="83">
        <f>KPCO_Additions_Summer!W40*'Key Assumptions'!$J39</f>
        <v>0</v>
      </c>
      <c r="AL40" s="83">
        <f>KPCO_Additions_Summer!X40*'Key Assumptions'!$J39</f>
        <v>397.09999999999997</v>
      </c>
      <c r="AM40" s="83">
        <f>KPCO_Additions_Summer!Y40*'Key Assumptions'!$J39</f>
        <v>0</v>
      </c>
      <c r="AN40" s="83">
        <f>KPCO_Additions_Summer!Z40*'Key Assumptions'!$J39</f>
        <v>0</v>
      </c>
      <c r="AO40" s="83">
        <f>KPCO_Additions_Summer!AA40*'Key Assumptions'!$J39</f>
        <v>0</v>
      </c>
      <c r="AP40" s="83">
        <f>KPCO_Additions_Summer!AB40*'Key Assumptions'!$J39</f>
        <v>0</v>
      </c>
      <c r="AQ40" s="83">
        <f>KPCO_Additions_Summer!AC40*'Key Assumptions'!$J39</f>
        <v>0</v>
      </c>
      <c r="AR40" s="83">
        <f>KPCO_Additions_Summer!AD40*'Key Assumptions'!$J39</f>
        <v>0</v>
      </c>
      <c r="AT40" t="s">
        <v>5</v>
      </c>
    </row>
    <row r="41" spans="1:46" x14ac:dyDescent="0.25">
      <c r="A41" s="10" t="s">
        <v>235</v>
      </c>
      <c r="B41" s="10">
        <v>2041</v>
      </c>
      <c r="C41" s="10" t="s">
        <v>97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R41" s="83">
        <f t="shared" si="24"/>
        <v>0</v>
      </c>
      <c r="S41" s="83">
        <f t="shared" si="25"/>
        <v>0</v>
      </c>
      <c r="T41" s="83">
        <f t="shared" si="26"/>
        <v>0</v>
      </c>
      <c r="U41" s="83">
        <f t="shared" si="27"/>
        <v>0</v>
      </c>
      <c r="V41" s="83">
        <f t="shared" si="28"/>
        <v>0</v>
      </c>
      <c r="W41" s="83">
        <f t="shared" si="29"/>
        <v>0</v>
      </c>
      <c r="X41" s="83">
        <f t="shared" si="30"/>
        <v>418</v>
      </c>
      <c r="Y41" s="83">
        <f t="shared" si="31"/>
        <v>0</v>
      </c>
      <c r="Z41" s="83">
        <f t="shared" si="32"/>
        <v>0</v>
      </c>
      <c r="AA41" s="83">
        <f t="shared" si="33"/>
        <v>0</v>
      </c>
      <c r="AB41" s="83">
        <f t="shared" si="34"/>
        <v>0</v>
      </c>
      <c r="AC41" s="83">
        <f t="shared" si="35"/>
        <v>0</v>
      </c>
      <c r="AD41" s="83">
        <f t="shared" si="36"/>
        <v>0</v>
      </c>
      <c r="AF41" s="83">
        <f>KPCO_Additions_Summer!R41*'Key Assumptions'!$J40</f>
        <v>0</v>
      </c>
      <c r="AG41" s="83">
        <f>KPCO_Additions_Summer!S41*'Key Assumptions'!$J40</f>
        <v>0</v>
      </c>
      <c r="AH41" s="83">
        <f>KPCO_Additions_Summer!T41*'Key Assumptions'!$J40</f>
        <v>0</v>
      </c>
      <c r="AI41" s="83">
        <f>KPCO_Additions_Summer!U41*'Key Assumptions'!$J40</f>
        <v>0</v>
      </c>
      <c r="AJ41" s="83">
        <f>KPCO_Additions_Summer!V41*'Key Assumptions'!$J40</f>
        <v>0</v>
      </c>
      <c r="AK41" s="83">
        <f>KPCO_Additions_Summer!W41*'Key Assumptions'!$J40</f>
        <v>0</v>
      </c>
      <c r="AL41" s="83">
        <f>KPCO_Additions_Summer!X41*'Key Assumptions'!$J40</f>
        <v>397.09999999999997</v>
      </c>
      <c r="AM41" s="83">
        <f>KPCO_Additions_Summer!Y41*'Key Assumptions'!$J40</f>
        <v>0</v>
      </c>
      <c r="AN41" s="83">
        <f>KPCO_Additions_Summer!Z41*'Key Assumptions'!$J40</f>
        <v>0</v>
      </c>
      <c r="AO41" s="83">
        <f>KPCO_Additions_Summer!AA41*'Key Assumptions'!$J40</f>
        <v>0</v>
      </c>
      <c r="AP41" s="83">
        <f>KPCO_Additions_Summer!AB41*'Key Assumptions'!$J40</f>
        <v>0</v>
      </c>
      <c r="AQ41" s="83">
        <f>KPCO_Additions_Summer!AC41*'Key Assumptions'!$J40</f>
        <v>0</v>
      </c>
      <c r="AR41" s="83">
        <f>KPCO_Additions_Summer!AD41*'Key Assumptions'!$J40</f>
        <v>0</v>
      </c>
      <c r="AT41" t="s">
        <v>5</v>
      </c>
    </row>
    <row r="42" spans="1:46" x14ac:dyDescent="0.25">
      <c r="A42" s="10" t="s">
        <v>236</v>
      </c>
      <c r="B42" s="10">
        <v>2042</v>
      </c>
      <c r="C42" s="10" t="s">
        <v>97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R42" s="83">
        <f t="shared" si="24"/>
        <v>0</v>
      </c>
      <c r="S42" s="83">
        <f t="shared" si="25"/>
        <v>0</v>
      </c>
      <c r="T42" s="83">
        <f t="shared" si="26"/>
        <v>0</v>
      </c>
      <c r="U42" s="83">
        <f t="shared" si="27"/>
        <v>0</v>
      </c>
      <c r="V42" s="83">
        <f t="shared" si="28"/>
        <v>0</v>
      </c>
      <c r="W42" s="83">
        <f t="shared" si="29"/>
        <v>0</v>
      </c>
      <c r="X42" s="83">
        <f t="shared" si="30"/>
        <v>418</v>
      </c>
      <c r="Y42" s="83">
        <f t="shared" si="31"/>
        <v>0</v>
      </c>
      <c r="Z42" s="83">
        <f t="shared" si="32"/>
        <v>0</v>
      </c>
      <c r="AA42" s="83">
        <f t="shared" si="33"/>
        <v>0</v>
      </c>
      <c r="AB42" s="83">
        <f t="shared" si="34"/>
        <v>0</v>
      </c>
      <c r="AC42" s="83">
        <f t="shared" si="35"/>
        <v>0</v>
      </c>
      <c r="AD42" s="83">
        <f t="shared" si="36"/>
        <v>0</v>
      </c>
      <c r="AF42" s="83">
        <f>KPCO_Additions_Summer!R42*'Key Assumptions'!$J41</f>
        <v>0</v>
      </c>
      <c r="AG42" s="83">
        <f>KPCO_Additions_Summer!S42*'Key Assumptions'!$J41</f>
        <v>0</v>
      </c>
      <c r="AH42" s="83">
        <f>KPCO_Additions_Summer!T42*'Key Assumptions'!$J41</f>
        <v>0</v>
      </c>
      <c r="AI42" s="83">
        <f>KPCO_Additions_Summer!U42*'Key Assumptions'!$J41</f>
        <v>0</v>
      </c>
      <c r="AJ42" s="83">
        <f>KPCO_Additions_Summer!V42*'Key Assumptions'!$J41</f>
        <v>0</v>
      </c>
      <c r="AK42" s="83">
        <f>KPCO_Additions_Summer!W42*'Key Assumptions'!$J41</f>
        <v>0</v>
      </c>
      <c r="AL42" s="83">
        <f>KPCO_Additions_Summer!X42*'Key Assumptions'!$J41</f>
        <v>397.09999999999997</v>
      </c>
      <c r="AM42" s="83">
        <f>KPCO_Additions_Summer!Y42*'Key Assumptions'!$J41</f>
        <v>0</v>
      </c>
      <c r="AN42" s="83">
        <f>KPCO_Additions_Summer!Z42*'Key Assumptions'!$J41</f>
        <v>0</v>
      </c>
      <c r="AO42" s="83">
        <f>KPCO_Additions_Summer!AA42*'Key Assumptions'!$J41</f>
        <v>0</v>
      </c>
      <c r="AP42" s="83">
        <f>KPCO_Additions_Summer!AB42*'Key Assumptions'!$J41</f>
        <v>0</v>
      </c>
      <c r="AQ42" s="83">
        <f>KPCO_Additions_Summer!AC42*'Key Assumptions'!$J41</f>
        <v>0</v>
      </c>
      <c r="AR42" s="83">
        <f>KPCO_Additions_Summer!AD42*'Key Assumptions'!$J41</f>
        <v>0</v>
      </c>
      <c r="AS42" s="43"/>
      <c r="AT42" t="s">
        <v>5</v>
      </c>
    </row>
    <row r="43" spans="1:46" x14ac:dyDescent="0.25">
      <c r="A43" s="10" t="s">
        <v>237</v>
      </c>
      <c r="B43" s="10">
        <v>2043</v>
      </c>
      <c r="C43" s="10" t="s">
        <v>97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R43" s="83">
        <f t="shared" si="24"/>
        <v>0</v>
      </c>
      <c r="S43" s="83">
        <f t="shared" si="25"/>
        <v>0</v>
      </c>
      <c r="T43" s="83">
        <f t="shared" si="26"/>
        <v>0</v>
      </c>
      <c r="U43" s="83">
        <f t="shared" si="27"/>
        <v>0</v>
      </c>
      <c r="V43" s="83">
        <f t="shared" si="28"/>
        <v>0</v>
      </c>
      <c r="W43" s="83">
        <f t="shared" si="29"/>
        <v>0</v>
      </c>
      <c r="X43" s="83">
        <f t="shared" si="30"/>
        <v>418</v>
      </c>
      <c r="Y43" s="83">
        <f t="shared" si="31"/>
        <v>0</v>
      </c>
      <c r="Z43" s="83">
        <f t="shared" si="32"/>
        <v>0</v>
      </c>
      <c r="AA43" s="83">
        <f t="shared" si="33"/>
        <v>0</v>
      </c>
      <c r="AB43" s="83">
        <f t="shared" si="34"/>
        <v>0</v>
      </c>
      <c r="AC43" s="83">
        <f t="shared" si="35"/>
        <v>0</v>
      </c>
      <c r="AD43" s="83">
        <f t="shared" si="36"/>
        <v>0</v>
      </c>
      <c r="AF43" s="83">
        <f>KPCO_Additions_Summer!R43*'Key Assumptions'!$J42</f>
        <v>0</v>
      </c>
      <c r="AG43" s="83">
        <f>KPCO_Additions_Summer!S43*'Key Assumptions'!$J42</f>
        <v>0</v>
      </c>
      <c r="AH43" s="83">
        <f>KPCO_Additions_Summer!T43*'Key Assumptions'!$J42</f>
        <v>0</v>
      </c>
      <c r="AI43" s="83">
        <f>KPCO_Additions_Summer!U43*'Key Assumptions'!$J42</f>
        <v>0</v>
      </c>
      <c r="AJ43" s="83">
        <f>KPCO_Additions_Summer!V43*'Key Assumptions'!$J42</f>
        <v>0</v>
      </c>
      <c r="AK43" s="83">
        <f>KPCO_Additions_Summer!W43*'Key Assumptions'!$J42</f>
        <v>0</v>
      </c>
      <c r="AL43" s="83">
        <f>KPCO_Additions_Summer!X43*'Key Assumptions'!$J42</f>
        <v>397.09999999999997</v>
      </c>
      <c r="AM43" s="83">
        <f>KPCO_Additions_Summer!Y43*'Key Assumptions'!$J42</f>
        <v>0</v>
      </c>
      <c r="AN43" s="83">
        <f>KPCO_Additions_Summer!Z43*'Key Assumptions'!$J42</f>
        <v>0</v>
      </c>
      <c r="AO43" s="83">
        <f>KPCO_Additions_Summer!AA43*'Key Assumptions'!$J42</f>
        <v>0</v>
      </c>
      <c r="AP43" s="83">
        <f>KPCO_Additions_Summer!AB43*'Key Assumptions'!$J42</f>
        <v>0</v>
      </c>
      <c r="AQ43" s="83">
        <f>KPCO_Additions_Summer!AC43*'Key Assumptions'!$J42</f>
        <v>0</v>
      </c>
      <c r="AR43" s="83">
        <f>KPCO_Additions_Summer!AD43*'Key Assumptions'!$J42</f>
        <v>0</v>
      </c>
      <c r="AS43" s="43"/>
      <c r="AT43" t="s">
        <v>5</v>
      </c>
    </row>
    <row r="44" spans="1:46" x14ac:dyDescent="0.25">
      <c r="A44" s="10" t="s">
        <v>238</v>
      </c>
      <c r="B44" s="10">
        <v>2024</v>
      </c>
      <c r="C44" s="10" t="s">
        <v>3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R44" s="83">
        <f t="shared" ref="R44:AD44" si="37">D44</f>
        <v>0</v>
      </c>
      <c r="S44" s="83">
        <f t="shared" si="37"/>
        <v>0</v>
      </c>
      <c r="T44" s="83">
        <f t="shared" si="37"/>
        <v>0</v>
      </c>
      <c r="U44" s="83">
        <f t="shared" si="37"/>
        <v>0</v>
      </c>
      <c r="V44" s="83">
        <f t="shared" si="37"/>
        <v>0</v>
      </c>
      <c r="W44" s="83">
        <f t="shared" si="37"/>
        <v>0</v>
      </c>
      <c r="X44" s="83">
        <f t="shared" si="37"/>
        <v>0</v>
      </c>
      <c r="Y44" s="83">
        <f t="shared" si="37"/>
        <v>0</v>
      </c>
      <c r="Z44" s="83">
        <f t="shared" si="37"/>
        <v>0</v>
      </c>
      <c r="AA44" s="83">
        <f t="shared" si="37"/>
        <v>0</v>
      </c>
      <c r="AB44" s="83">
        <f t="shared" si="37"/>
        <v>0</v>
      </c>
      <c r="AC44" s="83">
        <f t="shared" si="37"/>
        <v>0</v>
      </c>
      <c r="AD44" s="83">
        <f t="shared" si="37"/>
        <v>0</v>
      </c>
      <c r="AF44" s="83">
        <f>KPCO_Additions_Summer!R44*'Key Assumptions'!$J23</f>
        <v>0</v>
      </c>
      <c r="AG44" s="83">
        <f>KPCO_Additions_Summer!S44*'Key Assumptions'!$J23</f>
        <v>0</v>
      </c>
      <c r="AH44" s="83">
        <f>KPCO_Additions_Summer!T44*'Key Assumptions'!$J23</f>
        <v>0</v>
      </c>
      <c r="AI44" s="83">
        <f>KPCO_Additions_Summer!U44*'Key Assumptions'!$J23</f>
        <v>0</v>
      </c>
      <c r="AJ44" s="83">
        <f>KPCO_Additions_Summer!V44*'Key Assumptions'!$J23</f>
        <v>0</v>
      </c>
      <c r="AK44" s="83">
        <f>KPCO_Additions_Summer!W44*'Key Assumptions'!$J23</f>
        <v>0</v>
      </c>
      <c r="AL44" s="83">
        <f>KPCO_Additions_Summer!X44*'Key Assumptions'!$J23</f>
        <v>0</v>
      </c>
      <c r="AM44" s="83">
        <f>KPCO_Additions_Summer!Y44*'Key Assumptions'!$J23</f>
        <v>0</v>
      </c>
      <c r="AN44" s="83">
        <f>KPCO_Additions_Summer!Z44*'Key Assumptions'!$J23</f>
        <v>0</v>
      </c>
      <c r="AO44" s="83">
        <f>KPCO_Additions_Summer!AA44*'Key Assumptions'!$J23</f>
        <v>0</v>
      </c>
      <c r="AP44" s="83">
        <f>KPCO_Additions_Summer!AB44*'Key Assumptions'!$J23</f>
        <v>0</v>
      </c>
      <c r="AQ44" s="83">
        <f>KPCO_Additions_Summer!AC44*'Key Assumptions'!$J23</f>
        <v>0</v>
      </c>
      <c r="AR44" s="83">
        <f>KPCO_Additions_Summer!AD44*'Key Assumptions'!$J23</f>
        <v>0</v>
      </c>
      <c r="AS44" s="43"/>
      <c r="AT44" t="s">
        <v>3</v>
      </c>
    </row>
    <row r="45" spans="1:46" x14ac:dyDescent="0.25">
      <c r="A45" s="10" t="s">
        <v>239</v>
      </c>
      <c r="B45" s="10">
        <v>2025</v>
      </c>
      <c r="C45" s="10" t="s">
        <v>3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R45" s="83">
        <f t="shared" ref="R45:R63" si="38">D45+R44</f>
        <v>0</v>
      </c>
      <c r="S45" s="83">
        <f t="shared" ref="S45:S63" si="39">E45+S44</f>
        <v>0</v>
      </c>
      <c r="T45" s="83">
        <f t="shared" ref="T45:T63" si="40">F45+T44</f>
        <v>0</v>
      </c>
      <c r="U45" s="83">
        <f t="shared" ref="U45:U63" si="41">G45+U44</f>
        <v>0</v>
      </c>
      <c r="V45" s="83">
        <f t="shared" ref="V45:V63" si="42">H45+V44</f>
        <v>0</v>
      </c>
      <c r="W45" s="83">
        <f t="shared" ref="W45:W63" si="43">I45+W44</f>
        <v>0</v>
      </c>
      <c r="X45" s="83">
        <f t="shared" ref="X45:X63" si="44">J45+X44</f>
        <v>0</v>
      </c>
      <c r="Y45" s="83">
        <f t="shared" ref="Y45:Y63" si="45">K45+Y44</f>
        <v>0</v>
      </c>
      <c r="Z45" s="83">
        <f t="shared" ref="Z45:Z63" si="46">L45+Z44</f>
        <v>0</v>
      </c>
      <c r="AA45" s="83">
        <f t="shared" ref="AA45:AA63" si="47">M45+AA44</f>
        <v>0</v>
      </c>
      <c r="AB45" s="83">
        <f t="shared" ref="AB45:AB63" si="48">N45+AB44</f>
        <v>0</v>
      </c>
      <c r="AC45" s="83">
        <f t="shared" ref="AC45:AC63" si="49">O45+AC44</f>
        <v>0</v>
      </c>
      <c r="AD45" s="83">
        <f t="shared" ref="AD45:AD63" si="50">P45+AD44</f>
        <v>0</v>
      </c>
      <c r="AF45" s="83">
        <f>KPCO_Additions_Summer!R45*'Key Assumptions'!$J24</f>
        <v>0</v>
      </c>
      <c r="AG45" s="83">
        <f>KPCO_Additions_Summer!S45*'Key Assumptions'!$J24</f>
        <v>0</v>
      </c>
      <c r="AH45" s="83">
        <f>KPCO_Additions_Summer!T45*'Key Assumptions'!$J24</f>
        <v>0</v>
      </c>
      <c r="AI45" s="83">
        <f>KPCO_Additions_Summer!U45*'Key Assumptions'!$J24</f>
        <v>0</v>
      </c>
      <c r="AJ45" s="83">
        <f>KPCO_Additions_Summer!V45*'Key Assumptions'!$J24</f>
        <v>0</v>
      </c>
      <c r="AK45" s="83">
        <f>KPCO_Additions_Summer!W45*'Key Assumptions'!$J24</f>
        <v>0</v>
      </c>
      <c r="AL45" s="83">
        <f>KPCO_Additions_Summer!X45*'Key Assumptions'!$J24</f>
        <v>0</v>
      </c>
      <c r="AM45" s="83">
        <f>KPCO_Additions_Summer!Y45*'Key Assumptions'!$J24</f>
        <v>0</v>
      </c>
      <c r="AN45" s="83">
        <f>KPCO_Additions_Summer!Z45*'Key Assumptions'!$J24</f>
        <v>0</v>
      </c>
      <c r="AO45" s="83">
        <f>KPCO_Additions_Summer!AA45*'Key Assumptions'!$J24</f>
        <v>0</v>
      </c>
      <c r="AP45" s="83">
        <f>KPCO_Additions_Summer!AB45*'Key Assumptions'!$J24</f>
        <v>0</v>
      </c>
      <c r="AQ45" s="83">
        <f>KPCO_Additions_Summer!AC45*'Key Assumptions'!$J24</f>
        <v>0</v>
      </c>
      <c r="AR45" s="83">
        <f>KPCO_Additions_Summer!AD45*'Key Assumptions'!$J24</f>
        <v>0</v>
      </c>
      <c r="AS45" s="43"/>
      <c r="AT45" t="s">
        <v>3</v>
      </c>
    </row>
    <row r="46" spans="1:46" x14ac:dyDescent="0.25">
      <c r="A46" s="10" t="s">
        <v>240</v>
      </c>
      <c r="B46" s="10">
        <v>2026</v>
      </c>
      <c r="C46" s="10" t="s">
        <v>3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R46" s="83">
        <f t="shared" si="38"/>
        <v>0</v>
      </c>
      <c r="S46" s="83">
        <f t="shared" si="39"/>
        <v>0</v>
      </c>
      <c r="T46" s="83">
        <f t="shared" si="40"/>
        <v>0</v>
      </c>
      <c r="U46" s="83">
        <f t="shared" si="41"/>
        <v>0</v>
      </c>
      <c r="V46" s="83">
        <f t="shared" si="42"/>
        <v>0</v>
      </c>
      <c r="W46" s="83">
        <f t="shared" si="43"/>
        <v>0</v>
      </c>
      <c r="X46" s="83">
        <f t="shared" si="44"/>
        <v>0</v>
      </c>
      <c r="Y46" s="83">
        <f t="shared" si="45"/>
        <v>0</v>
      </c>
      <c r="Z46" s="83">
        <f t="shared" si="46"/>
        <v>0</v>
      </c>
      <c r="AA46" s="83">
        <f t="shared" si="47"/>
        <v>0</v>
      </c>
      <c r="AB46" s="83">
        <f t="shared" si="48"/>
        <v>0</v>
      </c>
      <c r="AC46" s="83">
        <f t="shared" si="49"/>
        <v>0</v>
      </c>
      <c r="AD46" s="83">
        <f t="shared" si="50"/>
        <v>0</v>
      </c>
      <c r="AF46" s="83">
        <f>KPCO_Additions_Summer!R46*'Key Assumptions'!$J25</f>
        <v>0</v>
      </c>
      <c r="AG46" s="83">
        <f>KPCO_Additions_Summer!S46*'Key Assumptions'!$J25</f>
        <v>0</v>
      </c>
      <c r="AH46" s="83">
        <f>KPCO_Additions_Summer!T46*'Key Assumptions'!$J25</f>
        <v>0</v>
      </c>
      <c r="AI46" s="83">
        <f>KPCO_Additions_Summer!U46*'Key Assumptions'!$J25</f>
        <v>0</v>
      </c>
      <c r="AJ46" s="83">
        <f>KPCO_Additions_Summer!V46*'Key Assumptions'!$J25</f>
        <v>0</v>
      </c>
      <c r="AK46" s="83">
        <f>KPCO_Additions_Summer!W46*'Key Assumptions'!$J25</f>
        <v>0</v>
      </c>
      <c r="AL46" s="83">
        <f>KPCO_Additions_Summer!X46*'Key Assumptions'!$J25</f>
        <v>0</v>
      </c>
      <c r="AM46" s="83">
        <f>KPCO_Additions_Summer!Y46*'Key Assumptions'!$J25</f>
        <v>0</v>
      </c>
      <c r="AN46" s="83">
        <f>KPCO_Additions_Summer!Z46*'Key Assumptions'!$J25</f>
        <v>0</v>
      </c>
      <c r="AO46" s="83">
        <f>KPCO_Additions_Summer!AA46*'Key Assumptions'!$J25</f>
        <v>0</v>
      </c>
      <c r="AP46" s="83">
        <f>KPCO_Additions_Summer!AB46*'Key Assumptions'!$J25</f>
        <v>0</v>
      </c>
      <c r="AQ46" s="83">
        <f>KPCO_Additions_Summer!AC46*'Key Assumptions'!$J25</f>
        <v>0</v>
      </c>
      <c r="AR46" s="83">
        <f>KPCO_Additions_Summer!AD46*'Key Assumptions'!$J25</f>
        <v>0</v>
      </c>
      <c r="AS46" s="43"/>
      <c r="AT46" t="s">
        <v>3</v>
      </c>
    </row>
    <row r="47" spans="1:46" x14ac:dyDescent="0.25">
      <c r="A47" s="10" t="s">
        <v>241</v>
      </c>
      <c r="B47" s="10">
        <v>2027</v>
      </c>
      <c r="C47" s="10" t="s">
        <v>3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R47" s="83">
        <f t="shared" si="38"/>
        <v>0</v>
      </c>
      <c r="S47" s="83">
        <f t="shared" si="39"/>
        <v>0</v>
      </c>
      <c r="T47" s="83">
        <f t="shared" si="40"/>
        <v>0</v>
      </c>
      <c r="U47" s="83">
        <f t="shared" si="41"/>
        <v>0</v>
      </c>
      <c r="V47" s="83">
        <f t="shared" si="42"/>
        <v>0</v>
      </c>
      <c r="W47" s="83">
        <f t="shared" si="43"/>
        <v>0</v>
      </c>
      <c r="X47" s="83">
        <f t="shared" si="44"/>
        <v>0</v>
      </c>
      <c r="Y47" s="83">
        <f t="shared" si="45"/>
        <v>0</v>
      </c>
      <c r="Z47" s="83">
        <f t="shared" si="46"/>
        <v>0</v>
      </c>
      <c r="AA47" s="83">
        <f t="shared" si="47"/>
        <v>0</v>
      </c>
      <c r="AB47" s="83">
        <f t="shared" si="48"/>
        <v>0</v>
      </c>
      <c r="AC47" s="83">
        <f t="shared" si="49"/>
        <v>0</v>
      </c>
      <c r="AD47" s="83">
        <f t="shared" si="50"/>
        <v>0</v>
      </c>
      <c r="AF47" s="83">
        <f>KPCO_Additions_Summer!R47*'Key Assumptions'!$J26</f>
        <v>0</v>
      </c>
      <c r="AG47" s="83">
        <f>KPCO_Additions_Summer!S47*'Key Assumptions'!$J26</f>
        <v>0</v>
      </c>
      <c r="AH47" s="83">
        <f>KPCO_Additions_Summer!T47*'Key Assumptions'!$J26</f>
        <v>0</v>
      </c>
      <c r="AI47" s="83">
        <f>KPCO_Additions_Summer!U47*'Key Assumptions'!$J26</f>
        <v>0</v>
      </c>
      <c r="AJ47" s="83">
        <f>KPCO_Additions_Summer!V47*'Key Assumptions'!$J26</f>
        <v>0</v>
      </c>
      <c r="AK47" s="83">
        <f>KPCO_Additions_Summer!W47*'Key Assumptions'!$J26</f>
        <v>0</v>
      </c>
      <c r="AL47" s="83">
        <f>KPCO_Additions_Summer!X47*'Key Assumptions'!$J26</f>
        <v>0</v>
      </c>
      <c r="AM47" s="83">
        <f>KPCO_Additions_Summer!Y47*'Key Assumptions'!$J26</f>
        <v>0</v>
      </c>
      <c r="AN47" s="83">
        <f>KPCO_Additions_Summer!Z47*'Key Assumptions'!$J26</f>
        <v>0</v>
      </c>
      <c r="AO47" s="83">
        <f>KPCO_Additions_Summer!AA47*'Key Assumptions'!$J26</f>
        <v>0</v>
      </c>
      <c r="AP47" s="83">
        <f>KPCO_Additions_Summer!AB47*'Key Assumptions'!$J26</f>
        <v>0</v>
      </c>
      <c r="AQ47" s="83">
        <f>KPCO_Additions_Summer!AC47*'Key Assumptions'!$J26</f>
        <v>0</v>
      </c>
      <c r="AR47" s="83">
        <f>KPCO_Additions_Summer!AD47*'Key Assumptions'!$J26</f>
        <v>0</v>
      </c>
      <c r="AS47" s="43"/>
      <c r="AT47" t="s">
        <v>3</v>
      </c>
    </row>
    <row r="48" spans="1:46" x14ac:dyDescent="0.25">
      <c r="A48" s="10" t="s">
        <v>242</v>
      </c>
      <c r="B48" s="10">
        <v>2028</v>
      </c>
      <c r="C48" s="10" t="s">
        <v>3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R48" s="83">
        <f t="shared" si="38"/>
        <v>0</v>
      </c>
      <c r="S48" s="83">
        <f t="shared" si="39"/>
        <v>0</v>
      </c>
      <c r="T48" s="83">
        <f t="shared" si="40"/>
        <v>0</v>
      </c>
      <c r="U48" s="83">
        <f t="shared" si="41"/>
        <v>0</v>
      </c>
      <c r="V48" s="83">
        <f t="shared" si="42"/>
        <v>0</v>
      </c>
      <c r="W48" s="83">
        <f t="shared" si="43"/>
        <v>0</v>
      </c>
      <c r="X48" s="83">
        <f t="shared" si="44"/>
        <v>0</v>
      </c>
      <c r="Y48" s="83">
        <f t="shared" si="45"/>
        <v>0</v>
      </c>
      <c r="Z48" s="83">
        <f t="shared" si="46"/>
        <v>0</v>
      </c>
      <c r="AA48" s="83">
        <f t="shared" si="47"/>
        <v>0</v>
      </c>
      <c r="AB48" s="83">
        <f t="shared" si="48"/>
        <v>0</v>
      </c>
      <c r="AC48" s="83">
        <f t="shared" si="49"/>
        <v>0</v>
      </c>
      <c r="AD48" s="83">
        <f t="shared" si="50"/>
        <v>0</v>
      </c>
      <c r="AF48" s="83">
        <f>KPCO_Additions_Summer!R48*'Key Assumptions'!$J27</f>
        <v>0</v>
      </c>
      <c r="AG48" s="83">
        <f>KPCO_Additions_Summer!S48*'Key Assumptions'!$J27</f>
        <v>0</v>
      </c>
      <c r="AH48" s="83">
        <f>KPCO_Additions_Summer!T48*'Key Assumptions'!$J27</f>
        <v>0</v>
      </c>
      <c r="AI48" s="83">
        <f>KPCO_Additions_Summer!U48*'Key Assumptions'!$J27</f>
        <v>0</v>
      </c>
      <c r="AJ48" s="83">
        <f>KPCO_Additions_Summer!V48*'Key Assumptions'!$J27</f>
        <v>0</v>
      </c>
      <c r="AK48" s="83">
        <f>KPCO_Additions_Summer!W48*'Key Assumptions'!$J27</f>
        <v>0</v>
      </c>
      <c r="AL48" s="83">
        <f>KPCO_Additions_Summer!X48*'Key Assumptions'!$J27</f>
        <v>0</v>
      </c>
      <c r="AM48" s="83">
        <f>KPCO_Additions_Summer!Y48*'Key Assumptions'!$J27</f>
        <v>0</v>
      </c>
      <c r="AN48" s="83">
        <f>KPCO_Additions_Summer!Z48*'Key Assumptions'!$J27</f>
        <v>0</v>
      </c>
      <c r="AO48" s="83">
        <f>KPCO_Additions_Summer!AA48*'Key Assumptions'!$J27</f>
        <v>0</v>
      </c>
      <c r="AP48" s="83">
        <f>KPCO_Additions_Summer!AB48*'Key Assumptions'!$J27</f>
        <v>0</v>
      </c>
      <c r="AQ48" s="83">
        <f>KPCO_Additions_Summer!AC48*'Key Assumptions'!$J27</f>
        <v>0</v>
      </c>
      <c r="AR48" s="83">
        <f>KPCO_Additions_Summer!AD48*'Key Assumptions'!$J27</f>
        <v>0</v>
      </c>
      <c r="AS48" s="43"/>
      <c r="AT48" t="s">
        <v>3</v>
      </c>
    </row>
    <row r="49" spans="1:53" x14ac:dyDescent="0.25">
      <c r="A49" s="10" t="s">
        <v>243</v>
      </c>
      <c r="B49" s="10">
        <v>2029</v>
      </c>
      <c r="C49" s="10" t="s">
        <v>3</v>
      </c>
      <c r="D49" s="102">
        <v>480</v>
      </c>
      <c r="E49" s="102">
        <v>480</v>
      </c>
      <c r="F49" s="102">
        <v>480</v>
      </c>
      <c r="G49" s="102">
        <v>240</v>
      </c>
      <c r="H49" s="102">
        <v>480</v>
      </c>
      <c r="I49" s="102">
        <v>480</v>
      </c>
      <c r="J49" s="102"/>
      <c r="K49" s="102">
        <v>240</v>
      </c>
      <c r="L49" s="102">
        <v>480</v>
      </c>
      <c r="M49" s="102">
        <v>480</v>
      </c>
      <c r="N49" s="102"/>
      <c r="O49" s="102"/>
      <c r="P49" s="102"/>
      <c r="R49" s="83">
        <f t="shared" si="38"/>
        <v>480</v>
      </c>
      <c r="S49" s="83">
        <f t="shared" si="39"/>
        <v>480</v>
      </c>
      <c r="T49" s="83">
        <f t="shared" si="40"/>
        <v>480</v>
      </c>
      <c r="U49" s="83">
        <f t="shared" si="41"/>
        <v>240</v>
      </c>
      <c r="V49" s="83">
        <f t="shared" si="42"/>
        <v>480</v>
      </c>
      <c r="W49" s="83">
        <f t="shared" si="43"/>
        <v>480</v>
      </c>
      <c r="X49" s="83">
        <f t="shared" si="44"/>
        <v>0</v>
      </c>
      <c r="Y49" s="83">
        <f t="shared" si="45"/>
        <v>240</v>
      </c>
      <c r="Z49" s="83">
        <f t="shared" si="46"/>
        <v>480</v>
      </c>
      <c r="AA49" s="83">
        <f t="shared" si="47"/>
        <v>480</v>
      </c>
      <c r="AB49" s="83">
        <f t="shared" si="48"/>
        <v>0</v>
      </c>
      <c r="AC49" s="83">
        <f t="shared" si="49"/>
        <v>0</v>
      </c>
      <c r="AD49" s="83">
        <f t="shared" si="50"/>
        <v>0</v>
      </c>
      <c r="AF49" s="83">
        <f>KPCO_Additions_Summer!R49*'Key Assumptions'!$J28</f>
        <v>456</v>
      </c>
      <c r="AG49" s="83">
        <f>KPCO_Additions_Summer!S49*'Key Assumptions'!$J28</f>
        <v>456</v>
      </c>
      <c r="AH49" s="83">
        <f>KPCO_Additions_Summer!T49*'Key Assumptions'!$J28</f>
        <v>456</v>
      </c>
      <c r="AI49" s="83">
        <f>KPCO_Additions_Summer!U49*'Key Assumptions'!$J28</f>
        <v>228</v>
      </c>
      <c r="AJ49" s="83">
        <f>KPCO_Additions_Summer!V49*'Key Assumptions'!$J28</f>
        <v>456</v>
      </c>
      <c r="AK49" s="83">
        <f>KPCO_Additions_Summer!W49*'Key Assumptions'!$J28</f>
        <v>456</v>
      </c>
      <c r="AL49" s="83">
        <f>KPCO_Additions_Summer!X49*'Key Assumptions'!$J28</f>
        <v>0</v>
      </c>
      <c r="AM49" s="83">
        <f>KPCO_Additions_Summer!Y49*'Key Assumptions'!$J28</f>
        <v>228</v>
      </c>
      <c r="AN49" s="83">
        <f>KPCO_Additions_Summer!Z49*'Key Assumptions'!$J28</f>
        <v>456</v>
      </c>
      <c r="AO49" s="83">
        <f>KPCO_Additions_Summer!AA49*'Key Assumptions'!$J28</f>
        <v>456</v>
      </c>
      <c r="AP49" s="83">
        <f>KPCO_Additions_Summer!AB49*'Key Assumptions'!$J28</f>
        <v>0</v>
      </c>
      <c r="AQ49" s="83">
        <f>KPCO_Additions_Summer!AC49*'Key Assumptions'!$J28</f>
        <v>0</v>
      </c>
      <c r="AR49" s="83">
        <f>KPCO_Additions_Summer!AD49*'Key Assumptions'!$J28</f>
        <v>0</v>
      </c>
      <c r="AS49" s="43"/>
      <c r="AT49" t="s">
        <v>3</v>
      </c>
    </row>
    <row r="50" spans="1:53" x14ac:dyDescent="0.25">
      <c r="A50" s="10" t="s">
        <v>244</v>
      </c>
      <c r="B50" s="10">
        <v>2030</v>
      </c>
      <c r="C50" s="10" t="s">
        <v>3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R50" s="83">
        <f t="shared" si="38"/>
        <v>480</v>
      </c>
      <c r="S50" s="83">
        <f t="shared" si="39"/>
        <v>480</v>
      </c>
      <c r="T50" s="83">
        <f t="shared" si="40"/>
        <v>480</v>
      </c>
      <c r="U50" s="83">
        <f t="shared" si="41"/>
        <v>240</v>
      </c>
      <c r="V50" s="83">
        <f t="shared" si="42"/>
        <v>480</v>
      </c>
      <c r="W50" s="83">
        <f t="shared" si="43"/>
        <v>480</v>
      </c>
      <c r="X50" s="83">
        <f t="shared" si="44"/>
        <v>0</v>
      </c>
      <c r="Y50" s="83">
        <f t="shared" si="45"/>
        <v>240</v>
      </c>
      <c r="Z50" s="83">
        <f t="shared" si="46"/>
        <v>480</v>
      </c>
      <c r="AA50" s="83">
        <f t="shared" si="47"/>
        <v>480</v>
      </c>
      <c r="AB50" s="83">
        <f t="shared" si="48"/>
        <v>0</v>
      </c>
      <c r="AC50" s="83">
        <f t="shared" si="49"/>
        <v>0</v>
      </c>
      <c r="AD50" s="83">
        <f t="shared" si="50"/>
        <v>0</v>
      </c>
      <c r="AF50" s="83">
        <f>KPCO_Additions_Summer!R50*'Key Assumptions'!$J29</f>
        <v>456</v>
      </c>
      <c r="AG50" s="83">
        <f>KPCO_Additions_Summer!S50*'Key Assumptions'!$J29</f>
        <v>456</v>
      </c>
      <c r="AH50" s="83">
        <f>KPCO_Additions_Summer!T50*'Key Assumptions'!$J29</f>
        <v>456</v>
      </c>
      <c r="AI50" s="83">
        <f>KPCO_Additions_Summer!U50*'Key Assumptions'!$J29</f>
        <v>228</v>
      </c>
      <c r="AJ50" s="83">
        <f>KPCO_Additions_Summer!V50*'Key Assumptions'!$J29</f>
        <v>456</v>
      </c>
      <c r="AK50" s="83">
        <f>KPCO_Additions_Summer!W50*'Key Assumptions'!$J29</f>
        <v>456</v>
      </c>
      <c r="AL50" s="83">
        <f>KPCO_Additions_Summer!X50*'Key Assumptions'!$J29</f>
        <v>0</v>
      </c>
      <c r="AM50" s="83">
        <f>KPCO_Additions_Summer!Y50*'Key Assumptions'!$J29</f>
        <v>228</v>
      </c>
      <c r="AN50" s="83">
        <f>KPCO_Additions_Summer!Z50*'Key Assumptions'!$J29</f>
        <v>456</v>
      </c>
      <c r="AO50" s="83">
        <f>KPCO_Additions_Summer!AA50*'Key Assumptions'!$J29</f>
        <v>456</v>
      </c>
      <c r="AP50" s="83">
        <f>KPCO_Additions_Summer!AB50*'Key Assumptions'!$J29</f>
        <v>0</v>
      </c>
      <c r="AQ50" s="83">
        <f>KPCO_Additions_Summer!AC50*'Key Assumptions'!$J29</f>
        <v>0</v>
      </c>
      <c r="AR50" s="83">
        <f>KPCO_Additions_Summer!AD50*'Key Assumptions'!$J29</f>
        <v>0</v>
      </c>
      <c r="AT50" t="s">
        <v>3</v>
      </c>
      <c r="AW50" s="58"/>
    </row>
    <row r="51" spans="1:53" x14ac:dyDescent="0.25">
      <c r="A51" s="10" t="s">
        <v>245</v>
      </c>
      <c r="B51" s="10">
        <v>2031</v>
      </c>
      <c r="C51" s="10" t="s">
        <v>3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R51" s="83">
        <f t="shared" si="38"/>
        <v>480</v>
      </c>
      <c r="S51" s="83">
        <f t="shared" si="39"/>
        <v>480</v>
      </c>
      <c r="T51" s="83">
        <f t="shared" si="40"/>
        <v>480</v>
      </c>
      <c r="U51" s="83">
        <f t="shared" si="41"/>
        <v>240</v>
      </c>
      <c r="V51" s="83">
        <f t="shared" si="42"/>
        <v>480</v>
      </c>
      <c r="W51" s="83">
        <f t="shared" si="43"/>
        <v>480</v>
      </c>
      <c r="X51" s="83">
        <f t="shared" si="44"/>
        <v>0</v>
      </c>
      <c r="Y51" s="83">
        <f t="shared" si="45"/>
        <v>240</v>
      </c>
      <c r="Z51" s="83">
        <f t="shared" si="46"/>
        <v>480</v>
      </c>
      <c r="AA51" s="83">
        <f t="shared" si="47"/>
        <v>480</v>
      </c>
      <c r="AB51" s="83">
        <f t="shared" si="48"/>
        <v>0</v>
      </c>
      <c r="AC51" s="83">
        <f t="shared" si="49"/>
        <v>0</v>
      </c>
      <c r="AD51" s="83">
        <f t="shared" si="50"/>
        <v>0</v>
      </c>
      <c r="AF51" s="83">
        <f>KPCO_Additions_Summer!R51*'Key Assumptions'!$J30</f>
        <v>456</v>
      </c>
      <c r="AG51" s="83">
        <f>KPCO_Additions_Summer!S51*'Key Assumptions'!$J30</f>
        <v>456</v>
      </c>
      <c r="AH51" s="83">
        <f>KPCO_Additions_Summer!T51*'Key Assumptions'!$J30</f>
        <v>456</v>
      </c>
      <c r="AI51" s="83">
        <f>KPCO_Additions_Summer!U51*'Key Assumptions'!$J30</f>
        <v>228</v>
      </c>
      <c r="AJ51" s="83">
        <f>KPCO_Additions_Summer!V51*'Key Assumptions'!$J30</f>
        <v>456</v>
      </c>
      <c r="AK51" s="83">
        <f>KPCO_Additions_Summer!W51*'Key Assumptions'!$J30</f>
        <v>456</v>
      </c>
      <c r="AL51" s="83">
        <f>KPCO_Additions_Summer!X51*'Key Assumptions'!$J30</f>
        <v>0</v>
      </c>
      <c r="AM51" s="83">
        <f>KPCO_Additions_Summer!Y51*'Key Assumptions'!$J30</f>
        <v>228</v>
      </c>
      <c r="AN51" s="83">
        <f>KPCO_Additions_Summer!Z51*'Key Assumptions'!$J30</f>
        <v>456</v>
      </c>
      <c r="AO51" s="83">
        <f>KPCO_Additions_Summer!AA51*'Key Assumptions'!$J30</f>
        <v>456</v>
      </c>
      <c r="AP51" s="83">
        <f>KPCO_Additions_Summer!AB51*'Key Assumptions'!$J30</f>
        <v>0</v>
      </c>
      <c r="AQ51" s="83">
        <f>KPCO_Additions_Summer!AC51*'Key Assumptions'!$J30</f>
        <v>0</v>
      </c>
      <c r="AR51" s="83">
        <f>KPCO_Additions_Summer!AD51*'Key Assumptions'!$J30</f>
        <v>0</v>
      </c>
      <c r="AT51" t="s">
        <v>3</v>
      </c>
    </row>
    <row r="52" spans="1:53" x14ac:dyDescent="0.25">
      <c r="A52" s="10" t="s">
        <v>246</v>
      </c>
      <c r="B52" s="10">
        <v>2032</v>
      </c>
      <c r="C52" s="10" t="s">
        <v>3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R52" s="83">
        <f t="shared" si="38"/>
        <v>480</v>
      </c>
      <c r="S52" s="83">
        <f t="shared" si="39"/>
        <v>480</v>
      </c>
      <c r="T52" s="83">
        <f t="shared" si="40"/>
        <v>480</v>
      </c>
      <c r="U52" s="83">
        <f t="shared" si="41"/>
        <v>240</v>
      </c>
      <c r="V52" s="83">
        <f t="shared" si="42"/>
        <v>480</v>
      </c>
      <c r="W52" s="83">
        <f t="shared" si="43"/>
        <v>480</v>
      </c>
      <c r="X52" s="83">
        <f t="shared" si="44"/>
        <v>0</v>
      </c>
      <c r="Y52" s="83">
        <f t="shared" si="45"/>
        <v>240</v>
      </c>
      <c r="Z52" s="83">
        <f t="shared" si="46"/>
        <v>480</v>
      </c>
      <c r="AA52" s="83">
        <f t="shared" si="47"/>
        <v>480</v>
      </c>
      <c r="AB52" s="83">
        <f t="shared" si="48"/>
        <v>0</v>
      </c>
      <c r="AC52" s="83">
        <f t="shared" si="49"/>
        <v>0</v>
      </c>
      <c r="AD52" s="83">
        <f t="shared" si="50"/>
        <v>0</v>
      </c>
      <c r="AF52" s="83">
        <f>KPCO_Additions_Summer!R52*'Key Assumptions'!$J31</f>
        <v>456</v>
      </c>
      <c r="AG52" s="83">
        <f>KPCO_Additions_Summer!S52*'Key Assumptions'!$J31</f>
        <v>456</v>
      </c>
      <c r="AH52" s="83">
        <f>KPCO_Additions_Summer!T52*'Key Assumptions'!$J31</f>
        <v>456</v>
      </c>
      <c r="AI52" s="83">
        <f>KPCO_Additions_Summer!U52*'Key Assumptions'!$J31</f>
        <v>228</v>
      </c>
      <c r="AJ52" s="83">
        <f>KPCO_Additions_Summer!V52*'Key Assumptions'!$J31</f>
        <v>456</v>
      </c>
      <c r="AK52" s="83">
        <f>KPCO_Additions_Summer!W52*'Key Assumptions'!$J31</f>
        <v>456</v>
      </c>
      <c r="AL52" s="83">
        <f>KPCO_Additions_Summer!X52*'Key Assumptions'!$J31</f>
        <v>0</v>
      </c>
      <c r="AM52" s="83">
        <f>KPCO_Additions_Summer!Y52*'Key Assumptions'!$J31</f>
        <v>228</v>
      </c>
      <c r="AN52" s="83">
        <f>KPCO_Additions_Summer!Z52*'Key Assumptions'!$J31</f>
        <v>456</v>
      </c>
      <c r="AO52" s="83">
        <f>KPCO_Additions_Summer!AA52*'Key Assumptions'!$J31</f>
        <v>456</v>
      </c>
      <c r="AP52" s="83">
        <f>KPCO_Additions_Summer!AB52*'Key Assumptions'!$J31</f>
        <v>0</v>
      </c>
      <c r="AQ52" s="83">
        <f>KPCO_Additions_Summer!AC52*'Key Assumptions'!$J31</f>
        <v>0</v>
      </c>
      <c r="AR52" s="83">
        <f>KPCO_Additions_Summer!AD52*'Key Assumptions'!$J31</f>
        <v>0</v>
      </c>
      <c r="AT52" t="s">
        <v>3</v>
      </c>
    </row>
    <row r="53" spans="1:53" x14ac:dyDescent="0.25">
      <c r="A53" s="10" t="s">
        <v>247</v>
      </c>
      <c r="B53" s="10">
        <v>2033</v>
      </c>
      <c r="C53" s="10" t="s">
        <v>3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R53" s="83">
        <f t="shared" si="38"/>
        <v>480</v>
      </c>
      <c r="S53" s="83">
        <f t="shared" si="39"/>
        <v>480</v>
      </c>
      <c r="T53" s="83">
        <f t="shared" si="40"/>
        <v>480</v>
      </c>
      <c r="U53" s="83">
        <f t="shared" si="41"/>
        <v>240</v>
      </c>
      <c r="V53" s="83">
        <f t="shared" si="42"/>
        <v>480</v>
      </c>
      <c r="W53" s="83">
        <f t="shared" si="43"/>
        <v>480</v>
      </c>
      <c r="X53" s="83">
        <f t="shared" si="44"/>
        <v>0</v>
      </c>
      <c r="Y53" s="83">
        <f t="shared" si="45"/>
        <v>240</v>
      </c>
      <c r="Z53" s="83">
        <f t="shared" si="46"/>
        <v>480</v>
      </c>
      <c r="AA53" s="83">
        <f t="shared" si="47"/>
        <v>480</v>
      </c>
      <c r="AB53" s="83">
        <f t="shared" si="48"/>
        <v>0</v>
      </c>
      <c r="AC53" s="83">
        <f t="shared" si="49"/>
        <v>0</v>
      </c>
      <c r="AD53" s="83">
        <f t="shared" si="50"/>
        <v>0</v>
      </c>
      <c r="AF53" s="83">
        <f>KPCO_Additions_Summer!R53*'Key Assumptions'!$J32</f>
        <v>456</v>
      </c>
      <c r="AG53" s="83">
        <f>KPCO_Additions_Summer!S53*'Key Assumptions'!$J32</f>
        <v>456</v>
      </c>
      <c r="AH53" s="83">
        <f>KPCO_Additions_Summer!T53*'Key Assumptions'!$J32</f>
        <v>456</v>
      </c>
      <c r="AI53" s="83">
        <f>KPCO_Additions_Summer!U53*'Key Assumptions'!$J32</f>
        <v>228</v>
      </c>
      <c r="AJ53" s="83">
        <f>KPCO_Additions_Summer!V53*'Key Assumptions'!$J32</f>
        <v>456</v>
      </c>
      <c r="AK53" s="83">
        <f>KPCO_Additions_Summer!W53*'Key Assumptions'!$J32</f>
        <v>456</v>
      </c>
      <c r="AL53" s="83">
        <f>KPCO_Additions_Summer!X53*'Key Assumptions'!$J32</f>
        <v>0</v>
      </c>
      <c r="AM53" s="83">
        <f>KPCO_Additions_Summer!Y53*'Key Assumptions'!$J32</f>
        <v>228</v>
      </c>
      <c r="AN53" s="83">
        <f>KPCO_Additions_Summer!Z53*'Key Assumptions'!$J32</f>
        <v>456</v>
      </c>
      <c r="AO53" s="83">
        <f>KPCO_Additions_Summer!AA53*'Key Assumptions'!$J32</f>
        <v>456</v>
      </c>
      <c r="AP53" s="83">
        <f>KPCO_Additions_Summer!AB53*'Key Assumptions'!$J32</f>
        <v>0</v>
      </c>
      <c r="AQ53" s="83">
        <f>KPCO_Additions_Summer!AC53*'Key Assumptions'!$J32</f>
        <v>0</v>
      </c>
      <c r="AR53" s="83">
        <f>KPCO_Additions_Summer!AD53*'Key Assumptions'!$J32</f>
        <v>0</v>
      </c>
      <c r="AT53" t="s">
        <v>3</v>
      </c>
      <c r="AU53" s="104"/>
      <c r="AV53" s="104"/>
      <c r="AW53" s="104"/>
      <c r="AX53" s="104"/>
      <c r="AY53" s="104"/>
      <c r="AZ53" s="104"/>
      <c r="BA53" s="104"/>
    </row>
    <row r="54" spans="1:53" x14ac:dyDescent="0.25">
      <c r="A54" s="10" t="s">
        <v>248</v>
      </c>
      <c r="B54" s="10">
        <v>2034</v>
      </c>
      <c r="C54" s="10" t="s">
        <v>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R54" s="83">
        <f t="shared" si="38"/>
        <v>480</v>
      </c>
      <c r="S54" s="83">
        <f t="shared" si="39"/>
        <v>480</v>
      </c>
      <c r="T54" s="83">
        <f t="shared" si="40"/>
        <v>480</v>
      </c>
      <c r="U54" s="83">
        <f t="shared" si="41"/>
        <v>240</v>
      </c>
      <c r="V54" s="83">
        <f t="shared" si="42"/>
        <v>480</v>
      </c>
      <c r="W54" s="83">
        <f t="shared" si="43"/>
        <v>480</v>
      </c>
      <c r="X54" s="83">
        <f t="shared" si="44"/>
        <v>0</v>
      </c>
      <c r="Y54" s="83">
        <f t="shared" si="45"/>
        <v>240</v>
      </c>
      <c r="Z54" s="83">
        <f t="shared" si="46"/>
        <v>480</v>
      </c>
      <c r="AA54" s="83">
        <f t="shared" si="47"/>
        <v>480</v>
      </c>
      <c r="AB54" s="83">
        <f t="shared" si="48"/>
        <v>0</v>
      </c>
      <c r="AC54" s="83">
        <f t="shared" si="49"/>
        <v>0</v>
      </c>
      <c r="AD54" s="83">
        <f t="shared" si="50"/>
        <v>0</v>
      </c>
      <c r="AF54" s="83">
        <f>KPCO_Additions_Summer!R54*'Key Assumptions'!$J33</f>
        <v>456</v>
      </c>
      <c r="AG54" s="83">
        <f>KPCO_Additions_Summer!S54*'Key Assumptions'!$J33</f>
        <v>456</v>
      </c>
      <c r="AH54" s="83">
        <f>KPCO_Additions_Summer!T54*'Key Assumptions'!$J33</f>
        <v>456</v>
      </c>
      <c r="AI54" s="83">
        <f>KPCO_Additions_Summer!U54*'Key Assumptions'!$J33</f>
        <v>228</v>
      </c>
      <c r="AJ54" s="83">
        <f>KPCO_Additions_Summer!V54*'Key Assumptions'!$J33</f>
        <v>456</v>
      </c>
      <c r="AK54" s="83">
        <f>KPCO_Additions_Summer!W54*'Key Assumptions'!$J33</f>
        <v>456</v>
      </c>
      <c r="AL54" s="83">
        <f>KPCO_Additions_Summer!X54*'Key Assumptions'!$J33</f>
        <v>0</v>
      </c>
      <c r="AM54" s="83">
        <f>KPCO_Additions_Summer!Y54*'Key Assumptions'!$J33</f>
        <v>228</v>
      </c>
      <c r="AN54" s="83">
        <f>KPCO_Additions_Summer!Z54*'Key Assumptions'!$J33</f>
        <v>456</v>
      </c>
      <c r="AO54" s="83">
        <f>KPCO_Additions_Summer!AA54*'Key Assumptions'!$J33</f>
        <v>456</v>
      </c>
      <c r="AP54" s="83">
        <f>KPCO_Additions_Summer!AB54*'Key Assumptions'!$J33</f>
        <v>0</v>
      </c>
      <c r="AQ54" s="83">
        <f>KPCO_Additions_Summer!AC54*'Key Assumptions'!$J33</f>
        <v>0</v>
      </c>
      <c r="AR54" s="83">
        <f>KPCO_Additions_Summer!AD54*'Key Assumptions'!$J33</f>
        <v>0</v>
      </c>
      <c r="AT54" t="s">
        <v>3</v>
      </c>
      <c r="AW54" s="58"/>
    </row>
    <row r="55" spans="1:53" x14ac:dyDescent="0.25">
      <c r="A55" s="10" t="s">
        <v>249</v>
      </c>
      <c r="B55" s="10">
        <v>2035</v>
      </c>
      <c r="C55" s="10" t="s">
        <v>3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R55" s="83">
        <f t="shared" si="38"/>
        <v>480</v>
      </c>
      <c r="S55" s="83">
        <f t="shared" si="39"/>
        <v>480</v>
      </c>
      <c r="T55" s="83">
        <f t="shared" si="40"/>
        <v>480</v>
      </c>
      <c r="U55" s="83">
        <f t="shared" si="41"/>
        <v>240</v>
      </c>
      <c r="V55" s="83">
        <f t="shared" si="42"/>
        <v>480</v>
      </c>
      <c r="W55" s="83">
        <f t="shared" si="43"/>
        <v>480</v>
      </c>
      <c r="X55" s="83">
        <f t="shared" si="44"/>
        <v>0</v>
      </c>
      <c r="Y55" s="83">
        <f t="shared" si="45"/>
        <v>240</v>
      </c>
      <c r="Z55" s="83">
        <f t="shared" si="46"/>
        <v>480</v>
      </c>
      <c r="AA55" s="83">
        <f t="shared" si="47"/>
        <v>480</v>
      </c>
      <c r="AB55" s="83">
        <f t="shared" si="48"/>
        <v>0</v>
      </c>
      <c r="AC55" s="83">
        <f t="shared" si="49"/>
        <v>0</v>
      </c>
      <c r="AD55" s="83">
        <f t="shared" si="50"/>
        <v>0</v>
      </c>
      <c r="AF55" s="83">
        <f>KPCO_Additions_Summer!R55*'Key Assumptions'!$J34</f>
        <v>456</v>
      </c>
      <c r="AG55" s="83">
        <f>KPCO_Additions_Summer!S55*'Key Assumptions'!$J34</f>
        <v>456</v>
      </c>
      <c r="AH55" s="83">
        <f>KPCO_Additions_Summer!T55*'Key Assumptions'!$J34</f>
        <v>456</v>
      </c>
      <c r="AI55" s="83">
        <f>KPCO_Additions_Summer!U55*'Key Assumptions'!$J34</f>
        <v>228</v>
      </c>
      <c r="AJ55" s="83">
        <f>KPCO_Additions_Summer!V55*'Key Assumptions'!$J34</f>
        <v>456</v>
      </c>
      <c r="AK55" s="83">
        <f>KPCO_Additions_Summer!W55*'Key Assumptions'!$J34</f>
        <v>456</v>
      </c>
      <c r="AL55" s="83">
        <f>KPCO_Additions_Summer!X55*'Key Assumptions'!$J34</f>
        <v>0</v>
      </c>
      <c r="AM55" s="83">
        <f>KPCO_Additions_Summer!Y55*'Key Assumptions'!$J34</f>
        <v>228</v>
      </c>
      <c r="AN55" s="83">
        <f>KPCO_Additions_Summer!Z55*'Key Assumptions'!$J34</f>
        <v>456</v>
      </c>
      <c r="AO55" s="83">
        <f>KPCO_Additions_Summer!AA55*'Key Assumptions'!$J34</f>
        <v>456</v>
      </c>
      <c r="AP55" s="83">
        <f>KPCO_Additions_Summer!AB55*'Key Assumptions'!$J34</f>
        <v>0</v>
      </c>
      <c r="AQ55" s="83">
        <f>KPCO_Additions_Summer!AC55*'Key Assumptions'!$J34</f>
        <v>0</v>
      </c>
      <c r="AR55" s="83">
        <f>KPCO_Additions_Summer!AD55*'Key Assumptions'!$J34</f>
        <v>0</v>
      </c>
      <c r="AT55" t="s">
        <v>3</v>
      </c>
      <c r="AW55" s="58"/>
    </row>
    <row r="56" spans="1:53" x14ac:dyDescent="0.25">
      <c r="A56" s="10" t="s">
        <v>250</v>
      </c>
      <c r="B56" s="10">
        <v>2036</v>
      </c>
      <c r="C56" s="10" t="s">
        <v>3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R56" s="83">
        <f t="shared" si="38"/>
        <v>480</v>
      </c>
      <c r="S56" s="83">
        <f t="shared" si="39"/>
        <v>480</v>
      </c>
      <c r="T56" s="83">
        <f t="shared" si="40"/>
        <v>480</v>
      </c>
      <c r="U56" s="83">
        <f t="shared" si="41"/>
        <v>240</v>
      </c>
      <c r="V56" s="83">
        <f t="shared" si="42"/>
        <v>480</v>
      </c>
      <c r="W56" s="83">
        <f t="shared" si="43"/>
        <v>480</v>
      </c>
      <c r="X56" s="83">
        <f t="shared" si="44"/>
        <v>0</v>
      </c>
      <c r="Y56" s="83">
        <f t="shared" si="45"/>
        <v>240</v>
      </c>
      <c r="Z56" s="83">
        <f t="shared" si="46"/>
        <v>480</v>
      </c>
      <c r="AA56" s="83">
        <f t="shared" si="47"/>
        <v>480</v>
      </c>
      <c r="AB56" s="83">
        <f t="shared" si="48"/>
        <v>0</v>
      </c>
      <c r="AC56" s="83">
        <f t="shared" si="49"/>
        <v>0</v>
      </c>
      <c r="AD56" s="83">
        <f t="shared" si="50"/>
        <v>0</v>
      </c>
      <c r="AF56" s="83">
        <f>KPCO_Additions_Summer!R56*'Key Assumptions'!$J35</f>
        <v>456</v>
      </c>
      <c r="AG56" s="83">
        <f>KPCO_Additions_Summer!S56*'Key Assumptions'!$J35</f>
        <v>456</v>
      </c>
      <c r="AH56" s="83">
        <f>KPCO_Additions_Summer!T56*'Key Assumptions'!$J35</f>
        <v>456</v>
      </c>
      <c r="AI56" s="83">
        <f>KPCO_Additions_Summer!U56*'Key Assumptions'!$J35</f>
        <v>228</v>
      </c>
      <c r="AJ56" s="83">
        <f>KPCO_Additions_Summer!V56*'Key Assumptions'!$J35</f>
        <v>456</v>
      </c>
      <c r="AK56" s="83">
        <f>KPCO_Additions_Summer!W56*'Key Assumptions'!$J35</f>
        <v>456</v>
      </c>
      <c r="AL56" s="83">
        <f>KPCO_Additions_Summer!X56*'Key Assumptions'!$J35</f>
        <v>0</v>
      </c>
      <c r="AM56" s="83">
        <f>KPCO_Additions_Summer!Y56*'Key Assumptions'!$J35</f>
        <v>228</v>
      </c>
      <c r="AN56" s="83">
        <f>KPCO_Additions_Summer!Z56*'Key Assumptions'!$J35</f>
        <v>456</v>
      </c>
      <c r="AO56" s="83">
        <f>KPCO_Additions_Summer!AA56*'Key Assumptions'!$J35</f>
        <v>456</v>
      </c>
      <c r="AP56" s="83">
        <f>KPCO_Additions_Summer!AB56*'Key Assumptions'!$J35</f>
        <v>0</v>
      </c>
      <c r="AQ56" s="83">
        <f>KPCO_Additions_Summer!AC56*'Key Assumptions'!$J35</f>
        <v>0</v>
      </c>
      <c r="AR56" s="83">
        <f>KPCO_Additions_Summer!AD56*'Key Assumptions'!$J35</f>
        <v>0</v>
      </c>
      <c r="AT56" t="s">
        <v>3</v>
      </c>
      <c r="AW56" s="58"/>
    </row>
    <row r="57" spans="1:53" x14ac:dyDescent="0.25">
      <c r="A57" s="10" t="s">
        <v>251</v>
      </c>
      <c r="B57" s="10">
        <v>2037</v>
      </c>
      <c r="C57" s="10" t="s">
        <v>3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R57" s="83">
        <f t="shared" si="38"/>
        <v>480</v>
      </c>
      <c r="S57" s="83">
        <f t="shared" si="39"/>
        <v>480</v>
      </c>
      <c r="T57" s="83">
        <f t="shared" si="40"/>
        <v>480</v>
      </c>
      <c r="U57" s="83">
        <f t="shared" si="41"/>
        <v>240</v>
      </c>
      <c r="V57" s="83">
        <f t="shared" si="42"/>
        <v>480</v>
      </c>
      <c r="W57" s="83">
        <f t="shared" si="43"/>
        <v>480</v>
      </c>
      <c r="X57" s="83">
        <f t="shared" si="44"/>
        <v>0</v>
      </c>
      <c r="Y57" s="83">
        <f t="shared" si="45"/>
        <v>240</v>
      </c>
      <c r="Z57" s="83">
        <f t="shared" si="46"/>
        <v>480</v>
      </c>
      <c r="AA57" s="83">
        <f t="shared" si="47"/>
        <v>480</v>
      </c>
      <c r="AB57" s="83">
        <f t="shared" si="48"/>
        <v>0</v>
      </c>
      <c r="AC57" s="83">
        <f t="shared" si="49"/>
        <v>0</v>
      </c>
      <c r="AD57" s="83">
        <f t="shared" si="50"/>
        <v>0</v>
      </c>
      <c r="AF57" s="83">
        <f>KPCO_Additions_Summer!R57*'Key Assumptions'!$J36</f>
        <v>456</v>
      </c>
      <c r="AG57" s="83">
        <f>KPCO_Additions_Summer!S57*'Key Assumptions'!$J36</f>
        <v>456</v>
      </c>
      <c r="AH57" s="83">
        <f>KPCO_Additions_Summer!T57*'Key Assumptions'!$J36</f>
        <v>456</v>
      </c>
      <c r="AI57" s="83">
        <f>KPCO_Additions_Summer!U57*'Key Assumptions'!$J36</f>
        <v>228</v>
      </c>
      <c r="AJ57" s="83">
        <f>KPCO_Additions_Summer!V57*'Key Assumptions'!$J36</f>
        <v>456</v>
      </c>
      <c r="AK57" s="83">
        <f>KPCO_Additions_Summer!W57*'Key Assumptions'!$J36</f>
        <v>456</v>
      </c>
      <c r="AL57" s="83">
        <f>KPCO_Additions_Summer!X57*'Key Assumptions'!$J36</f>
        <v>0</v>
      </c>
      <c r="AM57" s="83">
        <f>KPCO_Additions_Summer!Y57*'Key Assumptions'!$J36</f>
        <v>228</v>
      </c>
      <c r="AN57" s="83">
        <f>KPCO_Additions_Summer!Z57*'Key Assumptions'!$J36</f>
        <v>456</v>
      </c>
      <c r="AO57" s="83">
        <f>KPCO_Additions_Summer!AA57*'Key Assumptions'!$J36</f>
        <v>456</v>
      </c>
      <c r="AP57" s="83">
        <f>KPCO_Additions_Summer!AB57*'Key Assumptions'!$J36</f>
        <v>0</v>
      </c>
      <c r="AQ57" s="83">
        <f>KPCO_Additions_Summer!AC57*'Key Assumptions'!$J36</f>
        <v>0</v>
      </c>
      <c r="AR57" s="83">
        <f>KPCO_Additions_Summer!AD57*'Key Assumptions'!$J36</f>
        <v>0</v>
      </c>
      <c r="AT57" t="s">
        <v>3</v>
      </c>
      <c r="AW57" s="58"/>
    </row>
    <row r="58" spans="1:53" x14ac:dyDescent="0.25">
      <c r="A58" s="10" t="s">
        <v>252</v>
      </c>
      <c r="B58" s="10">
        <v>2038</v>
      </c>
      <c r="C58" s="10" t="s">
        <v>3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R58" s="83">
        <f t="shared" si="38"/>
        <v>480</v>
      </c>
      <c r="S58" s="83">
        <f t="shared" si="39"/>
        <v>480</v>
      </c>
      <c r="T58" s="83">
        <f t="shared" si="40"/>
        <v>480</v>
      </c>
      <c r="U58" s="83">
        <f t="shared" si="41"/>
        <v>240</v>
      </c>
      <c r="V58" s="83">
        <f t="shared" si="42"/>
        <v>480</v>
      </c>
      <c r="W58" s="83">
        <f t="shared" si="43"/>
        <v>480</v>
      </c>
      <c r="X58" s="83">
        <f t="shared" si="44"/>
        <v>0</v>
      </c>
      <c r="Y58" s="83">
        <f t="shared" si="45"/>
        <v>240</v>
      </c>
      <c r="Z58" s="83">
        <f t="shared" si="46"/>
        <v>480</v>
      </c>
      <c r="AA58" s="83">
        <f t="shared" si="47"/>
        <v>480</v>
      </c>
      <c r="AB58" s="83">
        <f t="shared" si="48"/>
        <v>0</v>
      </c>
      <c r="AC58" s="83">
        <f t="shared" si="49"/>
        <v>0</v>
      </c>
      <c r="AD58" s="83">
        <f t="shared" si="50"/>
        <v>0</v>
      </c>
      <c r="AF58" s="83">
        <f>KPCO_Additions_Summer!R58*'Key Assumptions'!$J37</f>
        <v>456</v>
      </c>
      <c r="AG58" s="83">
        <f>KPCO_Additions_Summer!S58*'Key Assumptions'!$J37</f>
        <v>456</v>
      </c>
      <c r="AH58" s="83">
        <f>KPCO_Additions_Summer!T58*'Key Assumptions'!$J37</f>
        <v>456</v>
      </c>
      <c r="AI58" s="83">
        <f>KPCO_Additions_Summer!U58*'Key Assumptions'!$J37</f>
        <v>228</v>
      </c>
      <c r="AJ58" s="83">
        <f>KPCO_Additions_Summer!V58*'Key Assumptions'!$J37</f>
        <v>456</v>
      </c>
      <c r="AK58" s="83">
        <f>KPCO_Additions_Summer!W58*'Key Assumptions'!$J37</f>
        <v>456</v>
      </c>
      <c r="AL58" s="83">
        <f>KPCO_Additions_Summer!X58*'Key Assumptions'!$J37</f>
        <v>0</v>
      </c>
      <c r="AM58" s="83">
        <f>KPCO_Additions_Summer!Y58*'Key Assumptions'!$J37</f>
        <v>228</v>
      </c>
      <c r="AN58" s="83">
        <f>KPCO_Additions_Summer!Z58*'Key Assumptions'!$J37</f>
        <v>456</v>
      </c>
      <c r="AO58" s="83">
        <f>KPCO_Additions_Summer!AA58*'Key Assumptions'!$J37</f>
        <v>456</v>
      </c>
      <c r="AP58" s="83">
        <f>KPCO_Additions_Summer!AB58*'Key Assumptions'!$J37</f>
        <v>0</v>
      </c>
      <c r="AQ58" s="83">
        <f>KPCO_Additions_Summer!AC58*'Key Assumptions'!$J37</f>
        <v>0</v>
      </c>
      <c r="AR58" s="83">
        <f>KPCO_Additions_Summer!AD58*'Key Assumptions'!$J37</f>
        <v>0</v>
      </c>
      <c r="AT58" t="s">
        <v>3</v>
      </c>
      <c r="AW58" s="58"/>
    </row>
    <row r="59" spans="1:53" x14ac:dyDescent="0.25">
      <c r="A59" s="10" t="s">
        <v>253</v>
      </c>
      <c r="B59" s="10">
        <v>2039</v>
      </c>
      <c r="C59" s="10" t="s">
        <v>3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R59" s="83">
        <f t="shared" si="38"/>
        <v>480</v>
      </c>
      <c r="S59" s="83">
        <f t="shared" si="39"/>
        <v>480</v>
      </c>
      <c r="T59" s="83">
        <f t="shared" si="40"/>
        <v>480</v>
      </c>
      <c r="U59" s="83">
        <f t="shared" si="41"/>
        <v>240</v>
      </c>
      <c r="V59" s="83">
        <f t="shared" si="42"/>
        <v>480</v>
      </c>
      <c r="W59" s="83">
        <f t="shared" si="43"/>
        <v>480</v>
      </c>
      <c r="X59" s="83">
        <f t="shared" si="44"/>
        <v>0</v>
      </c>
      <c r="Y59" s="83">
        <f t="shared" si="45"/>
        <v>240</v>
      </c>
      <c r="Z59" s="83">
        <f t="shared" si="46"/>
        <v>480</v>
      </c>
      <c r="AA59" s="83">
        <f t="shared" si="47"/>
        <v>480</v>
      </c>
      <c r="AB59" s="83">
        <f t="shared" si="48"/>
        <v>0</v>
      </c>
      <c r="AC59" s="83">
        <f t="shared" si="49"/>
        <v>0</v>
      </c>
      <c r="AD59" s="83">
        <f t="shared" si="50"/>
        <v>0</v>
      </c>
      <c r="AF59" s="83">
        <f>KPCO_Additions_Summer!R59*'Key Assumptions'!$J38</f>
        <v>456</v>
      </c>
      <c r="AG59" s="83">
        <f>KPCO_Additions_Summer!S59*'Key Assumptions'!$J38</f>
        <v>456</v>
      </c>
      <c r="AH59" s="83">
        <f>KPCO_Additions_Summer!T59*'Key Assumptions'!$J38</f>
        <v>456</v>
      </c>
      <c r="AI59" s="83">
        <f>KPCO_Additions_Summer!U59*'Key Assumptions'!$J38</f>
        <v>228</v>
      </c>
      <c r="AJ59" s="83">
        <f>KPCO_Additions_Summer!V59*'Key Assumptions'!$J38</f>
        <v>456</v>
      </c>
      <c r="AK59" s="83">
        <f>KPCO_Additions_Summer!W59*'Key Assumptions'!$J38</f>
        <v>456</v>
      </c>
      <c r="AL59" s="83">
        <f>KPCO_Additions_Summer!X59*'Key Assumptions'!$J38</f>
        <v>0</v>
      </c>
      <c r="AM59" s="83">
        <f>KPCO_Additions_Summer!Y59*'Key Assumptions'!$J38</f>
        <v>228</v>
      </c>
      <c r="AN59" s="83">
        <f>KPCO_Additions_Summer!Z59*'Key Assumptions'!$J38</f>
        <v>456</v>
      </c>
      <c r="AO59" s="83">
        <f>KPCO_Additions_Summer!AA59*'Key Assumptions'!$J38</f>
        <v>456</v>
      </c>
      <c r="AP59" s="83">
        <f>KPCO_Additions_Summer!AB59*'Key Assumptions'!$J38</f>
        <v>0</v>
      </c>
      <c r="AQ59" s="83">
        <f>KPCO_Additions_Summer!AC59*'Key Assumptions'!$J38</f>
        <v>0</v>
      </c>
      <c r="AR59" s="83">
        <f>KPCO_Additions_Summer!AD59*'Key Assumptions'!$J38</f>
        <v>0</v>
      </c>
      <c r="AT59" t="s">
        <v>3</v>
      </c>
      <c r="AW59" s="58"/>
    </row>
    <row r="60" spans="1:53" x14ac:dyDescent="0.25">
      <c r="A60" s="10" t="s">
        <v>254</v>
      </c>
      <c r="B60" s="10">
        <v>2040</v>
      </c>
      <c r="C60" s="10" t="s">
        <v>3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R60" s="83">
        <f t="shared" si="38"/>
        <v>480</v>
      </c>
      <c r="S60" s="83">
        <f t="shared" si="39"/>
        <v>480</v>
      </c>
      <c r="T60" s="83">
        <f t="shared" si="40"/>
        <v>480</v>
      </c>
      <c r="U60" s="83">
        <f t="shared" si="41"/>
        <v>240</v>
      </c>
      <c r="V60" s="83">
        <f t="shared" si="42"/>
        <v>480</v>
      </c>
      <c r="W60" s="83">
        <f t="shared" si="43"/>
        <v>480</v>
      </c>
      <c r="X60" s="83">
        <f t="shared" si="44"/>
        <v>0</v>
      </c>
      <c r="Y60" s="83">
        <f t="shared" si="45"/>
        <v>240</v>
      </c>
      <c r="Z60" s="83">
        <f t="shared" si="46"/>
        <v>480</v>
      </c>
      <c r="AA60" s="83">
        <f t="shared" si="47"/>
        <v>480</v>
      </c>
      <c r="AB60" s="83">
        <f t="shared" si="48"/>
        <v>0</v>
      </c>
      <c r="AC60" s="83">
        <f t="shared" si="49"/>
        <v>0</v>
      </c>
      <c r="AD60" s="83">
        <f t="shared" si="50"/>
        <v>0</v>
      </c>
      <c r="AF60" s="83">
        <f>KPCO_Additions_Summer!R60*'Key Assumptions'!$J39</f>
        <v>456</v>
      </c>
      <c r="AG60" s="83">
        <f>KPCO_Additions_Summer!S60*'Key Assumptions'!$J39</f>
        <v>456</v>
      </c>
      <c r="AH60" s="83">
        <f>KPCO_Additions_Summer!T60*'Key Assumptions'!$J39</f>
        <v>456</v>
      </c>
      <c r="AI60" s="83">
        <f>KPCO_Additions_Summer!U60*'Key Assumptions'!$J39</f>
        <v>228</v>
      </c>
      <c r="AJ60" s="83">
        <f>KPCO_Additions_Summer!V60*'Key Assumptions'!$J39</f>
        <v>456</v>
      </c>
      <c r="AK60" s="83">
        <f>KPCO_Additions_Summer!W60*'Key Assumptions'!$J39</f>
        <v>456</v>
      </c>
      <c r="AL60" s="83">
        <f>KPCO_Additions_Summer!X60*'Key Assumptions'!$J39</f>
        <v>0</v>
      </c>
      <c r="AM60" s="83">
        <f>KPCO_Additions_Summer!Y60*'Key Assumptions'!$J39</f>
        <v>228</v>
      </c>
      <c r="AN60" s="83">
        <f>KPCO_Additions_Summer!Z60*'Key Assumptions'!$J39</f>
        <v>456</v>
      </c>
      <c r="AO60" s="83">
        <f>KPCO_Additions_Summer!AA60*'Key Assumptions'!$J39</f>
        <v>456</v>
      </c>
      <c r="AP60" s="83">
        <f>KPCO_Additions_Summer!AB60*'Key Assumptions'!$J39</f>
        <v>0</v>
      </c>
      <c r="AQ60" s="83">
        <f>KPCO_Additions_Summer!AC60*'Key Assumptions'!$J39</f>
        <v>0</v>
      </c>
      <c r="AR60" s="83">
        <f>KPCO_Additions_Summer!AD60*'Key Assumptions'!$J39</f>
        <v>0</v>
      </c>
      <c r="AT60" t="s">
        <v>3</v>
      </c>
      <c r="AW60" s="58"/>
    </row>
    <row r="61" spans="1:53" x14ac:dyDescent="0.25">
      <c r="A61" s="10" t="s">
        <v>255</v>
      </c>
      <c r="B61" s="10">
        <v>2041</v>
      </c>
      <c r="C61" s="10" t="s">
        <v>3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R61" s="83">
        <f t="shared" si="38"/>
        <v>480</v>
      </c>
      <c r="S61" s="83">
        <f t="shared" si="39"/>
        <v>480</v>
      </c>
      <c r="T61" s="83">
        <f t="shared" si="40"/>
        <v>480</v>
      </c>
      <c r="U61" s="83">
        <f t="shared" si="41"/>
        <v>240</v>
      </c>
      <c r="V61" s="83">
        <f t="shared" si="42"/>
        <v>480</v>
      </c>
      <c r="W61" s="83">
        <f t="shared" si="43"/>
        <v>480</v>
      </c>
      <c r="X61" s="83">
        <f t="shared" si="44"/>
        <v>0</v>
      </c>
      <c r="Y61" s="83">
        <f t="shared" si="45"/>
        <v>240</v>
      </c>
      <c r="Z61" s="83">
        <f t="shared" si="46"/>
        <v>480</v>
      </c>
      <c r="AA61" s="83">
        <f t="shared" si="47"/>
        <v>480</v>
      </c>
      <c r="AB61" s="83">
        <f t="shared" si="48"/>
        <v>0</v>
      </c>
      <c r="AC61" s="83">
        <f t="shared" si="49"/>
        <v>0</v>
      </c>
      <c r="AD61" s="83">
        <f t="shared" si="50"/>
        <v>0</v>
      </c>
      <c r="AF61" s="83">
        <f>KPCO_Additions_Summer!R61*'Key Assumptions'!$J40</f>
        <v>456</v>
      </c>
      <c r="AG61" s="83">
        <f>KPCO_Additions_Summer!S61*'Key Assumptions'!$J40</f>
        <v>456</v>
      </c>
      <c r="AH61" s="83">
        <f>KPCO_Additions_Summer!T61*'Key Assumptions'!$J40</f>
        <v>456</v>
      </c>
      <c r="AI61" s="83">
        <f>KPCO_Additions_Summer!U61*'Key Assumptions'!$J40</f>
        <v>228</v>
      </c>
      <c r="AJ61" s="83">
        <f>KPCO_Additions_Summer!V61*'Key Assumptions'!$J40</f>
        <v>456</v>
      </c>
      <c r="AK61" s="83">
        <f>KPCO_Additions_Summer!W61*'Key Assumptions'!$J40</f>
        <v>456</v>
      </c>
      <c r="AL61" s="83">
        <f>KPCO_Additions_Summer!X61*'Key Assumptions'!$J40</f>
        <v>0</v>
      </c>
      <c r="AM61" s="83">
        <f>KPCO_Additions_Summer!Y61*'Key Assumptions'!$J40</f>
        <v>228</v>
      </c>
      <c r="AN61" s="83">
        <f>KPCO_Additions_Summer!Z61*'Key Assumptions'!$J40</f>
        <v>456</v>
      </c>
      <c r="AO61" s="83">
        <f>KPCO_Additions_Summer!AA61*'Key Assumptions'!$J40</f>
        <v>456</v>
      </c>
      <c r="AP61" s="83">
        <f>KPCO_Additions_Summer!AB61*'Key Assumptions'!$J40</f>
        <v>0</v>
      </c>
      <c r="AQ61" s="83">
        <f>KPCO_Additions_Summer!AC61*'Key Assumptions'!$J40</f>
        <v>0</v>
      </c>
      <c r="AR61" s="83">
        <f>KPCO_Additions_Summer!AD61*'Key Assumptions'!$J40</f>
        <v>0</v>
      </c>
      <c r="AT61" t="s">
        <v>3</v>
      </c>
      <c r="AW61" s="58"/>
    </row>
    <row r="62" spans="1:53" x14ac:dyDescent="0.25">
      <c r="A62" s="10" t="s">
        <v>256</v>
      </c>
      <c r="B62" s="10">
        <v>2042</v>
      </c>
      <c r="C62" s="10" t="s">
        <v>3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R62" s="83">
        <f t="shared" si="38"/>
        <v>480</v>
      </c>
      <c r="S62" s="83">
        <f t="shared" si="39"/>
        <v>480</v>
      </c>
      <c r="T62" s="83">
        <f t="shared" si="40"/>
        <v>480</v>
      </c>
      <c r="U62" s="83">
        <f t="shared" si="41"/>
        <v>240</v>
      </c>
      <c r="V62" s="83">
        <f t="shared" si="42"/>
        <v>480</v>
      </c>
      <c r="W62" s="83">
        <f t="shared" si="43"/>
        <v>480</v>
      </c>
      <c r="X62" s="83">
        <f t="shared" si="44"/>
        <v>0</v>
      </c>
      <c r="Y62" s="83">
        <f t="shared" si="45"/>
        <v>240</v>
      </c>
      <c r="Z62" s="83">
        <f t="shared" si="46"/>
        <v>480</v>
      </c>
      <c r="AA62" s="83">
        <f t="shared" si="47"/>
        <v>480</v>
      </c>
      <c r="AB62" s="83">
        <f t="shared" si="48"/>
        <v>0</v>
      </c>
      <c r="AC62" s="83">
        <f t="shared" si="49"/>
        <v>0</v>
      </c>
      <c r="AD62" s="83">
        <f t="shared" si="50"/>
        <v>0</v>
      </c>
      <c r="AF62" s="83">
        <f>KPCO_Additions_Summer!R62*'Key Assumptions'!$J41</f>
        <v>456</v>
      </c>
      <c r="AG62" s="83">
        <f>KPCO_Additions_Summer!S62*'Key Assumptions'!$J41</f>
        <v>456</v>
      </c>
      <c r="AH62" s="83">
        <f>KPCO_Additions_Summer!T62*'Key Assumptions'!$J41</f>
        <v>456</v>
      </c>
      <c r="AI62" s="83">
        <f>KPCO_Additions_Summer!U62*'Key Assumptions'!$J41</f>
        <v>228</v>
      </c>
      <c r="AJ62" s="83">
        <f>KPCO_Additions_Summer!V62*'Key Assumptions'!$J41</f>
        <v>456</v>
      </c>
      <c r="AK62" s="83">
        <f>KPCO_Additions_Summer!W62*'Key Assumptions'!$J41</f>
        <v>456</v>
      </c>
      <c r="AL62" s="83">
        <f>KPCO_Additions_Summer!X62*'Key Assumptions'!$J41</f>
        <v>0</v>
      </c>
      <c r="AM62" s="83">
        <f>KPCO_Additions_Summer!Y62*'Key Assumptions'!$J41</f>
        <v>228</v>
      </c>
      <c r="AN62" s="83">
        <f>KPCO_Additions_Summer!Z62*'Key Assumptions'!$J41</f>
        <v>456</v>
      </c>
      <c r="AO62" s="83">
        <f>KPCO_Additions_Summer!AA62*'Key Assumptions'!$J41</f>
        <v>456</v>
      </c>
      <c r="AP62" s="83">
        <f>KPCO_Additions_Summer!AB62*'Key Assumptions'!$J41</f>
        <v>0</v>
      </c>
      <c r="AQ62" s="83">
        <f>KPCO_Additions_Summer!AC62*'Key Assumptions'!$J41</f>
        <v>0</v>
      </c>
      <c r="AR62" s="83">
        <f>KPCO_Additions_Summer!AD62*'Key Assumptions'!$J41</f>
        <v>0</v>
      </c>
      <c r="AT62" t="s">
        <v>3</v>
      </c>
      <c r="AW62" s="58"/>
    </row>
    <row r="63" spans="1:53" x14ac:dyDescent="0.25">
      <c r="A63" s="10" t="s">
        <v>257</v>
      </c>
      <c r="B63" s="10">
        <v>2043</v>
      </c>
      <c r="C63" s="10" t="s">
        <v>3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R63" s="83">
        <f t="shared" si="38"/>
        <v>480</v>
      </c>
      <c r="S63" s="83">
        <f t="shared" si="39"/>
        <v>480</v>
      </c>
      <c r="T63" s="83">
        <f t="shared" si="40"/>
        <v>480</v>
      </c>
      <c r="U63" s="83">
        <f t="shared" si="41"/>
        <v>240</v>
      </c>
      <c r="V63" s="83">
        <f t="shared" si="42"/>
        <v>480</v>
      </c>
      <c r="W63" s="83">
        <f t="shared" si="43"/>
        <v>480</v>
      </c>
      <c r="X63" s="83">
        <f t="shared" si="44"/>
        <v>0</v>
      </c>
      <c r="Y63" s="83">
        <f t="shared" si="45"/>
        <v>240</v>
      </c>
      <c r="Z63" s="83">
        <f t="shared" si="46"/>
        <v>480</v>
      </c>
      <c r="AA63" s="83">
        <f t="shared" si="47"/>
        <v>480</v>
      </c>
      <c r="AB63" s="83">
        <f t="shared" si="48"/>
        <v>0</v>
      </c>
      <c r="AC63" s="83">
        <f t="shared" si="49"/>
        <v>0</v>
      </c>
      <c r="AD63" s="83">
        <f t="shared" si="50"/>
        <v>0</v>
      </c>
      <c r="AF63" s="83">
        <f>KPCO_Additions_Summer!R63*'Key Assumptions'!$J42</f>
        <v>456</v>
      </c>
      <c r="AG63" s="83">
        <f>KPCO_Additions_Summer!S63*'Key Assumptions'!$J42</f>
        <v>456</v>
      </c>
      <c r="AH63" s="83">
        <f>KPCO_Additions_Summer!T63*'Key Assumptions'!$J42</f>
        <v>456</v>
      </c>
      <c r="AI63" s="83">
        <f>KPCO_Additions_Summer!U63*'Key Assumptions'!$J42</f>
        <v>228</v>
      </c>
      <c r="AJ63" s="83">
        <f>KPCO_Additions_Summer!V63*'Key Assumptions'!$J42</f>
        <v>456</v>
      </c>
      <c r="AK63" s="83">
        <f>KPCO_Additions_Summer!W63*'Key Assumptions'!$J42</f>
        <v>456</v>
      </c>
      <c r="AL63" s="83">
        <f>KPCO_Additions_Summer!X63*'Key Assumptions'!$J42</f>
        <v>0</v>
      </c>
      <c r="AM63" s="83">
        <f>KPCO_Additions_Summer!Y63*'Key Assumptions'!$J42</f>
        <v>228</v>
      </c>
      <c r="AN63" s="83">
        <f>KPCO_Additions_Summer!Z63*'Key Assumptions'!$J42</f>
        <v>456</v>
      </c>
      <c r="AO63" s="83">
        <f>KPCO_Additions_Summer!AA63*'Key Assumptions'!$J42</f>
        <v>456</v>
      </c>
      <c r="AP63" s="83">
        <f>KPCO_Additions_Summer!AB63*'Key Assumptions'!$J42</f>
        <v>0</v>
      </c>
      <c r="AQ63" s="83">
        <f>KPCO_Additions_Summer!AC63*'Key Assumptions'!$J42</f>
        <v>0</v>
      </c>
      <c r="AR63" s="83">
        <f>KPCO_Additions_Summer!AD63*'Key Assumptions'!$J42</f>
        <v>0</v>
      </c>
      <c r="AT63" t="s">
        <v>3</v>
      </c>
      <c r="AW63" s="58"/>
    </row>
    <row r="64" spans="1:53" x14ac:dyDescent="0.25">
      <c r="A64" s="10" t="s">
        <v>258</v>
      </c>
      <c r="B64" s="10">
        <v>2024</v>
      </c>
      <c r="C64" s="10" t="s">
        <v>4</v>
      </c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R64" s="83">
        <f t="shared" ref="R64:AD64" si="51">D64</f>
        <v>0</v>
      </c>
      <c r="S64" s="83">
        <f t="shared" si="51"/>
        <v>0</v>
      </c>
      <c r="T64" s="83">
        <f t="shared" si="51"/>
        <v>0</v>
      </c>
      <c r="U64" s="83">
        <f t="shared" si="51"/>
        <v>0</v>
      </c>
      <c r="V64" s="83">
        <f t="shared" si="51"/>
        <v>0</v>
      </c>
      <c r="W64" s="83">
        <f t="shared" si="51"/>
        <v>0</v>
      </c>
      <c r="X64" s="83">
        <f t="shared" si="51"/>
        <v>0</v>
      </c>
      <c r="Y64" s="83">
        <f t="shared" si="51"/>
        <v>0</v>
      </c>
      <c r="Z64" s="83">
        <f t="shared" si="51"/>
        <v>0</v>
      </c>
      <c r="AA64" s="83">
        <f t="shared" si="51"/>
        <v>0</v>
      </c>
      <c r="AB64" s="83">
        <f t="shared" si="51"/>
        <v>0</v>
      </c>
      <c r="AC64" s="83">
        <f t="shared" si="51"/>
        <v>0</v>
      </c>
      <c r="AD64" s="83">
        <f t="shared" si="51"/>
        <v>0</v>
      </c>
      <c r="AF64" s="83">
        <f>KPCO_Additions_Summer!R64*'Key Assumptions'!$J23</f>
        <v>0</v>
      </c>
      <c r="AG64" s="83">
        <f>KPCO_Additions_Summer!S64*'Key Assumptions'!$J23</f>
        <v>0</v>
      </c>
      <c r="AH64" s="83">
        <f>KPCO_Additions_Summer!T64*'Key Assumptions'!$J23</f>
        <v>0</v>
      </c>
      <c r="AI64" s="83">
        <f>KPCO_Additions_Summer!U64*'Key Assumptions'!$J23</f>
        <v>0</v>
      </c>
      <c r="AJ64" s="83">
        <f>KPCO_Additions_Summer!V64*'Key Assumptions'!$J23</f>
        <v>0</v>
      </c>
      <c r="AK64" s="83">
        <f>KPCO_Additions_Summer!W64*'Key Assumptions'!$J23</f>
        <v>0</v>
      </c>
      <c r="AL64" s="83">
        <f>KPCO_Additions_Summer!X64*'Key Assumptions'!$J23</f>
        <v>0</v>
      </c>
      <c r="AM64" s="83">
        <f>KPCO_Additions_Summer!Y64*'Key Assumptions'!$J23</f>
        <v>0</v>
      </c>
      <c r="AN64" s="83">
        <f>KPCO_Additions_Summer!Z64*'Key Assumptions'!$J23</f>
        <v>0</v>
      </c>
      <c r="AO64" s="83">
        <f>KPCO_Additions_Summer!AA64*'Key Assumptions'!$J23</f>
        <v>0</v>
      </c>
      <c r="AP64" s="83">
        <f>KPCO_Additions_Summer!AB64*'Key Assumptions'!$J23</f>
        <v>0</v>
      </c>
      <c r="AQ64" s="83">
        <f>KPCO_Additions_Summer!AC64*'Key Assumptions'!$J23</f>
        <v>0</v>
      </c>
      <c r="AR64" s="83">
        <f>KPCO_Additions_Summer!AD64*'Key Assumptions'!$J23</f>
        <v>0</v>
      </c>
      <c r="AT64" t="s">
        <v>4</v>
      </c>
      <c r="AW64" s="58"/>
    </row>
    <row r="65" spans="1:49" x14ac:dyDescent="0.25">
      <c r="A65" s="10" t="s">
        <v>259</v>
      </c>
      <c r="B65" s="10">
        <v>2025</v>
      </c>
      <c r="C65" s="10" t="s">
        <v>4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R65" s="83">
        <f t="shared" ref="R65:R83" si="52">D65+R64</f>
        <v>0</v>
      </c>
      <c r="S65" s="83">
        <f t="shared" ref="S65:S83" si="53">E65+S64</f>
        <v>0</v>
      </c>
      <c r="T65" s="83">
        <f t="shared" ref="T65:T83" si="54">F65+T64</f>
        <v>0</v>
      </c>
      <c r="U65" s="83">
        <f t="shared" ref="U65:U83" si="55">G65+U64</f>
        <v>0</v>
      </c>
      <c r="V65" s="83">
        <f t="shared" ref="V65:V83" si="56">H65+V64</f>
        <v>0</v>
      </c>
      <c r="W65" s="83">
        <f t="shared" ref="W65:W83" si="57">I65+W64</f>
        <v>0</v>
      </c>
      <c r="X65" s="83">
        <f t="shared" ref="X65:X83" si="58">J65+X64</f>
        <v>0</v>
      </c>
      <c r="Y65" s="83">
        <f t="shared" ref="Y65:Y83" si="59">K65+Y64</f>
        <v>0</v>
      </c>
      <c r="Z65" s="83">
        <f t="shared" ref="Z65:Z83" si="60">L65+Z64</f>
        <v>0</v>
      </c>
      <c r="AA65" s="83">
        <f t="shared" ref="AA65:AA83" si="61">M65+AA64</f>
        <v>0</v>
      </c>
      <c r="AB65" s="83">
        <f t="shared" ref="AB65:AB83" si="62">N65+AB64</f>
        <v>0</v>
      </c>
      <c r="AC65" s="83">
        <f t="shared" ref="AC65:AC83" si="63">O65+AC64</f>
        <v>0</v>
      </c>
      <c r="AD65" s="83">
        <f t="shared" ref="AD65:AD83" si="64">P65+AD64</f>
        <v>0</v>
      </c>
      <c r="AF65" s="83">
        <f>KPCO_Additions_Summer!R65*'Key Assumptions'!$J24</f>
        <v>0</v>
      </c>
      <c r="AG65" s="83">
        <f>KPCO_Additions_Summer!S65*'Key Assumptions'!$J24</f>
        <v>0</v>
      </c>
      <c r="AH65" s="83">
        <f>KPCO_Additions_Summer!T65*'Key Assumptions'!$J24</f>
        <v>0</v>
      </c>
      <c r="AI65" s="83">
        <f>KPCO_Additions_Summer!U65*'Key Assumptions'!$J24</f>
        <v>0</v>
      </c>
      <c r="AJ65" s="83">
        <f>KPCO_Additions_Summer!V65*'Key Assumptions'!$J24</f>
        <v>0</v>
      </c>
      <c r="AK65" s="83">
        <f>KPCO_Additions_Summer!W65*'Key Assumptions'!$J24</f>
        <v>0</v>
      </c>
      <c r="AL65" s="83">
        <f>KPCO_Additions_Summer!X65*'Key Assumptions'!$J24</f>
        <v>0</v>
      </c>
      <c r="AM65" s="83">
        <f>KPCO_Additions_Summer!Y65*'Key Assumptions'!$J24</f>
        <v>0</v>
      </c>
      <c r="AN65" s="83">
        <f>KPCO_Additions_Summer!Z65*'Key Assumptions'!$J24</f>
        <v>0</v>
      </c>
      <c r="AO65" s="83">
        <f>KPCO_Additions_Summer!AA65*'Key Assumptions'!$J24</f>
        <v>0</v>
      </c>
      <c r="AP65" s="83">
        <f>KPCO_Additions_Summer!AB65*'Key Assumptions'!$J24</f>
        <v>0</v>
      </c>
      <c r="AQ65" s="83">
        <f>KPCO_Additions_Summer!AC65*'Key Assumptions'!$J24</f>
        <v>0</v>
      </c>
      <c r="AR65" s="83">
        <f>KPCO_Additions_Summer!AD65*'Key Assumptions'!$J24</f>
        <v>0</v>
      </c>
      <c r="AT65" t="s">
        <v>4</v>
      </c>
      <c r="AW65" s="58"/>
    </row>
    <row r="66" spans="1:49" x14ac:dyDescent="0.25">
      <c r="A66" s="10" t="s">
        <v>260</v>
      </c>
      <c r="B66" s="10">
        <v>2026</v>
      </c>
      <c r="C66" s="10" t="s">
        <v>4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R66" s="83">
        <f t="shared" si="52"/>
        <v>0</v>
      </c>
      <c r="S66" s="83">
        <f t="shared" si="53"/>
        <v>0</v>
      </c>
      <c r="T66" s="83">
        <f t="shared" si="54"/>
        <v>0</v>
      </c>
      <c r="U66" s="83">
        <f t="shared" si="55"/>
        <v>0</v>
      </c>
      <c r="V66" s="83">
        <f t="shared" si="56"/>
        <v>0</v>
      </c>
      <c r="W66" s="83">
        <f t="shared" si="57"/>
        <v>0</v>
      </c>
      <c r="X66" s="83">
        <f t="shared" si="58"/>
        <v>0</v>
      </c>
      <c r="Y66" s="83">
        <f t="shared" si="59"/>
        <v>0</v>
      </c>
      <c r="Z66" s="83">
        <f t="shared" si="60"/>
        <v>0</v>
      </c>
      <c r="AA66" s="83">
        <f t="shared" si="61"/>
        <v>0</v>
      </c>
      <c r="AB66" s="83">
        <f t="shared" si="62"/>
        <v>0</v>
      </c>
      <c r="AC66" s="83">
        <f t="shared" si="63"/>
        <v>0</v>
      </c>
      <c r="AD66" s="83">
        <f t="shared" si="64"/>
        <v>0</v>
      </c>
      <c r="AF66" s="83">
        <f>KPCO_Additions_Summer!R66*'Key Assumptions'!$J25</f>
        <v>0</v>
      </c>
      <c r="AG66" s="83">
        <f>KPCO_Additions_Summer!S66*'Key Assumptions'!$J25</f>
        <v>0</v>
      </c>
      <c r="AH66" s="83">
        <f>KPCO_Additions_Summer!T66*'Key Assumptions'!$J25</f>
        <v>0</v>
      </c>
      <c r="AI66" s="83">
        <f>KPCO_Additions_Summer!U66*'Key Assumptions'!$J25</f>
        <v>0</v>
      </c>
      <c r="AJ66" s="83">
        <f>KPCO_Additions_Summer!V66*'Key Assumptions'!$J25</f>
        <v>0</v>
      </c>
      <c r="AK66" s="83">
        <f>KPCO_Additions_Summer!W66*'Key Assumptions'!$J25</f>
        <v>0</v>
      </c>
      <c r="AL66" s="83">
        <f>KPCO_Additions_Summer!X66*'Key Assumptions'!$J25</f>
        <v>0</v>
      </c>
      <c r="AM66" s="83">
        <f>KPCO_Additions_Summer!Y66*'Key Assumptions'!$J25</f>
        <v>0</v>
      </c>
      <c r="AN66" s="83">
        <f>KPCO_Additions_Summer!Z66*'Key Assumptions'!$J25</f>
        <v>0</v>
      </c>
      <c r="AO66" s="83">
        <f>KPCO_Additions_Summer!AA66*'Key Assumptions'!$J25</f>
        <v>0</v>
      </c>
      <c r="AP66" s="83">
        <f>KPCO_Additions_Summer!AB66*'Key Assumptions'!$J25</f>
        <v>0</v>
      </c>
      <c r="AQ66" s="83">
        <f>KPCO_Additions_Summer!AC66*'Key Assumptions'!$J25</f>
        <v>0</v>
      </c>
      <c r="AR66" s="83">
        <f>KPCO_Additions_Summer!AD66*'Key Assumptions'!$J25</f>
        <v>0</v>
      </c>
      <c r="AT66" t="s">
        <v>4</v>
      </c>
      <c r="AW66" s="58"/>
    </row>
    <row r="67" spans="1:49" x14ac:dyDescent="0.25">
      <c r="A67" s="10" t="s">
        <v>261</v>
      </c>
      <c r="B67" s="10">
        <v>2027</v>
      </c>
      <c r="C67" s="10" t="s">
        <v>4</v>
      </c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R67" s="83">
        <f t="shared" si="52"/>
        <v>0</v>
      </c>
      <c r="S67" s="83">
        <f t="shared" si="53"/>
        <v>0</v>
      </c>
      <c r="T67" s="83">
        <f t="shared" si="54"/>
        <v>0</v>
      </c>
      <c r="U67" s="83">
        <f t="shared" si="55"/>
        <v>0</v>
      </c>
      <c r="V67" s="83">
        <f t="shared" si="56"/>
        <v>0</v>
      </c>
      <c r="W67" s="83">
        <f t="shared" si="57"/>
        <v>0</v>
      </c>
      <c r="X67" s="83">
        <f t="shared" si="58"/>
        <v>0</v>
      </c>
      <c r="Y67" s="83">
        <f t="shared" si="59"/>
        <v>0</v>
      </c>
      <c r="Z67" s="83">
        <f t="shared" si="60"/>
        <v>0</v>
      </c>
      <c r="AA67" s="83">
        <f t="shared" si="61"/>
        <v>0</v>
      </c>
      <c r="AB67" s="83">
        <f t="shared" si="62"/>
        <v>0</v>
      </c>
      <c r="AC67" s="83">
        <f t="shared" si="63"/>
        <v>0</v>
      </c>
      <c r="AD67" s="83">
        <f t="shared" si="64"/>
        <v>0</v>
      </c>
      <c r="AF67" s="83">
        <f>KPCO_Additions_Summer!R67*'Key Assumptions'!$J26</f>
        <v>0</v>
      </c>
      <c r="AG67" s="83">
        <f>KPCO_Additions_Summer!S67*'Key Assumptions'!$J26</f>
        <v>0</v>
      </c>
      <c r="AH67" s="83">
        <f>KPCO_Additions_Summer!T67*'Key Assumptions'!$J26</f>
        <v>0</v>
      </c>
      <c r="AI67" s="83">
        <f>KPCO_Additions_Summer!U67*'Key Assumptions'!$J26</f>
        <v>0</v>
      </c>
      <c r="AJ67" s="83">
        <f>KPCO_Additions_Summer!V67*'Key Assumptions'!$J26</f>
        <v>0</v>
      </c>
      <c r="AK67" s="83">
        <f>KPCO_Additions_Summer!W67*'Key Assumptions'!$J26</f>
        <v>0</v>
      </c>
      <c r="AL67" s="83">
        <f>KPCO_Additions_Summer!X67*'Key Assumptions'!$J26</f>
        <v>0</v>
      </c>
      <c r="AM67" s="83">
        <f>KPCO_Additions_Summer!Y67*'Key Assumptions'!$J26</f>
        <v>0</v>
      </c>
      <c r="AN67" s="83">
        <f>KPCO_Additions_Summer!Z67*'Key Assumptions'!$J26</f>
        <v>0</v>
      </c>
      <c r="AO67" s="83">
        <f>KPCO_Additions_Summer!AA67*'Key Assumptions'!$J26</f>
        <v>0</v>
      </c>
      <c r="AP67" s="83">
        <f>KPCO_Additions_Summer!AB67*'Key Assumptions'!$J26</f>
        <v>0</v>
      </c>
      <c r="AQ67" s="83">
        <f>KPCO_Additions_Summer!AC67*'Key Assumptions'!$J26</f>
        <v>0</v>
      </c>
      <c r="AR67" s="83">
        <f>KPCO_Additions_Summer!AD67*'Key Assumptions'!$J26</f>
        <v>0</v>
      </c>
      <c r="AT67" t="s">
        <v>4</v>
      </c>
      <c r="AW67" s="58"/>
    </row>
    <row r="68" spans="1:49" x14ac:dyDescent="0.25">
      <c r="A68" s="10" t="s">
        <v>262</v>
      </c>
      <c r="B68" s="10">
        <v>2028</v>
      </c>
      <c r="C68" s="10" t="s">
        <v>4</v>
      </c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R68" s="83">
        <f t="shared" si="52"/>
        <v>0</v>
      </c>
      <c r="S68" s="83">
        <f t="shared" si="53"/>
        <v>0</v>
      </c>
      <c r="T68" s="83">
        <f t="shared" si="54"/>
        <v>0</v>
      </c>
      <c r="U68" s="83">
        <f t="shared" si="55"/>
        <v>0</v>
      </c>
      <c r="V68" s="83">
        <f t="shared" si="56"/>
        <v>0</v>
      </c>
      <c r="W68" s="83">
        <f t="shared" si="57"/>
        <v>0</v>
      </c>
      <c r="X68" s="83">
        <f t="shared" si="58"/>
        <v>0</v>
      </c>
      <c r="Y68" s="83">
        <f t="shared" si="59"/>
        <v>0</v>
      </c>
      <c r="Z68" s="83">
        <f t="shared" si="60"/>
        <v>0</v>
      </c>
      <c r="AA68" s="83">
        <f t="shared" si="61"/>
        <v>0</v>
      </c>
      <c r="AB68" s="83">
        <f t="shared" si="62"/>
        <v>0</v>
      </c>
      <c r="AC68" s="83">
        <f t="shared" si="63"/>
        <v>0</v>
      </c>
      <c r="AD68" s="83">
        <f t="shared" si="64"/>
        <v>0</v>
      </c>
      <c r="AF68" s="83">
        <f>KPCO_Additions_Summer!R68*'Key Assumptions'!$J27</f>
        <v>0</v>
      </c>
      <c r="AG68" s="83">
        <f>KPCO_Additions_Summer!S68*'Key Assumptions'!$J27</f>
        <v>0</v>
      </c>
      <c r="AH68" s="83">
        <f>KPCO_Additions_Summer!T68*'Key Assumptions'!$J27</f>
        <v>0</v>
      </c>
      <c r="AI68" s="83">
        <f>KPCO_Additions_Summer!U68*'Key Assumptions'!$J27</f>
        <v>0</v>
      </c>
      <c r="AJ68" s="83">
        <f>KPCO_Additions_Summer!V68*'Key Assumptions'!$J27</f>
        <v>0</v>
      </c>
      <c r="AK68" s="83">
        <f>KPCO_Additions_Summer!W68*'Key Assumptions'!$J27</f>
        <v>0</v>
      </c>
      <c r="AL68" s="83">
        <f>KPCO_Additions_Summer!X68*'Key Assumptions'!$J27</f>
        <v>0</v>
      </c>
      <c r="AM68" s="83">
        <f>KPCO_Additions_Summer!Y68*'Key Assumptions'!$J27</f>
        <v>0</v>
      </c>
      <c r="AN68" s="83">
        <f>KPCO_Additions_Summer!Z68*'Key Assumptions'!$J27</f>
        <v>0</v>
      </c>
      <c r="AO68" s="83">
        <f>KPCO_Additions_Summer!AA68*'Key Assumptions'!$J27</f>
        <v>0</v>
      </c>
      <c r="AP68" s="83">
        <f>KPCO_Additions_Summer!AB68*'Key Assumptions'!$J27</f>
        <v>0</v>
      </c>
      <c r="AQ68" s="83">
        <f>KPCO_Additions_Summer!AC68*'Key Assumptions'!$J27</f>
        <v>0</v>
      </c>
      <c r="AR68" s="83">
        <f>KPCO_Additions_Summer!AD68*'Key Assumptions'!$J27</f>
        <v>0</v>
      </c>
      <c r="AT68" t="s">
        <v>4</v>
      </c>
      <c r="AW68" s="58"/>
    </row>
    <row r="69" spans="1:49" x14ac:dyDescent="0.25">
      <c r="A69" s="10" t="s">
        <v>263</v>
      </c>
      <c r="B69" s="10">
        <v>2029</v>
      </c>
      <c r="C69" s="10" t="s">
        <v>4</v>
      </c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R69" s="83">
        <f t="shared" si="52"/>
        <v>0</v>
      </c>
      <c r="S69" s="83">
        <f t="shared" si="53"/>
        <v>0</v>
      </c>
      <c r="T69" s="83">
        <f t="shared" si="54"/>
        <v>0</v>
      </c>
      <c r="U69" s="83">
        <f t="shared" si="55"/>
        <v>0</v>
      </c>
      <c r="V69" s="83">
        <f t="shared" si="56"/>
        <v>0</v>
      </c>
      <c r="W69" s="83">
        <f t="shared" si="57"/>
        <v>0</v>
      </c>
      <c r="X69" s="83">
        <f t="shared" si="58"/>
        <v>0</v>
      </c>
      <c r="Y69" s="83">
        <f t="shared" si="59"/>
        <v>0</v>
      </c>
      <c r="Z69" s="83">
        <f t="shared" si="60"/>
        <v>0</v>
      </c>
      <c r="AA69" s="83">
        <f t="shared" si="61"/>
        <v>0</v>
      </c>
      <c r="AB69" s="83">
        <f t="shared" si="62"/>
        <v>0</v>
      </c>
      <c r="AC69" s="83">
        <f t="shared" si="63"/>
        <v>0</v>
      </c>
      <c r="AD69" s="83">
        <f t="shared" si="64"/>
        <v>0</v>
      </c>
      <c r="AF69" s="83">
        <f>KPCO_Additions_Summer!R69*'Key Assumptions'!$J28</f>
        <v>0</v>
      </c>
      <c r="AG69" s="83">
        <f>KPCO_Additions_Summer!S69*'Key Assumptions'!$J28</f>
        <v>0</v>
      </c>
      <c r="AH69" s="83">
        <f>KPCO_Additions_Summer!T69*'Key Assumptions'!$J28</f>
        <v>0</v>
      </c>
      <c r="AI69" s="83">
        <f>KPCO_Additions_Summer!U69*'Key Assumptions'!$J28</f>
        <v>0</v>
      </c>
      <c r="AJ69" s="83">
        <f>KPCO_Additions_Summer!V69*'Key Assumptions'!$J28</f>
        <v>0</v>
      </c>
      <c r="AK69" s="83">
        <f>KPCO_Additions_Summer!W69*'Key Assumptions'!$J28</f>
        <v>0</v>
      </c>
      <c r="AL69" s="83">
        <f>KPCO_Additions_Summer!X69*'Key Assumptions'!$J28</f>
        <v>0</v>
      </c>
      <c r="AM69" s="83">
        <f>KPCO_Additions_Summer!Y69*'Key Assumptions'!$J28</f>
        <v>0</v>
      </c>
      <c r="AN69" s="83">
        <f>KPCO_Additions_Summer!Z69*'Key Assumptions'!$J28</f>
        <v>0</v>
      </c>
      <c r="AO69" s="83">
        <f>KPCO_Additions_Summer!AA69*'Key Assumptions'!$J28</f>
        <v>0</v>
      </c>
      <c r="AP69" s="83">
        <f>KPCO_Additions_Summer!AB69*'Key Assumptions'!$J28</f>
        <v>0</v>
      </c>
      <c r="AQ69" s="83">
        <f>KPCO_Additions_Summer!AC69*'Key Assumptions'!$J28</f>
        <v>0</v>
      </c>
      <c r="AR69" s="83">
        <f>KPCO_Additions_Summer!AD69*'Key Assumptions'!$J28</f>
        <v>0</v>
      </c>
      <c r="AT69" t="s">
        <v>4</v>
      </c>
      <c r="AW69" s="58"/>
    </row>
    <row r="70" spans="1:49" x14ac:dyDescent="0.25">
      <c r="A70" s="10" t="s">
        <v>264</v>
      </c>
      <c r="B70" s="10">
        <v>2030</v>
      </c>
      <c r="C70" s="10" t="s">
        <v>4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R70" s="83">
        <f t="shared" si="52"/>
        <v>0</v>
      </c>
      <c r="S70" s="83">
        <f t="shared" si="53"/>
        <v>0</v>
      </c>
      <c r="T70" s="83">
        <f t="shared" si="54"/>
        <v>0</v>
      </c>
      <c r="U70" s="83">
        <f t="shared" si="55"/>
        <v>0</v>
      </c>
      <c r="V70" s="83">
        <f t="shared" si="56"/>
        <v>0</v>
      </c>
      <c r="W70" s="83">
        <f t="shared" si="57"/>
        <v>0</v>
      </c>
      <c r="X70" s="83">
        <f t="shared" si="58"/>
        <v>0</v>
      </c>
      <c r="Y70" s="83">
        <f t="shared" si="59"/>
        <v>0</v>
      </c>
      <c r="Z70" s="83">
        <f t="shared" si="60"/>
        <v>0</v>
      </c>
      <c r="AA70" s="83">
        <f t="shared" si="61"/>
        <v>0</v>
      </c>
      <c r="AB70" s="83">
        <f t="shared" si="62"/>
        <v>0</v>
      </c>
      <c r="AC70" s="83">
        <f t="shared" si="63"/>
        <v>0</v>
      </c>
      <c r="AD70" s="83">
        <f t="shared" si="64"/>
        <v>0</v>
      </c>
      <c r="AF70" s="83">
        <f>KPCO_Additions_Summer!R70*'Key Assumptions'!$J29</f>
        <v>0</v>
      </c>
      <c r="AG70" s="83">
        <f>KPCO_Additions_Summer!S70*'Key Assumptions'!$J29</f>
        <v>0</v>
      </c>
      <c r="AH70" s="83">
        <f>KPCO_Additions_Summer!T70*'Key Assumptions'!$J29</f>
        <v>0</v>
      </c>
      <c r="AI70" s="83">
        <f>KPCO_Additions_Summer!U70*'Key Assumptions'!$J29</f>
        <v>0</v>
      </c>
      <c r="AJ70" s="83">
        <f>KPCO_Additions_Summer!V70*'Key Assumptions'!$J29</f>
        <v>0</v>
      </c>
      <c r="AK70" s="83">
        <f>KPCO_Additions_Summer!W70*'Key Assumptions'!$J29</f>
        <v>0</v>
      </c>
      <c r="AL70" s="83">
        <f>KPCO_Additions_Summer!X70*'Key Assumptions'!$J29</f>
        <v>0</v>
      </c>
      <c r="AM70" s="83">
        <f>KPCO_Additions_Summer!Y70*'Key Assumptions'!$J29</f>
        <v>0</v>
      </c>
      <c r="AN70" s="83">
        <f>KPCO_Additions_Summer!Z70*'Key Assumptions'!$J29</f>
        <v>0</v>
      </c>
      <c r="AO70" s="83">
        <f>KPCO_Additions_Summer!AA70*'Key Assumptions'!$J29</f>
        <v>0</v>
      </c>
      <c r="AP70" s="83">
        <f>KPCO_Additions_Summer!AB70*'Key Assumptions'!$J29</f>
        <v>0</v>
      </c>
      <c r="AQ70" s="83">
        <f>KPCO_Additions_Summer!AC70*'Key Assumptions'!$J29</f>
        <v>0</v>
      </c>
      <c r="AR70" s="83">
        <f>KPCO_Additions_Summer!AD70*'Key Assumptions'!$J29</f>
        <v>0</v>
      </c>
      <c r="AT70" t="s">
        <v>4</v>
      </c>
      <c r="AW70" s="58"/>
    </row>
    <row r="71" spans="1:49" x14ac:dyDescent="0.25">
      <c r="A71" s="10" t="s">
        <v>265</v>
      </c>
      <c r="B71" s="10">
        <v>2031</v>
      </c>
      <c r="C71" s="10" t="s">
        <v>4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R71" s="83">
        <f t="shared" si="52"/>
        <v>0</v>
      </c>
      <c r="S71" s="83">
        <f t="shared" si="53"/>
        <v>0</v>
      </c>
      <c r="T71" s="83">
        <f t="shared" si="54"/>
        <v>0</v>
      </c>
      <c r="U71" s="83">
        <f t="shared" si="55"/>
        <v>0</v>
      </c>
      <c r="V71" s="83">
        <f t="shared" si="56"/>
        <v>0</v>
      </c>
      <c r="W71" s="83">
        <f t="shared" si="57"/>
        <v>0</v>
      </c>
      <c r="X71" s="83">
        <f t="shared" si="58"/>
        <v>0</v>
      </c>
      <c r="Y71" s="83">
        <f t="shared" si="59"/>
        <v>0</v>
      </c>
      <c r="Z71" s="83">
        <f t="shared" si="60"/>
        <v>0</v>
      </c>
      <c r="AA71" s="83">
        <f t="shared" si="61"/>
        <v>0</v>
      </c>
      <c r="AB71" s="83">
        <f t="shared" si="62"/>
        <v>0</v>
      </c>
      <c r="AC71" s="83">
        <f t="shared" si="63"/>
        <v>0</v>
      </c>
      <c r="AD71" s="83">
        <f t="shared" si="64"/>
        <v>0</v>
      </c>
      <c r="AF71" s="83">
        <f>KPCO_Additions_Summer!R71*'Key Assumptions'!$J30</f>
        <v>0</v>
      </c>
      <c r="AG71" s="83">
        <f>KPCO_Additions_Summer!S71*'Key Assumptions'!$J30</f>
        <v>0</v>
      </c>
      <c r="AH71" s="83">
        <f>KPCO_Additions_Summer!T71*'Key Assumptions'!$J30</f>
        <v>0</v>
      </c>
      <c r="AI71" s="83">
        <f>KPCO_Additions_Summer!U71*'Key Assumptions'!$J30</f>
        <v>0</v>
      </c>
      <c r="AJ71" s="83">
        <f>KPCO_Additions_Summer!V71*'Key Assumptions'!$J30</f>
        <v>0</v>
      </c>
      <c r="AK71" s="83">
        <f>KPCO_Additions_Summer!W71*'Key Assumptions'!$J30</f>
        <v>0</v>
      </c>
      <c r="AL71" s="83">
        <f>KPCO_Additions_Summer!X71*'Key Assumptions'!$J30</f>
        <v>0</v>
      </c>
      <c r="AM71" s="83">
        <f>KPCO_Additions_Summer!Y71*'Key Assumptions'!$J30</f>
        <v>0</v>
      </c>
      <c r="AN71" s="83">
        <f>KPCO_Additions_Summer!Z71*'Key Assumptions'!$J30</f>
        <v>0</v>
      </c>
      <c r="AO71" s="83">
        <f>KPCO_Additions_Summer!AA71*'Key Assumptions'!$J30</f>
        <v>0</v>
      </c>
      <c r="AP71" s="83">
        <f>KPCO_Additions_Summer!AB71*'Key Assumptions'!$J30</f>
        <v>0</v>
      </c>
      <c r="AQ71" s="83">
        <f>KPCO_Additions_Summer!AC71*'Key Assumptions'!$J30</f>
        <v>0</v>
      </c>
      <c r="AR71" s="83">
        <f>KPCO_Additions_Summer!AD71*'Key Assumptions'!$J30</f>
        <v>0</v>
      </c>
      <c r="AT71" t="s">
        <v>4</v>
      </c>
      <c r="AW71" s="58"/>
    </row>
    <row r="72" spans="1:49" x14ac:dyDescent="0.25">
      <c r="A72" s="10" t="s">
        <v>266</v>
      </c>
      <c r="B72" s="10">
        <v>2032</v>
      </c>
      <c r="C72" s="10" t="s">
        <v>4</v>
      </c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R72" s="83">
        <f t="shared" si="52"/>
        <v>0</v>
      </c>
      <c r="S72" s="83">
        <f t="shared" si="53"/>
        <v>0</v>
      </c>
      <c r="T72" s="83">
        <f t="shared" si="54"/>
        <v>0</v>
      </c>
      <c r="U72" s="83">
        <f t="shared" si="55"/>
        <v>0</v>
      </c>
      <c r="V72" s="83">
        <f t="shared" si="56"/>
        <v>0</v>
      </c>
      <c r="W72" s="83">
        <f t="shared" si="57"/>
        <v>0</v>
      </c>
      <c r="X72" s="83">
        <f t="shared" si="58"/>
        <v>0</v>
      </c>
      <c r="Y72" s="83">
        <f t="shared" si="59"/>
        <v>0</v>
      </c>
      <c r="Z72" s="83">
        <f t="shared" si="60"/>
        <v>0</v>
      </c>
      <c r="AA72" s="83">
        <f t="shared" si="61"/>
        <v>0</v>
      </c>
      <c r="AB72" s="83">
        <f t="shared" si="62"/>
        <v>0</v>
      </c>
      <c r="AC72" s="83">
        <f t="shared" si="63"/>
        <v>0</v>
      </c>
      <c r="AD72" s="83">
        <f t="shared" si="64"/>
        <v>0</v>
      </c>
      <c r="AF72" s="83">
        <f>KPCO_Additions_Summer!R72*'Key Assumptions'!$J31</f>
        <v>0</v>
      </c>
      <c r="AG72" s="83">
        <f>KPCO_Additions_Summer!S72*'Key Assumptions'!$J31</f>
        <v>0</v>
      </c>
      <c r="AH72" s="83">
        <f>KPCO_Additions_Summer!T72*'Key Assumptions'!$J31</f>
        <v>0</v>
      </c>
      <c r="AI72" s="83">
        <f>KPCO_Additions_Summer!U72*'Key Assumptions'!$J31</f>
        <v>0</v>
      </c>
      <c r="AJ72" s="83">
        <f>KPCO_Additions_Summer!V72*'Key Assumptions'!$J31</f>
        <v>0</v>
      </c>
      <c r="AK72" s="83">
        <f>KPCO_Additions_Summer!W72*'Key Assumptions'!$J31</f>
        <v>0</v>
      </c>
      <c r="AL72" s="83">
        <f>KPCO_Additions_Summer!X72*'Key Assumptions'!$J31</f>
        <v>0</v>
      </c>
      <c r="AM72" s="83">
        <f>KPCO_Additions_Summer!Y72*'Key Assumptions'!$J31</f>
        <v>0</v>
      </c>
      <c r="AN72" s="83">
        <f>KPCO_Additions_Summer!Z72*'Key Assumptions'!$J31</f>
        <v>0</v>
      </c>
      <c r="AO72" s="83">
        <f>KPCO_Additions_Summer!AA72*'Key Assumptions'!$J31</f>
        <v>0</v>
      </c>
      <c r="AP72" s="83">
        <f>KPCO_Additions_Summer!AB72*'Key Assumptions'!$J31</f>
        <v>0</v>
      </c>
      <c r="AQ72" s="83">
        <f>KPCO_Additions_Summer!AC72*'Key Assumptions'!$J31</f>
        <v>0</v>
      </c>
      <c r="AR72" s="83">
        <f>KPCO_Additions_Summer!AD72*'Key Assumptions'!$J31</f>
        <v>0</v>
      </c>
      <c r="AT72" t="s">
        <v>4</v>
      </c>
      <c r="AW72" s="58"/>
    </row>
    <row r="73" spans="1:49" x14ac:dyDescent="0.25">
      <c r="A73" s="10" t="s">
        <v>267</v>
      </c>
      <c r="B73" s="10">
        <v>2033</v>
      </c>
      <c r="C73" s="10" t="s">
        <v>4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R73" s="83">
        <f t="shared" si="52"/>
        <v>0</v>
      </c>
      <c r="S73" s="83">
        <f t="shared" si="53"/>
        <v>0</v>
      </c>
      <c r="T73" s="83">
        <f t="shared" si="54"/>
        <v>0</v>
      </c>
      <c r="U73" s="83">
        <f t="shared" si="55"/>
        <v>0</v>
      </c>
      <c r="V73" s="83">
        <f t="shared" si="56"/>
        <v>0</v>
      </c>
      <c r="W73" s="83">
        <f t="shared" si="57"/>
        <v>0</v>
      </c>
      <c r="X73" s="83">
        <f t="shared" si="58"/>
        <v>0</v>
      </c>
      <c r="Y73" s="83">
        <f t="shared" si="59"/>
        <v>0</v>
      </c>
      <c r="Z73" s="83">
        <f t="shared" si="60"/>
        <v>0</v>
      </c>
      <c r="AA73" s="83">
        <f t="shared" si="61"/>
        <v>0</v>
      </c>
      <c r="AB73" s="83">
        <f t="shared" si="62"/>
        <v>0</v>
      </c>
      <c r="AC73" s="83">
        <f t="shared" si="63"/>
        <v>0</v>
      </c>
      <c r="AD73" s="83">
        <f t="shared" si="64"/>
        <v>0</v>
      </c>
      <c r="AF73" s="83">
        <f>KPCO_Additions_Summer!R73*'Key Assumptions'!$J32</f>
        <v>0</v>
      </c>
      <c r="AG73" s="83">
        <f>KPCO_Additions_Summer!S73*'Key Assumptions'!$J32</f>
        <v>0</v>
      </c>
      <c r="AH73" s="83">
        <f>KPCO_Additions_Summer!T73*'Key Assumptions'!$J32</f>
        <v>0</v>
      </c>
      <c r="AI73" s="83">
        <f>KPCO_Additions_Summer!U73*'Key Assumptions'!$J32</f>
        <v>0</v>
      </c>
      <c r="AJ73" s="83">
        <f>KPCO_Additions_Summer!V73*'Key Assumptions'!$J32</f>
        <v>0</v>
      </c>
      <c r="AK73" s="83">
        <f>KPCO_Additions_Summer!W73*'Key Assumptions'!$J32</f>
        <v>0</v>
      </c>
      <c r="AL73" s="83">
        <f>KPCO_Additions_Summer!X73*'Key Assumptions'!$J32</f>
        <v>0</v>
      </c>
      <c r="AM73" s="83">
        <f>KPCO_Additions_Summer!Y73*'Key Assumptions'!$J32</f>
        <v>0</v>
      </c>
      <c r="AN73" s="83">
        <f>KPCO_Additions_Summer!Z73*'Key Assumptions'!$J32</f>
        <v>0</v>
      </c>
      <c r="AO73" s="83">
        <f>KPCO_Additions_Summer!AA73*'Key Assumptions'!$J32</f>
        <v>0</v>
      </c>
      <c r="AP73" s="83">
        <f>KPCO_Additions_Summer!AB73*'Key Assumptions'!$J32</f>
        <v>0</v>
      </c>
      <c r="AQ73" s="83">
        <f>KPCO_Additions_Summer!AC73*'Key Assumptions'!$J32</f>
        <v>0</v>
      </c>
      <c r="AR73" s="83">
        <f>KPCO_Additions_Summer!AD73*'Key Assumptions'!$J32</f>
        <v>0</v>
      </c>
      <c r="AT73" t="s">
        <v>4</v>
      </c>
      <c r="AW73" s="58"/>
    </row>
    <row r="74" spans="1:49" x14ac:dyDescent="0.25">
      <c r="A74" s="10" t="s">
        <v>268</v>
      </c>
      <c r="B74" s="10">
        <v>2034</v>
      </c>
      <c r="C74" s="10" t="s">
        <v>4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R74" s="83">
        <f t="shared" si="52"/>
        <v>0</v>
      </c>
      <c r="S74" s="83">
        <f t="shared" si="53"/>
        <v>0</v>
      </c>
      <c r="T74" s="83">
        <f t="shared" si="54"/>
        <v>0</v>
      </c>
      <c r="U74" s="83">
        <f t="shared" si="55"/>
        <v>0</v>
      </c>
      <c r="V74" s="83">
        <f t="shared" si="56"/>
        <v>0</v>
      </c>
      <c r="W74" s="83">
        <f t="shared" si="57"/>
        <v>0</v>
      </c>
      <c r="X74" s="83">
        <f t="shared" si="58"/>
        <v>0</v>
      </c>
      <c r="Y74" s="83">
        <f t="shared" si="59"/>
        <v>0</v>
      </c>
      <c r="Z74" s="83">
        <f t="shared" si="60"/>
        <v>0</v>
      </c>
      <c r="AA74" s="83">
        <f t="shared" si="61"/>
        <v>0</v>
      </c>
      <c r="AB74" s="83">
        <f t="shared" si="62"/>
        <v>0</v>
      </c>
      <c r="AC74" s="83">
        <f t="shared" si="63"/>
        <v>0</v>
      </c>
      <c r="AD74" s="83">
        <f t="shared" si="64"/>
        <v>0</v>
      </c>
      <c r="AF74" s="83">
        <f>KPCO_Additions_Summer!R74*'Key Assumptions'!$J33</f>
        <v>0</v>
      </c>
      <c r="AG74" s="83">
        <f>KPCO_Additions_Summer!S74*'Key Assumptions'!$J33</f>
        <v>0</v>
      </c>
      <c r="AH74" s="83">
        <f>KPCO_Additions_Summer!T74*'Key Assumptions'!$J33</f>
        <v>0</v>
      </c>
      <c r="AI74" s="83">
        <f>KPCO_Additions_Summer!U74*'Key Assumptions'!$J33</f>
        <v>0</v>
      </c>
      <c r="AJ74" s="83">
        <f>KPCO_Additions_Summer!V74*'Key Assumptions'!$J33</f>
        <v>0</v>
      </c>
      <c r="AK74" s="83">
        <f>KPCO_Additions_Summer!W74*'Key Assumptions'!$J33</f>
        <v>0</v>
      </c>
      <c r="AL74" s="83">
        <f>KPCO_Additions_Summer!X74*'Key Assumptions'!$J33</f>
        <v>0</v>
      </c>
      <c r="AM74" s="83">
        <f>KPCO_Additions_Summer!Y74*'Key Assumptions'!$J33</f>
        <v>0</v>
      </c>
      <c r="AN74" s="83">
        <f>KPCO_Additions_Summer!Z74*'Key Assumptions'!$J33</f>
        <v>0</v>
      </c>
      <c r="AO74" s="83">
        <f>KPCO_Additions_Summer!AA74*'Key Assumptions'!$J33</f>
        <v>0</v>
      </c>
      <c r="AP74" s="83">
        <f>KPCO_Additions_Summer!AB74*'Key Assumptions'!$J33</f>
        <v>0</v>
      </c>
      <c r="AQ74" s="83">
        <f>KPCO_Additions_Summer!AC74*'Key Assumptions'!$J33</f>
        <v>0</v>
      </c>
      <c r="AR74" s="83">
        <f>KPCO_Additions_Summer!AD74*'Key Assumptions'!$J33</f>
        <v>0</v>
      </c>
      <c r="AT74" t="s">
        <v>4</v>
      </c>
      <c r="AW74" s="58"/>
    </row>
    <row r="75" spans="1:49" x14ac:dyDescent="0.25">
      <c r="A75" s="10" t="s">
        <v>269</v>
      </c>
      <c r="B75" s="10">
        <v>2035</v>
      </c>
      <c r="C75" s="10" t="s">
        <v>4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R75" s="83">
        <f t="shared" si="52"/>
        <v>0</v>
      </c>
      <c r="S75" s="83">
        <f t="shared" si="53"/>
        <v>0</v>
      </c>
      <c r="T75" s="83">
        <f t="shared" si="54"/>
        <v>0</v>
      </c>
      <c r="U75" s="83">
        <f t="shared" si="55"/>
        <v>0</v>
      </c>
      <c r="V75" s="83">
        <f t="shared" si="56"/>
        <v>0</v>
      </c>
      <c r="W75" s="83">
        <f t="shared" si="57"/>
        <v>0</v>
      </c>
      <c r="X75" s="83">
        <f t="shared" si="58"/>
        <v>0</v>
      </c>
      <c r="Y75" s="83">
        <f t="shared" si="59"/>
        <v>0</v>
      </c>
      <c r="Z75" s="83">
        <f t="shared" si="60"/>
        <v>0</v>
      </c>
      <c r="AA75" s="83">
        <f t="shared" si="61"/>
        <v>0</v>
      </c>
      <c r="AB75" s="83">
        <f t="shared" si="62"/>
        <v>0</v>
      </c>
      <c r="AC75" s="83">
        <f t="shared" si="63"/>
        <v>0</v>
      </c>
      <c r="AD75" s="83">
        <f t="shared" si="64"/>
        <v>0</v>
      </c>
      <c r="AF75" s="83">
        <f>KPCO_Additions_Summer!R75*'Key Assumptions'!$J34</f>
        <v>0</v>
      </c>
      <c r="AG75" s="83">
        <f>KPCO_Additions_Summer!S75*'Key Assumptions'!$J34</f>
        <v>0</v>
      </c>
      <c r="AH75" s="83">
        <f>KPCO_Additions_Summer!T75*'Key Assumptions'!$J34</f>
        <v>0</v>
      </c>
      <c r="AI75" s="83">
        <f>KPCO_Additions_Summer!U75*'Key Assumptions'!$J34</f>
        <v>0</v>
      </c>
      <c r="AJ75" s="83">
        <f>KPCO_Additions_Summer!V75*'Key Assumptions'!$J34</f>
        <v>0</v>
      </c>
      <c r="AK75" s="83">
        <f>KPCO_Additions_Summer!W75*'Key Assumptions'!$J34</f>
        <v>0</v>
      </c>
      <c r="AL75" s="83">
        <f>KPCO_Additions_Summer!X75*'Key Assumptions'!$J34</f>
        <v>0</v>
      </c>
      <c r="AM75" s="83">
        <f>KPCO_Additions_Summer!Y75*'Key Assumptions'!$J34</f>
        <v>0</v>
      </c>
      <c r="AN75" s="83">
        <f>KPCO_Additions_Summer!Z75*'Key Assumptions'!$J34</f>
        <v>0</v>
      </c>
      <c r="AO75" s="83">
        <f>KPCO_Additions_Summer!AA75*'Key Assumptions'!$J34</f>
        <v>0</v>
      </c>
      <c r="AP75" s="83">
        <f>KPCO_Additions_Summer!AB75*'Key Assumptions'!$J34</f>
        <v>0</v>
      </c>
      <c r="AQ75" s="83">
        <f>KPCO_Additions_Summer!AC75*'Key Assumptions'!$J34</f>
        <v>0</v>
      </c>
      <c r="AR75" s="83">
        <f>KPCO_Additions_Summer!AD75*'Key Assumptions'!$J34</f>
        <v>0</v>
      </c>
      <c r="AT75" t="s">
        <v>4</v>
      </c>
      <c r="AW75" s="58"/>
    </row>
    <row r="76" spans="1:49" x14ac:dyDescent="0.25">
      <c r="A76" s="10" t="s">
        <v>270</v>
      </c>
      <c r="B76" s="10">
        <v>2036</v>
      </c>
      <c r="C76" s="10" t="s">
        <v>4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R76" s="83">
        <f t="shared" si="52"/>
        <v>0</v>
      </c>
      <c r="S76" s="83">
        <f t="shared" si="53"/>
        <v>0</v>
      </c>
      <c r="T76" s="83">
        <f t="shared" si="54"/>
        <v>0</v>
      </c>
      <c r="U76" s="83">
        <f t="shared" si="55"/>
        <v>0</v>
      </c>
      <c r="V76" s="83">
        <f t="shared" si="56"/>
        <v>0</v>
      </c>
      <c r="W76" s="83">
        <f t="shared" si="57"/>
        <v>0</v>
      </c>
      <c r="X76" s="83">
        <f t="shared" si="58"/>
        <v>0</v>
      </c>
      <c r="Y76" s="83">
        <f t="shared" si="59"/>
        <v>0</v>
      </c>
      <c r="Z76" s="83">
        <f t="shared" si="60"/>
        <v>0</v>
      </c>
      <c r="AA76" s="83">
        <f t="shared" si="61"/>
        <v>0</v>
      </c>
      <c r="AB76" s="83">
        <f t="shared" si="62"/>
        <v>0</v>
      </c>
      <c r="AC76" s="83">
        <f t="shared" si="63"/>
        <v>0</v>
      </c>
      <c r="AD76" s="83">
        <f t="shared" si="64"/>
        <v>0</v>
      </c>
      <c r="AF76" s="83">
        <f>KPCO_Additions_Summer!R76*'Key Assumptions'!$J35</f>
        <v>0</v>
      </c>
      <c r="AG76" s="83">
        <f>KPCO_Additions_Summer!S76*'Key Assumptions'!$J35</f>
        <v>0</v>
      </c>
      <c r="AH76" s="83">
        <f>KPCO_Additions_Summer!T76*'Key Assumptions'!$J35</f>
        <v>0</v>
      </c>
      <c r="AI76" s="83">
        <f>KPCO_Additions_Summer!U76*'Key Assumptions'!$J35</f>
        <v>0</v>
      </c>
      <c r="AJ76" s="83">
        <f>KPCO_Additions_Summer!V76*'Key Assumptions'!$J35</f>
        <v>0</v>
      </c>
      <c r="AK76" s="83">
        <f>KPCO_Additions_Summer!W76*'Key Assumptions'!$J35</f>
        <v>0</v>
      </c>
      <c r="AL76" s="83">
        <f>KPCO_Additions_Summer!X76*'Key Assumptions'!$J35</f>
        <v>0</v>
      </c>
      <c r="AM76" s="83">
        <f>KPCO_Additions_Summer!Y76*'Key Assumptions'!$J35</f>
        <v>0</v>
      </c>
      <c r="AN76" s="83">
        <f>KPCO_Additions_Summer!Z76*'Key Assumptions'!$J35</f>
        <v>0</v>
      </c>
      <c r="AO76" s="83">
        <f>KPCO_Additions_Summer!AA76*'Key Assumptions'!$J35</f>
        <v>0</v>
      </c>
      <c r="AP76" s="83">
        <f>KPCO_Additions_Summer!AB76*'Key Assumptions'!$J35</f>
        <v>0</v>
      </c>
      <c r="AQ76" s="83">
        <f>KPCO_Additions_Summer!AC76*'Key Assumptions'!$J35</f>
        <v>0</v>
      </c>
      <c r="AR76" s="83">
        <f>KPCO_Additions_Summer!AD76*'Key Assumptions'!$J35</f>
        <v>0</v>
      </c>
      <c r="AT76" t="s">
        <v>4</v>
      </c>
      <c r="AW76" s="58"/>
    </row>
    <row r="77" spans="1:49" x14ac:dyDescent="0.25">
      <c r="A77" s="10" t="s">
        <v>271</v>
      </c>
      <c r="B77" s="10">
        <v>2037</v>
      </c>
      <c r="C77" s="10" t="s">
        <v>4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R77" s="83">
        <f t="shared" si="52"/>
        <v>0</v>
      </c>
      <c r="S77" s="83">
        <f t="shared" si="53"/>
        <v>0</v>
      </c>
      <c r="T77" s="83">
        <f t="shared" si="54"/>
        <v>0</v>
      </c>
      <c r="U77" s="83">
        <f t="shared" si="55"/>
        <v>0</v>
      </c>
      <c r="V77" s="83">
        <f t="shared" si="56"/>
        <v>0</v>
      </c>
      <c r="W77" s="83">
        <f t="shared" si="57"/>
        <v>0</v>
      </c>
      <c r="X77" s="83">
        <f t="shared" si="58"/>
        <v>0</v>
      </c>
      <c r="Y77" s="83">
        <f t="shared" si="59"/>
        <v>0</v>
      </c>
      <c r="Z77" s="83">
        <f t="shared" si="60"/>
        <v>0</v>
      </c>
      <c r="AA77" s="83">
        <f t="shared" si="61"/>
        <v>0</v>
      </c>
      <c r="AB77" s="83">
        <f t="shared" si="62"/>
        <v>0</v>
      </c>
      <c r="AC77" s="83">
        <f t="shared" si="63"/>
        <v>0</v>
      </c>
      <c r="AD77" s="83">
        <f t="shared" si="64"/>
        <v>0</v>
      </c>
      <c r="AF77" s="83">
        <f>KPCO_Additions_Summer!R77*'Key Assumptions'!$J36</f>
        <v>0</v>
      </c>
      <c r="AG77" s="83">
        <f>KPCO_Additions_Summer!S77*'Key Assumptions'!$J36</f>
        <v>0</v>
      </c>
      <c r="AH77" s="83">
        <f>KPCO_Additions_Summer!T77*'Key Assumptions'!$J36</f>
        <v>0</v>
      </c>
      <c r="AI77" s="83">
        <f>KPCO_Additions_Summer!U77*'Key Assumptions'!$J36</f>
        <v>0</v>
      </c>
      <c r="AJ77" s="83">
        <f>KPCO_Additions_Summer!V77*'Key Assumptions'!$J36</f>
        <v>0</v>
      </c>
      <c r="AK77" s="83">
        <f>KPCO_Additions_Summer!W77*'Key Assumptions'!$J36</f>
        <v>0</v>
      </c>
      <c r="AL77" s="83">
        <f>KPCO_Additions_Summer!X77*'Key Assumptions'!$J36</f>
        <v>0</v>
      </c>
      <c r="AM77" s="83">
        <f>KPCO_Additions_Summer!Y77*'Key Assumptions'!$J36</f>
        <v>0</v>
      </c>
      <c r="AN77" s="83">
        <f>KPCO_Additions_Summer!Z77*'Key Assumptions'!$J36</f>
        <v>0</v>
      </c>
      <c r="AO77" s="83">
        <f>KPCO_Additions_Summer!AA77*'Key Assumptions'!$J36</f>
        <v>0</v>
      </c>
      <c r="AP77" s="83">
        <f>KPCO_Additions_Summer!AB77*'Key Assumptions'!$J36</f>
        <v>0</v>
      </c>
      <c r="AQ77" s="83">
        <f>KPCO_Additions_Summer!AC77*'Key Assumptions'!$J36</f>
        <v>0</v>
      </c>
      <c r="AR77" s="83">
        <f>KPCO_Additions_Summer!AD77*'Key Assumptions'!$J36</f>
        <v>0</v>
      </c>
      <c r="AT77" t="s">
        <v>4</v>
      </c>
      <c r="AW77" s="58"/>
    </row>
    <row r="78" spans="1:49" x14ac:dyDescent="0.25">
      <c r="A78" s="10" t="s">
        <v>272</v>
      </c>
      <c r="B78" s="10">
        <v>2038</v>
      </c>
      <c r="C78" s="10" t="s">
        <v>4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R78" s="83">
        <f t="shared" si="52"/>
        <v>0</v>
      </c>
      <c r="S78" s="83">
        <f t="shared" si="53"/>
        <v>0</v>
      </c>
      <c r="T78" s="83">
        <f t="shared" si="54"/>
        <v>0</v>
      </c>
      <c r="U78" s="83">
        <f t="shared" si="55"/>
        <v>0</v>
      </c>
      <c r="V78" s="83">
        <f t="shared" si="56"/>
        <v>0</v>
      </c>
      <c r="W78" s="83">
        <f t="shared" si="57"/>
        <v>0</v>
      </c>
      <c r="X78" s="83">
        <f t="shared" si="58"/>
        <v>0</v>
      </c>
      <c r="Y78" s="83">
        <f t="shared" si="59"/>
        <v>0</v>
      </c>
      <c r="Z78" s="83">
        <f t="shared" si="60"/>
        <v>0</v>
      </c>
      <c r="AA78" s="83">
        <f t="shared" si="61"/>
        <v>0</v>
      </c>
      <c r="AB78" s="83">
        <f t="shared" si="62"/>
        <v>0</v>
      </c>
      <c r="AC78" s="83">
        <f t="shared" si="63"/>
        <v>0</v>
      </c>
      <c r="AD78" s="83">
        <f t="shared" si="64"/>
        <v>0</v>
      </c>
      <c r="AF78" s="83">
        <f>KPCO_Additions_Summer!R78*'Key Assumptions'!$J37</f>
        <v>0</v>
      </c>
      <c r="AG78" s="83">
        <f>KPCO_Additions_Summer!S78*'Key Assumptions'!$J37</f>
        <v>0</v>
      </c>
      <c r="AH78" s="83">
        <f>KPCO_Additions_Summer!T78*'Key Assumptions'!$J37</f>
        <v>0</v>
      </c>
      <c r="AI78" s="83">
        <f>KPCO_Additions_Summer!U78*'Key Assumptions'!$J37</f>
        <v>0</v>
      </c>
      <c r="AJ78" s="83">
        <f>KPCO_Additions_Summer!V78*'Key Assumptions'!$J37</f>
        <v>0</v>
      </c>
      <c r="AK78" s="83">
        <f>KPCO_Additions_Summer!W78*'Key Assumptions'!$J37</f>
        <v>0</v>
      </c>
      <c r="AL78" s="83">
        <f>KPCO_Additions_Summer!X78*'Key Assumptions'!$J37</f>
        <v>0</v>
      </c>
      <c r="AM78" s="83">
        <f>KPCO_Additions_Summer!Y78*'Key Assumptions'!$J37</f>
        <v>0</v>
      </c>
      <c r="AN78" s="83">
        <f>KPCO_Additions_Summer!Z78*'Key Assumptions'!$J37</f>
        <v>0</v>
      </c>
      <c r="AO78" s="83">
        <f>KPCO_Additions_Summer!AA78*'Key Assumptions'!$J37</f>
        <v>0</v>
      </c>
      <c r="AP78" s="83">
        <f>KPCO_Additions_Summer!AB78*'Key Assumptions'!$J37</f>
        <v>0</v>
      </c>
      <c r="AQ78" s="83">
        <f>KPCO_Additions_Summer!AC78*'Key Assumptions'!$J37</f>
        <v>0</v>
      </c>
      <c r="AR78" s="83">
        <f>KPCO_Additions_Summer!AD78*'Key Assumptions'!$J37</f>
        <v>0</v>
      </c>
      <c r="AT78" t="s">
        <v>4</v>
      </c>
    </row>
    <row r="79" spans="1:49" x14ac:dyDescent="0.25">
      <c r="A79" s="10" t="s">
        <v>273</v>
      </c>
      <c r="B79" s="10">
        <v>2039</v>
      </c>
      <c r="C79" s="10" t="s">
        <v>4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R79" s="83">
        <f t="shared" si="52"/>
        <v>0</v>
      </c>
      <c r="S79" s="83">
        <f t="shared" si="53"/>
        <v>0</v>
      </c>
      <c r="T79" s="83">
        <f t="shared" si="54"/>
        <v>0</v>
      </c>
      <c r="U79" s="83">
        <f t="shared" si="55"/>
        <v>0</v>
      </c>
      <c r="V79" s="83">
        <f t="shared" si="56"/>
        <v>0</v>
      </c>
      <c r="W79" s="83">
        <f t="shared" si="57"/>
        <v>0</v>
      </c>
      <c r="X79" s="83">
        <f t="shared" si="58"/>
        <v>0</v>
      </c>
      <c r="Y79" s="83">
        <f t="shared" si="59"/>
        <v>0</v>
      </c>
      <c r="Z79" s="83">
        <f t="shared" si="60"/>
        <v>0</v>
      </c>
      <c r="AA79" s="83">
        <f t="shared" si="61"/>
        <v>0</v>
      </c>
      <c r="AB79" s="83">
        <f t="shared" si="62"/>
        <v>0</v>
      </c>
      <c r="AC79" s="83">
        <f t="shared" si="63"/>
        <v>0</v>
      </c>
      <c r="AD79" s="83">
        <f t="shared" si="64"/>
        <v>0</v>
      </c>
      <c r="AF79" s="83">
        <f>KPCO_Additions_Summer!R79*'Key Assumptions'!$J38</f>
        <v>0</v>
      </c>
      <c r="AG79" s="83">
        <f>KPCO_Additions_Summer!S79*'Key Assumptions'!$J38</f>
        <v>0</v>
      </c>
      <c r="AH79" s="83">
        <f>KPCO_Additions_Summer!T79*'Key Assumptions'!$J38</f>
        <v>0</v>
      </c>
      <c r="AI79" s="83">
        <f>KPCO_Additions_Summer!U79*'Key Assumptions'!$J38</f>
        <v>0</v>
      </c>
      <c r="AJ79" s="83">
        <f>KPCO_Additions_Summer!V79*'Key Assumptions'!$J38</f>
        <v>0</v>
      </c>
      <c r="AK79" s="83">
        <f>KPCO_Additions_Summer!W79*'Key Assumptions'!$J38</f>
        <v>0</v>
      </c>
      <c r="AL79" s="83">
        <f>KPCO_Additions_Summer!X79*'Key Assumptions'!$J38</f>
        <v>0</v>
      </c>
      <c r="AM79" s="83">
        <f>KPCO_Additions_Summer!Y79*'Key Assumptions'!$J38</f>
        <v>0</v>
      </c>
      <c r="AN79" s="83">
        <f>KPCO_Additions_Summer!Z79*'Key Assumptions'!$J38</f>
        <v>0</v>
      </c>
      <c r="AO79" s="83">
        <f>KPCO_Additions_Summer!AA79*'Key Assumptions'!$J38</f>
        <v>0</v>
      </c>
      <c r="AP79" s="83">
        <f>KPCO_Additions_Summer!AB79*'Key Assumptions'!$J38</f>
        <v>0</v>
      </c>
      <c r="AQ79" s="83">
        <f>KPCO_Additions_Summer!AC79*'Key Assumptions'!$J38</f>
        <v>0</v>
      </c>
      <c r="AR79" s="83">
        <f>KPCO_Additions_Summer!AD79*'Key Assumptions'!$J38</f>
        <v>0</v>
      </c>
      <c r="AT79" t="s">
        <v>4</v>
      </c>
    </row>
    <row r="80" spans="1:49" x14ac:dyDescent="0.25">
      <c r="A80" s="10" t="s">
        <v>274</v>
      </c>
      <c r="B80" s="10">
        <v>2040</v>
      </c>
      <c r="C80" s="10" t="s">
        <v>4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R80" s="83">
        <f t="shared" si="52"/>
        <v>0</v>
      </c>
      <c r="S80" s="83">
        <f t="shared" si="53"/>
        <v>0</v>
      </c>
      <c r="T80" s="83">
        <f t="shared" si="54"/>
        <v>0</v>
      </c>
      <c r="U80" s="83">
        <f t="shared" si="55"/>
        <v>0</v>
      </c>
      <c r="V80" s="83">
        <f t="shared" si="56"/>
        <v>0</v>
      </c>
      <c r="W80" s="83">
        <f t="shared" si="57"/>
        <v>0</v>
      </c>
      <c r="X80" s="83">
        <f t="shared" si="58"/>
        <v>0</v>
      </c>
      <c r="Y80" s="83">
        <f t="shared" si="59"/>
        <v>0</v>
      </c>
      <c r="Z80" s="83">
        <f t="shared" si="60"/>
        <v>0</v>
      </c>
      <c r="AA80" s="83">
        <f t="shared" si="61"/>
        <v>0</v>
      </c>
      <c r="AB80" s="83">
        <f t="shared" si="62"/>
        <v>0</v>
      </c>
      <c r="AC80" s="83">
        <f t="shared" si="63"/>
        <v>0</v>
      </c>
      <c r="AD80" s="83">
        <f t="shared" si="64"/>
        <v>0</v>
      </c>
      <c r="AF80" s="83">
        <f>KPCO_Additions_Summer!R80*'Key Assumptions'!$J39</f>
        <v>0</v>
      </c>
      <c r="AG80" s="83">
        <f>KPCO_Additions_Summer!S80*'Key Assumptions'!$J39</f>
        <v>0</v>
      </c>
      <c r="AH80" s="83">
        <f>KPCO_Additions_Summer!T80*'Key Assumptions'!$J39</f>
        <v>0</v>
      </c>
      <c r="AI80" s="83">
        <f>KPCO_Additions_Summer!U80*'Key Assumptions'!$J39</f>
        <v>0</v>
      </c>
      <c r="AJ80" s="83">
        <f>KPCO_Additions_Summer!V80*'Key Assumptions'!$J39</f>
        <v>0</v>
      </c>
      <c r="AK80" s="83">
        <f>KPCO_Additions_Summer!W80*'Key Assumptions'!$J39</f>
        <v>0</v>
      </c>
      <c r="AL80" s="83">
        <f>KPCO_Additions_Summer!X80*'Key Assumptions'!$J39</f>
        <v>0</v>
      </c>
      <c r="AM80" s="83">
        <f>KPCO_Additions_Summer!Y80*'Key Assumptions'!$J39</f>
        <v>0</v>
      </c>
      <c r="AN80" s="83">
        <f>KPCO_Additions_Summer!Z80*'Key Assumptions'!$J39</f>
        <v>0</v>
      </c>
      <c r="AO80" s="83">
        <f>KPCO_Additions_Summer!AA80*'Key Assumptions'!$J39</f>
        <v>0</v>
      </c>
      <c r="AP80" s="83">
        <f>KPCO_Additions_Summer!AB80*'Key Assumptions'!$J39</f>
        <v>0</v>
      </c>
      <c r="AQ80" s="83">
        <f>KPCO_Additions_Summer!AC80*'Key Assumptions'!$J39</f>
        <v>0</v>
      </c>
      <c r="AR80" s="83">
        <f>KPCO_Additions_Summer!AD80*'Key Assumptions'!$J39</f>
        <v>0</v>
      </c>
      <c r="AT80" t="s">
        <v>4</v>
      </c>
    </row>
    <row r="81" spans="1:46" x14ac:dyDescent="0.25">
      <c r="A81" s="10" t="s">
        <v>275</v>
      </c>
      <c r="B81" s="10">
        <v>2041</v>
      </c>
      <c r="C81" s="10" t="s">
        <v>4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R81" s="83">
        <f t="shared" si="52"/>
        <v>0</v>
      </c>
      <c r="S81" s="83">
        <f t="shared" si="53"/>
        <v>0</v>
      </c>
      <c r="T81" s="83">
        <f t="shared" si="54"/>
        <v>0</v>
      </c>
      <c r="U81" s="83">
        <f t="shared" si="55"/>
        <v>0</v>
      </c>
      <c r="V81" s="83">
        <f t="shared" si="56"/>
        <v>0</v>
      </c>
      <c r="W81" s="83">
        <f t="shared" si="57"/>
        <v>0</v>
      </c>
      <c r="X81" s="83">
        <f t="shared" si="58"/>
        <v>0</v>
      </c>
      <c r="Y81" s="83">
        <f t="shared" si="59"/>
        <v>0</v>
      </c>
      <c r="Z81" s="83">
        <f t="shared" si="60"/>
        <v>0</v>
      </c>
      <c r="AA81" s="83">
        <f t="shared" si="61"/>
        <v>0</v>
      </c>
      <c r="AB81" s="83">
        <f t="shared" si="62"/>
        <v>0</v>
      </c>
      <c r="AC81" s="83">
        <f t="shared" si="63"/>
        <v>0</v>
      </c>
      <c r="AD81" s="83">
        <f t="shared" si="64"/>
        <v>0</v>
      </c>
      <c r="AF81" s="83">
        <f>KPCO_Additions_Summer!R81*'Key Assumptions'!$J40</f>
        <v>0</v>
      </c>
      <c r="AG81" s="83">
        <f>KPCO_Additions_Summer!S81*'Key Assumptions'!$J40</f>
        <v>0</v>
      </c>
      <c r="AH81" s="83">
        <f>KPCO_Additions_Summer!T81*'Key Assumptions'!$J40</f>
        <v>0</v>
      </c>
      <c r="AI81" s="83">
        <f>KPCO_Additions_Summer!U81*'Key Assumptions'!$J40</f>
        <v>0</v>
      </c>
      <c r="AJ81" s="83">
        <f>KPCO_Additions_Summer!V81*'Key Assumptions'!$J40</f>
        <v>0</v>
      </c>
      <c r="AK81" s="83">
        <f>KPCO_Additions_Summer!W81*'Key Assumptions'!$J40</f>
        <v>0</v>
      </c>
      <c r="AL81" s="83">
        <f>KPCO_Additions_Summer!X81*'Key Assumptions'!$J40</f>
        <v>0</v>
      </c>
      <c r="AM81" s="83">
        <f>KPCO_Additions_Summer!Y81*'Key Assumptions'!$J40</f>
        <v>0</v>
      </c>
      <c r="AN81" s="83">
        <f>KPCO_Additions_Summer!Z81*'Key Assumptions'!$J40</f>
        <v>0</v>
      </c>
      <c r="AO81" s="83">
        <f>KPCO_Additions_Summer!AA81*'Key Assumptions'!$J40</f>
        <v>0</v>
      </c>
      <c r="AP81" s="83">
        <f>KPCO_Additions_Summer!AB81*'Key Assumptions'!$J40</f>
        <v>0</v>
      </c>
      <c r="AQ81" s="83">
        <f>KPCO_Additions_Summer!AC81*'Key Assumptions'!$J40</f>
        <v>0</v>
      </c>
      <c r="AR81" s="83">
        <f>KPCO_Additions_Summer!AD81*'Key Assumptions'!$J40</f>
        <v>0</v>
      </c>
      <c r="AT81" t="s">
        <v>4</v>
      </c>
    </row>
    <row r="82" spans="1:46" x14ac:dyDescent="0.25">
      <c r="A82" s="10" t="s">
        <v>276</v>
      </c>
      <c r="B82" s="10">
        <v>2042</v>
      </c>
      <c r="C82" s="10" t="s">
        <v>4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R82" s="83">
        <f t="shared" si="52"/>
        <v>0</v>
      </c>
      <c r="S82" s="83">
        <f t="shared" si="53"/>
        <v>0</v>
      </c>
      <c r="T82" s="83">
        <f t="shared" si="54"/>
        <v>0</v>
      </c>
      <c r="U82" s="83">
        <f t="shared" si="55"/>
        <v>0</v>
      </c>
      <c r="V82" s="83">
        <f t="shared" si="56"/>
        <v>0</v>
      </c>
      <c r="W82" s="83">
        <f t="shared" si="57"/>
        <v>0</v>
      </c>
      <c r="X82" s="83">
        <f t="shared" si="58"/>
        <v>0</v>
      </c>
      <c r="Y82" s="83">
        <f t="shared" si="59"/>
        <v>0</v>
      </c>
      <c r="Z82" s="83">
        <f t="shared" si="60"/>
        <v>0</v>
      </c>
      <c r="AA82" s="83">
        <f t="shared" si="61"/>
        <v>0</v>
      </c>
      <c r="AB82" s="83">
        <f t="shared" si="62"/>
        <v>0</v>
      </c>
      <c r="AC82" s="83">
        <f t="shared" si="63"/>
        <v>0</v>
      </c>
      <c r="AD82" s="83">
        <f t="shared" si="64"/>
        <v>0</v>
      </c>
      <c r="AF82" s="83">
        <f>KPCO_Additions_Summer!R82*'Key Assumptions'!$J41</f>
        <v>0</v>
      </c>
      <c r="AG82" s="83">
        <f>KPCO_Additions_Summer!S82*'Key Assumptions'!$J41</f>
        <v>0</v>
      </c>
      <c r="AH82" s="83">
        <f>KPCO_Additions_Summer!T82*'Key Assumptions'!$J41</f>
        <v>0</v>
      </c>
      <c r="AI82" s="83">
        <f>KPCO_Additions_Summer!U82*'Key Assumptions'!$J41</f>
        <v>0</v>
      </c>
      <c r="AJ82" s="83">
        <f>KPCO_Additions_Summer!V82*'Key Assumptions'!$J41</f>
        <v>0</v>
      </c>
      <c r="AK82" s="83">
        <f>KPCO_Additions_Summer!W82*'Key Assumptions'!$J41</f>
        <v>0</v>
      </c>
      <c r="AL82" s="83">
        <f>KPCO_Additions_Summer!X82*'Key Assumptions'!$J41</f>
        <v>0</v>
      </c>
      <c r="AM82" s="83">
        <f>KPCO_Additions_Summer!Y82*'Key Assumptions'!$J41</f>
        <v>0</v>
      </c>
      <c r="AN82" s="83">
        <f>KPCO_Additions_Summer!Z82*'Key Assumptions'!$J41</f>
        <v>0</v>
      </c>
      <c r="AO82" s="83">
        <f>KPCO_Additions_Summer!AA82*'Key Assumptions'!$J41</f>
        <v>0</v>
      </c>
      <c r="AP82" s="83">
        <f>KPCO_Additions_Summer!AB82*'Key Assumptions'!$J41</f>
        <v>0</v>
      </c>
      <c r="AQ82" s="83">
        <f>KPCO_Additions_Summer!AC82*'Key Assumptions'!$J41</f>
        <v>0</v>
      </c>
      <c r="AR82" s="83">
        <f>KPCO_Additions_Summer!AD82*'Key Assumptions'!$J41</f>
        <v>0</v>
      </c>
      <c r="AT82" t="s">
        <v>4</v>
      </c>
    </row>
    <row r="83" spans="1:46" x14ac:dyDescent="0.25">
      <c r="A83" s="10" t="s">
        <v>277</v>
      </c>
      <c r="B83" s="10">
        <v>2043</v>
      </c>
      <c r="C83" s="10" t="s">
        <v>4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R83" s="83">
        <f t="shared" si="52"/>
        <v>0</v>
      </c>
      <c r="S83" s="83">
        <f t="shared" si="53"/>
        <v>0</v>
      </c>
      <c r="T83" s="83">
        <f t="shared" si="54"/>
        <v>0</v>
      </c>
      <c r="U83" s="83">
        <f t="shared" si="55"/>
        <v>0</v>
      </c>
      <c r="V83" s="83">
        <f t="shared" si="56"/>
        <v>0</v>
      </c>
      <c r="W83" s="83">
        <f t="shared" si="57"/>
        <v>0</v>
      </c>
      <c r="X83" s="83">
        <f t="shared" si="58"/>
        <v>0</v>
      </c>
      <c r="Y83" s="83">
        <f t="shared" si="59"/>
        <v>0</v>
      </c>
      <c r="Z83" s="83">
        <f t="shared" si="60"/>
        <v>0</v>
      </c>
      <c r="AA83" s="83">
        <f t="shared" si="61"/>
        <v>0</v>
      </c>
      <c r="AB83" s="83">
        <f t="shared" si="62"/>
        <v>0</v>
      </c>
      <c r="AC83" s="83">
        <f t="shared" si="63"/>
        <v>0</v>
      </c>
      <c r="AD83" s="83">
        <f t="shared" si="64"/>
        <v>0</v>
      </c>
      <c r="AF83" s="83">
        <f>KPCO_Additions_Summer!R83*'Key Assumptions'!$J42</f>
        <v>0</v>
      </c>
      <c r="AG83" s="83">
        <f>KPCO_Additions_Summer!S83*'Key Assumptions'!$J42</f>
        <v>0</v>
      </c>
      <c r="AH83" s="83">
        <f>KPCO_Additions_Summer!T83*'Key Assumptions'!$J42</f>
        <v>0</v>
      </c>
      <c r="AI83" s="83">
        <f>KPCO_Additions_Summer!U83*'Key Assumptions'!$J42</f>
        <v>0</v>
      </c>
      <c r="AJ83" s="83">
        <f>KPCO_Additions_Summer!V83*'Key Assumptions'!$J42</f>
        <v>0</v>
      </c>
      <c r="AK83" s="83">
        <f>KPCO_Additions_Summer!W83*'Key Assumptions'!$J42</f>
        <v>0</v>
      </c>
      <c r="AL83" s="83">
        <f>KPCO_Additions_Summer!X83*'Key Assumptions'!$J42</f>
        <v>0</v>
      </c>
      <c r="AM83" s="83">
        <f>KPCO_Additions_Summer!Y83*'Key Assumptions'!$J42</f>
        <v>0</v>
      </c>
      <c r="AN83" s="83">
        <f>KPCO_Additions_Summer!Z83*'Key Assumptions'!$J42</f>
        <v>0</v>
      </c>
      <c r="AO83" s="83">
        <f>KPCO_Additions_Summer!AA83*'Key Assumptions'!$J42</f>
        <v>0</v>
      </c>
      <c r="AP83" s="83">
        <f>KPCO_Additions_Summer!AB83*'Key Assumptions'!$J42</f>
        <v>0</v>
      </c>
      <c r="AQ83" s="83">
        <f>KPCO_Additions_Summer!AC83*'Key Assumptions'!$J42</f>
        <v>0</v>
      </c>
      <c r="AR83" s="83">
        <f>KPCO_Additions_Summer!AD83*'Key Assumptions'!$J42</f>
        <v>0</v>
      </c>
      <c r="AT83" t="s">
        <v>4</v>
      </c>
    </row>
    <row r="84" spans="1:46" x14ac:dyDescent="0.25">
      <c r="A84" s="10" t="s">
        <v>278</v>
      </c>
      <c r="B84" s="10">
        <v>2023</v>
      </c>
      <c r="C84" s="10" t="s">
        <v>98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R84" s="83">
        <f>D84</f>
        <v>0</v>
      </c>
      <c r="S84" s="83">
        <f>E84</f>
        <v>0</v>
      </c>
      <c r="T84" s="83">
        <f>F84</f>
        <v>0</v>
      </c>
      <c r="U84" s="83">
        <f>G84</f>
        <v>0</v>
      </c>
      <c r="V84" s="83">
        <f t="shared" ref="V84:W84" si="65">H84</f>
        <v>0</v>
      </c>
      <c r="W84" s="83">
        <f t="shared" si="65"/>
        <v>0</v>
      </c>
      <c r="X84" s="83">
        <f>J84</f>
        <v>0</v>
      </c>
      <c r="Y84" s="83">
        <f>K84</f>
        <v>0</v>
      </c>
      <c r="Z84" s="83">
        <f>L84</f>
        <v>0</v>
      </c>
      <c r="AA84" s="83">
        <f>M84</f>
        <v>0</v>
      </c>
      <c r="AB84" s="83">
        <f t="shared" ref="AB84:AC84" si="66">N84</f>
        <v>0</v>
      </c>
      <c r="AC84" s="83">
        <f t="shared" si="66"/>
        <v>0</v>
      </c>
      <c r="AD84" s="83">
        <f>P84</f>
        <v>0</v>
      </c>
      <c r="AF84" s="83">
        <f>KPCO_Additions_Summer!R84*'Key Assumptions'!$J22</f>
        <v>0</v>
      </c>
      <c r="AG84" s="83">
        <f>KPCO_Additions_Summer!S84*'Key Assumptions'!$J22</f>
        <v>0</v>
      </c>
      <c r="AH84" s="83">
        <f>KPCO_Additions_Summer!T84*'Key Assumptions'!$J22</f>
        <v>0</v>
      </c>
      <c r="AI84" s="83">
        <f>KPCO_Additions_Summer!U84*'Key Assumptions'!$J22</f>
        <v>0</v>
      </c>
      <c r="AJ84" s="83">
        <f>KPCO_Additions_Summer!V84*'Key Assumptions'!$J22</f>
        <v>0</v>
      </c>
      <c r="AK84" s="83">
        <f>KPCO_Additions_Summer!W84*'Key Assumptions'!$J22</f>
        <v>0</v>
      </c>
      <c r="AL84" s="83">
        <f>KPCO_Additions_Summer!X84*'Key Assumptions'!$J22</f>
        <v>0</v>
      </c>
      <c r="AM84" s="83">
        <f>KPCO_Additions_Summer!Y84*'Key Assumptions'!$J22</f>
        <v>0</v>
      </c>
      <c r="AN84" s="83">
        <f>KPCO_Additions_Summer!Z84*'Key Assumptions'!$J22</f>
        <v>0</v>
      </c>
      <c r="AO84" s="83">
        <f>KPCO_Additions_Summer!AA84*'Key Assumptions'!$J22</f>
        <v>0</v>
      </c>
      <c r="AP84" s="83">
        <f>KPCO_Additions_Summer!AB84*'Key Assumptions'!$J22</f>
        <v>0</v>
      </c>
      <c r="AQ84" s="83">
        <f>KPCO_Additions_Summer!AC84*'Key Assumptions'!$J22</f>
        <v>0</v>
      </c>
      <c r="AR84" s="83">
        <f>KPCO_Additions_Summer!AD84*'Key Assumptions'!$J22</f>
        <v>0</v>
      </c>
      <c r="AT84" t="s">
        <v>98</v>
      </c>
    </row>
    <row r="85" spans="1:46" x14ac:dyDescent="0.25">
      <c r="A85" s="10" t="s">
        <v>279</v>
      </c>
      <c r="B85" s="10">
        <v>2024</v>
      </c>
      <c r="C85" s="10" t="s">
        <v>98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R85" s="83">
        <f t="shared" ref="R85:R104" si="67">D85+R84</f>
        <v>0</v>
      </c>
      <c r="S85" s="83">
        <f t="shared" ref="S85:S104" si="68">E85+S84</f>
        <v>0</v>
      </c>
      <c r="T85" s="83">
        <f t="shared" ref="T85:T104" si="69">F85+T84</f>
        <v>0</v>
      </c>
      <c r="U85" s="83">
        <f t="shared" ref="U85:U104" si="70">G85+U84</f>
        <v>0</v>
      </c>
      <c r="V85" s="83">
        <f t="shared" ref="V85:V104" si="71">H85+V84</f>
        <v>0</v>
      </c>
      <c r="W85" s="83">
        <f t="shared" ref="W85:W104" si="72">I85+W84</f>
        <v>0</v>
      </c>
      <c r="X85" s="83">
        <f t="shared" ref="X85:X104" si="73">J85+X84</f>
        <v>0</v>
      </c>
      <c r="Y85" s="83">
        <f t="shared" ref="Y85:Y104" si="74">K85+Y84</f>
        <v>0</v>
      </c>
      <c r="Z85" s="83">
        <f t="shared" ref="Z85:Z104" si="75">L85+Z84</f>
        <v>0</v>
      </c>
      <c r="AA85" s="83">
        <f t="shared" ref="AA85:AA104" si="76">M85+AA84</f>
        <v>0</v>
      </c>
      <c r="AB85" s="83">
        <f t="shared" ref="AB85:AB104" si="77">N85+AB84</f>
        <v>0</v>
      </c>
      <c r="AC85" s="83">
        <f t="shared" ref="AC85:AC104" si="78">O85+AC84</f>
        <v>0</v>
      </c>
      <c r="AD85" s="83">
        <f t="shared" ref="AD85:AD104" si="79">P85+AD84</f>
        <v>0</v>
      </c>
      <c r="AF85" s="83">
        <f>KPCO_Additions_Summer!R85*'Key Assumptions'!$J23</f>
        <v>0</v>
      </c>
      <c r="AG85" s="83">
        <f>KPCO_Additions_Summer!S85*'Key Assumptions'!$J23</f>
        <v>0</v>
      </c>
      <c r="AH85" s="83">
        <f>KPCO_Additions_Summer!T85*'Key Assumptions'!$J23</f>
        <v>0</v>
      </c>
      <c r="AI85" s="83">
        <f>KPCO_Additions_Summer!U85*'Key Assumptions'!$J23</f>
        <v>0</v>
      </c>
      <c r="AJ85" s="83">
        <f>KPCO_Additions_Summer!V85*'Key Assumptions'!$J23</f>
        <v>0</v>
      </c>
      <c r="AK85" s="83">
        <f>KPCO_Additions_Summer!W85*'Key Assumptions'!$J23</f>
        <v>0</v>
      </c>
      <c r="AL85" s="83">
        <f>KPCO_Additions_Summer!X85*'Key Assumptions'!$J23</f>
        <v>0</v>
      </c>
      <c r="AM85" s="83">
        <f>KPCO_Additions_Summer!Y85*'Key Assumptions'!$J23</f>
        <v>0</v>
      </c>
      <c r="AN85" s="83">
        <f>KPCO_Additions_Summer!Z85*'Key Assumptions'!$J23</f>
        <v>0</v>
      </c>
      <c r="AO85" s="83">
        <f>KPCO_Additions_Summer!AA85*'Key Assumptions'!$J23</f>
        <v>0</v>
      </c>
      <c r="AP85" s="83">
        <f>KPCO_Additions_Summer!AB85*'Key Assumptions'!$J23</f>
        <v>0</v>
      </c>
      <c r="AQ85" s="83">
        <f>KPCO_Additions_Summer!AC85*'Key Assumptions'!$J23</f>
        <v>0</v>
      </c>
      <c r="AR85" s="83">
        <f>KPCO_Additions_Summer!AD85*'Key Assumptions'!$J23</f>
        <v>0</v>
      </c>
      <c r="AT85" t="s">
        <v>98</v>
      </c>
    </row>
    <row r="86" spans="1:46" x14ac:dyDescent="0.25">
      <c r="A86" s="10" t="s">
        <v>280</v>
      </c>
      <c r="B86" s="10">
        <v>2025</v>
      </c>
      <c r="C86" s="10" t="s">
        <v>98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R86" s="83">
        <f t="shared" si="67"/>
        <v>0</v>
      </c>
      <c r="S86" s="83">
        <f t="shared" si="68"/>
        <v>0</v>
      </c>
      <c r="T86" s="83">
        <f t="shared" si="69"/>
        <v>0</v>
      </c>
      <c r="U86" s="83">
        <f t="shared" si="70"/>
        <v>0</v>
      </c>
      <c r="V86" s="83">
        <f t="shared" si="71"/>
        <v>0</v>
      </c>
      <c r="W86" s="83">
        <f t="shared" si="72"/>
        <v>0</v>
      </c>
      <c r="X86" s="83">
        <f t="shared" si="73"/>
        <v>0</v>
      </c>
      <c r="Y86" s="83">
        <f t="shared" si="74"/>
        <v>0</v>
      </c>
      <c r="Z86" s="83">
        <f t="shared" si="75"/>
        <v>0</v>
      </c>
      <c r="AA86" s="83">
        <f t="shared" si="76"/>
        <v>0</v>
      </c>
      <c r="AB86" s="83">
        <f t="shared" si="77"/>
        <v>0</v>
      </c>
      <c r="AC86" s="83">
        <f t="shared" si="78"/>
        <v>0</v>
      </c>
      <c r="AD86" s="83">
        <f t="shared" si="79"/>
        <v>0</v>
      </c>
      <c r="AF86" s="83">
        <f>KPCO_Additions_Summer!R86*'Key Assumptions'!$J24</f>
        <v>0</v>
      </c>
      <c r="AG86" s="83">
        <f>KPCO_Additions_Summer!S86*'Key Assumptions'!$J24</f>
        <v>0</v>
      </c>
      <c r="AH86" s="83">
        <f>KPCO_Additions_Summer!T86*'Key Assumptions'!$J24</f>
        <v>0</v>
      </c>
      <c r="AI86" s="83">
        <f>KPCO_Additions_Summer!U86*'Key Assumptions'!$J24</f>
        <v>0</v>
      </c>
      <c r="AJ86" s="83">
        <f>KPCO_Additions_Summer!V86*'Key Assumptions'!$J24</f>
        <v>0</v>
      </c>
      <c r="AK86" s="83">
        <f>KPCO_Additions_Summer!W86*'Key Assumptions'!$J24</f>
        <v>0</v>
      </c>
      <c r="AL86" s="83">
        <f>KPCO_Additions_Summer!X86*'Key Assumptions'!$J24</f>
        <v>0</v>
      </c>
      <c r="AM86" s="83">
        <f>KPCO_Additions_Summer!Y86*'Key Assumptions'!$J24</f>
        <v>0</v>
      </c>
      <c r="AN86" s="83">
        <f>KPCO_Additions_Summer!Z86*'Key Assumptions'!$J24</f>
        <v>0</v>
      </c>
      <c r="AO86" s="83">
        <f>KPCO_Additions_Summer!AA86*'Key Assumptions'!$J24</f>
        <v>0</v>
      </c>
      <c r="AP86" s="83">
        <f>KPCO_Additions_Summer!AB86*'Key Assumptions'!$J24</f>
        <v>0</v>
      </c>
      <c r="AQ86" s="83">
        <f>KPCO_Additions_Summer!AC86*'Key Assumptions'!$J24</f>
        <v>0</v>
      </c>
      <c r="AR86" s="83">
        <f>KPCO_Additions_Summer!AD86*'Key Assumptions'!$J24</f>
        <v>0</v>
      </c>
      <c r="AT86" t="s">
        <v>98</v>
      </c>
    </row>
    <row r="87" spans="1:46" x14ac:dyDescent="0.25">
      <c r="A87" s="10" t="s">
        <v>281</v>
      </c>
      <c r="B87" s="10">
        <v>2026</v>
      </c>
      <c r="C87" s="10" t="s">
        <v>98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R87" s="83">
        <f t="shared" si="67"/>
        <v>0</v>
      </c>
      <c r="S87" s="83">
        <f t="shared" si="68"/>
        <v>0</v>
      </c>
      <c r="T87" s="83">
        <f t="shared" si="69"/>
        <v>0</v>
      </c>
      <c r="U87" s="83">
        <f t="shared" si="70"/>
        <v>0</v>
      </c>
      <c r="V87" s="83">
        <f t="shared" si="71"/>
        <v>0</v>
      </c>
      <c r="W87" s="83">
        <f t="shared" si="72"/>
        <v>0</v>
      </c>
      <c r="X87" s="83">
        <f t="shared" si="73"/>
        <v>0</v>
      </c>
      <c r="Y87" s="83">
        <f t="shared" si="74"/>
        <v>0</v>
      </c>
      <c r="Z87" s="83">
        <f t="shared" si="75"/>
        <v>0</v>
      </c>
      <c r="AA87" s="83">
        <f t="shared" si="76"/>
        <v>0</v>
      </c>
      <c r="AB87" s="83">
        <f t="shared" si="77"/>
        <v>0</v>
      </c>
      <c r="AC87" s="83">
        <f t="shared" si="78"/>
        <v>0</v>
      </c>
      <c r="AD87" s="83">
        <f t="shared" si="79"/>
        <v>0</v>
      </c>
      <c r="AF87" s="83">
        <f>KPCO_Additions_Summer!R87*'Key Assumptions'!$J25</f>
        <v>0</v>
      </c>
      <c r="AG87" s="83">
        <f>KPCO_Additions_Summer!S87*'Key Assumptions'!$J25</f>
        <v>0</v>
      </c>
      <c r="AH87" s="83">
        <f>KPCO_Additions_Summer!T87*'Key Assumptions'!$J25</f>
        <v>0</v>
      </c>
      <c r="AI87" s="83">
        <f>KPCO_Additions_Summer!U87*'Key Assumptions'!$J25</f>
        <v>0</v>
      </c>
      <c r="AJ87" s="83">
        <f>KPCO_Additions_Summer!V87*'Key Assumptions'!$J25</f>
        <v>0</v>
      </c>
      <c r="AK87" s="83">
        <f>KPCO_Additions_Summer!W87*'Key Assumptions'!$J25</f>
        <v>0</v>
      </c>
      <c r="AL87" s="83">
        <f>KPCO_Additions_Summer!X87*'Key Assumptions'!$J25</f>
        <v>0</v>
      </c>
      <c r="AM87" s="83">
        <f>KPCO_Additions_Summer!Y87*'Key Assumptions'!$J25</f>
        <v>0</v>
      </c>
      <c r="AN87" s="83">
        <f>KPCO_Additions_Summer!Z87*'Key Assumptions'!$J25</f>
        <v>0</v>
      </c>
      <c r="AO87" s="83">
        <f>KPCO_Additions_Summer!AA87*'Key Assumptions'!$J25</f>
        <v>0</v>
      </c>
      <c r="AP87" s="83">
        <f>KPCO_Additions_Summer!AB87*'Key Assumptions'!$J25</f>
        <v>0</v>
      </c>
      <c r="AQ87" s="83">
        <f>KPCO_Additions_Summer!AC87*'Key Assumptions'!$J25</f>
        <v>0</v>
      </c>
      <c r="AR87" s="83">
        <f>KPCO_Additions_Summer!AD87*'Key Assumptions'!$J25</f>
        <v>0</v>
      </c>
      <c r="AT87" t="s">
        <v>98</v>
      </c>
    </row>
    <row r="88" spans="1:46" x14ac:dyDescent="0.25">
      <c r="A88" s="10" t="s">
        <v>282</v>
      </c>
      <c r="B88" s="10">
        <v>2027</v>
      </c>
      <c r="C88" s="10" t="s">
        <v>98</v>
      </c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R88" s="83">
        <f t="shared" si="67"/>
        <v>0</v>
      </c>
      <c r="S88" s="83">
        <f t="shared" si="68"/>
        <v>0</v>
      </c>
      <c r="T88" s="83">
        <f t="shared" si="69"/>
        <v>0</v>
      </c>
      <c r="U88" s="83">
        <f t="shared" si="70"/>
        <v>0</v>
      </c>
      <c r="V88" s="83">
        <f t="shared" si="71"/>
        <v>0</v>
      </c>
      <c r="W88" s="83">
        <f t="shared" si="72"/>
        <v>0</v>
      </c>
      <c r="X88" s="83">
        <f t="shared" si="73"/>
        <v>0</v>
      </c>
      <c r="Y88" s="83">
        <f t="shared" si="74"/>
        <v>0</v>
      </c>
      <c r="Z88" s="83">
        <f t="shared" si="75"/>
        <v>0</v>
      </c>
      <c r="AA88" s="83">
        <f t="shared" si="76"/>
        <v>0</v>
      </c>
      <c r="AB88" s="83">
        <f t="shared" si="77"/>
        <v>0</v>
      </c>
      <c r="AC88" s="83">
        <f t="shared" si="78"/>
        <v>0</v>
      </c>
      <c r="AD88" s="83">
        <f t="shared" si="79"/>
        <v>0</v>
      </c>
      <c r="AF88" s="83">
        <f>KPCO_Additions_Summer!R88*'Key Assumptions'!$J26</f>
        <v>0</v>
      </c>
      <c r="AG88" s="83">
        <f>KPCO_Additions_Summer!S88*'Key Assumptions'!$J26</f>
        <v>0</v>
      </c>
      <c r="AH88" s="83">
        <f>KPCO_Additions_Summer!T88*'Key Assumptions'!$J26</f>
        <v>0</v>
      </c>
      <c r="AI88" s="83">
        <f>KPCO_Additions_Summer!U88*'Key Assumptions'!$J26</f>
        <v>0</v>
      </c>
      <c r="AJ88" s="83">
        <f>KPCO_Additions_Summer!V88*'Key Assumptions'!$J26</f>
        <v>0</v>
      </c>
      <c r="AK88" s="83">
        <f>KPCO_Additions_Summer!W88*'Key Assumptions'!$J26</f>
        <v>0</v>
      </c>
      <c r="AL88" s="83">
        <f>KPCO_Additions_Summer!X88*'Key Assumptions'!$J26</f>
        <v>0</v>
      </c>
      <c r="AM88" s="83">
        <f>KPCO_Additions_Summer!Y88*'Key Assumptions'!$J26</f>
        <v>0</v>
      </c>
      <c r="AN88" s="83">
        <f>KPCO_Additions_Summer!Z88*'Key Assumptions'!$J26</f>
        <v>0</v>
      </c>
      <c r="AO88" s="83">
        <f>KPCO_Additions_Summer!AA88*'Key Assumptions'!$J26</f>
        <v>0</v>
      </c>
      <c r="AP88" s="83">
        <f>KPCO_Additions_Summer!AB88*'Key Assumptions'!$J26</f>
        <v>0</v>
      </c>
      <c r="AQ88" s="83">
        <f>KPCO_Additions_Summer!AC88*'Key Assumptions'!$J26</f>
        <v>0</v>
      </c>
      <c r="AR88" s="83">
        <f>KPCO_Additions_Summer!AD88*'Key Assumptions'!$J26</f>
        <v>0</v>
      </c>
      <c r="AT88" t="s">
        <v>98</v>
      </c>
    </row>
    <row r="89" spans="1:46" x14ac:dyDescent="0.25">
      <c r="A89" s="10" t="s">
        <v>283</v>
      </c>
      <c r="B89" s="10">
        <v>2028</v>
      </c>
      <c r="C89" s="10" t="s">
        <v>98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R89" s="83">
        <f t="shared" si="67"/>
        <v>0</v>
      </c>
      <c r="S89" s="83">
        <f t="shared" si="68"/>
        <v>0</v>
      </c>
      <c r="T89" s="83">
        <f t="shared" si="69"/>
        <v>0</v>
      </c>
      <c r="U89" s="83">
        <f t="shared" si="70"/>
        <v>0</v>
      </c>
      <c r="V89" s="83">
        <f t="shared" si="71"/>
        <v>0</v>
      </c>
      <c r="W89" s="83">
        <f t="shared" si="72"/>
        <v>0</v>
      </c>
      <c r="X89" s="83">
        <f t="shared" si="73"/>
        <v>0</v>
      </c>
      <c r="Y89" s="83">
        <f t="shared" si="74"/>
        <v>0</v>
      </c>
      <c r="Z89" s="83">
        <f t="shared" si="75"/>
        <v>0</v>
      </c>
      <c r="AA89" s="83">
        <f t="shared" si="76"/>
        <v>0</v>
      </c>
      <c r="AB89" s="83">
        <f t="shared" si="77"/>
        <v>0</v>
      </c>
      <c r="AC89" s="83">
        <f t="shared" si="78"/>
        <v>0</v>
      </c>
      <c r="AD89" s="83">
        <f t="shared" si="79"/>
        <v>0</v>
      </c>
      <c r="AF89" s="83">
        <f>KPCO_Additions_Summer!R89*'Key Assumptions'!$J27</f>
        <v>0</v>
      </c>
      <c r="AG89" s="83">
        <f>KPCO_Additions_Summer!S89*'Key Assumptions'!$J27</f>
        <v>0</v>
      </c>
      <c r="AH89" s="83">
        <f>KPCO_Additions_Summer!T89*'Key Assumptions'!$J27</f>
        <v>0</v>
      </c>
      <c r="AI89" s="83">
        <f>KPCO_Additions_Summer!U89*'Key Assumptions'!$J27</f>
        <v>0</v>
      </c>
      <c r="AJ89" s="83">
        <f>KPCO_Additions_Summer!V89*'Key Assumptions'!$J27</f>
        <v>0</v>
      </c>
      <c r="AK89" s="83">
        <f>KPCO_Additions_Summer!W89*'Key Assumptions'!$J27</f>
        <v>0</v>
      </c>
      <c r="AL89" s="83">
        <f>KPCO_Additions_Summer!X89*'Key Assumptions'!$J27</f>
        <v>0</v>
      </c>
      <c r="AM89" s="83">
        <f>KPCO_Additions_Summer!Y89*'Key Assumptions'!$J27</f>
        <v>0</v>
      </c>
      <c r="AN89" s="83">
        <f>KPCO_Additions_Summer!Z89*'Key Assumptions'!$J27</f>
        <v>0</v>
      </c>
      <c r="AO89" s="83">
        <f>KPCO_Additions_Summer!AA89*'Key Assumptions'!$J27</f>
        <v>0</v>
      </c>
      <c r="AP89" s="83">
        <f>KPCO_Additions_Summer!AB89*'Key Assumptions'!$J27</f>
        <v>0</v>
      </c>
      <c r="AQ89" s="83">
        <f>KPCO_Additions_Summer!AC89*'Key Assumptions'!$J27</f>
        <v>0</v>
      </c>
      <c r="AR89" s="83">
        <f>KPCO_Additions_Summer!AD89*'Key Assumptions'!$J27</f>
        <v>0</v>
      </c>
      <c r="AT89" t="s">
        <v>98</v>
      </c>
    </row>
    <row r="90" spans="1:46" x14ac:dyDescent="0.25">
      <c r="A90" s="10" t="s">
        <v>284</v>
      </c>
      <c r="B90" s="10">
        <v>2029</v>
      </c>
      <c r="C90" s="10" t="s">
        <v>98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R90" s="83">
        <f t="shared" si="67"/>
        <v>0</v>
      </c>
      <c r="S90" s="83">
        <f t="shared" si="68"/>
        <v>0</v>
      </c>
      <c r="T90" s="83">
        <f t="shared" si="69"/>
        <v>0</v>
      </c>
      <c r="U90" s="83">
        <f t="shared" si="70"/>
        <v>0</v>
      </c>
      <c r="V90" s="83">
        <f t="shared" si="71"/>
        <v>0</v>
      </c>
      <c r="W90" s="83">
        <f t="shared" si="72"/>
        <v>0</v>
      </c>
      <c r="X90" s="83">
        <f t="shared" si="73"/>
        <v>0</v>
      </c>
      <c r="Y90" s="83">
        <f t="shared" si="74"/>
        <v>0</v>
      </c>
      <c r="Z90" s="83">
        <f t="shared" si="75"/>
        <v>0</v>
      </c>
      <c r="AA90" s="83">
        <f t="shared" si="76"/>
        <v>0</v>
      </c>
      <c r="AB90" s="83">
        <f t="shared" si="77"/>
        <v>0</v>
      </c>
      <c r="AC90" s="83">
        <f t="shared" si="78"/>
        <v>0</v>
      </c>
      <c r="AD90" s="83">
        <f t="shared" si="79"/>
        <v>0</v>
      </c>
      <c r="AF90" s="83">
        <f>KPCO_Additions_Summer!R90*'Key Assumptions'!$J28</f>
        <v>0</v>
      </c>
      <c r="AG90" s="83">
        <f>KPCO_Additions_Summer!S90*'Key Assumptions'!$J28</f>
        <v>0</v>
      </c>
      <c r="AH90" s="83">
        <f>KPCO_Additions_Summer!T90*'Key Assumptions'!$J28</f>
        <v>0</v>
      </c>
      <c r="AI90" s="83">
        <f>KPCO_Additions_Summer!U90*'Key Assumptions'!$J28</f>
        <v>0</v>
      </c>
      <c r="AJ90" s="83">
        <f>KPCO_Additions_Summer!V90*'Key Assumptions'!$J28</f>
        <v>0</v>
      </c>
      <c r="AK90" s="83">
        <f>KPCO_Additions_Summer!W90*'Key Assumptions'!$J28</f>
        <v>0</v>
      </c>
      <c r="AL90" s="83">
        <f>KPCO_Additions_Summer!X90*'Key Assumptions'!$J28</f>
        <v>0</v>
      </c>
      <c r="AM90" s="83">
        <f>KPCO_Additions_Summer!Y90*'Key Assumptions'!$J28</f>
        <v>0</v>
      </c>
      <c r="AN90" s="83">
        <f>KPCO_Additions_Summer!Z90*'Key Assumptions'!$J28</f>
        <v>0</v>
      </c>
      <c r="AO90" s="83">
        <f>KPCO_Additions_Summer!AA90*'Key Assumptions'!$J28</f>
        <v>0</v>
      </c>
      <c r="AP90" s="83">
        <f>KPCO_Additions_Summer!AB90*'Key Assumptions'!$J28</f>
        <v>0</v>
      </c>
      <c r="AQ90" s="83">
        <f>KPCO_Additions_Summer!AC90*'Key Assumptions'!$J28</f>
        <v>0</v>
      </c>
      <c r="AR90" s="83">
        <f>KPCO_Additions_Summer!AD90*'Key Assumptions'!$J28</f>
        <v>0</v>
      </c>
      <c r="AT90" t="s">
        <v>98</v>
      </c>
    </row>
    <row r="91" spans="1:46" x14ac:dyDescent="0.25">
      <c r="A91" s="10" t="s">
        <v>285</v>
      </c>
      <c r="B91" s="10">
        <v>2030</v>
      </c>
      <c r="C91" s="10" t="s">
        <v>98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R91" s="83">
        <f t="shared" si="67"/>
        <v>0</v>
      </c>
      <c r="S91" s="83">
        <f t="shared" si="68"/>
        <v>0</v>
      </c>
      <c r="T91" s="83">
        <f t="shared" si="69"/>
        <v>0</v>
      </c>
      <c r="U91" s="83">
        <f t="shared" si="70"/>
        <v>0</v>
      </c>
      <c r="V91" s="83">
        <f t="shared" si="71"/>
        <v>0</v>
      </c>
      <c r="W91" s="83">
        <f t="shared" si="72"/>
        <v>0</v>
      </c>
      <c r="X91" s="83">
        <f t="shared" si="73"/>
        <v>0</v>
      </c>
      <c r="Y91" s="83">
        <f t="shared" si="74"/>
        <v>0</v>
      </c>
      <c r="Z91" s="83">
        <f t="shared" si="75"/>
        <v>0</v>
      </c>
      <c r="AA91" s="83">
        <f t="shared" si="76"/>
        <v>0</v>
      </c>
      <c r="AB91" s="83">
        <f t="shared" si="77"/>
        <v>0</v>
      </c>
      <c r="AC91" s="83">
        <f t="shared" si="78"/>
        <v>0</v>
      </c>
      <c r="AD91" s="83">
        <f t="shared" si="79"/>
        <v>0</v>
      </c>
      <c r="AF91" s="83">
        <f>KPCO_Additions_Summer!R91*'Key Assumptions'!$J29</f>
        <v>0</v>
      </c>
      <c r="AG91" s="83">
        <f>KPCO_Additions_Summer!S91*'Key Assumptions'!$J29</f>
        <v>0</v>
      </c>
      <c r="AH91" s="83">
        <f>KPCO_Additions_Summer!T91*'Key Assumptions'!$J29</f>
        <v>0</v>
      </c>
      <c r="AI91" s="83">
        <f>KPCO_Additions_Summer!U91*'Key Assumptions'!$J29</f>
        <v>0</v>
      </c>
      <c r="AJ91" s="83">
        <f>KPCO_Additions_Summer!V91*'Key Assumptions'!$J29</f>
        <v>0</v>
      </c>
      <c r="AK91" s="83">
        <f>KPCO_Additions_Summer!W91*'Key Assumptions'!$J29</f>
        <v>0</v>
      </c>
      <c r="AL91" s="83">
        <f>KPCO_Additions_Summer!X91*'Key Assumptions'!$J29</f>
        <v>0</v>
      </c>
      <c r="AM91" s="83">
        <f>KPCO_Additions_Summer!Y91*'Key Assumptions'!$J29</f>
        <v>0</v>
      </c>
      <c r="AN91" s="83">
        <f>KPCO_Additions_Summer!Z91*'Key Assumptions'!$J29</f>
        <v>0</v>
      </c>
      <c r="AO91" s="83">
        <f>KPCO_Additions_Summer!AA91*'Key Assumptions'!$J29</f>
        <v>0</v>
      </c>
      <c r="AP91" s="83">
        <f>KPCO_Additions_Summer!AB91*'Key Assumptions'!$J29</f>
        <v>0</v>
      </c>
      <c r="AQ91" s="83">
        <f>KPCO_Additions_Summer!AC91*'Key Assumptions'!$J29</f>
        <v>0</v>
      </c>
      <c r="AR91" s="83">
        <f>KPCO_Additions_Summer!AD91*'Key Assumptions'!$J29</f>
        <v>0</v>
      </c>
      <c r="AT91" t="s">
        <v>98</v>
      </c>
    </row>
    <row r="92" spans="1:46" x14ac:dyDescent="0.25">
      <c r="A92" s="10" t="s">
        <v>286</v>
      </c>
      <c r="B92" s="10">
        <v>2031</v>
      </c>
      <c r="C92" s="10" t="s">
        <v>98</v>
      </c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R92" s="83">
        <f t="shared" si="67"/>
        <v>0</v>
      </c>
      <c r="S92" s="83">
        <f t="shared" si="68"/>
        <v>0</v>
      </c>
      <c r="T92" s="83">
        <f t="shared" si="69"/>
        <v>0</v>
      </c>
      <c r="U92" s="83">
        <f t="shared" si="70"/>
        <v>0</v>
      </c>
      <c r="V92" s="83">
        <f t="shared" si="71"/>
        <v>0</v>
      </c>
      <c r="W92" s="83">
        <f t="shared" si="72"/>
        <v>0</v>
      </c>
      <c r="X92" s="83">
        <f t="shared" si="73"/>
        <v>0</v>
      </c>
      <c r="Y92" s="83">
        <f t="shared" si="74"/>
        <v>0</v>
      </c>
      <c r="Z92" s="83">
        <f t="shared" si="75"/>
        <v>0</v>
      </c>
      <c r="AA92" s="83">
        <f t="shared" si="76"/>
        <v>0</v>
      </c>
      <c r="AB92" s="83">
        <f t="shared" si="77"/>
        <v>0</v>
      </c>
      <c r="AC92" s="83">
        <f t="shared" si="78"/>
        <v>0</v>
      </c>
      <c r="AD92" s="83">
        <f t="shared" si="79"/>
        <v>0</v>
      </c>
      <c r="AF92" s="83">
        <f>KPCO_Additions_Summer!R92*'Key Assumptions'!$J30</f>
        <v>0</v>
      </c>
      <c r="AG92" s="83">
        <f>KPCO_Additions_Summer!S92*'Key Assumptions'!$J30</f>
        <v>0</v>
      </c>
      <c r="AH92" s="83">
        <f>KPCO_Additions_Summer!T92*'Key Assumptions'!$J30</f>
        <v>0</v>
      </c>
      <c r="AI92" s="83">
        <f>KPCO_Additions_Summer!U92*'Key Assumptions'!$J30</f>
        <v>0</v>
      </c>
      <c r="AJ92" s="83">
        <f>KPCO_Additions_Summer!V92*'Key Assumptions'!$J30</f>
        <v>0</v>
      </c>
      <c r="AK92" s="83">
        <f>KPCO_Additions_Summer!W92*'Key Assumptions'!$J30</f>
        <v>0</v>
      </c>
      <c r="AL92" s="83">
        <f>KPCO_Additions_Summer!X92*'Key Assumptions'!$J30</f>
        <v>0</v>
      </c>
      <c r="AM92" s="83">
        <f>KPCO_Additions_Summer!Y92*'Key Assumptions'!$J30</f>
        <v>0</v>
      </c>
      <c r="AN92" s="83">
        <f>KPCO_Additions_Summer!Z92*'Key Assumptions'!$J30</f>
        <v>0</v>
      </c>
      <c r="AO92" s="83">
        <f>KPCO_Additions_Summer!AA92*'Key Assumptions'!$J30</f>
        <v>0</v>
      </c>
      <c r="AP92" s="83">
        <f>KPCO_Additions_Summer!AB92*'Key Assumptions'!$J30</f>
        <v>0</v>
      </c>
      <c r="AQ92" s="83">
        <f>KPCO_Additions_Summer!AC92*'Key Assumptions'!$J30</f>
        <v>0</v>
      </c>
      <c r="AR92" s="83">
        <f>KPCO_Additions_Summer!AD92*'Key Assumptions'!$J30</f>
        <v>0</v>
      </c>
      <c r="AT92" t="s">
        <v>98</v>
      </c>
    </row>
    <row r="93" spans="1:46" x14ac:dyDescent="0.25">
      <c r="A93" s="10" t="s">
        <v>287</v>
      </c>
      <c r="B93" s="10">
        <v>2032</v>
      </c>
      <c r="C93" s="10" t="s">
        <v>98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R93" s="83">
        <f t="shared" si="67"/>
        <v>0</v>
      </c>
      <c r="S93" s="83">
        <f t="shared" si="68"/>
        <v>0</v>
      </c>
      <c r="T93" s="83">
        <f t="shared" si="69"/>
        <v>0</v>
      </c>
      <c r="U93" s="83">
        <f t="shared" si="70"/>
        <v>0</v>
      </c>
      <c r="V93" s="83">
        <f t="shared" si="71"/>
        <v>0</v>
      </c>
      <c r="W93" s="83">
        <f t="shared" si="72"/>
        <v>0</v>
      </c>
      <c r="X93" s="83">
        <f t="shared" si="73"/>
        <v>0</v>
      </c>
      <c r="Y93" s="83">
        <f t="shared" si="74"/>
        <v>0</v>
      </c>
      <c r="Z93" s="83">
        <f t="shared" si="75"/>
        <v>0</v>
      </c>
      <c r="AA93" s="83">
        <f t="shared" si="76"/>
        <v>0</v>
      </c>
      <c r="AB93" s="83">
        <f t="shared" si="77"/>
        <v>0</v>
      </c>
      <c r="AC93" s="83">
        <f t="shared" si="78"/>
        <v>0</v>
      </c>
      <c r="AD93" s="83">
        <f t="shared" si="79"/>
        <v>0</v>
      </c>
      <c r="AF93" s="83">
        <f>KPCO_Additions_Summer!R93*'Key Assumptions'!$J31</f>
        <v>0</v>
      </c>
      <c r="AG93" s="83">
        <f>KPCO_Additions_Summer!S93*'Key Assumptions'!$J31</f>
        <v>0</v>
      </c>
      <c r="AH93" s="83">
        <f>KPCO_Additions_Summer!T93*'Key Assumptions'!$J31</f>
        <v>0</v>
      </c>
      <c r="AI93" s="83">
        <f>KPCO_Additions_Summer!U93*'Key Assumptions'!$J31</f>
        <v>0</v>
      </c>
      <c r="AJ93" s="83">
        <f>KPCO_Additions_Summer!V93*'Key Assumptions'!$J31</f>
        <v>0</v>
      </c>
      <c r="AK93" s="83">
        <f>KPCO_Additions_Summer!W93*'Key Assumptions'!$J31</f>
        <v>0</v>
      </c>
      <c r="AL93" s="83">
        <f>KPCO_Additions_Summer!X93*'Key Assumptions'!$J31</f>
        <v>0</v>
      </c>
      <c r="AM93" s="83">
        <f>KPCO_Additions_Summer!Y93*'Key Assumptions'!$J31</f>
        <v>0</v>
      </c>
      <c r="AN93" s="83">
        <f>KPCO_Additions_Summer!Z93*'Key Assumptions'!$J31</f>
        <v>0</v>
      </c>
      <c r="AO93" s="83">
        <f>KPCO_Additions_Summer!AA93*'Key Assumptions'!$J31</f>
        <v>0</v>
      </c>
      <c r="AP93" s="83">
        <f>KPCO_Additions_Summer!AB93*'Key Assumptions'!$J31</f>
        <v>0</v>
      </c>
      <c r="AQ93" s="83">
        <f>KPCO_Additions_Summer!AC93*'Key Assumptions'!$J31</f>
        <v>0</v>
      </c>
      <c r="AR93" s="83">
        <f>KPCO_Additions_Summer!AD93*'Key Assumptions'!$J31</f>
        <v>0</v>
      </c>
      <c r="AT93" t="s">
        <v>98</v>
      </c>
    </row>
    <row r="94" spans="1:46" x14ac:dyDescent="0.25">
      <c r="A94" s="10" t="s">
        <v>288</v>
      </c>
      <c r="B94" s="10">
        <v>2033</v>
      </c>
      <c r="C94" s="10" t="s">
        <v>98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R94" s="83">
        <f t="shared" si="67"/>
        <v>0</v>
      </c>
      <c r="S94" s="83">
        <f t="shared" si="68"/>
        <v>0</v>
      </c>
      <c r="T94" s="83">
        <f t="shared" si="69"/>
        <v>0</v>
      </c>
      <c r="U94" s="83">
        <f t="shared" si="70"/>
        <v>0</v>
      </c>
      <c r="V94" s="83">
        <f t="shared" si="71"/>
        <v>0</v>
      </c>
      <c r="W94" s="83">
        <f t="shared" si="72"/>
        <v>0</v>
      </c>
      <c r="X94" s="83">
        <f t="shared" si="73"/>
        <v>0</v>
      </c>
      <c r="Y94" s="83">
        <f t="shared" si="74"/>
        <v>0</v>
      </c>
      <c r="Z94" s="83">
        <f t="shared" si="75"/>
        <v>0</v>
      </c>
      <c r="AA94" s="83">
        <f t="shared" si="76"/>
        <v>0</v>
      </c>
      <c r="AB94" s="83">
        <f t="shared" si="77"/>
        <v>0</v>
      </c>
      <c r="AC94" s="83">
        <f t="shared" si="78"/>
        <v>0</v>
      </c>
      <c r="AD94" s="83">
        <f t="shared" si="79"/>
        <v>0</v>
      </c>
      <c r="AF94" s="83">
        <f>KPCO_Additions_Summer!R94*'Key Assumptions'!$J32</f>
        <v>0</v>
      </c>
      <c r="AG94" s="83">
        <f>KPCO_Additions_Summer!S94*'Key Assumptions'!$J32</f>
        <v>0</v>
      </c>
      <c r="AH94" s="83">
        <f>KPCO_Additions_Summer!T94*'Key Assumptions'!$J32</f>
        <v>0</v>
      </c>
      <c r="AI94" s="83">
        <f>KPCO_Additions_Summer!U94*'Key Assumptions'!$J32</f>
        <v>0</v>
      </c>
      <c r="AJ94" s="83">
        <f>KPCO_Additions_Summer!V94*'Key Assumptions'!$J32</f>
        <v>0</v>
      </c>
      <c r="AK94" s="83">
        <f>KPCO_Additions_Summer!W94*'Key Assumptions'!$J32</f>
        <v>0</v>
      </c>
      <c r="AL94" s="83">
        <f>KPCO_Additions_Summer!X94*'Key Assumptions'!$J32</f>
        <v>0</v>
      </c>
      <c r="AM94" s="83">
        <f>KPCO_Additions_Summer!Y94*'Key Assumptions'!$J32</f>
        <v>0</v>
      </c>
      <c r="AN94" s="83">
        <f>KPCO_Additions_Summer!Z94*'Key Assumptions'!$J32</f>
        <v>0</v>
      </c>
      <c r="AO94" s="83">
        <f>KPCO_Additions_Summer!AA94*'Key Assumptions'!$J32</f>
        <v>0</v>
      </c>
      <c r="AP94" s="83">
        <f>KPCO_Additions_Summer!AB94*'Key Assumptions'!$J32</f>
        <v>0</v>
      </c>
      <c r="AQ94" s="83">
        <f>KPCO_Additions_Summer!AC94*'Key Assumptions'!$J32</f>
        <v>0</v>
      </c>
      <c r="AR94" s="83">
        <f>KPCO_Additions_Summer!AD94*'Key Assumptions'!$J32</f>
        <v>0</v>
      </c>
      <c r="AT94" t="s">
        <v>98</v>
      </c>
    </row>
    <row r="95" spans="1:46" x14ac:dyDescent="0.25">
      <c r="A95" s="10" t="s">
        <v>289</v>
      </c>
      <c r="B95" s="10">
        <v>2034</v>
      </c>
      <c r="C95" s="10" t="s">
        <v>98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R95" s="83">
        <f t="shared" si="67"/>
        <v>0</v>
      </c>
      <c r="S95" s="83">
        <f t="shared" si="68"/>
        <v>0</v>
      </c>
      <c r="T95" s="83">
        <f t="shared" si="69"/>
        <v>0</v>
      </c>
      <c r="U95" s="83">
        <f t="shared" si="70"/>
        <v>0</v>
      </c>
      <c r="V95" s="83">
        <f t="shared" si="71"/>
        <v>0</v>
      </c>
      <c r="W95" s="83">
        <f t="shared" si="72"/>
        <v>0</v>
      </c>
      <c r="X95" s="83">
        <f t="shared" si="73"/>
        <v>0</v>
      </c>
      <c r="Y95" s="83">
        <f t="shared" si="74"/>
        <v>0</v>
      </c>
      <c r="Z95" s="83">
        <f t="shared" si="75"/>
        <v>0</v>
      </c>
      <c r="AA95" s="83">
        <f t="shared" si="76"/>
        <v>0</v>
      </c>
      <c r="AB95" s="83">
        <f t="shared" si="77"/>
        <v>0</v>
      </c>
      <c r="AC95" s="83">
        <f t="shared" si="78"/>
        <v>0</v>
      </c>
      <c r="AD95" s="83">
        <f t="shared" si="79"/>
        <v>0</v>
      </c>
      <c r="AF95" s="83">
        <f>KPCO_Additions_Summer!R95*'Key Assumptions'!$J33</f>
        <v>0</v>
      </c>
      <c r="AG95" s="83">
        <f>KPCO_Additions_Summer!S95*'Key Assumptions'!$J33</f>
        <v>0</v>
      </c>
      <c r="AH95" s="83">
        <f>KPCO_Additions_Summer!T95*'Key Assumptions'!$J33</f>
        <v>0</v>
      </c>
      <c r="AI95" s="83">
        <f>KPCO_Additions_Summer!U95*'Key Assumptions'!$J33</f>
        <v>0</v>
      </c>
      <c r="AJ95" s="83">
        <f>KPCO_Additions_Summer!V95*'Key Assumptions'!$J33</f>
        <v>0</v>
      </c>
      <c r="AK95" s="83">
        <f>KPCO_Additions_Summer!W95*'Key Assumptions'!$J33</f>
        <v>0</v>
      </c>
      <c r="AL95" s="83">
        <f>KPCO_Additions_Summer!X95*'Key Assumptions'!$J33</f>
        <v>0</v>
      </c>
      <c r="AM95" s="83">
        <f>KPCO_Additions_Summer!Y95*'Key Assumptions'!$J33</f>
        <v>0</v>
      </c>
      <c r="AN95" s="83">
        <f>KPCO_Additions_Summer!Z95*'Key Assumptions'!$J33</f>
        <v>0</v>
      </c>
      <c r="AO95" s="83">
        <f>KPCO_Additions_Summer!AA95*'Key Assumptions'!$J33</f>
        <v>0</v>
      </c>
      <c r="AP95" s="83">
        <f>KPCO_Additions_Summer!AB95*'Key Assumptions'!$J33</f>
        <v>0</v>
      </c>
      <c r="AQ95" s="83">
        <f>KPCO_Additions_Summer!AC95*'Key Assumptions'!$J33</f>
        <v>0</v>
      </c>
      <c r="AR95" s="83">
        <f>KPCO_Additions_Summer!AD95*'Key Assumptions'!$J33</f>
        <v>0</v>
      </c>
      <c r="AT95" t="s">
        <v>98</v>
      </c>
    </row>
    <row r="96" spans="1:46" x14ac:dyDescent="0.25">
      <c r="A96" s="10" t="s">
        <v>290</v>
      </c>
      <c r="B96" s="10">
        <v>2035</v>
      </c>
      <c r="C96" s="10" t="s">
        <v>98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R96" s="83">
        <f t="shared" si="67"/>
        <v>0</v>
      </c>
      <c r="S96" s="83">
        <f t="shared" si="68"/>
        <v>0</v>
      </c>
      <c r="T96" s="83">
        <f t="shared" si="69"/>
        <v>0</v>
      </c>
      <c r="U96" s="83">
        <f t="shared" si="70"/>
        <v>0</v>
      </c>
      <c r="V96" s="83">
        <f t="shared" si="71"/>
        <v>0</v>
      </c>
      <c r="W96" s="83">
        <f t="shared" si="72"/>
        <v>0</v>
      </c>
      <c r="X96" s="83">
        <f t="shared" si="73"/>
        <v>0</v>
      </c>
      <c r="Y96" s="83">
        <f t="shared" si="74"/>
        <v>0</v>
      </c>
      <c r="Z96" s="83">
        <f t="shared" si="75"/>
        <v>0</v>
      </c>
      <c r="AA96" s="83">
        <f t="shared" si="76"/>
        <v>0</v>
      </c>
      <c r="AB96" s="83">
        <f t="shared" si="77"/>
        <v>0</v>
      </c>
      <c r="AC96" s="83">
        <f t="shared" si="78"/>
        <v>0</v>
      </c>
      <c r="AD96" s="83">
        <f t="shared" si="79"/>
        <v>0</v>
      </c>
      <c r="AF96" s="83">
        <f>KPCO_Additions_Summer!R96*'Key Assumptions'!$J34</f>
        <v>0</v>
      </c>
      <c r="AG96" s="83">
        <f>KPCO_Additions_Summer!S96*'Key Assumptions'!$J34</f>
        <v>0</v>
      </c>
      <c r="AH96" s="83">
        <f>KPCO_Additions_Summer!T96*'Key Assumptions'!$J34</f>
        <v>0</v>
      </c>
      <c r="AI96" s="83">
        <f>KPCO_Additions_Summer!U96*'Key Assumptions'!$J34</f>
        <v>0</v>
      </c>
      <c r="AJ96" s="83">
        <f>KPCO_Additions_Summer!V96*'Key Assumptions'!$J34</f>
        <v>0</v>
      </c>
      <c r="AK96" s="83">
        <f>KPCO_Additions_Summer!W96*'Key Assumptions'!$J34</f>
        <v>0</v>
      </c>
      <c r="AL96" s="83">
        <f>KPCO_Additions_Summer!X96*'Key Assumptions'!$J34</f>
        <v>0</v>
      </c>
      <c r="AM96" s="83">
        <f>KPCO_Additions_Summer!Y96*'Key Assumptions'!$J34</f>
        <v>0</v>
      </c>
      <c r="AN96" s="83">
        <f>KPCO_Additions_Summer!Z96*'Key Assumptions'!$J34</f>
        <v>0</v>
      </c>
      <c r="AO96" s="83">
        <f>KPCO_Additions_Summer!AA96*'Key Assumptions'!$J34</f>
        <v>0</v>
      </c>
      <c r="AP96" s="83">
        <f>KPCO_Additions_Summer!AB96*'Key Assumptions'!$J34</f>
        <v>0</v>
      </c>
      <c r="AQ96" s="83">
        <f>KPCO_Additions_Summer!AC96*'Key Assumptions'!$J34</f>
        <v>0</v>
      </c>
      <c r="AR96" s="83">
        <f>KPCO_Additions_Summer!AD96*'Key Assumptions'!$J34</f>
        <v>0</v>
      </c>
      <c r="AT96" t="s">
        <v>98</v>
      </c>
    </row>
    <row r="97" spans="1:46" x14ac:dyDescent="0.25">
      <c r="A97" s="10" t="s">
        <v>291</v>
      </c>
      <c r="B97" s="10">
        <v>2036</v>
      </c>
      <c r="C97" s="10" t="s">
        <v>98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R97" s="83">
        <f t="shared" si="67"/>
        <v>0</v>
      </c>
      <c r="S97" s="83">
        <f t="shared" si="68"/>
        <v>0</v>
      </c>
      <c r="T97" s="83">
        <f t="shared" si="69"/>
        <v>0</v>
      </c>
      <c r="U97" s="83">
        <f t="shared" si="70"/>
        <v>0</v>
      </c>
      <c r="V97" s="83">
        <f t="shared" si="71"/>
        <v>0</v>
      </c>
      <c r="W97" s="83">
        <f t="shared" si="72"/>
        <v>0</v>
      </c>
      <c r="X97" s="83">
        <f t="shared" si="73"/>
        <v>0</v>
      </c>
      <c r="Y97" s="83">
        <f t="shared" si="74"/>
        <v>0</v>
      </c>
      <c r="Z97" s="83">
        <f t="shared" si="75"/>
        <v>0</v>
      </c>
      <c r="AA97" s="83">
        <f t="shared" si="76"/>
        <v>0</v>
      </c>
      <c r="AB97" s="83">
        <f t="shared" si="77"/>
        <v>0</v>
      </c>
      <c r="AC97" s="83">
        <f t="shared" si="78"/>
        <v>0</v>
      </c>
      <c r="AD97" s="83">
        <f t="shared" si="79"/>
        <v>0</v>
      </c>
      <c r="AF97" s="83">
        <f>KPCO_Additions_Summer!R97*'Key Assumptions'!$J35</f>
        <v>0</v>
      </c>
      <c r="AG97" s="83">
        <f>KPCO_Additions_Summer!S97*'Key Assumptions'!$J35</f>
        <v>0</v>
      </c>
      <c r="AH97" s="83">
        <f>KPCO_Additions_Summer!T97*'Key Assumptions'!$J35</f>
        <v>0</v>
      </c>
      <c r="AI97" s="83">
        <f>KPCO_Additions_Summer!U97*'Key Assumptions'!$J35</f>
        <v>0</v>
      </c>
      <c r="AJ97" s="83">
        <f>KPCO_Additions_Summer!V97*'Key Assumptions'!$J35</f>
        <v>0</v>
      </c>
      <c r="AK97" s="83">
        <f>KPCO_Additions_Summer!W97*'Key Assumptions'!$J35</f>
        <v>0</v>
      </c>
      <c r="AL97" s="83">
        <f>KPCO_Additions_Summer!X97*'Key Assumptions'!$J35</f>
        <v>0</v>
      </c>
      <c r="AM97" s="83">
        <f>KPCO_Additions_Summer!Y97*'Key Assumptions'!$J35</f>
        <v>0</v>
      </c>
      <c r="AN97" s="83">
        <f>KPCO_Additions_Summer!Z97*'Key Assumptions'!$J35</f>
        <v>0</v>
      </c>
      <c r="AO97" s="83">
        <f>KPCO_Additions_Summer!AA97*'Key Assumptions'!$J35</f>
        <v>0</v>
      </c>
      <c r="AP97" s="83">
        <f>KPCO_Additions_Summer!AB97*'Key Assumptions'!$J35</f>
        <v>0</v>
      </c>
      <c r="AQ97" s="83">
        <f>KPCO_Additions_Summer!AC97*'Key Assumptions'!$J35</f>
        <v>0</v>
      </c>
      <c r="AR97" s="83">
        <f>KPCO_Additions_Summer!AD97*'Key Assumptions'!$J35</f>
        <v>0</v>
      </c>
      <c r="AT97" t="s">
        <v>98</v>
      </c>
    </row>
    <row r="98" spans="1:46" x14ac:dyDescent="0.25">
      <c r="A98" s="10" t="s">
        <v>292</v>
      </c>
      <c r="B98" s="10">
        <v>2037</v>
      </c>
      <c r="C98" s="10" t="s">
        <v>98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R98" s="83">
        <f t="shared" si="67"/>
        <v>0</v>
      </c>
      <c r="S98" s="83">
        <f t="shared" si="68"/>
        <v>0</v>
      </c>
      <c r="T98" s="83">
        <f t="shared" si="69"/>
        <v>0</v>
      </c>
      <c r="U98" s="83">
        <f t="shared" si="70"/>
        <v>0</v>
      </c>
      <c r="V98" s="83">
        <f t="shared" si="71"/>
        <v>0</v>
      </c>
      <c r="W98" s="83">
        <f t="shared" si="72"/>
        <v>0</v>
      </c>
      <c r="X98" s="83">
        <f t="shared" si="73"/>
        <v>0</v>
      </c>
      <c r="Y98" s="83">
        <f t="shared" si="74"/>
        <v>0</v>
      </c>
      <c r="Z98" s="83">
        <f t="shared" si="75"/>
        <v>0</v>
      </c>
      <c r="AA98" s="83">
        <f t="shared" si="76"/>
        <v>0</v>
      </c>
      <c r="AB98" s="83">
        <f t="shared" si="77"/>
        <v>0</v>
      </c>
      <c r="AC98" s="83">
        <f t="shared" si="78"/>
        <v>0</v>
      </c>
      <c r="AD98" s="83">
        <f t="shared" si="79"/>
        <v>0</v>
      </c>
      <c r="AF98" s="83">
        <f>KPCO_Additions_Summer!R98*'Key Assumptions'!$J36</f>
        <v>0</v>
      </c>
      <c r="AG98" s="83">
        <f>KPCO_Additions_Summer!S98*'Key Assumptions'!$J36</f>
        <v>0</v>
      </c>
      <c r="AH98" s="83">
        <f>KPCO_Additions_Summer!T98*'Key Assumptions'!$J36</f>
        <v>0</v>
      </c>
      <c r="AI98" s="83">
        <f>KPCO_Additions_Summer!U98*'Key Assumptions'!$J36</f>
        <v>0</v>
      </c>
      <c r="AJ98" s="83">
        <f>KPCO_Additions_Summer!V98*'Key Assumptions'!$J36</f>
        <v>0</v>
      </c>
      <c r="AK98" s="83">
        <f>KPCO_Additions_Summer!W98*'Key Assumptions'!$J36</f>
        <v>0</v>
      </c>
      <c r="AL98" s="83">
        <f>KPCO_Additions_Summer!X98*'Key Assumptions'!$J36</f>
        <v>0</v>
      </c>
      <c r="AM98" s="83">
        <f>KPCO_Additions_Summer!Y98*'Key Assumptions'!$J36</f>
        <v>0</v>
      </c>
      <c r="AN98" s="83">
        <f>KPCO_Additions_Summer!Z98*'Key Assumptions'!$J36</f>
        <v>0</v>
      </c>
      <c r="AO98" s="83">
        <f>KPCO_Additions_Summer!AA98*'Key Assumptions'!$J36</f>
        <v>0</v>
      </c>
      <c r="AP98" s="83">
        <f>KPCO_Additions_Summer!AB98*'Key Assumptions'!$J36</f>
        <v>0</v>
      </c>
      <c r="AQ98" s="83">
        <f>KPCO_Additions_Summer!AC98*'Key Assumptions'!$J36</f>
        <v>0</v>
      </c>
      <c r="AR98" s="83">
        <f>KPCO_Additions_Summer!AD98*'Key Assumptions'!$J36</f>
        <v>0</v>
      </c>
      <c r="AT98" t="s">
        <v>98</v>
      </c>
    </row>
    <row r="99" spans="1:46" x14ac:dyDescent="0.25">
      <c r="A99" s="10" t="s">
        <v>293</v>
      </c>
      <c r="B99" s="10">
        <v>2038</v>
      </c>
      <c r="C99" s="10" t="s">
        <v>98</v>
      </c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R99" s="83">
        <f t="shared" si="67"/>
        <v>0</v>
      </c>
      <c r="S99" s="83">
        <f t="shared" si="68"/>
        <v>0</v>
      </c>
      <c r="T99" s="83">
        <f t="shared" si="69"/>
        <v>0</v>
      </c>
      <c r="U99" s="83">
        <f t="shared" si="70"/>
        <v>0</v>
      </c>
      <c r="V99" s="83">
        <f t="shared" si="71"/>
        <v>0</v>
      </c>
      <c r="W99" s="83">
        <f t="shared" si="72"/>
        <v>0</v>
      </c>
      <c r="X99" s="83">
        <f t="shared" si="73"/>
        <v>0</v>
      </c>
      <c r="Y99" s="83">
        <f t="shared" si="74"/>
        <v>0</v>
      </c>
      <c r="Z99" s="83">
        <f t="shared" si="75"/>
        <v>0</v>
      </c>
      <c r="AA99" s="83">
        <f t="shared" si="76"/>
        <v>0</v>
      </c>
      <c r="AB99" s="83">
        <f t="shared" si="77"/>
        <v>0</v>
      </c>
      <c r="AC99" s="83">
        <f t="shared" si="78"/>
        <v>0</v>
      </c>
      <c r="AD99" s="83">
        <f t="shared" si="79"/>
        <v>0</v>
      </c>
      <c r="AF99" s="83">
        <f>KPCO_Additions_Summer!R99*'Key Assumptions'!$J37</f>
        <v>0</v>
      </c>
      <c r="AG99" s="83">
        <f>KPCO_Additions_Summer!S99*'Key Assumptions'!$J37</f>
        <v>0</v>
      </c>
      <c r="AH99" s="83">
        <f>KPCO_Additions_Summer!T99*'Key Assumptions'!$J37</f>
        <v>0</v>
      </c>
      <c r="AI99" s="83">
        <f>KPCO_Additions_Summer!U99*'Key Assumptions'!$J37</f>
        <v>0</v>
      </c>
      <c r="AJ99" s="83">
        <f>KPCO_Additions_Summer!V99*'Key Assumptions'!$J37</f>
        <v>0</v>
      </c>
      <c r="AK99" s="83">
        <f>KPCO_Additions_Summer!W99*'Key Assumptions'!$J37</f>
        <v>0</v>
      </c>
      <c r="AL99" s="83">
        <f>KPCO_Additions_Summer!X99*'Key Assumptions'!$J37</f>
        <v>0</v>
      </c>
      <c r="AM99" s="83">
        <f>KPCO_Additions_Summer!Y99*'Key Assumptions'!$J37</f>
        <v>0</v>
      </c>
      <c r="AN99" s="83">
        <f>KPCO_Additions_Summer!Z99*'Key Assumptions'!$J37</f>
        <v>0</v>
      </c>
      <c r="AO99" s="83">
        <f>KPCO_Additions_Summer!AA99*'Key Assumptions'!$J37</f>
        <v>0</v>
      </c>
      <c r="AP99" s="83">
        <f>KPCO_Additions_Summer!AB99*'Key Assumptions'!$J37</f>
        <v>0</v>
      </c>
      <c r="AQ99" s="83">
        <f>KPCO_Additions_Summer!AC99*'Key Assumptions'!$J37</f>
        <v>0</v>
      </c>
      <c r="AR99" s="83">
        <f>KPCO_Additions_Summer!AD99*'Key Assumptions'!$J37</f>
        <v>0</v>
      </c>
      <c r="AT99" t="s">
        <v>98</v>
      </c>
    </row>
    <row r="100" spans="1:46" x14ac:dyDescent="0.25">
      <c r="A100" s="10" t="s">
        <v>294</v>
      </c>
      <c r="B100" s="10">
        <v>2039</v>
      </c>
      <c r="C100" s="10" t="s">
        <v>98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R100" s="83">
        <f t="shared" si="67"/>
        <v>0</v>
      </c>
      <c r="S100" s="83">
        <f t="shared" si="68"/>
        <v>0</v>
      </c>
      <c r="T100" s="83">
        <f t="shared" si="69"/>
        <v>0</v>
      </c>
      <c r="U100" s="83">
        <f t="shared" si="70"/>
        <v>0</v>
      </c>
      <c r="V100" s="83">
        <f t="shared" si="71"/>
        <v>0</v>
      </c>
      <c r="W100" s="83">
        <f t="shared" si="72"/>
        <v>0</v>
      </c>
      <c r="X100" s="83">
        <f t="shared" si="73"/>
        <v>0</v>
      </c>
      <c r="Y100" s="83">
        <f t="shared" si="74"/>
        <v>0</v>
      </c>
      <c r="Z100" s="83">
        <f t="shared" si="75"/>
        <v>0</v>
      </c>
      <c r="AA100" s="83">
        <f t="shared" si="76"/>
        <v>0</v>
      </c>
      <c r="AB100" s="83">
        <f t="shared" si="77"/>
        <v>0</v>
      </c>
      <c r="AC100" s="83">
        <f t="shared" si="78"/>
        <v>0</v>
      </c>
      <c r="AD100" s="83">
        <f t="shared" si="79"/>
        <v>0</v>
      </c>
      <c r="AF100" s="83">
        <f>KPCO_Additions_Summer!R100*'Key Assumptions'!$J38</f>
        <v>0</v>
      </c>
      <c r="AG100" s="83">
        <f>KPCO_Additions_Summer!S100*'Key Assumptions'!$J38</f>
        <v>0</v>
      </c>
      <c r="AH100" s="83">
        <f>KPCO_Additions_Summer!T100*'Key Assumptions'!$J38</f>
        <v>0</v>
      </c>
      <c r="AI100" s="83">
        <f>KPCO_Additions_Summer!U100*'Key Assumptions'!$J38</f>
        <v>0</v>
      </c>
      <c r="AJ100" s="83">
        <f>KPCO_Additions_Summer!V100*'Key Assumptions'!$J38</f>
        <v>0</v>
      </c>
      <c r="AK100" s="83">
        <f>KPCO_Additions_Summer!W100*'Key Assumptions'!$J38</f>
        <v>0</v>
      </c>
      <c r="AL100" s="83">
        <f>KPCO_Additions_Summer!X100*'Key Assumptions'!$J38</f>
        <v>0</v>
      </c>
      <c r="AM100" s="83">
        <f>KPCO_Additions_Summer!Y100*'Key Assumptions'!$J38</f>
        <v>0</v>
      </c>
      <c r="AN100" s="83">
        <f>KPCO_Additions_Summer!Z100*'Key Assumptions'!$J38</f>
        <v>0</v>
      </c>
      <c r="AO100" s="83">
        <f>KPCO_Additions_Summer!AA100*'Key Assumptions'!$J38</f>
        <v>0</v>
      </c>
      <c r="AP100" s="83">
        <f>KPCO_Additions_Summer!AB100*'Key Assumptions'!$J38</f>
        <v>0</v>
      </c>
      <c r="AQ100" s="83">
        <f>KPCO_Additions_Summer!AC100*'Key Assumptions'!$J38</f>
        <v>0</v>
      </c>
      <c r="AR100" s="83">
        <f>KPCO_Additions_Summer!AD100*'Key Assumptions'!$J38</f>
        <v>0</v>
      </c>
      <c r="AT100" t="s">
        <v>98</v>
      </c>
    </row>
    <row r="101" spans="1:46" x14ac:dyDescent="0.25">
      <c r="A101" s="10" t="s">
        <v>295</v>
      </c>
      <c r="B101" s="10">
        <v>2040</v>
      </c>
      <c r="C101" s="10" t="s">
        <v>98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R101" s="83">
        <f t="shared" si="67"/>
        <v>0</v>
      </c>
      <c r="S101" s="83">
        <f t="shared" si="68"/>
        <v>0</v>
      </c>
      <c r="T101" s="83">
        <f t="shared" si="69"/>
        <v>0</v>
      </c>
      <c r="U101" s="83">
        <f t="shared" si="70"/>
        <v>0</v>
      </c>
      <c r="V101" s="83">
        <f t="shared" si="71"/>
        <v>0</v>
      </c>
      <c r="W101" s="83">
        <f t="shared" si="72"/>
        <v>0</v>
      </c>
      <c r="X101" s="83">
        <f t="shared" si="73"/>
        <v>0</v>
      </c>
      <c r="Y101" s="83">
        <f t="shared" si="74"/>
        <v>0</v>
      </c>
      <c r="Z101" s="83">
        <f t="shared" si="75"/>
        <v>0</v>
      </c>
      <c r="AA101" s="83">
        <f t="shared" si="76"/>
        <v>0</v>
      </c>
      <c r="AB101" s="83">
        <f t="shared" si="77"/>
        <v>0</v>
      </c>
      <c r="AC101" s="83">
        <f t="shared" si="78"/>
        <v>0</v>
      </c>
      <c r="AD101" s="83">
        <f t="shared" si="79"/>
        <v>0</v>
      </c>
      <c r="AF101" s="83">
        <f>KPCO_Additions_Summer!R101*'Key Assumptions'!$J39</f>
        <v>0</v>
      </c>
      <c r="AG101" s="83">
        <f>KPCO_Additions_Summer!S101*'Key Assumptions'!$J39</f>
        <v>0</v>
      </c>
      <c r="AH101" s="83">
        <f>KPCO_Additions_Summer!T101*'Key Assumptions'!$J39</f>
        <v>0</v>
      </c>
      <c r="AI101" s="83">
        <f>KPCO_Additions_Summer!U101*'Key Assumptions'!$J39</f>
        <v>0</v>
      </c>
      <c r="AJ101" s="83">
        <f>KPCO_Additions_Summer!V101*'Key Assumptions'!$J39</f>
        <v>0</v>
      </c>
      <c r="AK101" s="83">
        <f>KPCO_Additions_Summer!W101*'Key Assumptions'!$J39</f>
        <v>0</v>
      </c>
      <c r="AL101" s="83">
        <f>KPCO_Additions_Summer!X101*'Key Assumptions'!$J39</f>
        <v>0</v>
      </c>
      <c r="AM101" s="83">
        <f>KPCO_Additions_Summer!Y101*'Key Assumptions'!$J39</f>
        <v>0</v>
      </c>
      <c r="AN101" s="83">
        <f>KPCO_Additions_Summer!Z101*'Key Assumptions'!$J39</f>
        <v>0</v>
      </c>
      <c r="AO101" s="83">
        <f>KPCO_Additions_Summer!AA101*'Key Assumptions'!$J39</f>
        <v>0</v>
      </c>
      <c r="AP101" s="83">
        <f>KPCO_Additions_Summer!AB101*'Key Assumptions'!$J39</f>
        <v>0</v>
      </c>
      <c r="AQ101" s="83">
        <f>KPCO_Additions_Summer!AC101*'Key Assumptions'!$J39</f>
        <v>0</v>
      </c>
      <c r="AR101" s="83">
        <f>KPCO_Additions_Summer!AD101*'Key Assumptions'!$J39</f>
        <v>0</v>
      </c>
      <c r="AT101" t="s">
        <v>98</v>
      </c>
    </row>
    <row r="102" spans="1:46" x14ac:dyDescent="0.25">
      <c r="A102" s="10" t="s">
        <v>296</v>
      </c>
      <c r="B102" s="10">
        <v>2041</v>
      </c>
      <c r="C102" s="10" t="s">
        <v>98</v>
      </c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R102" s="83">
        <f t="shared" si="67"/>
        <v>0</v>
      </c>
      <c r="S102" s="83">
        <f t="shared" si="68"/>
        <v>0</v>
      </c>
      <c r="T102" s="83">
        <f t="shared" si="69"/>
        <v>0</v>
      </c>
      <c r="U102" s="83">
        <f t="shared" si="70"/>
        <v>0</v>
      </c>
      <c r="V102" s="83">
        <f t="shared" si="71"/>
        <v>0</v>
      </c>
      <c r="W102" s="83">
        <f t="shared" si="72"/>
        <v>0</v>
      </c>
      <c r="X102" s="83">
        <f t="shared" si="73"/>
        <v>0</v>
      </c>
      <c r="Y102" s="83">
        <f t="shared" si="74"/>
        <v>0</v>
      </c>
      <c r="Z102" s="83">
        <f t="shared" si="75"/>
        <v>0</v>
      </c>
      <c r="AA102" s="83">
        <f t="shared" si="76"/>
        <v>0</v>
      </c>
      <c r="AB102" s="83">
        <f t="shared" si="77"/>
        <v>0</v>
      </c>
      <c r="AC102" s="83">
        <f t="shared" si="78"/>
        <v>0</v>
      </c>
      <c r="AD102" s="83">
        <f t="shared" si="79"/>
        <v>0</v>
      </c>
      <c r="AF102" s="83">
        <f>KPCO_Additions_Summer!R102*'Key Assumptions'!$J40</f>
        <v>0</v>
      </c>
      <c r="AG102" s="83">
        <f>KPCO_Additions_Summer!S102*'Key Assumptions'!$J40</f>
        <v>0</v>
      </c>
      <c r="AH102" s="83">
        <f>KPCO_Additions_Summer!T102*'Key Assumptions'!$J40</f>
        <v>0</v>
      </c>
      <c r="AI102" s="83">
        <f>KPCO_Additions_Summer!U102*'Key Assumptions'!$J40</f>
        <v>0</v>
      </c>
      <c r="AJ102" s="83">
        <f>KPCO_Additions_Summer!V102*'Key Assumptions'!$J40</f>
        <v>0</v>
      </c>
      <c r="AK102" s="83">
        <f>KPCO_Additions_Summer!W102*'Key Assumptions'!$J40</f>
        <v>0</v>
      </c>
      <c r="AL102" s="83">
        <f>KPCO_Additions_Summer!X102*'Key Assumptions'!$J40</f>
        <v>0</v>
      </c>
      <c r="AM102" s="83">
        <f>KPCO_Additions_Summer!Y102*'Key Assumptions'!$J40</f>
        <v>0</v>
      </c>
      <c r="AN102" s="83">
        <f>KPCO_Additions_Summer!Z102*'Key Assumptions'!$J40</f>
        <v>0</v>
      </c>
      <c r="AO102" s="83">
        <f>KPCO_Additions_Summer!AA102*'Key Assumptions'!$J40</f>
        <v>0</v>
      </c>
      <c r="AP102" s="83">
        <f>KPCO_Additions_Summer!AB102*'Key Assumptions'!$J40</f>
        <v>0</v>
      </c>
      <c r="AQ102" s="83">
        <f>KPCO_Additions_Summer!AC102*'Key Assumptions'!$J40</f>
        <v>0</v>
      </c>
      <c r="AR102" s="83">
        <f>KPCO_Additions_Summer!AD102*'Key Assumptions'!$J40</f>
        <v>0</v>
      </c>
      <c r="AT102" t="s">
        <v>98</v>
      </c>
    </row>
    <row r="103" spans="1:46" x14ac:dyDescent="0.25">
      <c r="A103" s="10" t="s">
        <v>297</v>
      </c>
      <c r="B103" s="10">
        <v>2042</v>
      </c>
      <c r="C103" s="10" t="s">
        <v>98</v>
      </c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R103" s="83">
        <f t="shared" si="67"/>
        <v>0</v>
      </c>
      <c r="S103" s="83">
        <f t="shared" si="68"/>
        <v>0</v>
      </c>
      <c r="T103" s="83">
        <f t="shared" si="69"/>
        <v>0</v>
      </c>
      <c r="U103" s="83">
        <f t="shared" si="70"/>
        <v>0</v>
      </c>
      <c r="V103" s="83">
        <f t="shared" si="71"/>
        <v>0</v>
      </c>
      <c r="W103" s="83">
        <f t="shared" si="72"/>
        <v>0</v>
      </c>
      <c r="X103" s="83">
        <f t="shared" si="73"/>
        <v>0</v>
      </c>
      <c r="Y103" s="83">
        <f t="shared" si="74"/>
        <v>0</v>
      </c>
      <c r="Z103" s="83">
        <f t="shared" si="75"/>
        <v>0</v>
      </c>
      <c r="AA103" s="83">
        <f t="shared" si="76"/>
        <v>0</v>
      </c>
      <c r="AB103" s="83">
        <f t="shared" si="77"/>
        <v>0</v>
      </c>
      <c r="AC103" s="83">
        <f t="shared" si="78"/>
        <v>0</v>
      </c>
      <c r="AD103" s="83">
        <f t="shared" si="79"/>
        <v>0</v>
      </c>
      <c r="AF103" s="83">
        <f>KPCO_Additions_Summer!R103*'Key Assumptions'!$J41</f>
        <v>0</v>
      </c>
      <c r="AG103" s="83">
        <f>KPCO_Additions_Summer!S103*'Key Assumptions'!$J41</f>
        <v>0</v>
      </c>
      <c r="AH103" s="83">
        <f>KPCO_Additions_Summer!T103*'Key Assumptions'!$J41</f>
        <v>0</v>
      </c>
      <c r="AI103" s="83">
        <f>KPCO_Additions_Summer!U103*'Key Assumptions'!$J41</f>
        <v>0</v>
      </c>
      <c r="AJ103" s="83">
        <f>KPCO_Additions_Summer!V103*'Key Assumptions'!$J41</f>
        <v>0</v>
      </c>
      <c r="AK103" s="83">
        <f>KPCO_Additions_Summer!W103*'Key Assumptions'!$J41</f>
        <v>0</v>
      </c>
      <c r="AL103" s="83">
        <f>KPCO_Additions_Summer!X103*'Key Assumptions'!$J41</f>
        <v>0</v>
      </c>
      <c r="AM103" s="83">
        <f>KPCO_Additions_Summer!Y103*'Key Assumptions'!$J41</f>
        <v>0</v>
      </c>
      <c r="AN103" s="83">
        <f>KPCO_Additions_Summer!Z103*'Key Assumptions'!$J41</f>
        <v>0</v>
      </c>
      <c r="AO103" s="83">
        <f>KPCO_Additions_Summer!AA103*'Key Assumptions'!$J41</f>
        <v>0</v>
      </c>
      <c r="AP103" s="83">
        <f>KPCO_Additions_Summer!AB103*'Key Assumptions'!$J41</f>
        <v>0</v>
      </c>
      <c r="AQ103" s="83">
        <f>KPCO_Additions_Summer!AC103*'Key Assumptions'!$J41</f>
        <v>0</v>
      </c>
      <c r="AR103" s="83">
        <f>KPCO_Additions_Summer!AD103*'Key Assumptions'!$J41</f>
        <v>0</v>
      </c>
      <c r="AT103" t="s">
        <v>98</v>
      </c>
    </row>
    <row r="104" spans="1:46" x14ac:dyDescent="0.25">
      <c r="A104" s="10" t="s">
        <v>298</v>
      </c>
      <c r="B104" s="10">
        <v>2043</v>
      </c>
      <c r="C104" s="10" t="s">
        <v>98</v>
      </c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R104" s="83">
        <f t="shared" si="67"/>
        <v>0</v>
      </c>
      <c r="S104" s="83">
        <f t="shared" si="68"/>
        <v>0</v>
      </c>
      <c r="T104" s="83">
        <f t="shared" si="69"/>
        <v>0</v>
      </c>
      <c r="U104" s="83">
        <f t="shared" si="70"/>
        <v>0</v>
      </c>
      <c r="V104" s="83">
        <f t="shared" si="71"/>
        <v>0</v>
      </c>
      <c r="W104" s="83">
        <f t="shared" si="72"/>
        <v>0</v>
      </c>
      <c r="X104" s="83">
        <f t="shared" si="73"/>
        <v>0</v>
      </c>
      <c r="Y104" s="83">
        <f t="shared" si="74"/>
        <v>0</v>
      </c>
      <c r="Z104" s="83">
        <f t="shared" si="75"/>
        <v>0</v>
      </c>
      <c r="AA104" s="83">
        <f t="shared" si="76"/>
        <v>0</v>
      </c>
      <c r="AB104" s="83">
        <f t="shared" si="77"/>
        <v>0</v>
      </c>
      <c r="AC104" s="83">
        <f t="shared" si="78"/>
        <v>0</v>
      </c>
      <c r="AD104" s="83">
        <f t="shared" si="79"/>
        <v>0</v>
      </c>
      <c r="AF104" s="83">
        <f>KPCO_Additions_Summer!R104*'Key Assumptions'!$J42</f>
        <v>0</v>
      </c>
      <c r="AG104" s="83">
        <f>KPCO_Additions_Summer!S104*'Key Assumptions'!$J42</f>
        <v>0</v>
      </c>
      <c r="AH104" s="83">
        <f>KPCO_Additions_Summer!T104*'Key Assumptions'!$J42</f>
        <v>0</v>
      </c>
      <c r="AI104" s="83">
        <f>KPCO_Additions_Summer!U104*'Key Assumptions'!$J42</f>
        <v>0</v>
      </c>
      <c r="AJ104" s="83">
        <f>KPCO_Additions_Summer!V104*'Key Assumptions'!$J42</f>
        <v>0</v>
      </c>
      <c r="AK104" s="83">
        <f>KPCO_Additions_Summer!W104*'Key Assumptions'!$J42</f>
        <v>0</v>
      </c>
      <c r="AL104" s="83">
        <f>KPCO_Additions_Summer!X104*'Key Assumptions'!$J42</f>
        <v>0</v>
      </c>
      <c r="AM104" s="83">
        <f>KPCO_Additions_Summer!Y104*'Key Assumptions'!$J42</f>
        <v>0</v>
      </c>
      <c r="AN104" s="83">
        <f>KPCO_Additions_Summer!Z104*'Key Assumptions'!$J42</f>
        <v>0</v>
      </c>
      <c r="AO104" s="83">
        <f>KPCO_Additions_Summer!AA104*'Key Assumptions'!$J42</f>
        <v>0</v>
      </c>
      <c r="AP104" s="83">
        <f>KPCO_Additions_Summer!AB104*'Key Assumptions'!$J42</f>
        <v>0</v>
      </c>
      <c r="AQ104" s="83">
        <f>KPCO_Additions_Summer!AC104*'Key Assumptions'!$J42</f>
        <v>0</v>
      </c>
      <c r="AR104" s="83">
        <f>KPCO_Additions_Summer!AD104*'Key Assumptions'!$J42</f>
        <v>0</v>
      </c>
      <c r="AT104" t="s">
        <v>98</v>
      </c>
    </row>
    <row r="105" spans="1:46" x14ac:dyDescent="0.25">
      <c r="A105" s="10" t="s">
        <v>299</v>
      </c>
      <c r="B105" s="10">
        <v>2024</v>
      </c>
      <c r="C105" s="10" t="s">
        <v>99</v>
      </c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R105" s="83">
        <f>D105</f>
        <v>0</v>
      </c>
      <c r="S105" s="83">
        <f>E105</f>
        <v>0</v>
      </c>
      <c r="T105" s="83">
        <f>F105</f>
        <v>0</v>
      </c>
      <c r="U105" s="83">
        <f>G105</f>
        <v>0</v>
      </c>
      <c r="V105" s="83">
        <f t="shared" ref="V105:W105" si="80">H105</f>
        <v>0</v>
      </c>
      <c r="W105" s="83">
        <f t="shared" si="80"/>
        <v>0</v>
      </c>
      <c r="X105" s="83">
        <f>J105</f>
        <v>0</v>
      </c>
      <c r="Y105" s="83">
        <f>K105</f>
        <v>0</v>
      </c>
      <c r="Z105" s="83">
        <f>L105</f>
        <v>0</v>
      </c>
      <c r="AA105" s="83">
        <f>M105</f>
        <v>0</v>
      </c>
      <c r="AB105" s="83">
        <f t="shared" ref="AB105:AC105" si="81">N105</f>
        <v>0</v>
      </c>
      <c r="AC105" s="83">
        <f t="shared" si="81"/>
        <v>0</v>
      </c>
      <c r="AD105" s="83">
        <f>P105</f>
        <v>0</v>
      </c>
      <c r="AF105" s="83">
        <f>KPCO_Additions_Summer!R105*'Key Assumptions'!$J23</f>
        <v>0</v>
      </c>
      <c r="AG105" s="83">
        <f>KPCO_Additions_Summer!S105*'Key Assumptions'!$J23</f>
        <v>0</v>
      </c>
      <c r="AH105" s="83">
        <f>KPCO_Additions_Summer!T105*'Key Assumptions'!$J23</f>
        <v>0</v>
      </c>
      <c r="AI105" s="83">
        <f>KPCO_Additions_Summer!U105*'Key Assumptions'!$J23</f>
        <v>0</v>
      </c>
      <c r="AJ105" s="83">
        <f>KPCO_Additions_Summer!V105*'Key Assumptions'!$J23</f>
        <v>0</v>
      </c>
      <c r="AK105" s="83">
        <f>KPCO_Additions_Summer!W105*'Key Assumptions'!$J23</f>
        <v>0</v>
      </c>
      <c r="AL105" s="83">
        <f>KPCO_Additions_Summer!X105*'Key Assumptions'!$J23</f>
        <v>0</v>
      </c>
      <c r="AM105" s="83">
        <f>KPCO_Additions_Summer!Y105*'Key Assumptions'!$J23</f>
        <v>0</v>
      </c>
      <c r="AN105" s="83">
        <f>KPCO_Additions_Summer!Z105*'Key Assumptions'!$J23</f>
        <v>0</v>
      </c>
      <c r="AO105" s="83">
        <f>KPCO_Additions_Summer!AA105*'Key Assumptions'!$J23</f>
        <v>0</v>
      </c>
      <c r="AP105" s="83">
        <f>KPCO_Additions_Summer!AB105*'Key Assumptions'!$J23</f>
        <v>0</v>
      </c>
      <c r="AQ105" s="83">
        <f>KPCO_Additions_Summer!AC105*'Key Assumptions'!$J23</f>
        <v>0</v>
      </c>
      <c r="AR105" s="83">
        <f>KPCO_Additions_Summer!AD105*'Key Assumptions'!$J23</f>
        <v>0</v>
      </c>
      <c r="AT105" t="s">
        <v>99</v>
      </c>
    </row>
    <row r="106" spans="1:46" x14ac:dyDescent="0.25">
      <c r="A106" s="10" t="s">
        <v>300</v>
      </c>
      <c r="B106" s="10">
        <v>2025</v>
      </c>
      <c r="C106" s="10" t="s">
        <v>99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R106" s="83">
        <f t="shared" ref="R106:R124" si="82">D106+R105</f>
        <v>0</v>
      </c>
      <c r="S106" s="83">
        <f t="shared" ref="S106:S124" si="83">E106+S105</f>
        <v>0</v>
      </c>
      <c r="T106" s="83">
        <f t="shared" ref="T106:T124" si="84">F106+T105</f>
        <v>0</v>
      </c>
      <c r="U106" s="83">
        <f t="shared" ref="U106:U124" si="85">G106+U105</f>
        <v>0</v>
      </c>
      <c r="V106" s="83">
        <f t="shared" ref="V106:V124" si="86">H106+V105</f>
        <v>0</v>
      </c>
      <c r="W106" s="83">
        <f t="shared" ref="W106:W124" si="87">I106+W105</f>
        <v>0</v>
      </c>
      <c r="X106" s="83">
        <f t="shared" ref="X106:X124" si="88">J106+X105</f>
        <v>0</v>
      </c>
      <c r="Y106" s="83">
        <f t="shared" ref="Y106:Y124" si="89">K106+Y105</f>
        <v>0</v>
      </c>
      <c r="Z106" s="83">
        <f t="shared" ref="Z106:Z124" si="90">L106+Z105</f>
        <v>0</v>
      </c>
      <c r="AA106" s="83">
        <f t="shared" ref="AA106:AA124" si="91">M106+AA105</f>
        <v>0</v>
      </c>
      <c r="AB106" s="83">
        <f t="shared" ref="AB106:AB124" si="92">N106+AB105</f>
        <v>0</v>
      </c>
      <c r="AC106" s="83">
        <f t="shared" ref="AC106:AC124" si="93">O106+AC105</f>
        <v>0</v>
      </c>
      <c r="AD106" s="83">
        <f t="shared" ref="AD106:AD124" si="94">P106+AD105</f>
        <v>0</v>
      </c>
      <c r="AF106" s="83">
        <f>KPCO_Additions_Summer!R106*'Key Assumptions'!$J24</f>
        <v>0</v>
      </c>
      <c r="AG106" s="83">
        <f>KPCO_Additions_Summer!S106*'Key Assumptions'!$J24</f>
        <v>0</v>
      </c>
      <c r="AH106" s="83">
        <f>KPCO_Additions_Summer!T106*'Key Assumptions'!$J24</f>
        <v>0</v>
      </c>
      <c r="AI106" s="83">
        <f>KPCO_Additions_Summer!U106*'Key Assumptions'!$J24</f>
        <v>0</v>
      </c>
      <c r="AJ106" s="83">
        <f>KPCO_Additions_Summer!V106*'Key Assumptions'!$J24</f>
        <v>0</v>
      </c>
      <c r="AK106" s="83">
        <f>KPCO_Additions_Summer!W106*'Key Assumptions'!$J24</f>
        <v>0</v>
      </c>
      <c r="AL106" s="83">
        <f>KPCO_Additions_Summer!X106*'Key Assumptions'!$J24</f>
        <v>0</v>
      </c>
      <c r="AM106" s="83">
        <f>KPCO_Additions_Summer!Y106*'Key Assumptions'!$J24</f>
        <v>0</v>
      </c>
      <c r="AN106" s="83">
        <f>KPCO_Additions_Summer!Z106*'Key Assumptions'!$J24</f>
        <v>0</v>
      </c>
      <c r="AO106" s="83">
        <f>KPCO_Additions_Summer!AA106*'Key Assumptions'!$J24</f>
        <v>0</v>
      </c>
      <c r="AP106" s="83">
        <f>KPCO_Additions_Summer!AB106*'Key Assumptions'!$J24</f>
        <v>0</v>
      </c>
      <c r="AQ106" s="83">
        <f>KPCO_Additions_Summer!AC106*'Key Assumptions'!$J24</f>
        <v>0</v>
      </c>
      <c r="AR106" s="83">
        <f>KPCO_Additions_Summer!AD106*'Key Assumptions'!$J24</f>
        <v>0</v>
      </c>
      <c r="AT106" t="s">
        <v>99</v>
      </c>
    </row>
    <row r="107" spans="1:46" x14ac:dyDescent="0.25">
      <c r="A107" s="10" t="s">
        <v>301</v>
      </c>
      <c r="B107" s="10">
        <v>2026</v>
      </c>
      <c r="C107" s="10" t="s">
        <v>99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R107" s="83">
        <f t="shared" si="82"/>
        <v>0</v>
      </c>
      <c r="S107" s="83">
        <f t="shared" si="83"/>
        <v>0</v>
      </c>
      <c r="T107" s="83">
        <f t="shared" si="84"/>
        <v>0</v>
      </c>
      <c r="U107" s="83">
        <f t="shared" si="85"/>
        <v>0</v>
      </c>
      <c r="V107" s="83">
        <f t="shared" si="86"/>
        <v>0</v>
      </c>
      <c r="W107" s="83">
        <f t="shared" si="87"/>
        <v>0</v>
      </c>
      <c r="X107" s="83">
        <f t="shared" si="88"/>
        <v>0</v>
      </c>
      <c r="Y107" s="83">
        <f t="shared" si="89"/>
        <v>0</v>
      </c>
      <c r="Z107" s="83">
        <f t="shared" si="90"/>
        <v>0</v>
      </c>
      <c r="AA107" s="83">
        <f t="shared" si="91"/>
        <v>0</v>
      </c>
      <c r="AB107" s="83">
        <f t="shared" si="92"/>
        <v>0</v>
      </c>
      <c r="AC107" s="83">
        <f t="shared" si="93"/>
        <v>0</v>
      </c>
      <c r="AD107" s="83">
        <f t="shared" si="94"/>
        <v>0</v>
      </c>
      <c r="AF107" s="83">
        <f>KPCO_Additions_Summer!R107*'Key Assumptions'!$J25</f>
        <v>0</v>
      </c>
      <c r="AG107" s="83">
        <f>KPCO_Additions_Summer!S107*'Key Assumptions'!$J25</f>
        <v>0</v>
      </c>
      <c r="AH107" s="83">
        <f>KPCO_Additions_Summer!T107*'Key Assumptions'!$J25</f>
        <v>0</v>
      </c>
      <c r="AI107" s="83">
        <f>KPCO_Additions_Summer!U107*'Key Assumptions'!$J25</f>
        <v>0</v>
      </c>
      <c r="AJ107" s="83">
        <f>KPCO_Additions_Summer!V107*'Key Assumptions'!$J25</f>
        <v>0</v>
      </c>
      <c r="AK107" s="83">
        <f>KPCO_Additions_Summer!W107*'Key Assumptions'!$J25</f>
        <v>0</v>
      </c>
      <c r="AL107" s="83">
        <f>KPCO_Additions_Summer!X107*'Key Assumptions'!$J25</f>
        <v>0</v>
      </c>
      <c r="AM107" s="83">
        <f>KPCO_Additions_Summer!Y107*'Key Assumptions'!$J25</f>
        <v>0</v>
      </c>
      <c r="AN107" s="83">
        <f>KPCO_Additions_Summer!Z107*'Key Assumptions'!$J25</f>
        <v>0</v>
      </c>
      <c r="AO107" s="83">
        <f>KPCO_Additions_Summer!AA107*'Key Assumptions'!$J25</f>
        <v>0</v>
      </c>
      <c r="AP107" s="83">
        <f>KPCO_Additions_Summer!AB107*'Key Assumptions'!$J25</f>
        <v>0</v>
      </c>
      <c r="AQ107" s="83">
        <f>KPCO_Additions_Summer!AC107*'Key Assumptions'!$J25</f>
        <v>0</v>
      </c>
      <c r="AR107" s="83">
        <f>KPCO_Additions_Summer!AD107*'Key Assumptions'!$J25</f>
        <v>0</v>
      </c>
      <c r="AT107" t="s">
        <v>99</v>
      </c>
    </row>
    <row r="108" spans="1:46" x14ac:dyDescent="0.25">
      <c r="A108" s="10" t="s">
        <v>302</v>
      </c>
      <c r="B108" s="10">
        <v>2027</v>
      </c>
      <c r="C108" s="10" t="s">
        <v>99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R108" s="83">
        <f t="shared" si="82"/>
        <v>0</v>
      </c>
      <c r="S108" s="83">
        <f t="shared" si="83"/>
        <v>0</v>
      </c>
      <c r="T108" s="83">
        <f t="shared" si="84"/>
        <v>0</v>
      </c>
      <c r="U108" s="83">
        <f t="shared" si="85"/>
        <v>0</v>
      </c>
      <c r="V108" s="83">
        <f t="shared" si="86"/>
        <v>0</v>
      </c>
      <c r="W108" s="83">
        <f t="shared" si="87"/>
        <v>0</v>
      </c>
      <c r="X108" s="83">
        <f t="shared" si="88"/>
        <v>0</v>
      </c>
      <c r="Y108" s="83">
        <f t="shared" si="89"/>
        <v>0</v>
      </c>
      <c r="Z108" s="83">
        <f t="shared" si="90"/>
        <v>0</v>
      </c>
      <c r="AA108" s="83">
        <f t="shared" si="91"/>
        <v>0</v>
      </c>
      <c r="AB108" s="83">
        <f t="shared" si="92"/>
        <v>0</v>
      </c>
      <c r="AC108" s="83">
        <f t="shared" si="93"/>
        <v>0</v>
      </c>
      <c r="AD108" s="83">
        <f t="shared" si="94"/>
        <v>0</v>
      </c>
      <c r="AF108" s="83">
        <f>KPCO_Additions_Summer!R108*'Key Assumptions'!$J26</f>
        <v>0</v>
      </c>
      <c r="AG108" s="83">
        <f>KPCO_Additions_Summer!S108*'Key Assumptions'!$J26</f>
        <v>0</v>
      </c>
      <c r="AH108" s="83">
        <f>KPCO_Additions_Summer!T108*'Key Assumptions'!$J26</f>
        <v>0</v>
      </c>
      <c r="AI108" s="83">
        <f>KPCO_Additions_Summer!U108*'Key Assumptions'!$J26</f>
        <v>0</v>
      </c>
      <c r="AJ108" s="83">
        <f>KPCO_Additions_Summer!V108*'Key Assumptions'!$J26</f>
        <v>0</v>
      </c>
      <c r="AK108" s="83">
        <f>KPCO_Additions_Summer!W108*'Key Assumptions'!$J26</f>
        <v>0</v>
      </c>
      <c r="AL108" s="83">
        <f>KPCO_Additions_Summer!X108*'Key Assumptions'!$J26</f>
        <v>0</v>
      </c>
      <c r="AM108" s="83">
        <f>KPCO_Additions_Summer!Y108*'Key Assumptions'!$J26</f>
        <v>0</v>
      </c>
      <c r="AN108" s="83">
        <f>KPCO_Additions_Summer!Z108*'Key Assumptions'!$J26</f>
        <v>0</v>
      </c>
      <c r="AO108" s="83">
        <f>KPCO_Additions_Summer!AA108*'Key Assumptions'!$J26</f>
        <v>0</v>
      </c>
      <c r="AP108" s="83">
        <f>KPCO_Additions_Summer!AB108*'Key Assumptions'!$J26</f>
        <v>0</v>
      </c>
      <c r="AQ108" s="83">
        <f>KPCO_Additions_Summer!AC108*'Key Assumptions'!$J26</f>
        <v>0</v>
      </c>
      <c r="AR108" s="83">
        <f>KPCO_Additions_Summer!AD108*'Key Assumptions'!$J26</f>
        <v>0</v>
      </c>
      <c r="AT108" t="s">
        <v>99</v>
      </c>
    </row>
    <row r="109" spans="1:46" x14ac:dyDescent="0.25">
      <c r="A109" s="10" t="s">
        <v>303</v>
      </c>
      <c r="B109" s="10">
        <v>2028</v>
      </c>
      <c r="C109" s="10" t="s">
        <v>99</v>
      </c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R109" s="83">
        <f t="shared" si="82"/>
        <v>0</v>
      </c>
      <c r="S109" s="83">
        <f t="shared" si="83"/>
        <v>0</v>
      </c>
      <c r="T109" s="83">
        <f t="shared" si="84"/>
        <v>0</v>
      </c>
      <c r="U109" s="83">
        <f t="shared" si="85"/>
        <v>0</v>
      </c>
      <c r="V109" s="83">
        <f t="shared" si="86"/>
        <v>0</v>
      </c>
      <c r="W109" s="83">
        <f t="shared" si="87"/>
        <v>0</v>
      </c>
      <c r="X109" s="83">
        <f t="shared" si="88"/>
        <v>0</v>
      </c>
      <c r="Y109" s="83">
        <f t="shared" si="89"/>
        <v>0</v>
      </c>
      <c r="Z109" s="83">
        <f t="shared" si="90"/>
        <v>0</v>
      </c>
      <c r="AA109" s="83">
        <f t="shared" si="91"/>
        <v>0</v>
      </c>
      <c r="AB109" s="83">
        <f t="shared" si="92"/>
        <v>0</v>
      </c>
      <c r="AC109" s="83">
        <f t="shared" si="93"/>
        <v>0</v>
      </c>
      <c r="AD109" s="83">
        <f t="shared" si="94"/>
        <v>0</v>
      </c>
      <c r="AF109" s="83">
        <f>KPCO_Additions_Summer!R109*'Key Assumptions'!$J27</f>
        <v>0</v>
      </c>
      <c r="AG109" s="83">
        <f>KPCO_Additions_Summer!S109*'Key Assumptions'!$J27</f>
        <v>0</v>
      </c>
      <c r="AH109" s="83">
        <f>KPCO_Additions_Summer!T109*'Key Assumptions'!$J27</f>
        <v>0</v>
      </c>
      <c r="AI109" s="83">
        <f>KPCO_Additions_Summer!U109*'Key Assumptions'!$J27</f>
        <v>0</v>
      </c>
      <c r="AJ109" s="83">
        <f>KPCO_Additions_Summer!V109*'Key Assumptions'!$J27</f>
        <v>0</v>
      </c>
      <c r="AK109" s="83">
        <f>KPCO_Additions_Summer!W109*'Key Assumptions'!$J27</f>
        <v>0</v>
      </c>
      <c r="AL109" s="83">
        <f>KPCO_Additions_Summer!X109*'Key Assumptions'!$J27</f>
        <v>0</v>
      </c>
      <c r="AM109" s="83">
        <f>KPCO_Additions_Summer!Y109*'Key Assumptions'!$J27</f>
        <v>0</v>
      </c>
      <c r="AN109" s="83">
        <f>KPCO_Additions_Summer!Z109*'Key Assumptions'!$J27</f>
        <v>0</v>
      </c>
      <c r="AO109" s="83">
        <f>KPCO_Additions_Summer!AA109*'Key Assumptions'!$J27</f>
        <v>0</v>
      </c>
      <c r="AP109" s="83">
        <f>KPCO_Additions_Summer!AB109*'Key Assumptions'!$J27</f>
        <v>0</v>
      </c>
      <c r="AQ109" s="83">
        <f>KPCO_Additions_Summer!AC109*'Key Assumptions'!$J27</f>
        <v>0</v>
      </c>
      <c r="AR109" s="83">
        <f>KPCO_Additions_Summer!AD109*'Key Assumptions'!$J27</f>
        <v>0</v>
      </c>
      <c r="AT109" t="s">
        <v>99</v>
      </c>
    </row>
    <row r="110" spans="1:46" x14ac:dyDescent="0.25">
      <c r="A110" s="10" t="s">
        <v>304</v>
      </c>
      <c r="B110" s="10">
        <v>2029</v>
      </c>
      <c r="C110" s="10" t="s">
        <v>99</v>
      </c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R110" s="83">
        <f t="shared" si="82"/>
        <v>0</v>
      </c>
      <c r="S110" s="83">
        <f t="shared" si="83"/>
        <v>0</v>
      </c>
      <c r="T110" s="83">
        <f t="shared" si="84"/>
        <v>0</v>
      </c>
      <c r="U110" s="83">
        <f t="shared" si="85"/>
        <v>0</v>
      </c>
      <c r="V110" s="83">
        <f t="shared" si="86"/>
        <v>0</v>
      </c>
      <c r="W110" s="83">
        <f t="shared" si="87"/>
        <v>0</v>
      </c>
      <c r="X110" s="83">
        <f t="shared" si="88"/>
        <v>0</v>
      </c>
      <c r="Y110" s="83">
        <f t="shared" si="89"/>
        <v>0</v>
      </c>
      <c r="Z110" s="83">
        <f t="shared" si="90"/>
        <v>0</v>
      </c>
      <c r="AA110" s="83">
        <f t="shared" si="91"/>
        <v>0</v>
      </c>
      <c r="AB110" s="83">
        <f t="shared" si="92"/>
        <v>0</v>
      </c>
      <c r="AC110" s="83">
        <f t="shared" si="93"/>
        <v>0</v>
      </c>
      <c r="AD110" s="83">
        <f t="shared" si="94"/>
        <v>0</v>
      </c>
      <c r="AF110" s="83">
        <f>KPCO_Additions_Summer!R110*'Key Assumptions'!$J28</f>
        <v>0</v>
      </c>
      <c r="AG110" s="83">
        <f>KPCO_Additions_Summer!S110*'Key Assumptions'!$J28</f>
        <v>0</v>
      </c>
      <c r="AH110" s="83">
        <f>KPCO_Additions_Summer!T110*'Key Assumptions'!$J28</f>
        <v>0</v>
      </c>
      <c r="AI110" s="83">
        <f>KPCO_Additions_Summer!U110*'Key Assumptions'!$J28</f>
        <v>0</v>
      </c>
      <c r="AJ110" s="83">
        <f>KPCO_Additions_Summer!V110*'Key Assumptions'!$J28</f>
        <v>0</v>
      </c>
      <c r="AK110" s="83">
        <f>KPCO_Additions_Summer!W110*'Key Assumptions'!$J28</f>
        <v>0</v>
      </c>
      <c r="AL110" s="83">
        <f>KPCO_Additions_Summer!X110*'Key Assumptions'!$J28</f>
        <v>0</v>
      </c>
      <c r="AM110" s="83">
        <f>KPCO_Additions_Summer!Y110*'Key Assumptions'!$J28</f>
        <v>0</v>
      </c>
      <c r="AN110" s="83">
        <f>KPCO_Additions_Summer!Z110*'Key Assumptions'!$J28</f>
        <v>0</v>
      </c>
      <c r="AO110" s="83">
        <f>KPCO_Additions_Summer!AA110*'Key Assumptions'!$J28</f>
        <v>0</v>
      </c>
      <c r="AP110" s="83">
        <f>KPCO_Additions_Summer!AB110*'Key Assumptions'!$J28</f>
        <v>0</v>
      </c>
      <c r="AQ110" s="83">
        <f>KPCO_Additions_Summer!AC110*'Key Assumptions'!$J28</f>
        <v>0</v>
      </c>
      <c r="AR110" s="83">
        <f>KPCO_Additions_Summer!AD110*'Key Assumptions'!$J28</f>
        <v>0</v>
      </c>
      <c r="AT110" t="s">
        <v>99</v>
      </c>
    </row>
    <row r="111" spans="1:46" x14ac:dyDescent="0.25">
      <c r="A111" s="10" t="s">
        <v>305</v>
      </c>
      <c r="B111" s="10">
        <v>2030</v>
      </c>
      <c r="C111" s="10" t="s">
        <v>99</v>
      </c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R111" s="83">
        <f t="shared" si="82"/>
        <v>0</v>
      </c>
      <c r="S111" s="83">
        <f t="shared" si="83"/>
        <v>0</v>
      </c>
      <c r="T111" s="83">
        <f t="shared" si="84"/>
        <v>0</v>
      </c>
      <c r="U111" s="83">
        <f t="shared" si="85"/>
        <v>0</v>
      </c>
      <c r="V111" s="83">
        <f t="shared" si="86"/>
        <v>0</v>
      </c>
      <c r="W111" s="83">
        <f t="shared" si="87"/>
        <v>0</v>
      </c>
      <c r="X111" s="83">
        <f t="shared" si="88"/>
        <v>0</v>
      </c>
      <c r="Y111" s="83">
        <f t="shared" si="89"/>
        <v>0</v>
      </c>
      <c r="Z111" s="83">
        <f t="shared" si="90"/>
        <v>0</v>
      </c>
      <c r="AA111" s="83">
        <f t="shared" si="91"/>
        <v>0</v>
      </c>
      <c r="AB111" s="83">
        <f t="shared" si="92"/>
        <v>0</v>
      </c>
      <c r="AC111" s="83">
        <f t="shared" si="93"/>
        <v>0</v>
      </c>
      <c r="AD111" s="83">
        <f t="shared" si="94"/>
        <v>0</v>
      </c>
      <c r="AF111" s="83">
        <f>KPCO_Additions_Summer!R111*'Key Assumptions'!$J29</f>
        <v>0</v>
      </c>
      <c r="AG111" s="83">
        <f>KPCO_Additions_Summer!S111*'Key Assumptions'!$J29</f>
        <v>0</v>
      </c>
      <c r="AH111" s="83">
        <f>KPCO_Additions_Summer!T111*'Key Assumptions'!$J29</f>
        <v>0</v>
      </c>
      <c r="AI111" s="83">
        <f>KPCO_Additions_Summer!U111*'Key Assumptions'!$J29</f>
        <v>0</v>
      </c>
      <c r="AJ111" s="83">
        <f>KPCO_Additions_Summer!V111*'Key Assumptions'!$J29</f>
        <v>0</v>
      </c>
      <c r="AK111" s="83">
        <f>KPCO_Additions_Summer!W111*'Key Assumptions'!$J29</f>
        <v>0</v>
      </c>
      <c r="AL111" s="83">
        <f>KPCO_Additions_Summer!X111*'Key Assumptions'!$J29</f>
        <v>0</v>
      </c>
      <c r="AM111" s="83">
        <f>KPCO_Additions_Summer!Y111*'Key Assumptions'!$J29</f>
        <v>0</v>
      </c>
      <c r="AN111" s="83">
        <f>KPCO_Additions_Summer!Z111*'Key Assumptions'!$J29</f>
        <v>0</v>
      </c>
      <c r="AO111" s="83">
        <f>KPCO_Additions_Summer!AA111*'Key Assumptions'!$J29</f>
        <v>0</v>
      </c>
      <c r="AP111" s="83">
        <f>KPCO_Additions_Summer!AB111*'Key Assumptions'!$J29</f>
        <v>0</v>
      </c>
      <c r="AQ111" s="83">
        <f>KPCO_Additions_Summer!AC111*'Key Assumptions'!$J29</f>
        <v>0</v>
      </c>
      <c r="AR111" s="83">
        <f>KPCO_Additions_Summer!AD111*'Key Assumptions'!$J29</f>
        <v>0</v>
      </c>
      <c r="AT111" t="s">
        <v>99</v>
      </c>
    </row>
    <row r="112" spans="1:46" x14ac:dyDescent="0.25">
      <c r="A112" s="10" t="s">
        <v>306</v>
      </c>
      <c r="B112" s="10">
        <v>2031</v>
      </c>
      <c r="C112" s="10" t="s">
        <v>99</v>
      </c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R112" s="83">
        <f t="shared" si="82"/>
        <v>0</v>
      </c>
      <c r="S112" s="83">
        <f t="shared" si="83"/>
        <v>0</v>
      </c>
      <c r="T112" s="83">
        <f t="shared" si="84"/>
        <v>0</v>
      </c>
      <c r="U112" s="83">
        <f t="shared" si="85"/>
        <v>0</v>
      </c>
      <c r="V112" s="83">
        <f t="shared" si="86"/>
        <v>0</v>
      </c>
      <c r="W112" s="83">
        <f t="shared" si="87"/>
        <v>0</v>
      </c>
      <c r="X112" s="83">
        <f t="shared" si="88"/>
        <v>0</v>
      </c>
      <c r="Y112" s="83">
        <f t="shared" si="89"/>
        <v>0</v>
      </c>
      <c r="Z112" s="83">
        <f t="shared" si="90"/>
        <v>0</v>
      </c>
      <c r="AA112" s="83">
        <f t="shared" si="91"/>
        <v>0</v>
      </c>
      <c r="AB112" s="83">
        <f t="shared" si="92"/>
        <v>0</v>
      </c>
      <c r="AC112" s="83">
        <f t="shared" si="93"/>
        <v>0</v>
      </c>
      <c r="AD112" s="83">
        <f t="shared" si="94"/>
        <v>0</v>
      </c>
      <c r="AF112" s="83">
        <f>KPCO_Additions_Summer!R112*'Key Assumptions'!$J30</f>
        <v>0</v>
      </c>
      <c r="AG112" s="83">
        <f>KPCO_Additions_Summer!S112*'Key Assumptions'!$J30</f>
        <v>0</v>
      </c>
      <c r="AH112" s="83">
        <f>KPCO_Additions_Summer!T112*'Key Assumptions'!$J30</f>
        <v>0</v>
      </c>
      <c r="AI112" s="83">
        <f>KPCO_Additions_Summer!U112*'Key Assumptions'!$J30</f>
        <v>0</v>
      </c>
      <c r="AJ112" s="83">
        <f>KPCO_Additions_Summer!V112*'Key Assumptions'!$J30</f>
        <v>0</v>
      </c>
      <c r="AK112" s="83">
        <f>KPCO_Additions_Summer!W112*'Key Assumptions'!$J30</f>
        <v>0</v>
      </c>
      <c r="AL112" s="83">
        <f>KPCO_Additions_Summer!X112*'Key Assumptions'!$J30</f>
        <v>0</v>
      </c>
      <c r="AM112" s="83">
        <f>KPCO_Additions_Summer!Y112*'Key Assumptions'!$J30</f>
        <v>0</v>
      </c>
      <c r="AN112" s="83">
        <f>KPCO_Additions_Summer!Z112*'Key Assumptions'!$J30</f>
        <v>0</v>
      </c>
      <c r="AO112" s="83">
        <f>KPCO_Additions_Summer!AA112*'Key Assumptions'!$J30</f>
        <v>0</v>
      </c>
      <c r="AP112" s="83">
        <f>KPCO_Additions_Summer!AB112*'Key Assumptions'!$J30</f>
        <v>0</v>
      </c>
      <c r="AQ112" s="83">
        <f>KPCO_Additions_Summer!AC112*'Key Assumptions'!$J30</f>
        <v>0</v>
      </c>
      <c r="AR112" s="83">
        <f>KPCO_Additions_Summer!AD112*'Key Assumptions'!$J30</f>
        <v>0</v>
      </c>
      <c r="AT112" t="s">
        <v>99</v>
      </c>
    </row>
    <row r="113" spans="1:46" x14ac:dyDescent="0.25">
      <c r="A113" s="10" t="s">
        <v>307</v>
      </c>
      <c r="B113" s="10">
        <v>2032</v>
      </c>
      <c r="C113" s="10" t="s">
        <v>99</v>
      </c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R113" s="83">
        <f t="shared" si="82"/>
        <v>0</v>
      </c>
      <c r="S113" s="83">
        <f t="shared" si="83"/>
        <v>0</v>
      </c>
      <c r="T113" s="83">
        <f t="shared" si="84"/>
        <v>0</v>
      </c>
      <c r="U113" s="83">
        <f t="shared" si="85"/>
        <v>0</v>
      </c>
      <c r="V113" s="83">
        <f t="shared" si="86"/>
        <v>0</v>
      </c>
      <c r="W113" s="83">
        <f t="shared" si="87"/>
        <v>0</v>
      </c>
      <c r="X113" s="83">
        <f t="shared" si="88"/>
        <v>0</v>
      </c>
      <c r="Y113" s="83">
        <f t="shared" si="89"/>
        <v>0</v>
      </c>
      <c r="Z113" s="83">
        <f t="shared" si="90"/>
        <v>0</v>
      </c>
      <c r="AA113" s="83">
        <f t="shared" si="91"/>
        <v>0</v>
      </c>
      <c r="AB113" s="83">
        <f t="shared" si="92"/>
        <v>0</v>
      </c>
      <c r="AC113" s="83">
        <f t="shared" si="93"/>
        <v>0</v>
      </c>
      <c r="AD113" s="83">
        <f t="shared" si="94"/>
        <v>0</v>
      </c>
      <c r="AF113" s="83">
        <f>KPCO_Additions_Summer!R113*'Key Assumptions'!$J31</f>
        <v>0</v>
      </c>
      <c r="AG113" s="83">
        <f>KPCO_Additions_Summer!S113*'Key Assumptions'!$J31</f>
        <v>0</v>
      </c>
      <c r="AH113" s="83">
        <f>KPCO_Additions_Summer!T113*'Key Assumptions'!$J31</f>
        <v>0</v>
      </c>
      <c r="AI113" s="83">
        <f>KPCO_Additions_Summer!U113*'Key Assumptions'!$J31</f>
        <v>0</v>
      </c>
      <c r="AJ113" s="83">
        <f>KPCO_Additions_Summer!V113*'Key Assumptions'!$J31</f>
        <v>0</v>
      </c>
      <c r="AK113" s="83">
        <f>KPCO_Additions_Summer!W113*'Key Assumptions'!$J31</f>
        <v>0</v>
      </c>
      <c r="AL113" s="83">
        <f>KPCO_Additions_Summer!X113*'Key Assumptions'!$J31</f>
        <v>0</v>
      </c>
      <c r="AM113" s="83">
        <f>KPCO_Additions_Summer!Y113*'Key Assumptions'!$J31</f>
        <v>0</v>
      </c>
      <c r="AN113" s="83">
        <f>KPCO_Additions_Summer!Z113*'Key Assumptions'!$J31</f>
        <v>0</v>
      </c>
      <c r="AO113" s="83">
        <f>KPCO_Additions_Summer!AA113*'Key Assumptions'!$J31</f>
        <v>0</v>
      </c>
      <c r="AP113" s="83">
        <f>KPCO_Additions_Summer!AB113*'Key Assumptions'!$J31</f>
        <v>0</v>
      </c>
      <c r="AQ113" s="83">
        <f>KPCO_Additions_Summer!AC113*'Key Assumptions'!$J31</f>
        <v>0</v>
      </c>
      <c r="AR113" s="83">
        <f>KPCO_Additions_Summer!AD113*'Key Assumptions'!$J31</f>
        <v>0</v>
      </c>
      <c r="AT113" t="s">
        <v>99</v>
      </c>
    </row>
    <row r="114" spans="1:46" x14ac:dyDescent="0.25">
      <c r="A114" s="10" t="s">
        <v>308</v>
      </c>
      <c r="B114" s="10">
        <v>2033</v>
      </c>
      <c r="C114" s="10" t="s">
        <v>99</v>
      </c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R114" s="83">
        <f t="shared" si="82"/>
        <v>0</v>
      </c>
      <c r="S114" s="83">
        <f t="shared" si="83"/>
        <v>0</v>
      </c>
      <c r="T114" s="83">
        <f t="shared" si="84"/>
        <v>0</v>
      </c>
      <c r="U114" s="83">
        <f t="shared" si="85"/>
        <v>0</v>
      </c>
      <c r="V114" s="83">
        <f t="shared" si="86"/>
        <v>0</v>
      </c>
      <c r="W114" s="83">
        <f t="shared" si="87"/>
        <v>0</v>
      </c>
      <c r="X114" s="83">
        <f t="shared" si="88"/>
        <v>0</v>
      </c>
      <c r="Y114" s="83">
        <f t="shared" si="89"/>
        <v>0</v>
      </c>
      <c r="Z114" s="83">
        <f t="shared" si="90"/>
        <v>0</v>
      </c>
      <c r="AA114" s="83">
        <f t="shared" si="91"/>
        <v>0</v>
      </c>
      <c r="AB114" s="83">
        <f t="shared" si="92"/>
        <v>0</v>
      </c>
      <c r="AC114" s="83">
        <f t="shared" si="93"/>
        <v>0</v>
      </c>
      <c r="AD114" s="83">
        <f t="shared" si="94"/>
        <v>0</v>
      </c>
      <c r="AF114" s="83">
        <f>KPCO_Additions_Summer!R114*'Key Assumptions'!$J32</f>
        <v>0</v>
      </c>
      <c r="AG114" s="83">
        <f>KPCO_Additions_Summer!S114*'Key Assumptions'!$J32</f>
        <v>0</v>
      </c>
      <c r="AH114" s="83">
        <f>KPCO_Additions_Summer!T114*'Key Assumptions'!$J32</f>
        <v>0</v>
      </c>
      <c r="AI114" s="83">
        <f>KPCO_Additions_Summer!U114*'Key Assumptions'!$J32</f>
        <v>0</v>
      </c>
      <c r="AJ114" s="83">
        <f>KPCO_Additions_Summer!V114*'Key Assumptions'!$J32</f>
        <v>0</v>
      </c>
      <c r="AK114" s="83">
        <f>KPCO_Additions_Summer!W114*'Key Assumptions'!$J32</f>
        <v>0</v>
      </c>
      <c r="AL114" s="83">
        <f>KPCO_Additions_Summer!X114*'Key Assumptions'!$J32</f>
        <v>0</v>
      </c>
      <c r="AM114" s="83">
        <f>KPCO_Additions_Summer!Y114*'Key Assumptions'!$J32</f>
        <v>0</v>
      </c>
      <c r="AN114" s="83">
        <f>KPCO_Additions_Summer!Z114*'Key Assumptions'!$J32</f>
        <v>0</v>
      </c>
      <c r="AO114" s="83">
        <f>KPCO_Additions_Summer!AA114*'Key Assumptions'!$J32</f>
        <v>0</v>
      </c>
      <c r="AP114" s="83">
        <f>KPCO_Additions_Summer!AB114*'Key Assumptions'!$J32</f>
        <v>0</v>
      </c>
      <c r="AQ114" s="83">
        <f>KPCO_Additions_Summer!AC114*'Key Assumptions'!$J32</f>
        <v>0</v>
      </c>
      <c r="AR114" s="83">
        <f>KPCO_Additions_Summer!AD114*'Key Assumptions'!$J32</f>
        <v>0</v>
      </c>
      <c r="AT114" t="s">
        <v>99</v>
      </c>
    </row>
    <row r="115" spans="1:46" x14ac:dyDescent="0.25">
      <c r="A115" s="10" t="s">
        <v>309</v>
      </c>
      <c r="B115" s="10">
        <v>2034</v>
      </c>
      <c r="C115" s="10" t="s">
        <v>99</v>
      </c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R115" s="83">
        <f t="shared" si="82"/>
        <v>0</v>
      </c>
      <c r="S115" s="83">
        <f t="shared" si="83"/>
        <v>0</v>
      </c>
      <c r="T115" s="83">
        <f t="shared" si="84"/>
        <v>0</v>
      </c>
      <c r="U115" s="83">
        <f t="shared" si="85"/>
        <v>0</v>
      </c>
      <c r="V115" s="83">
        <f t="shared" si="86"/>
        <v>0</v>
      </c>
      <c r="W115" s="83">
        <f t="shared" si="87"/>
        <v>0</v>
      </c>
      <c r="X115" s="83">
        <f t="shared" si="88"/>
        <v>0</v>
      </c>
      <c r="Y115" s="83">
        <f t="shared" si="89"/>
        <v>0</v>
      </c>
      <c r="Z115" s="83">
        <f t="shared" si="90"/>
        <v>0</v>
      </c>
      <c r="AA115" s="83">
        <f t="shared" si="91"/>
        <v>0</v>
      </c>
      <c r="AB115" s="83">
        <f t="shared" si="92"/>
        <v>0</v>
      </c>
      <c r="AC115" s="83">
        <f t="shared" si="93"/>
        <v>0</v>
      </c>
      <c r="AD115" s="83">
        <f t="shared" si="94"/>
        <v>0</v>
      </c>
      <c r="AF115" s="83">
        <f>KPCO_Additions_Summer!R115*'Key Assumptions'!$J33</f>
        <v>0</v>
      </c>
      <c r="AG115" s="83">
        <f>KPCO_Additions_Summer!S115*'Key Assumptions'!$J33</f>
        <v>0</v>
      </c>
      <c r="AH115" s="83">
        <f>KPCO_Additions_Summer!T115*'Key Assumptions'!$J33</f>
        <v>0</v>
      </c>
      <c r="AI115" s="83">
        <f>KPCO_Additions_Summer!U115*'Key Assumptions'!$J33</f>
        <v>0</v>
      </c>
      <c r="AJ115" s="83">
        <f>KPCO_Additions_Summer!V115*'Key Assumptions'!$J33</f>
        <v>0</v>
      </c>
      <c r="AK115" s="83">
        <f>KPCO_Additions_Summer!W115*'Key Assumptions'!$J33</f>
        <v>0</v>
      </c>
      <c r="AL115" s="83">
        <f>KPCO_Additions_Summer!X115*'Key Assumptions'!$J33</f>
        <v>0</v>
      </c>
      <c r="AM115" s="83">
        <f>KPCO_Additions_Summer!Y115*'Key Assumptions'!$J33</f>
        <v>0</v>
      </c>
      <c r="AN115" s="83">
        <f>KPCO_Additions_Summer!Z115*'Key Assumptions'!$J33</f>
        <v>0</v>
      </c>
      <c r="AO115" s="83">
        <f>KPCO_Additions_Summer!AA115*'Key Assumptions'!$J33</f>
        <v>0</v>
      </c>
      <c r="AP115" s="83">
        <f>KPCO_Additions_Summer!AB115*'Key Assumptions'!$J33</f>
        <v>0</v>
      </c>
      <c r="AQ115" s="83">
        <f>KPCO_Additions_Summer!AC115*'Key Assumptions'!$J33</f>
        <v>0</v>
      </c>
      <c r="AR115" s="83">
        <f>KPCO_Additions_Summer!AD115*'Key Assumptions'!$J33</f>
        <v>0</v>
      </c>
      <c r="AT115" t="s">
        <v>99</v>
      </c>
    </row>
    <row r="116" spans="1:46" x14ac:dyDescent="0.25">
      <c r="A116" s="10" t="s">
        <v>310</v>
      </c>
      <c r="B116" s="10">
        <v>2035</v>
      </c>
      <c r="C116" s="10" t="s">
        <v>99</v>
      </c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R116" s="83">
        <f t="shared" si="82"/>
        <v>0</v>
      </c>
      <c r="S116" s="83">
        <f t="shared" si="83"/>
        <v>0</v>
      </c>
      <c r="T116" s="83">
        <f t="shared" si="84"/>
        <v>0</v>
      </c>
      <c r="U116" s="83">
        <f t="shared" si="85"/>
        <v>0</v>
      </c>
      <c r="V116" s="83">
        <f t="shared" si="86"/>
        <v>0</v>
      </c>
      <c r="W116" s="83">
        <f t="shared" si="87"/>
        <v>0</v>
      </c>
      <c r="X116" s="83">
        <f t="shared" si="88"/>
        <v>0</v>
      </c>
      <c r="Y116" s="83">
        <f t="shared" si="89"/>
        <v>0</v>
      </c>
      <c r="Z116" s="83">
        <f t="shared" si="90"/>
        <v>0</v>
      </c>
      <c r="AA116" s="83">
        <f t="shared" si="91"/>
        <v>0</v>
      </c>
      <c r="AB116" s="83">
        <f t="shared" si="92"/>
        <v>0</v>
      </c>
      <c r="AC116" s="83">
        <f t="shared" si="93"/>
        <v>0</v>
      </c>
      <c r="AD116" s="83">
        <f t="shared" si="94"/>
        <v>0</v>
      </c>
      <c r="AF116" s="83">
        <f>KPCO_Additions_Summer!R116*'Key Assumptions'!$J34</f>
        <v>0</v>
      </c>
      <c r="AG116" s="83">
        <f>KPCO_Additions_Summer!S116*'Key Assumptions'!$J34</f>
        <v>0</v>
      </c>
      <c r="AH116" s="83">
        <f>KPCO_Additions_Summer!T116*'Key Assumptions'!$J34</f>
        <v>0</v>
      </c>
      <c r="AI116" s="83">
        <f>KPCO_Additions_Summer!U116*'Key Assumptions'!$J34</f>
        <v>0</v>
      </c>
      <c r="AJ116" s="83">
        <f>KPCO_Additions_Summer!V116*'Key Assumptions'!$J34</f>
        <v>0</v>
      </c>
      <c r="AK116" s="83">
        <f>KPCO_Additions_Summer!W116*'Key Assumptions'!$J34</f>
        <v>0</v>
      </c>
      <c r="AL116" s="83">
        <f>KPCO_Additions_Summer!X116*'Key Assumptions'!$J34</f>
        <v>0</v>
      </c>
      <c r="AM116" s="83">
        <f>KPCO_Additions_Summer!Y116*'Key Assumptions'!$J34</f>
        <v>0</v>
      </c>
      <c r="AN116" s="83">
        <f>KPCO_Additions_Summer!Z116*'Key Assumptions'!$J34</f>
        <v>0</v>
      </c>
      <c r="AO116" s="83">
        <f>KPCO_Additions_Summer!AA116*'Key Assumptions'!$J34</f>
        <v>0</v>
      </c>
      <c r="AP116" s="83">
        <f>KPCO_Additions_Summer!AB116*'Key Assumptions'!$J34</f>
        <v>0</v>
      </c>
      <c r="AQ116" s="83">
        <f>KPCO_Additions_Summer!AC116*'Key Assumptions'!$J34</f>
        <v>0</v>
      </c>
      <c r="AR116" s="83">
        <f>KPCO_Additions_Summer!AD116*'Key Assumptions'!$J34</f>
        <v>0</v>
      </c>
      <c r="AT116" t="s">
        <v>99</v>
      </c>
    </row>
    <row r="117" spans="1:46" x14ac:dyDescent="0.25">
      <c r="A117" s="10" t="s">
        <v>311</v>
      </c>
      <c r="B117" s="10">
        <v>2036</v>
      </c>
      <c r="C117" s="10" t="s">
        <v>99</v>
      </c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R117" s="83">
        <f t="shared" si="82"/>
        <v>0</v>
      </c>
      <c r="S117" s="83">
        <f t="shared" si="83"/>
        <v>0</v>
      </c>
      <c r="T117" s="83">
        <f t="shared" si="84"/>
        <v>0</v>
      </c>
      <c r="U117" s="83">
        <f t="shared" si="85"/>
        <v>0</v>
      </c>
      <c r="V117" s="83">
        <f t="shared" si="86"/>
        <v>0</v>
      </c>
      <c r="W117" s="83">
        <f t="shared" si="87"/>
        <v>0</v>
      </c>
      <c r="X117" s="83">
        <f t="shared" si="88"/>
        <v>0</v>
      </c>
      <c r="Y117" s="83">
        <f t="shared" si="89"/>
        <v>0</v>
      </c>
      <c r="Z117" s="83">
        <f t="shared" si="90"/>
        <v>0</v>
      </c>
      <c r="AA117" s="83">
        <f t="shared" si="91"/>
        <v>0</v>
      </c>
      <c r="AB117" s="83">
        <f t="shared" si="92"/>
        <v>0</v>
      </c>
      <c r="AC117" s="83">
        <f t="shared" si="93"/>
        <v>0</v>
      </c>
      <c r="AD117" s="83">
        <f t="shared" si="94"/>
        <v>0</v>
      </c>
      <c r="AF117" s="83">
        <f>KPCO_Additions_Summer!R117*'Key Assumptions'!$J35</f>
        <v>0</v>
      </c>
      <c r="AG117" s="83">
        <f>KPCO_Additions_Summer!S117*'Key Assumptions'!$J35</f>
        <v>0</v>
      </c>
      <c r="AH117" s="83">
        <f>KPCO_Additions_Summer!T117*'Key Assumptions'!$J35</f>
        <v>0</v>
      </c>
      <c r="AI117" s="83">
        <f>KPCO_Additions_Summer!U117*'Key Assumptions'!$J35</f>
        <v>0</v>
      </c>
      <c r="AJ117" s="83">
        <f>KPCO_Additions_Summer!V117*'Key Assumptions'!$J35</f>
        <v>0</v>
      </c>
      <c r="AK117" s="83">
        <f>KPCO_Additions_Summer!W117*'Key Assumptions'!$J35</f>
        <v>0</v>
      </c>
      <c r="AL117" s="83">
        <f>KPCO_Additions_Summer!X117*'Key Assumptions'!$J35</f>
        <v>0</v>
      </c>
      <c r="AM117" s="83">
        <f>KPCO_Additions_Summer!Y117*'Key Assumptions'!$J35</f>
        <v>0</v>
      </c>
      <c r="AN117" s="83">
        <f>KPCO_Additions_Summer!Z117*'Key Assumptions'!$J35</f>
        <v>0</v>
      </c>
      <c r="AO117" s="83">
        <f>KPCO_Additions_Summer!AA117*'Key Assumptions'!$J35</f>
        <v>0</v>
      </c>
      <c r="AP117" s="83">
        <f>KPCO_Additions_Summer!AB117*'Key Assumptions'!$J35</f>
        <v>0</v>
      </c>
      <c r="AQ117" s="83">
        <f>KPCO_Additions_Summer!AC117*'Key Assumptions'!$J35</f>
        <v>0</v>
      </c>
      <c r="AR117" s="83">
        <f>KPCO_Additions_Summer!AD117*'Key Assumptions'!$J35</f>
        <v>0</v>
      </c>
      <c r="AT117" t="s">
        <v>99</v>
      </c>
    </row>
    <row r="118" spans="1:46" x14ac:dyDescent="0.25">
      <c r="A118" s="10" t="s">
        <v>312</v>
      </c>
      <c r="B118" s="10">
        <v>2037</v>
      </c>
      <c r="C118" s="10" t="s">
        <v>99</v>
      </c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R118" s="83">
        <f t="shared" si="82"/>
        <v>0</v>
      </c>
      <c r="S118" s="83">
        <f t="shared" si="83"/>
        <v>0</v>
      </c>
      <c r="T118" s="83">
        <f t="shared" si="84"/>
        <v>0</v>
      </c>
      <c r="U118" s="83">
        <f t="shared" si="85"/>
        <v>0</v>
      </c>
      <c r="V118" s="83">
        <f t="shared" si="86"/>
        <v>0</v>
      </c>
      <c r="W118" s="83">
        <f t="shared" si="87"/>
        <v>0</v>
      </c>
      <c r="X118" s="83">
        <f t="shared" si="88"/>
        <v>0</v>
      </c>
      <c r="Y118" s="83">
        <f t="shared" si="89"/>
        <v>0</v>
      </c>
      <c r="Z118" s="83">
        <f t="shared" si="90"/>
        <v>0</v>
      </c>
      <c r="AA118" s="83">
        <f t="shared" si="91"/>
        <v>0</v>
      </c>
      <c r="AB118" s="83">
        <f t="shared" si="92"/>
        <v>0</v>
      </c>
      <c r="AC118" s="83">
        <f t="shared" si="93"/>
        <v>0</v>
      </c>
      <c r="AD118" s="83">
        <f t="shared" si="94"/>
        <v>0</v>
      </c>
      <c r="AF118" s="83">
        <f>KPCO_Additions_Summer!R118*'Key Assumptions'!$J36</f>
        <v>0</v>
      </c>
      <c r="AG118" s="83">
        <f>KPCO_Additions_Summer!S118*'Key Assumptions'!$J36</f>
        <v>0</v>
      </c>
      <c r="AH118" s="83">
        <f>KPCO_Additions_Summer!T118*'Key Assumptions'!$J36</f>
        <v>0</v>
      </c>
      <c r="AI118" s="83">
        <f>KPCO_Additions_Summer!U118*'Key Assumptions'!$J36</f>
        <v>0</v>
      </c>
      <c r="AJ118" s="83">
        <f>KPCO_Additions_Summer!V118*'Key Assumptions'!$J36</f>
        <v>0</v>
      </c>
      <c r="AK118" s="83">
        <f>KPCO_Additions_Summer!W118*'Key Assumptions'!$J36</f>
        <v>0</v>
      </c>
      <c r="AL118" s="83">
        <f>KPCO_Additions_Summer!X118*'Key Assumptions'!$J36</f>
        <v>0</v>
      </c>
      <c r="AM118" s="83">
        <f>KPCO_Additions_Summer!Y118*'Key Assumptions'!$J36</f>
        <v>0</v>
      </c>
      <c r="AN118" s="83">
        <f>KPCO_Additions_Summer!Z118*'Key Assumptions'!$J36</f>
        <v>0</v>
      </c>
      <c r="AO118" s="83">
        <f>KPCO_Additions_Summer!AA118*'Key Assumptions'!$J36</f>
        <v>0</v>
      </c>
      <c r="AP118" s="83">
        <f>KPCO_Additions_Summer!AB118*'Key Assumptions'!$J36</f>
        <v>0</v>
      </c>
      <c r="AQ118" s="83">
        <f>KPCO_Additions_Summer!AC118*'Key Assumptions'!$J36</f>
        <v>0</v>
      </c>
      <c r="AR118" s="83">
        <f>KPCO_Additions_Summer!AD118*'Key Assumptions'!$J36</f>
        <v>0</v>
      </c>
      <c r="AT118" t="s">
        <v>99</v>
      </c>
    </row>
    <row r="119" spans="1:46" x14ac:dyDescent="0.25">
      <c r="A119" s="10" t="s">
        <v>313</v>
      </c>
      <c r="B119" s="10">
        <v>2038</v>
      </c>
      <c r="C119" s="10" t="s">
        <v>99</v>
      </c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R119" s="83">
        <f t="shared" si="82"/>
        <v>0</v>
      </c>
      <c r="S119" s="83">
        <f t="shared" si="83"/>
        <v>0</v>
      </c>
      <c r="T119" s="83">
        <f t="shared" si="84"/>
        <v>0</v>
      </c>
      <c r="U119" s="83">
        <f t="shared" si="85"/>
        <v>0</v>
      </c>
      <c r="V119" s="83">
        <f t="shared" si="86"/>
        <v>0</v>
      </c>
      <c r="W119" s="83">
        <f t="shared" si="87"/>
        <v>0</v>
      </c>
      <c r="X119" s="83">
        <f t="shared" si="88"/>
        <v>0</v>
      </c>
      <c r="Y119" s="83">
        <f t="shared" si="89"/>
        <v>0</v>
      </c>
      <c r="Z119" s="83">
        <f t="shared" si="90"/>
        <v>0</v>
      </c>
      <c r="AA119" s="83">
        <f t="shared" si="91"/>
        <v>0</v>
      </c>
      <c r="AB119" s="83">
        <f t="shared" si="92"/>
        <v>0</v>
      </c>
      <c r="AC119" s="83">
        <f t="shared" si="93"/>
        <v>0</v>
      </c>
      <c r="AD119" s="83">
        <f t="shared" si="94"/>
        <v>0</v>
      </c>
      <c r="AF119" s="83">
        <f>KPCO_Additions_Summer!R119*'Key Assumptions'!$J37</f>
        <v>0</v>
      </c>
      <c r="AG119" s="83">
        <f>KPCO_Additions_Summer!S119*'Key Assumptions'!$J37</f>
        <v>0</v>
      </c>
      <c r="AH119" s="83">
        <f>KPCO_Additions_Summer!T119*'Key Assumptions'!$J37</f>
        <v>0</v>
      </c>
      <c r="AI119" s="83">
        <f>KPCO_Additions_Summer!U119*'Key Assumptions'!$J37</f>
        <v>0</v>
      </c>
      <c r="AJ119" s="83">
        <f>KPCO_Additions_Summer!V119*'Key Assumptions'!$J37</f>
        <v>0</v>
      </c>
      <c r="AK119" s="83">
        <f>KPCO_Additions_Summer!W119*'Key Assumptions'!$J37</f>
        <v>0</v>
      </c>
      <c r="AL119" s="83">
        <f>KPCO_Additions_Summer!X119*'Key Assumptions'!$J37</f>
        <v>0</v>
      </c>
      <c r="AM119" s="83">
        <f>KPCO_Additions_Summer!Y119*'Key Assumptions'!$J37</f>
        <v>0</v>
      </c>
      <c r="AN119" s="83">
        <f>KPCO_Additions_Summer!Z119*'Key Assumptions'!$J37</f>
        <v>0</v>
      </c>
      <c r="AO119" s="83">
        <f>KPCO_Additions_Summer!AA119*'Key Assumptions'!$J37</f>
        <v>0</v>
      </c>
      <c r="AP119" s="83">
        <f>KPCO_Additions_Summer!AB119*'Key Assumptions'!$J37</f>
        <v>0</v>
      </c>
      <c r="AQ119" s="83">
        <f>KPCO_Additions_Summer!AC119*'Key Assumptions'!$J37</f>
        <v>0</v>
      </c>
      <c r="AR119" s="83">
        <f>KPCO_Additions_Summer!AD119*'Key Assumptions'!$J37</f>
        <v>0</v>
      </c>
      <c r="AT119" t="s">
        <v>99</v>
      </c>
    </row>
    <row r="120" spans="1:46" x14ac:dyDescent="0.25">
      <c r="A120" s="10" t="s">
        <v>314</v>
      </c>
      <c r="B120" s="10">
        <v>2039</v>
      </c>
      <c r="C120" s="10" t="s">
        <v>99</v>
      </c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R120" s="83">
        <f t="shared" si="82"/>
        <v>0</v>
      </c>
      <c r="S120" s="83">
        <f t="shared" si="83"/>
        <v>0</v>
      </c>
      <c r="T120" s="83">
        <f t="shared" si="84"/>
        <v>0</v>
      </c>
      <c r="U120" s="83">
        <f t="shared" si="85"/>
        <v>0</v>
      </c>
      <c r="V120" s="83">
        <f t="shared" si="86"/>
        <v>0</v>
      </c>
      <c r="W120" s="83">
        <f t="shared" si="87"/>
        <v>0</v>
      </c>
      <c r="X120" s="83">
        <f t="shared" si="88"/>
        <v>0</v>
      </c>
      <c r="Y120" s="83">
        <f t="shared" si="89"/>
        <v>0</v>
      </c>
      <c r="Z120" s="83">
        <f t="shared" si="90"/>
        <v>0</v>
      </c>
      <c r="AA120" s="83">
        <f t="shared" si="91"/>
        <v>0</v>
      </c>
      <c r="AB120" s="83">
        <f t="shared" si="92"/>
        <v>0</v>
      </c>
      <c r="AC120" s="83">
        <f t="shared" si="93"/>
        <v>0</v>
      </c>
      <c r="AD120" s="83">
        <f t="shared" si="94"/>
        <v>0</v>
      </c>
      <c r="AF120" s="83">
        <f>KPCO_Additions_Summer!R120*'Key Assumptions'!$J38</f>
        <v>0</v>
      </c>
      <c r="AG120" s="83">
        <f>KPCO_Additions_Summer!S120*'Key Assumptions'!$J38</f>
        <v>0</v>
      </c>
      <c r="AH120" s="83">
        <f>KPCO_Additions_Summer!T120*'Key Assumptions'!$J38</f>
        <v>0</v>
      </c>
      <c r="AI120" s="83">
        <f>KPCO_Additions_Summer!U120*'Key Assumptions'!$J38</f>
        <v>0</v>
      </c>
      <c r="AJ120" s="83">
        <f>KPCO_Additions_Summer!V120*'Key Assumptions'!$J38</f>
        <v>0</v>
      </c>
      <c r="AK120" s="83">
        <f>KPCO_Additions_Summer!W120*'Key Assumptions'!$J38</f>
        <v>0</v>
      </c>
      <c r="AL120" s="83">
        <f>KPCO_Additions_Summer!X120*'Key Assumptions'!$J38</f>
        <v>0</v>
      </c>
      <c r="AM120" s="83">
        <f>KPCO_Additions_Summer!Y120*'Key Assumptions'!$J38</f>
        <v>0</v>
      </c>
      <c r="AN120" s="83">
        <f>KPCO_Additions_Summer!Z120*'Key Assumptions'!$J38</f>
        <v>0</v>
      </c>
      <c r="AO120" s="83">
        <f>KPCO_Additions_Summer!AA120*'Key Assumptions'!$J38</f>
        <v>0</v>
      </c>
      <c r="AP120" s="83">
        <f>KPCO_Additions_Summer!AB120*'Key Assumptions'!$J38</f>
        <v>0</v>
      </c>
      <c r="AQ120" s="83">
        <f>KPCO_Additions_Summer!AC120*'Key Assumptions'!$J38</f>
        <v>0</v>
      </c>
      <c r="AR120" s="83">
        <f>KPCO_Additions_Summer!AD120*'Key Assumptions'!$J38</f>
        <v>0</v>
      </c>
      <c r="AT120" t="s">
        <v>99</v>
      </c>
    </row>
    <row r="121" spans="1:46" x14ac:dyDescent="0.25">
      <c r="A121" s="10" t="s">
        <v>315</v>
      </c>
      <c r="B121" s="10">
        <v>2040</v>
      </c>
      <c r="C121" s="10" t="s">
        <v>99</v>
      </c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R121" s="83">
        <f t="shared" si="82"/>
        <v>0</v>
      </c>
      <c r="S121" s="83">
        <f t="shared" si="83"/>
        <v>0</v>
      </c>
      <c r="T121" s="83">
        <f t="shared" si="84"/>
        <v>0</v>
      </c>
      <c r="U121" s="83">
        <f t="shared" si="85"/>
        <v>0</v>
      </c>
      <c r="V121" s="83">
        <f t="shared" si="86"/>
        <v>0</v>
      </c>
      <c r="W121" s="83">
        <f t="shared" si="87"/>
        <v>0</v>
      </c>
      <c r="X121" s="83">
        <f t="shared" si="88"/>
        <v>0</v>
      </c>
      <c r="Y121" s="83">
        <f t="shared" si="89"/>
        <v>0</v>
      </c>
      <c r="Z121" s="83">
        <f t="shared" si="90"/>
        <v>0</v>
      </c>
      <c r="AA121" s="83">
        <f t="shared" si="91"/>
        <v>0</v>
      </c>
      <c r="AB121" s="83">
        <f t="shared" si="92"/>
        <v>0</v>
      </c>
      <c r="AC121" s="83">
        <f t="shared" si="93"/>
        <v>0</v>
      </c>
      <c r="AD121" s="83">
        <f t="shared" si="94"/>
        <v>0</v>
      </c>
      <c r="AF121" s="83">
        <f>KPCO_Additions_Summer!R121*'Key Assumptions'!$J39</f>
        <v>0</v>
      </c>
      <c r="AG121" s="83">
        <f>KPCO_Additions_Summer!S121*'Key Assumptions'!$J39</f>
        <v>0</v>
      </c>
      <c r="AH121" s="83">
        <f>KPCO_Additions_Summer!T121*'Key Assumptions'!$J39</f>
        <v>0</v>
      </c>
      <c r="AI121" s="83">
        <f>KPCO_Additions_Summer!U121*'Key Assumptions'!$J39</f>
        <v>0</v>
      </c>
      <c r="AJ121" s="83">
        <f>KPCO_Additions_Summer!V121*'Key Assumptions'!$J39</f>
        <v>0</v>
      </c>
      <c r="AK121" s="83">
        <f>KPCO_Additions_Summer!W121*'Key Assumptions'!$J39</f>
        <v>0</v>
      </c>
      <c r="AL121" s="83">
        <f>KPCO_Additions_Summer!X121*'Key Assumptions'!$J39</f>
        <v>0</v>
      </c>
      <c r="AM121" s="83">
        <f>KPCO_Additions_Summer!Y121*'Key Assumptions'!$J39</f>
        <v>0</v>
      </c>
      <c r="AN121" s="83">
        <f>KPCO_Additions_Summer!Z121*'Key Assumptions'!$J39</f>
        <v>0</v>
      </c>
      <c r="AO121" s="83">
        <f>KPCO_Additions_Summer!AA121*'Key Assumptions'!$J39</f>
        <v>0</v>
      </c>
      <c r="AP121" s="83">
        <f>KPCO_Additions_Summer!AB121*'Key Assumptions'!$J39</f>
        <v>0</v>
      </c>
      <c r="AQ121" s="83">
        <f>KPCO_Additions_Summer!AC121*'Key Assumptions'!$J39</f>
        <v>0</v>
      </c>
      <c r="AR121" s="83">
        <f>KPCO_Additions_Summer!AD121*'Key Assumptions'!$J39</f>
        <v>0</v>
      </c>
      <c r="AT121" t="s">
        <v>99</v>
      </c>
    </row>
    <row r="122" spans="1:46" x14ac:dyDescent="0.25">
      <c r="A122" s="10" t="s">
        <v>316</v>
      </c>
      <c r="B122" s="10">
        <v>2041</v>
      </c>
      <c r="C122" s="10" t="s">
        <v>99</v>
      </c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R122" s="83">
        <f t="shared" si="82"/>
        <v>0</v>
      </c>
      <c r="S122" s="83">
        <f t="shared" si="83"/>
        <v>0</v>
      </c>
      <c r="T122" s="83">
        <f t="shared" si="84"/>
        <v>0</v>
      </c>
      <c r="U122" s="83">
        <f t="shared" si="85"/>
        <v>0</v>
      </c>
      <c r="V122" s="83">
        <f t="shared" si="86"/>
        <v>0</v>
      </c>
      <c r="W122" s="83">
        <f t="shared" si="87"/>
        <v>0</v>
      </c>
      <c r="X122" s="83">
        <f t="shared" si="88"/>
        <v>0</v>
      </c>
      <c r="Y122" s="83">
        <f t="shared" si="89"/>
        <v>0</v>
      </c>
      <c r="Z122" s="83">
        <f t="shared" si="90"/>
        <v>0</v>
      </c>
      <c r="AA122" s="83">
        <f t="shared" si="91"/>
        <v>0</v>
      </c>
      <c r="AB122" s="83">
        <f t="shared" si="92"/>
        <v>0</v>
      </c>
      <c r="AC122" s="83">
        <f t="shared" si="93"/>
        <v>0</v>
      </c>
      <c r="AD122" s="83">
        <f t="shared" si="94"/>
        <v>0</v>
      </c>
      <c r="AF122" s="83">
        <f>KPCO_Additions_Summer!R122*'Key Assumptions'!$J40</f>
        <v>0</v>
      </c>
      <c r="AG122" s="83">
        <f>KPCO_Additions_Summer!S122*'Key Assumptions'!$J40</f>
        <v>0</v>
      </c>
      <c r="AH122" s="83">
        <f>KPCO_Additions_Summer!T122*'Key Assumptions'!$J40</f>
        <v>0</v>
      </c>
      <c r="AI122" s="83">
        <f>KPCO_Additions_Summer!U122*'Key Assumptions'!$J40</f>
        <v>0</v>
      </c>
      <c r="AJ122" s="83">
        <f>KPCO_Additions_Summer!V122*'Key Assumptions'!$J40</f>
        <v>0</v>
      </c>
      <c r="AK122" s="83">
        <f>KPCO_Additions_Summer!W122*'Key Assumptions'!$J40</f>
        <v>0</v>
      </c>
      <c r="AL122" s="83">
        <f>KPCO_Additions_Summer!X122*'Key Assumptions'!$J40</f>
        <v>0</v>
      </c>
      <c r="AM122" s="83">
        <f>KPCO_Additions_Summer!Y122*'Key Assumptions'!$J40</f>
        <v>0</v>
      </c>
      <c r="AN122" s="83">
        <f>KPCO_Additions_Summer!Z122*'Key Assumptions'!$J40</f>
        <v>0</v>
      </c>
      <c r="AO122" s="83">
        <f>KPCO_Additions_Summer!AA122*'Key Assumptions'!$J40</f>
        <v>0</v>
      </c>
      <c r="AP122" s="83">
        <f>KPCO_Additions_Summer!AB122*'Key Assumptions'!$J40</f>
        <v>0</v>
      </c>
      <c r="AQ122" s="83">
        <f>KPCO_Additions_Summer!AC122*'Key Assumptions'!$J40</f>
        <v>0</v>
      </c>
      <c r="AR122" s="83">
        <f>KPCO_Additions_Summer!AD122*'Key Assumptions'!$J40</f>
        <v>0</v>
      </c>
      <c r="AT122" t="s">
        <v>99</v>
      </c>
    </row>
    <row r="123" spans="1:46" x14ac:dyDescent="0.25">
      <c r="A123" s="10" t="s">
        <v>317</v>
      </c>
      <c r="B123" s="10">
        <v>2042</v>
      </c>
      <c r="C123" s="10" t="s">
        <v>99</v>
      </c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R123" s="83">
        <f t="shared" si="82"/>
        <v>0</v>
      </c>
      <c r="S123" s="83">
        <f t="shared" si="83"/>
        <v>0</v>
      </c>
      <c r="T123" s="83">
        <f t="shared" si="84"/>
        <v>0</v>
      </c>
      <c r="U123" s="83">
        <f t="shared" si="85"/>
        <v>0</v>
      </c>
      <c r="V123" s="83">
        <f t="shared" si="86"/>
        <v>0</v>
      </c>
      <c r="W123" s="83">
        <f t="shared" si="87"/>
        <v>0</v>
      </c>
      <c r="X123" s="83">
        <f t="shared" si="88"/>
        <v>0</v>
      </c>
      <c r="Y123" s="83">
        <f t="shared" si="89"/>
        <v>0</v>
      </c>
      <c r="Z123" s="83">
        <f t="shared" si="90"/>
        <v>0</v>
      </c>
      <c r="AA123" s="83">
        <f t="shared" si="91"/>
        <v>0</v>
      </c>
      <c r="AB123" s="83">
        <f t="shared" si="92"/>
        <v>0</v>
      </c>
      <c r="AC123" s="83">
        <f t="shared" si="93"/>
        <v>0</v>
      </c>
      <c r="AD123" s="83">
        <f t="shared" si="94"/>
        <v>0</v>
      </c>
      <c r="AF123" s="83">
        <f>KPCO_Additions_Summer!R123*'Key Assumptions'!$J41</f>
        <v>0</v>
      </c>
      <c r="AG123" s="83">
        <f>KPCO_Additions_Summer!S123*'Key Assumptions'!$J41</f>
        <v>0</v>
      </c>
      <c r="AH123" s="83">
        <f>KPCO_Additions_Summer!T123*'Key Assumptions'!$J41</f>
        <v>0</v>
      </c>
      <c r="AI123" s="83">
        <f>KPCO_Additions_Summer!U123*'Key Assumptions'!$J41</f>
        <v>0</v>
      </c>
      <c r="AJ123" s="83">
        <f>KPCO_Additions_Summer!V123*'Key Assumptions'!$J41</f>
        <v>0</v>
      </c>
      <c r="AK123" s="83">
        <f>KPCO_Additions_Summer!W123*'Key Assumptions'!$J41</f>
        <v>0</v>
      </c>
      <c r="AL123" s="83">
        <f>KPCO_Additions_Summer!X123*'Key Assumptions'!$J41</f>
        <v>0</v>
      </c>
      <c r="AM123" s="83">
        <f>KPCO_Additions_Summer!Y123*'Key Assumptions'!$J41</f>
        <v>0</v>
      </c>
      <c r="AN123" s="83">
        <f>KPCO_Additions_Summer!Z123*'Key Assumptions'!$J41</f>
        <v>0</v>
      </c>
      <c r="AO123" s="83">
        <f>KPCO_Additions_Summer!AA123*'Key Assumptions'!$J41</f>
        <v>0</v>
      </c>
      <c r="AP123" s="83">
        <f>KPCO_Additions_Summer!AB123*'Key Assumptions'!$J41</f>
        <v>0</v>
      </c>
      <c r="AQ123" s="83">
        <f>KPCO_Additions_Summer!AC123*'Key Assumptions'!$J41</f>
        <v>0</v>
      </c>
      <c r="AR123" s="83">
        <f>KPCO_Additions_Summer!AD123*'Key Assumptions'!$J41</f>
        <v>0</v>
      </c>
      <c r="AT123" t="s">
        <v>99</v>
      </c>
    </row>
    <row r="124" spans="1:46" x14ac:dyDescent="0.25">
      <c r="A124" s="10" t="s">
        <v>318</v>
      </c>
      <c r="B124" s="10">
        <v>2043</v>
      </c>
      <c r="C124" s="10" t="s">
        <v>99</v>
      </c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R124" s="83">
        <f t="shared" si="82"/>
        <v>0</v>
      </c>
      <c r="S124" s="83">
        <f t="shared" si="83"/>
        <v>0</v>
      </c>
      <c r="T124" s="83">
        <f t="shared" si="84"/>
        <v>0</v>
      </c>
      <c r="U124" s="83">
        <f t="shared" si="85"/>
        <v>0</v>
      </c>
      <c r="V124" s="83">
        <f t="shared" si="86"/>
        <v>0</v>
      </c>
      <c r="W124" s="83">
        <f t="shared" si="87"/>
        <v>0</v>
      </c>
      <c r="X124" s="83">
        <f t="shared" si="88"/>
        <v>0</v>
      </c>
      <c r="Y124" s="83">
        <f t="shared" si="89"/>
        <v>0</v>
      </c>
      <c r="Z124" s="83">
        <f t="shared" si="90"/>
        <v>0</v>
      </c>
      <c r="AA124" s="83">
        <f t="shared" si="91"/>
        <v>0</v>
      </c>
      <c r="AB124" s="83">
        <f t="shared" si="92"/>
        <v>0</v>
      </c>
      <c r="AC124" s="83">
        <f t="shared" si="93"/>
        <v>0</v>
      </c>
      <c r="AD124" s="83">
        <f t="shared" si="94"/>
        <v>0</v>
      </c>
      <c r="AF124" s="83">
        <f>KPCO_Additions_Summer!R124*'Key Assumptions'!$J42</f>
        <v>0</v>
      </c>
      <c r="AG124" s="83">
        <f>KPCO_Additions_Summer!S124*'Key Assumptions'!$J42</f>
        <v>0</v>
      </c>
      <c r="AH124" s="83">
        <f>KPCO_Additions_Summer!T124*'Key Assumptions'!$J42</f>
        <v>0</v>
      </c>
      <c r="AI124" s="83">
        <f>KPCO_Additions_Summer!U124*'Key Assumptions'!$J42</f>
        <v>0</v>
      </c>
      <c r="AJ124" s="83">
        <f>KPCO_Additions_Summer!V124*'Key Assumptions'!$J42</f>
        <v>0</v>
      </c>
      <c r="AK124" s="83">
        <f>KPCO_Additions_Summer!W124*'Key Assumptions'!$J42</f>
        <v>0</v>
      </c>
      <c r="AL124" s="83">
        <f>KPCO_Additions_Summer!X124*'Key Assumptions'!$J42</f>
        <v>0</v>
      </c>
      <c r="AM124" s="83">
        <f>KPCO_Additions_Summer!Y124*'Key Assumptions'!$J42</f>
        <v>0</v>
      </c>
      <c r="AN124" s="83">
        <f>KPCO_Additions_Summer!Z124*'Key Assumptions'!$J42</f>
        <v>0</v>
      </c>
      <c r="AO124" s="83">
        <f>KPCO_Additions_Summer!AA124*'Key Assumptions'!$J42</f>
        <v>0</v>
      </c>
      <c r="AP124" s="83">
        <f>KPCO_Additions_Summer!AB124*'Key Assumptions'!$J42</f>
        <v>0</v>
      </c>
      <c r="AQ124" s="83">
        <f>KPCO_Additions_Summer!AC124*'Key Assumptions'!$J42</f>
        <v>0</v>
      </c>
      <c r="AR124" s="83">
        <f>KPCO_Additions_Summer!AD124*'Key Assumptions'!$J42</f>
        <v>0</v>
      </c>
      <c r="AT124" t="s">
        <v>99</v>
      </c>
    </row>
    <row r="125" spans="1:46" x14ac:dyDescent="0.25">
      <c r="A125" s="10" t="s">
        <v>319</v>
      </c>
      <c r="B125" s="10">
        <v>2025</v>
      </c>
      <c r="C125" s="10" t="s">
        <v>100</v>
      </c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R125" s="83">
        <f>D125</f>
        <v>0</v>
      </c>
      <c r="S125" s="83">
        <f>E125</f>
        <v>0</v>
      </c>
      <c r="T125" s="83">
        <f>F125</f>
        <v>0</v>
      </c>
      <c r="U125" s="83">
        <f>G125</f>
        <v>0</v>
      </c>
      <c r="V125" s="83">
        <f t="shared" ref="V125:W125" si="95">H125</f>
        <v>0</v>
      </c>
      <c r="W125" s="83">
        <f t="shared" si="95"/>
        <v>0</v>
      </c>
      <c r="X125" s="83">
        <f>J125</f>
        <v>0</v>
      </c>
      <c r="Y125" s="83">
        <f>K125</f>
        <v>0</v>
      </c>
      <c r="Z125" s="83">
        <f>L125</f>
        <v>0</v>
      </c>
      <c r="AA125" s="83">
        <f>M125</f>
        <v>0</v>
      </c>
      <c r="AB125" s="83">
        <f t="shared" ref="AB125:AC125" si="96">N125</f>
        <v>0</v>
      </c>
      <c r="AC125" s="83">
        <f t="shared" si="96"/>
        <v>0</v>
      </c>
      <c r="AD125" s="83">
        <f>P125</f>
        <v>0</v>
      </c>
      <c r="AF125" s="83">
        <f>R125*'Key Assumptions'!$J24</f>
        <v>0</v>
      </c>
      <c r="AG125" s="83">
        <f>S125*'Key Assumptions'!$J24</f>
        <v>0</v>
      </c>
      <c r="AH125" s="83">
        <f>T125*'Key Assumptions'!$J24</f>
        <v>0</v>
      </c>
      <c r="AI125" s="83">
        <f>U125*'Key Assumptions'!$J24</f>
        <v>0</v>
      </c>
      <c r="AJ125" s="83">
        <f>V125*'Key Assumptions'!$J24</f>
        <v>0</v>
      </c>
      <c r="AK125" s="83">
        <f>W125*'Key Assumptions'!$J24</f>
        <v>0</v>
      </c>
      <c r="AL125" s="83">
        <f>X125*'Key Assumptions'!$J24</f>
        <v>0</v>
      </c>
      <c r="AM125" s="83">
        <f>Y125*'Key Assumptions'!$J24</f>
        <v>0</v>
      </c>
      <c r="AN125" s="83">
        <f>Z125*'Key Assumptions'!$J24</f>
        <v>0</v>
      </c>
      <c r="AO125" s="83">
        <f>AA125*'Key Assumptions'!$J24</f>
        <v>0</v>
      </c>
      <c r="AP125" s="83">
        <f>AB125*'Key Assumptions'!$J24</f>
        <v>0</v>
      </c>
      <c r="AQ125" s="83">
        <f>AC125*'Key Assumptions'!$J24</f>
        <v>0</v>
      </c>
      <c r="AR125" s="83">
        <f>AD125*'Key Assumptions'!$J24</f>
        <v>0</v>
      </c>
      <c r="AT125" t="s">
        <v>100</v>
      </c>
    </row>
    <row r="126" spans="1:46" x14ac:dyDescent="0.25">
      <c r="A126" s="10" t="s">
        <v>320</v>
      </c>
      <c r="B126" s="10">
        <v>2026</v>
      </c>
      <c r="C126" s="10" t="s">
        <v>100</v>
      </c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R126" s="83">
        <f t="shared" ref="R126:R143" si="97">D126+R125</f>
        <v>0</v>
      </c>
      <c r="S126" s="83">
        <f t="shared" ref="S126:S143" si="98">E126+S125</f>
        <v>0</v>
      </c>
      <c r="T126" s="83">
        <f t="shared" ref="T126:T143" si="99">F126+T125</f>
        <v>0</v>
      </c>
      <c r="U126" s="83">
        <f t="shared" ref="U126:U143" si="100">G126+U125</f>
        <v>0</v>
      </c>
      <c r="V126" s="83">
        <f t="shared" ref="V126:V143" si="101">H126+V125</f>
        <v>0</v>
      </c>
      <c r="W126" s="83">
        <f t="shared" ref="W126:W143" si="102">I126+W125</f>
        <v>0</v>
      </c>
      <c r="X126" s="83">
        <f t="shared" ref="X126:X143" si="103">J126+X125</f>
        <v>0</v>
      </c>
      <c r="Y126" s="83">
        <f t="shared" ref="Y126:Y143" si="104">K126+Y125</f>
        <v>0</v>
      </c>
      <c r="Z126" s="83">
        <f t="shared" ref="Z126:Z143" si="105">L126+Z125</f>
        <v>0</v>
      </c>
      <c r="AA126" s="83">
        <f t="shared" ref="AA126:AA143" si="106">M126+AA125</f>
        <v>0</v>
      </c>
      <c r="AB126" s="83">
        <f t="shared" ref="AB126:AB143" si="107">N126+AB125</f>
        <v>0</v>
      </c>
      <c r="AC126" s="83">
        <f t="shared" ref="AC126:AC143" si="108">O126+AC125</f>
        <v>0</v>
      </c>
      <c r="AD126" s="83">
        <f t="shared" ref="AD126:AD143" si="109">P126+AD125</f>
        <v>0</v>
      </c>
      <c r="AF126" s="83">
        <f>R126*'Key Assumptions'!$J25</f>
        <v>0</v>
      </c>
      <c r="AG126" s="83">
        <f>S126*'Key Assumptions'!$J25</f>
        <v>0</v>
      </c>
      <c r="AH126" s="83">
        <f>T126*'Key Assumptions'!$J25</f>
        <v>0</v>
      </c>
      <c r="AI126" s="83">
        <f>U126*'Key Assumptions'!$J25</f>
        <v>0</v>
      </c>
      <c r="AJ126" s="83">
        <f>V126*'Key Assumptions'!$J25</f>
        <v>0</v>
      </c>
      <c r="AK126" s="83">
        <f>W126*'Key Assumptions'!$J25</f>
        <v>0</v>
      </c>
      <c r="AL126" s="83">
        <f>X126*'Key Assumptions'!$J25</f>
        <v>0</v>
      </c>
      <c r="AM126" s="83">
        <f>Y126*'Key Assumptions'!$J25</f>
        <v>0</v>
      </c>
      <c r="AN126" s="83">
        <f>Z126*'Key Assumptions'!$J25</f>
        <v>0</v>
      </c>
      <c r="AO126" s="83">
        <f>AA126*'Key Assumptions'!$J25</f>
        <v>0</v>
      </c>
      <c r="AP126" s="83">
        <f>AB126*'Key Assumptions'!$J25</f>
        <v>0</v>
      </c>
      <c r="AQ126" s="83">
        <f>AC126*'Key Assumptions'!$J25</f>
        <v>0</v>
      </c>
      <c r="AR126" s="83">
        <f>AD126*'Key Assumptions'!$J25</f>
        <v>0</v>
      </c>
      <c r="AT126" t="s">
        <v>100</v>
      </c>
    </row>
    <row r="127" spans="1:46" x14ac:dyDescent="0.25">
      <c r="A127" s="10" t="s">
        <v>321</v>
      </c>
      <c r="B127" s="10">
        <v>2027</v>
      </c>
      <c r="C127" s="10" t="s">
        <v>100</v>
      </c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R127" s="83">
        <f t="shared" si="97"/>
        <v>0</v>
      </c>
      <c r="S127" s="83">
        <f t="shared" si="98"/>
        <v>0</v>
      </c>
      <c r="T127" s="83">
        <f t="shared" si="99"/>
        <v>0</v>
      </c>
      <c r="U127" s="83">
        <f t="shared" si="100"/>
        <v>0</v>
      </c>
      <c r="V127" s="83">
        <f t="shared" si="101"/>
        <v>0</v>
      </c>
      <c r="W127" s="83">
        <f t="shared" si="102"/>
        <v>0</v>
      </c>
      <c r="X127" s="83">
        <f t="shared" si="103"/>
        <v>0</v>
      </c>
      <c r="Y127" s="83">
        <f t="shared" si="104"/>
        <v>0</v>
      </c>
      <c r="Z127" s="83">
        <f t="shared" si="105"/>
        <v>0</v>
      </c>
      <c r="AA127" s="83">
        <f t="shared" si="106"/>
        <v>0</v>
      </c>
      <c r="AB127" s="83">
        <f t="shared" si="107"/>
        <v>0</v>
      </c>
      <c r="AC127" s="83">
        <f t="shared" si="108"/>
        <v>0</v>
      </c>
      <c r="AD127" s="83">
        <f t="shared" si="109"/>
        <v>0</v>
      </c>
      <c r="AF127" s="83">
        <f>R127*'Key Assumptions'!$J26</f>
        <v>0</v>
      </c>
      <c r="AG127" s="83">
        <f>S127*'Key Assumptions'!$J26</f>
        <v>0</v>
      </c>
      <c r="AH127" s="83">
        <f>T127*'Key Assumptions'!$J26</f>
        <v>0</v>
      </c>
      <c r="AI127" s="83">
        <f>U127*'Key Assumptions'!$J26</f>
        <v>0</v>
      </c>
      <c r="AJ127" s="83">
        <f>V127*'Key Assumptions'!$J26</f>
        <v>0</v>
      </c>
      <c r="AK127" s="83">
        <f>W127*'Key Assumptions'!$J26</f>
        <v>0</v>
      </c>
      <c r="AL127" s="83">
        <f>X127*'Key Assumptions'!$J26</f>
        <v>0</v>
      </c>
      <c r="AM127" s="83">
        <f>Y127*'Key Assumptions'!$J26</f>
        <v>0</v>
      </c>
      <c r="AN127" s="83">
        <f>Z127*'Key Assumptions'!$J26</f>
        <v>0</v>
      </c>
      <c r="AO127" s="83">
        <f>AA127*'Key Assumptions'!$J26</f>
        <v>0</v>
      </c>
      <c r="AP127" s="83">
        <f>AB127*'Key Assumptions'!$J26</f>
        <v>0</v>
      </c>
      <c r="AQ127" s="83">
        <f>AC127*'Key Assumptions'!$J26</f>
        <v>0</v>
      </c>
      <c r="AR127" s="83">
        <f>AD127*'Key Assumptions'!$J26</f>
        <v>0</v>
      </c>
      <c r="AT127" t="s">
        <v>100</v>
      </c>
    </row>
    <row r="128" spans="1:46" x14ac:dyDescent="0.25">
      <c r="A128" s="10" t="s">
        <v>322</v>
      </c>
      <c r="B128" s="10">
        <v>2028</v>
      </c>
      <c r="C128" s="10" t="s">
        <v>100</v>
      </c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R128" s="83">
        <f t="shared" si="97"/>
        <v>0</v>
      </c>
      <c r="S128" s="83">
        <f t="shared" si="98"/>
        <v>0</v>
      </c>
      <c r="T128" s="83">
        <f t="shared" si="99"/>
        <v>0</v>
      </c>
      <c r="U128" s="83">
        <f t="shared" si="100"/>
        <v>0</v>
      </c>
      <c r="V128" s="83">
        <f t="shared" si="101"/>
        <v>0</v>
      </c>
      <c r="W128" s="83">
        <f t="shared" si="102"/>
        <v>0</v>
      </c>
      <c r="X128" s="83">
        <f t="shared" si="103"/>
        <v>0</v>
      </c>
      <c r="Y128" s="83">
        <f t="shared" si="104"/>
        <v>0</v>
      </c>
      <c r="Z128" s="83">
        <f t="shared" si="105"/>
        <v>0</v>
      </c>
      <c r="AA128" s="83">
        <f t="shared" si="106"/>
        <v>0</v>
      </c>
      <c r="AB128" s="83">
        <f t="shared" si="107"/>
        <v>0</v>
      </c>
      <c r="AC128" s="83">
        <f t="shared" si="108"/>
        <v>0</v>
      </c>
      <c r="AD128" s="83">
        <f t="shared" si="109"/>
        <v>0</v>
      </c>
      <c r="AF128" s="83">
        <f>R128*'Key Assumptions'!$J27</f>
        <v>0</v>
      </c>
      <c r="AG128" s="83">
        <f>S128*'Key Assumptions'!$J27</f>
        <v>0</v>
      </c>
      <c r="AH128" s="83">
        <f>T128*'Key Assumptions'!$J27</f>
        <v>0</v>
      </c>
      <c r="AI128" s="83">
        <f>U128*'Key Assumptions'!$J27</f>
        <v>0</v>
      </c>
      <c r="AJ128" s="83">
        <f>V128*'Key Assumptions'!$J27</f>
        <v>0</v>
      </c>
      <c r="AK128" s="83">
        <f>W128*'Key Assumptions'!$J27</f>
        <v>0</v>
      </c>
      <c r="AL128" s="83">
        <f>X128*'Key Assumptions'!$J27</f>
        <v>0</v>
      </c>
      <c r="AM128" s="83">
        <f>Y128*'Key Assumptions'!$J27</f>
        <v>0</v>
      </c>
      <c r="AN128" s="83">
        <f>Z128*'Key Assumptions'!$J27</f>
        <v>0</v>
      </c>
      <c r="AO128" s="83">
        <f>AA128*'Key Assumptions'!$J27</f>
        <v>0</v>
      </c>
      <c r="AP128" s="83">
        <f>AB128*'Key Assumptions'!$J27</f>
        <v>0</v>
      </c>
      <c r="AQ128" s="83">
        <f>AC128*'Key Assumptions'!$J27</f>
        <v>0</v>
      </c>
      <c r="AR128" s="83">
        <f>AD128*'Key Assumptions'!$J27</f>
        <v>0</v>
      </c>
      <c r="AT128" t="s">
        <v>100</v>
      </c>
    </row>
    <row r="129" spans="1:46" x14ac:dyDescent="0.25">
      <c r="A129" s="10" t="s">
        <v>323</v>
      </c>
      <c r="B129" s="10">
        <v>2029</v>
      </c>
      <c r="C129" s="10" t="s">
        <v>100</v>
      </c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R129" s="83">
        <f t="shared" si="97"/>
        <v>0</v>
      </c>
      <c r="S129" s="83">
        <f t="shared" si="98"/>
        <v>0</v>
      </c>
      <c r="T129" s="83">
        <f t="shared" si="99"/>
        <v>0</v>
      </c>
      <c r="U129" s="83">
        <f t="shared" si="100"/>
        <v>0</v>
      </c>
      <c r="V129" s="83">
        <f t="shared" si="101"/>
        <v>0</v>
      </c>
      <c r="W129" s="83">
        <f t="shared" si="102"/>
        <v>0</v>
      </c>
      <c r="X129" s="83">
        <f t="shared" si="103"/>
        <v>0</v>
      </c>
      <c r="Y129" s="83">
        <f t="shared" si="104"/>
        <v>0</v>
      </c>
      <c r="Z129" s="83">
        <f t="shared" si="105"/>
        <v>0</v>
      </c>
      <c r="AA129" s="83">
        <f t="shared" si="106"/>
        <v>0</v>
      </c>
      <c r="AB129" s="83">
        <f t="shared" si="107"/>
        <v>0</v>
      </c>
      <c r="AC129" s="83">
        <f t="shared" si="108"/>
        <v>0</v>
      </c>
      <c r="AD129" s="83">
        <f t="shared" si="109"/>
        <v>0</v>
      </c>
      <c r="AF129" s="83">
        <f>R129*'Key Assumptions'!$J28</f>
        <v>0</v>
      </c>
      <c r="AG129" s="83">
        <f>S129*'Key Assumptions'!$J28</f>
        <v>0</v>
      </c>
      <c r="AH129" s="83">
        <f>T129*'Key Assumptions'!$J28</f>
        <v>0</v>
      </c>
      <c r="AI129" s="83">
        <f>U129*'Key Assumptions'!$J28</f>
        <v>0</v>
      </c>
      <c r="AJ129" s="83">
        <f>V129*'Key Assumptions'!$J28</f>
        <v>0</v>
      </c>
      <c r="AK129" s="83">
        <f>W129*'Key Assumptions'!$J28</f>
        <v>0</v>
      </c>
      <c r="AL129" s="83">
        <f>X129*'Key Assumptions'!$J28</f>
        <v>0</v>
      </c>
      <c r="AM129" s="83">
        <f>Y129*'Key Assumptions'!$J28</f>
        <v>0</v>
      </c>
      <c r="AN129" s="83">
        <f>Z129*'Key Assumptions'!$J28</f>
        <v>0</v>
      </c>
      <c r="AO129" s="83">
        <f>AA129*'Key Assumptions'!$J28</f>
        <v>0</v>
      </c>
      <c r="AP129" s="83">
        <f>AB129*'Key Assumptions'!$J28</f>
        <v>0</v>
      </c>
      <c r="AQ129" s="83">
        <f>AC129*'Key Assumptions'!$J28</f>
        <v>0</v>
      </c>
      <c r="AR129" s="83">
        <f>AD129*'Key Assumptions'!$J28</f>
        <v>0</v>
      </c>
      <c r="AT129" t="s">
        <v>100</v>
      </c>
    </row>
    <row r="130" spans="1:46" x14ac:dyDescent="0.25">
      <c r="A130" s="10" t="s">
        <v>324</v>
      </c>
      <c r="B130" s="10">
        <v>2030</v>
      </c>
      <c r="C130" s="10" t="s">
        <v>100</v>
      </c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R130" s="83">
        <f t="shared" si="97"/>
        <v>0</v>
      </c>
      <c r="S130" s="83">
        <f t="shared" si="98"/>
        <v>0</v>
      </c>
      <c r="T130" s="83">
        <f t="shared" si="99"/>
        <v>0</v>
      </c>
      <c r="U130" s="83">
        <f t="shared" si="100"/>
        <v>0</v>
      </c>
      <c r="V130" s="83">
        <f t="shared" si="101"/>
        <v>0</v>
      </c>
      <c r="W130" s="83">
        <f t="shared" si="102"/>
        <v>0</v>
      </c>
      <c r="X130" s="83">
        <f t="shared" si="103"/>
        <v>0</v>
      </c>
      <c r="Y130" s="83">
        <f t="shared" si="104"/>
        <v>0</v>
      </c>
      <c r="Z130" s="83">
        <f t="shared" si="105"/>
        <v>0</v>
      </c>
      <c r="AA130" s="83">
        <f t="shared" si="106"/>
        <v>0</v>
      </c>
      <c r="AB130" s="83">
        <f t="shared" si="107"/>
        <v>0</v>
      </c>
      <c r="AC130" s="83">
        <f t="shared" si="108"/>
        <v>0</v>
      </c>
      <c r="AD130" s="83">
        <f t="shared" si="109"/>
        <v>0</v>
      </c>
      <c r="AF130" s="83">
        <f>R130*'Key Assumptions'!$J29</f>
        <v>0</v>
      </c>
      <c r="AG130" s="83">
        <f>S130*'Key Assumptions'!$J29</f>
        <v>0</v>
      </c>
      <c r="AH130" s="83">
        <f>T130*'Key Assumptions'!$J29</f>
        <v>0</v>
      </c>
      <c r="AI130" s="83">
        <f>U130*'Key Assumptions'!$J29</f>
        <v>0</v>
      </c>
      <c r="AJ130" s="83">
        <f>V130*'Key Assumptions'!$J29</f>
        <v>0</v>
      </c>
      <c r="AK130" s="83">
        <f>W130*'Key Assumptions'!$J29</f>
        <v>0</v>
      </c>
      <c r="AL130" s="83">
        <f>X130*'Key Assumptions'!$J29</f>
        <v>0</v>
      </c>
      <c r="AM130" s="83">
        <f>Y130*'Key Assumptions'!$J29</f>
        <v>0</v>
      </c>
      <c r="AN130" s="83">
        <f>Z130*'Key Assumptions'!$J29</f>
        <v>0</v>
      </c>
      <c r="AO130" s="83">
        <f>AA130*'Key Assumptions'!$J29</f>
        <v>0</v>
      </c>
      <c r="AP130" s="83">
        <f>AB130*'Key Assumptions'!$J29</f>
        <v>0</v>
      </c>
      <c r="AQ130" s="83">
        <f>AC130*'Key Assumptions'!$J29</f>
        <v>0</v>
      </c>
      <c r="AR130" s="83">
        <f>AD130*'Key Assumptions'!$J29</f>
        <v>0</v>
      </c>
      <c r="AT130" t="s">
        <v>100</v>
      </c>
    </row>
    <row r="131" spans="1:46" x14ac:dyDescent="0.25">
      <c r="A131" s="10" t="s">
        <v>325</v>
      </c>
      <c r="B131" s="10">
        <v>2031</v>
      </c>
      <c r="C131" s="10" t="s">
        <v>100</v>
      </c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R131" s="83">
        <f t="shared" si="97"/>
        <v>0</v>
      </c>
      <c r="S131" s="83">
        <f t="shared" si="98"/>
        <v>0</v>
      </c>
      <c r="T131" s="83">
        <f t="shared" si="99"/>
        <v>0</v>
      </c>
      <c r="U131" s="83">
        <f t="shared" si="100"/>
        <v>0</v>
      </c>
      <c r="V131" s="83">
        <f t="shared" si="101"/>
        <v>0</v>
      </c>
      <c r="W131" s="83">
        <f t="shared" si="102"/>
        <v>0</v>
      </c>
      <c r="X131" s="83">
        <f t="shared" si="103"/>
        <v>0</v>
      </c>
      <c r="Y131" s="83">
        <f t="shared" si="104"/>
        <v>0</v>
      </c>
      <c r="Z131" s="83">
        <f t="shared" si="105"/>
        <v>0</v>
      </c>
      <c r="AA131" s="83">
        <f t="shared" si="106"/>
        <v>0</v>
      </c>
      <c r="AB131" s="83">
        <f t="shared" si="107"/>
        <v>0</v>
      </c>
      <c r="AC131" s="83">
        <f t="shared" si="108"/>
        <v>0</v>
      </c>
      <c r="AD131" s="83">
        <f t="shared" si="109"/>
        <v>0</v>
      </c>
      <c r="AF131" s="83">
        <f>R131*'Key Assumptions'!$J30</f>
        <v>0</v>
      </c>
      <c r="AG131" s="83">
        <f>S131*'Key Assumptions'!$J30</f>
        <v>0</v>
      </c>
      <c r="AH131" s="83">
        <f>T131*'Key Assumptions'!$J30</f>
        <v>0</v>
      </c>
      <c r="AI131" s="83">
        <f>U131*'Key Assumptions'!$J30</f>
        <v>0</v>
      </c>
      <c r="AJ131" s="83">
        <f>V131*'Key Assumptions'!$J30</f>
        <v>0</v>
      </c>
      <c r="AK131" s="83">
        <f>W131*'Key Assumptions'!$J30</f>
        <v>0</v>
      </c>
      <c r="AL131" s="83">
        <f>X131*'Key Assumptions'!$J30</f>
        <v>0</v>
      </c>
      <c r="AM131" s="83">
        <f>Y131*'Key Assumptions'!$J30</f>
        <v>0</v>
      </c>
      <c r="AN131" s="83">
        <f>Z131*'Key Assumptions'!$J30</f>
        <v>0</v>
      </c>
      <c r="AO131" s="83">
        <f>AA131*'Key Assumptions'!$J30</f>
        <v>0</v>
      </c>
      <c r="AP131" s="83">
        <f>AB131*'Key Assumptions'!$J30</f>
        <v>0</v>
      </c>
      <c r="AQ131" s="83">
        <f>AC131*'Key Assumptions'!$J30</f>
        <v>0</v>
      </c>
      <c r="AR131" s="83">
        <f>AD131*'Key Assumptions'!$J30</f>
        <v>0</v>
      </c>
      <c r="AT131" t="s">
        <v>100</v>
      </c>
    </row>
    <row r="132" spans="1:46" x14ac:dyDescent="0.25">
      <c r="A132" s="10" t="s">
        <v>326</v>
      </c>
      <c r="B132" s="10">
        <v>2032</v>
      </c>
      <c r="C132" s="10" t="s">
        <v>100</v>
      </c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R132" s="83">
        <f t="shared" si="97"/>
        <v>0</v>
      </c>
      <c r="S132" s="83">
        <f t="shared" si="98"/>
        <v>0</v>
      </c>
      <c r="T132" s="83">
        <f t="shared" si="99"/>
        <v>0</v>
      </c>
      <c r="U132" s="83">
        <f t="shared" si="100"/>
        <v>0</v>
      </c>
      <c r="V132" s="83">
        <f t="shared" si="101"/>
        <v>0</v>
      </c>
      <c r="W132" s="83">
        <f t="shared" si="102"/>
        <v>0</v>
      </c>
      <c r="X132" s="83">
        <f t="shared" si="103"/>
        <v>0</v>
      </c>
      <c r="Y132" s="83">
        <f t="shared" si="104"/>
        <v>0</v>
      </c>
      <c r="Z132" s="83">
        <f t="shared" si="105"/>
        <v>0</v>
      </c>
      <c r="AA132" s="83">
        <f t="shared" si="106"/>
        <v>0</v>
      </c>
      <c r="AB132" s="83">
        <f t="shared" si="107"/>
        <v>0</v>
      </c>
      <c r="AC132" s="83">
        <f t="shared" si="108"/>
        <v>0</v>
      </c>
      <c r="AD132" s="83">
        <f t="shared" si="109"/>
        <v>0</v>
      </c>
      <c r="AF132" s="83">
        <f>R132*'Key Assumptions'!$J31</f>
        <v>0</v>
      </c>
      <c r="AG132" s="83">
        <f>S132*'Key Assumptions'!$J31</f>
        <v>0</v>
      </c>
      <c r="AH132" s="83">
        <f>T132*'Key Assumptions'!$J31</f>
        <v>0</v>
      </c>
      <c r="AI132" s="83">
        <f>U132*'Key Assumptions'!$J31</f>
        <v>0</v>
      </c>
      <c r="AJ132" s="83">
        <f>V132*'Key Assumptions'!$J31</f>
        <v>0</v>
      </c>
      <c r="AK132" s="83">
        <f>W132*'Key Assumptions'!$J31</f>
        <v>0</v>
      </c>
      <c r="AL132" s="83">
        <f>X132*'Key Assumptions'!$J31</f>
        <v>0</v>
      </c>
      <c r="AM132" s="83">
        <f>Y132*'Key Assumptions'!$J31</f>
        <v>0</v>
      </c>
      <c r="AN132" s="83">
        <f>Z132*'Key Assumptions'!$J31</f>
        <v>0</v>
      </c>
      <c r="AO132" s="83">
        <f>AA132*'Key Assumptions'!$J31</f>
        <v>0</v>
      </c>
      <c r="AP132" s="83">
        <f>AB132*'Key Assumptions'!$J31</f>
        <v>0</v>
      </c>
      <c r="AQ132" s="83">
        <f>AC132*'Key Assumptions'!$J31</f>
        <v>0</v>
      </c>
      <c r="AR132" s="83">
        <f>AD132*'Key Assumptions'!$J31</f>
        <v>0</v>
      </c>
      <c r="AT132" t="s">
        <v>100</v>
      </c>
    </row>
    <row r="133" spans="1:46" x14ac:dyDescent="0.25">
      <c r="A133" s="10" t="s">
        <v>327</v>
      </c>
      <c r="B133" s="10">
        <v>2033</v>
      </c>
      <c r="C133" s="10" t="s">
        <v>100</v>
      </c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R133" s="83">
        <f t="shared" si="97"/>
        <v>0</v>
      </c>
      <c r="S133" s="83">
        <f t="shared" si="98"/>
        <v>0</v>
      </c>
      <c r="T133" s="83">
        <f t="shared" si="99"/>
        <v>0</v>
      </c>
      <c r="U133" s="83">
        <f t="shared" si="100"/>
        <v>0</v>
      </c>
      <c r="V133" s="83">
        <f t="shared" si="101"/>
        <v>0</v>
      </c>
      <c r="W133" s="83">
        <f t="shared" si="102"/>
        <v>0</v>
      </c>
      <c r="X133" s="83">
        <f t="shared" si="103"/>
        <v>0</v>
      </c>
      <c r="Y133" s="83">
        <f t="shared" si="104"/>
        <v>0</v>
      </c>
      <c r="Z133" s="83">
        <f t="shared" si="105"/>
        <v>0</v>
      </c>
      <c r="AA133" s="83">
        <f t="shared" si="106"/>
        <v>0</v>
      </c>
      <c r="AB133" s="83">
        <f t="shared" si="107"/>
        <v>0</v>
      </c>
      <c r="AC133" s="83">
        <f t="shared" si="108"/>
        <v>0</v>
      </c>
      <c r="AD133" s="83">
        <f t="shared" si="109"/>
        <v>0</v>
      </c>
      <c r="AF133" s="83">
        <f>R133*'Key Assumptions'!$J32</f>
        <v>0</v>
      </c>
      <c r="AG133" s="83">
        <f>S133*'Key Assumptions'!$J32</f>
        <v>0</v>
      </c>
      <c r="AH133" s="83">
        <f>T133*'Key Assumptions'!$J32</f>
        <v>0</v>
      </c>
      <c r="AI133" s="83">
        <f>U133*'Key Assumptions'!$J32</f>
        <v>0</v>
      </c>
      <c r="AJ133" s="83">
        <f>V133*'Key Assumptions'!$J32</f>
        <v>0</v>
      </c>
      <c r="AK133" s="83">
        <f>W133*'Key Assumptions'!$J32</f>
        <v>0</v>
      </c>
      <c r="AL133" s="83">
        <f>X133*'Key Assumptions'!$J32</f>
        <v>0</v>
      </c>
      <c r="AM133" s="83">
        <f>Y133*'Key Assumptions'!$J32</f>
        <v>0</v>
      </c>
      <c r="AN133" s="83">
        <f>Z133*'Key Assumptions'!$J32</f>
        <v>0</v>
      </c>
      <c r="AO133" s="83">
        <f>AA133*'Key Assumptions'!$J32</f>
        <v>0</v>
      </c>
      <c r="AP133" s="83">
        <f>AB133*'Key Assumptions'!$J32</f>
        <v>0</v>
      </c>
      <c r="AQ133" s="83">
        <f>AC133*'Key Assumptions'!$J32</f>
        <v>0</v>
      </c>
      <c r="AR133" s="83">
        <f>AD133*'Key Assumptions'!$J32</f>
        <v>0</v>
      </c>
      <c r="AT133" t="s">
        <v>100</v>
      </c>
    </row>
    <row r="134" spans="1:46" x14ac:dyDescent="0.25">
      <c r="A134" s="10" t="s">
        <v>328</v>
      </c>
      <c r="B134" s="10">
        <v>2034</v>
      </c>
      <c r="C134" s="10" t="s">
        <v>100</v>
      </c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R134" s="83">
        <f t="shared" si="97"/>
        <v>0</v>
      </c>
      <c r="S134" s="83">
        <f t="shared" si="98"/>
        <v>0</v>
      </c>
      <c r="T134" s="83">
        <f t="shared" si="99"/>
        <v>0</v>
      </c>
      <c r="U134" s="83">
        <f t="shared" si="100"/>
        <v>0</v>
      </c>
      <c r="V134" s="83">
        <f t="shared" si="101"/>
        <v>0</v>
      </c>
      <c r="W134" s="83">
        <f t="shared" si="102"/>
        <v>0</v>
      </c>
      <c r="X134" s="83">
        <f t="shared" si="103"/>
        <v>0</v>
      </c>
      <c r="Y134" s="83">
        <f t="shared" si="104"/>
        <v>0</v>
      </c>
      <c r="Z134" s="83">
        <f t="shared" si="105"/>
        <v>0</v>
      </c>
      <c r="AA134" s="83">
        <f t="shared" si="106"/>
        <v>0</v>
      </c>
      <c r="AB134" s="83">
        <f t="shared" si="107"/>
        <v>0</v>
      </c>
      <c r="AC134" s="83">
        <f t="shared" si="108"/>
        <v>0</v>
      </c>
      <c r="AD134" s="83">
        <f t="shared" si="109"/>
        <v>0</v>
      </c>
      <c r="AF134" s="83">
        <f>R134*'Key Assumptions'!$J33</f>
        <v>0</v>
      </c>
      <c r="AG134" s="83">
        <f>S134*'Key Assumptions'!$J33</f>
        <v>0</v>
      </c>
      <c r="AH134" s="83">
        <f>T134*'Key Assumptions'!$J33</f>
        <v>0</v>
      </c>
      <c r="AI134" s="83">
        <f>U134*'Key Assumptions'!$J33</f>
        <v>0</v>
      </c>
      <c r="AJ134" s="83">
        <f>V134*'Key Assumptions'!$J33</f>
        <v>0</v>
      </c>
      <c r="AK134" s="83">
        <f>W134*'Key Assumptions'!$J33</f>
        <v>0</v>
      </c>
      <c r="AL134" s="83">
        <f>X134*'Key Assumptions'!$J33</f>
        <v>0</v>
      </c>
      <c r="AM134" s="83">
        <f>Y134*'Key Assumptions'!$J33</f>
        <v>0</v>
      </c>
      <c r="AN134" s="83">
        <f>Z134*'Key Assumptions'!$J33</f>
        <v>0</v>
      </c>
      <c r="AO134" s="83">
        <f>AA134*'Key Assumptions'!$J33</f>
        <v>0</v>
      </c>
      <c r="AP134" s="83">
        <f>AB134*'Key Assumptions'!$J33</f>
        <v>0</v>
      </c>
      <c r="AQ134" s="83">
        <f>AC134*'Key Assumptions'!$J33</f>
        <v>0</v>
      </c>
      <c r="AR134" s="83">
        <f>AD134*'Key Assumptions'!$J33</f>
        <v>0</v>
      </c>
      <c r="AT134" t="s">
        <v>100</v>
      </c>
    </row>
    <row r="135" spans="1:46" x14ac:dyDescent="0.25">
      <c r="A135" s="10" t="s">
        <v>329</v>
      </c>
      <c r="B135" s="10">
        <v>2035</v>
      </c>
      <c r="C135" s="10" t="s">
        <v>100</v>
      </c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R135" s="83">
        <f t="shared" si="97"/>
        <v>0</v>
      </c>
      <c r="S135" s="83">
        <f t="shared" si="98"/>
        <v>0</v>
      </c>
      <c r="T135" s="83">
        <f t="shared" si="99"/>
        <v>0</v>
      </c>
      <c r="U135" s="83">
        <f t="shared" si="100"/>
        <v>0</v>
      </c>
      <c r="V135" s="83">
        <f t="shared" si="101"/>
        <v>0</v>
      </c>
      <c r="W135" s="83">
        <f t="shared" si="102"/>
        <v>0</v>
      </c>
      <c r="X135" s="83">
        <f t="shared" si="103"/>
        <v>0</v>
      </c>
      <c r="Y135" s="83">
        <f t="shared" si="104"/>
        <v>0</v>
      </c>
      <c r="Z135" s="83">
        <f t="shared" si="105"/>
        <v>0</v>
      </c>
      <c r="AA135" s="83">
        <f t="shared" si="106"/>
        <v>0</v>
      </c>
      <c r="AB135" s="83">
        <f t="shared" si="107"/>
        <v>0</v>
      </c>
      <c r="AC135" s="83">
        <f t="shared" si="108"/>
        <v>0</v>
      </c>
      <c r="AD135" s="83">
        <f t="shared" si="109"/>
        <v>0</v>
      </c>
      <c r="AF135" s="83">
        <f>R135*'Key Assumptions'!$J34</f>
        <v>0</v>
      </c>
      <c r="AG135" s="83">
        <f>S135*'Key Assumptions'!$J34</f>
        <v>0</v>
      </c>
      <c r="AH135" s="83">
        <f>T135*'Key Assumptions'!$J34</f>
        <v>0</v>
      </c>
      <c r="AI135" s="83">
        <f>U135*'Key Assumptions'!$J34</f>
        <v>0</v>
      </c>
      <c r="AJ135" s="83">
        <f>V135*'Key Assumptions'!$J34</f>
        <v>0</v>
      </c>
      <c r="AK135" s="83">
        <f>W135*'Key Assumptions'!$J34</f>
        <v>0</v>
      </c>
      <c r="AL135" s="83">
        <f>X135*'Key Assumptions'!$J34</f>
        <v>0</v>
      </c>
      <c r="AM135" s="83">
        <f>Y135*'Key Assumptions'!$J34</f>
        <v>0</v>
      </c>
      <c r="AN135" s="83">
        <f>Z135*'Key Assumptions'!$J34</f>
        <v>0</v>
      </c>
      <c r="AO135" s="83">
        <f>AA135*'Key Assumptions'!$J34</f>
        <v>0</v>
      </c>
      <c r="AP135" s="83">
        <f>AB135*'Key Assumptions'!$J34</f>
        <v>0</v>
      </c>
      <c r="AQ135" s="83">
        <f>AC135*'Key Assumptions'!$J34</f>
        <v>0</v>
      </c>
      <c r="AR135" s="83">
        <f>AD135*'Key Assumptions'!$J34</f>
        <v>0</v>
      </c>
      <c r="AT135" t="s">
        <v>100</v>
      </c>
    </row>
    <row r="136" spans="1:46" x14ac:dyDescent="0.25">
      <c r="A136" s="10" t="s">
        <v>330</v>
      </c>
      <c r="B136" s="10">
        <v>2036</v>
      </c>
      <c r="C136" s="10" t="s">
        <v>100</v>
      </c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R136" s="83">
        <f t="shared" si="97"/>
        <v>0</v>
      </c>
      <c r="S136" s="83">
        <f t="shared" si="98"/>
        <v>0</v>
      </c>
      <c r="T136" s="83">
        <f t="shared" si="99"/>
        <v>0</v>
      </c>
      <c r="U136" s="83">
        <f t="shared" si="100"/>
        <v>0</v>
      </c>
      <c r="V136" s="83">
        <f t="shared" si="101"/>
        <v>0</v>
      </c>
      <c r="W136" s="83">
        <f t="shared" si="102"/>
        <v>0</v>
      </c>
      <c r="X136" s="83">
        <f t="shared" si="103"/>
        <v>0</v>
      </c>
      <c r="Y136" s="83">
        <f t="shared" si="104"/>
        <v>0</v>
      </c>
      <c r="Z136" s="83">
        <f t="shared" si="105"/>
        <v>0</v>
      </c>
      <c r="AA136" s="83">
        <f t="shared" si="106"/>
        <v>0</v>
      </c>
      <c r="AB136" s="83">
        <f t="shared" si="107"/>
        <v>0</v>
      </c>
      <c r="AC136" s="83">
        <f t="shared" si="108"/>
        <v>0</v>
      </c>
      <c r="AD136" s="83">
        <f t="shared" si="109"/>
        <v>0</v>
      </c>
      <c r="AF136" s="83">
        <f>R136*'Key Assumptions'!$J35</f>
        <v>0</v>
      </c>
      <c r="AG136" s="83">
        <f>S136*'Key Assumptions'!$J35</f>
        <v>0</v>
      </c>
      <c r="AH136" s="83">
        <f>T136*'Key Assumptions'!$J35</f>
        <v>0</v>
      </c>
      <c r="AI136" s="83">
        <f>U136*'Key Assumptions'!$J35</f>
        <v>0</v>
      </c>
      <c r="AJ136" s="83">
        <f>V136*'Key Assumptions'!$J35</f>
        <v>0</v>
      </c>
      <c r="AK136" s="83">
        <f>W136*'Key Assumptions'!$J35</f>
        <v>0</v>
      </c>
      <c r="AL136" s="83">
        <f>X136*'Key Assumptions'!$J35</f>
        <v>0</v>
      </c>
      <c r="AM136" s="83">
        <f>Y136*'Key Assumptions'!$J35</f>
        <v>0</v>
      </c>
      <c r="AN136" s="83">
        <f>Z136*'Key Assumptions'!$J35</f>
        <v>0</v>
      </c>
      <c r="AO136" s="83">
        <f>AA136*'Key Assumptions'!$J35</f>
        <v>0</v>
      </c>
      <c r="AP136" s="83">
        <f>AB136*'Key Assumptions'!$J35</f>
        <v>0</v>
      </c>
      <c r="AQ136" s="83">
        <f>AC136*'Key Assumptions'!$J35</f>
        <v>0</v>
      </c>
      <c r="AR136" s="83">
        <f>AD136*'Key Assumptions'!$J35</f>
        <v>0</v>
      </c>
      <c r="AT136" t="s">
        <v>100</v>
      </c>
    </row>
    <row r="137" spans="1:46" x14ac:dyDescent="0.25">
      <c r="A137" s="10" t="s">
        <v>331</v>
      </c>
      <c r="B137" s="10">
        <v>2037</v>
      </c>
      <c r="C137" s="10" t="s">
        <v>100</v>
      </c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R137" s="83">
        <f t="shared" si="97"/>
        <v>0</v>
      </c>
      <c r="S137" s="83">
        <f t="shared" si="98"/>
        <v>0</v>
      </c>
      <c r="T137" s="83">
        <f t="shared" si="99"/>
        <v>0</v>
      </c>
      <c r="U137" s="83">
        <f t="shared" si="100"/>
        <v>0</v>
      </c>
      <c r="V137" s="83">
        <f t="shared" si="101"/>
        <v>0</v>
      </c>
      <c r="W137" s="83">
        <f t="shared" si="102"/>
        <v>0</v>
      </c>
      <c r="X137" s="83">
        <f t="shared" si="103"/>
        <v>0</v>
      </c>
      <c r="Y137" s="83">
        <f t="shared" si="104"/>
        <v>0</v>
      </c>
      <c r="Z137" s="83">
        <f t="shared" si="105"/>
        <v>0</v>
      </c>
      <c r="AA137" s="83">
        <f t="shared" si="106"/>
        <v>0</v>
      </c>
      <c r="AB137" s="83">
        <f t="shared" si="107"/>
        <v>0</v>
      </c>
      <c r="AC137" s="83">
        <f t="shared" si="108"/>
        <v>0</v>
      </c>
      <c r="AD137" s="83">
        <f t="shared" si="109"/>
        <v>0</v>
      </c>
      <c r="AF137" s="83">
        <f>R137*'Key Assumptions'!$J36</f>
        <v>0</v>
      </c>
      <c r="AG137" s="83">
        <f>S137*'Key Assumptions'!$J36</f>
        <v>0</v>
      </c>
      <c r="AH137" s="83">
        <f>T137*'Key Assumptions'!$J36</f>
        <v>0</v>
      </c>
      <c r="AI137" s="83">
        <f>U137*'Key Assumptions'!$J36</f>
        <v>0</v>
      </c>
      <c r="AJ137" s="83">
        <f>V137*'Key Assumptions'!$J36</f>
        <v>0</v>
      </c>
      <c r="AK137" s="83">
        <f>W137*'Key Assumptions'!$J36</f>
        <v>0</v>
      </c>
      <c r="AL137" s="83">
        <f>X137*'Key Assumptions'!$J36</f>
        <v>0</v>
      </c>
      <c r="AM137" s="83">
        <f>Y137*'Key Assumptions'!$J36</f>
        <v>0</v>
      </c>
      <c r="AN137" s="83">
        <f>Z137*'Key Assumptions'!$J36</f>
        <v>0</v>
      </c>
      <c r="AO137" s="83">
        <f>AA137*'Key Assumptions'!$J36</f>
        <v>0</v>
      </c>
      <c r="AP137" s="83">
        <f>AB137*'Key Assumptions'!$J36</f>
        <v>0</v>
      </c>
      <c r="AQ137" s="83">
        <f>AC137*'Key Assumptions'!$J36</f>
        <v>0</v>
      </c>
      <c r="AR137" s="83">
        <f>AD137*'Key Assumptions'!$J36</f>
        <v>0</v>
      </c>
      <c r="AT137" t="s">
        <v>100</v>
      </c>
    </row>
    <row r="138" spans="1:46" x14ac:dyDescent="0.25">
      <c r="A138" s="10" t="s">
        <v>332</v>
      </c>
      <c r="B138" s="10">
        <v>2038</v>
      </c>
      <c r="C138" s="10" t="s">
        <v>100</v>
      </c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R138" s="83">
        <f t="shared" si="97"/>
        <v>0</v>
      </c>
      <c r="S138" s="83">
        <f t="shared" si="98"/>
        <v>0</v>
      </c>
      <c r="T138" s="83">
        <f t="shared" si="99"/>
        <v>0</v>
      </c>
      <c r="U138" s="83">
        <f t="shared" si="100"/>
        <v>0</v>
      </c>
      <c r="V138" s="83">
        <f t="shared" si="101"/>
        <v>0</v>
      </c>
      <c r="W138" s="83">
        <f t="shared" si="102"/>
        <v>0</v>
      </c>
      <c r="X138" s="83">
        <f t="shared" si="103"/>
        <v>0</v>
      </c>
      <c r="Y138" s="83">
        <f t="shared" si="104"/>
        <v>0</v>
      </c>
      <c r="Z138" s="83">
        <f t="shared" si="105"/>
        <v>0</v>
      </c>
      <c r="AA138" s="83">
        <f t="shared" si="106"/>
        <v>0</v>
      </c>
      <c r="AB138" s="83">
        <f t="shared" si="107"/>
        <v>0</v>
      </c>
      <c r="AC138" s="83">
        <f t="shared" si="108"/>
        <v>0</v>
      </c>
      <c r="AD138" s="83">
        <f t="shared" si="109"/>
        <v>0</v>
      </c>
      <c r="AF138" s="83">
        <f>R138*'Key Assumptions'!$J37</f>
        <v>0</v>
      </c>
      <c r="AG138" s="83">
        <f>S138*'Key Assumptions'!$J37</f>
        <v>0</v>
      </c>
      <c r="AH138" s="83">
        <f>T138*'Key Assumptions'!$J37</f>
        <v>0</v>
      </c>
      <c r="AI138" s="83">
        <f>U138*'Key Assumptions'!$J37</f>
        <v>0</v>
      </c>
      <c r="AJ138" s="83">
        <f>V138*'Key Assumptions'!$J37</f>
        <v>0</v>
      </c>
      <c r="AK138" s="83">
        <f>W138*'Key Assumptions'!$J37</f>
        <v>0</v>
      </c>
      <c r="AL138" s="83">
        <f>X138*'Key Assumptions'!$J37</f>
        <v>0</v>
      </c>
      <c r="AM138" s="83">
        <f>Y138*'Key Assumptions'!$J37</f>
        <v>0</v>
      </c>
      <c r="AN138" s="83">
        <f>Z138*'Key Assumptions'!$J37</f>
        <v>0</v>
      </c>
      <c r="AO138" s="83">
        <f>AA138*'Key Assumptions'!$J37</f>
        <v>0</v>
      </c>
      <c r="AP138" s="83">
        <f>AB138*'Key Assumptions'!$J37</f>
        <v>0</v>
      </c>
      <c r="AQ138" s="83">
        <f>AC138*'Key Assumptions'!$J37</f>
        <v>0</v>
      </c>
      <c r="AR138" s="83">
        <f>AD138*'Key Assumptions'!$J37</f>
        <v>0</v>
      </c>
      <c r="AT138" t="s">
        <v>100</v>
      </c>
    </row>
    <row r="139" spans="1:46" x14ac:dyDescent="0.25">
      <c r="A139" s="10" t="s">
        <v>333</v>
      </c>
      <c r="B139" s="10">
        <v>2039</v>
      </c>
      <c r="C139" s="10" t="s">
        <v>100</v>
      </c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R139" s="83">
        <f t="shared" si="97"/>
        <v>0</v>
      </c>
      <c r="S139" s="83">
        <f t="shared" si="98"/>
        <v>0</v>
      </c>
      <c r="T139" s="83">
        <f t="shared" si="99"/>
        <v>0</v>
      </c>
      <c r="U139" s="83">
        <f t="shared" si="100"/>
        <v>0</v>
      </c>
      <c r="V139" s="83">
        <f t="shared" si="101"/>
        <v>0</v>
      </c>
      <c r="W139" s="83">
        <f t="shared" si="102"/>
        <v>0</v>
      </c>
      <c r="X139" s="83">
        <f t="shared" si="103"/>
        <v>0</v>
      </c>
      <c r="Y139" s="83">
        <f t="shared" si="104"/>
        <v>0</v>
      </c>
      <c r="Z139" s="83">
        <f t="shared" si="105"/>
        <v>0</v>
      </c>
      <c r="AA139" s="83">
        <f t="shared" si="106"/>
        <v>0</v>
      </c>
      <c r="AB139" s="83">
        <f t="shared" si="107"/>
        <v>0</v>
      </c>
      <c r="AC139" s="83">
        <f t="shared" si="108"/>
        <v>0</v>
      </c>
      <c r="AD139" s="83">
        <f t="shared" si="109"/>
        <v>0</v>
      </c>
      <c r="AF139" s="83">
        <f>R139*'Key Assumptions'!$J38</f>
        <v>0</v>
      </c>
      <c r="AG139" s="83">
        <f>S139*'Key Assumptions'!$J38</f>
        <v>0</v>
      </c>
      <c r="AH139" s="83">
        <f>T139*'Key Assumptions'!$J38</f>
        <v>0</v>
      </c>
      <c r="AI139" s="83">
        <f>U139*'Key Assumptions'!$J38</f>
        <v>0</v>
      </c>
      <c r="AJ139" s="83">
        <f>V139*'Key Assumptions'!$J38</f>
        <v>0</v>
      </c>
      <c r="AK139" s="83">
        <f>W139*'Key Assumptions'!$J38</f>
        <v>0</v>
      </c>
      <c r="AL139" s="83">
        <f>X139*'Key Assumptions'!$J38</f>
        <v>0</v>
      </c>
      <c r="AM139" s="83">
        <f>Y139*'Key Assumptions'!$J38</f>
        <v>0</v>
      </c>
      <c r="AN139" s="83">
        <f>Z139*'Key Assumptions'!$J38</f>
        <v>0</v>
      </c>
      <c r="AO139" s="83">
        <f>AA139*'Key Assumptions'!$J38</f>
        <v>0</v>
      </c>
      <c r="AP139" s="83">
        <f>AB139*'Key Assumptions'!$J38</f>
        <v>0</v>
      </c>
      <c r="AQ139" s="83">
        <f>AC139*'Key Assumptions'!$J38</f>
        <v>0</v>
      </c>
      <c r="AR139" s="83">
        <f>AD139*'Key Assumptions'!$J38</f>
        <v>0</v>
      </c>
      <c r="AT139" t="s">
        <v>100</v>
      </c>
    </row>
    <row r="140" spans="1:46" x14ac:dyDescent="0.25">
      <c r="A140" s="10" t="s">
        <v>334</v>
      </c>
      <c r="B140" s="10">
        <v>2040</v>
      </c>
      <c r="C140" s="10" t="s">
        <v>100</v>
      </c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R140" s="83">
        <f t="shared" si="97"/>
        <v>0</v>
      </c>
      <c r="S140" s="83">
        <f t="shared" si="98"/>
        <v>0</v>
      </c>
      <c r="T140" s="83">
        <f t="shared" si="99"/>
        <v>0</v>
      </c>
      <c r="U140" s="83">
        <f t="shared" si="100"/>
        <v>0</v>
      </c>
      <c r="V140" s="83">
        <f t="shared" si="101"/>
        <v>0</v>
      </c>
      <c r="W140" s="83">
        <f t="shared" si="102"/>
        <v>0</v>
      </c>
      <c r="X140" s="83">
        <f t="shared" si="103"/>
        <v>0</v>
      </c>
      <c r="Y140" s="83">
        <f t="shared" si="104"/>
        <v>0</v>
      </c>
      <c r="Z140" s="83">
        <f t="shared" si="105"/>
        <v>0</v>
      </c>
      <c r="AA140" s="83">
        <f t="shared" si="106"/>
        <v>0</v>
      </c>
      <c r="AB140" s="83">
        <f t="shared" si="107"/>
        <v>0</v>
      </c>
      <c r="AC140" s="83">
        <f t="shared" si="108"/>
        <v>0</v>
      </c>
      <c r="AD140" s="83">
        <f t="shared" si="109"/>
        <v>0</v>
      </c>
      <c r="AF140" s="83">
        <f>R140*'Key Assumptions'!$J39</f>
        <v>0</v>
      </c>
      <c r="AG140" s="83">
        <f>S140*'Key Assumptions'!$J39</f>
        <v>0</v>
      </c>
      <c r="AH140" s="83">
        <f>T140*'Key Assumptions'!$J39</f>
        <v>0</v>
      </c>
      <c r="AI140" s="83">
        <f>U140*'Key Assumptions'!$J39</f>
        <v>0</v>
      </c>
      <c r="AJ140" s="83">
        <f>V140*'Key Assumptions'!$J39</f>
        <v>0</v>
      </c>
      <c r="AK140" s="83">
        <f>W140*'Key Assumptions'!$J39</f>
        <v>0</v>
      </c>
      <c r="AL140" s="83">
        <f>X140*'Key Assumptions'!$J39</f>
        <v>0</v>
      </c>
      <c r="AM140" s="83">
        <f>Y140*'Key Assumptions'!$J39</f>
        <v>0</v>
      </c>
      <c r="AN140" s="83">
        <f>Z140*'Key Assumptions'!$J39</f>
        <v>0</v>
      </c>
      <c r="AO140" s="83">
        <f>AA140*'Key Assumptions'!$J39</f>
        <v>0</v>
      </c>
      <c r="AP140" s="83">
        <f>AB140*'Key Assumptions'!$J39</f>
        <v>0</v>
      </c>
      <c r="AQ140" s="83">
        <f>AC140*'Key Assumptions'!$J39</f>
        <v>0</v>
      </c>
      <c r="AR140" s="83">
        <f>AD140*'Key Assumptions'!$J39</f>
        <v>0</v>
      </c>
      <c r="AT140" t="s">
        <v>100</v>
      </c>
    </row>
    <row r="141" spans="1:46" x14ac:dyDescent="0.25">
      <c r="A141" s="10" t="s">
        <v>335</v>
      </c>
      <c r="B141" s="10">
        <v>2041</v>
      </c>
      <c r="C141" s="10" t="s">
        <v>100</v>
      </c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R141" s="83">
        <f t="shared" si="97"/>
        <v>0</v>
      </c>
      <c r="S141" s="83">
        <f t="shared" si="98"/>
        <v>0</v>
      </c>
      <c r="T141" s="83">
        <f t="shared" si="99"/>
        <v>0</v>
      </c>
      <c r="U141" s="83">
        <f t="shared" si="100"/>
        <v>0</v>
      </c>
      <c r="V141" s="83">
        <f t="shared" si="101"/>
        <v>0</v>
      </c>
      <c r="W141" s="83">
        <f t="shared" si="102"/>
        <v>0</v>
      </c>
      <c r="X141" s="83">
        <f t="shared" si="103"/>
        <v>0</v>
      </c>
      <c r="Y141" s="83">
        <f t="shared" si="104"/>
        <v>0</v>
      </c>
      <c r="Z141" s="83">
        <f t="shared" si="105"/>
        <v>0</v>
      </c>
      <c r="AA141" s="83">
        <f t="shared" si="106"/>
        <v>0</v>
      </c>
      <c r="AB141" s="83">
        <f t="shared" si="107"/>
        <v>0</v>
      </c>
      <c r="AC141" s="83">
        <f t="shared" si="108"/>
        <v>0</v>
      </c>
      <c r="AD141" s="83">
        <f t="shared" si="109"/>
        <v>0</v>
      </c>
      <c r="AF141" s="83">
        <f>R141*'Key Assumptions'!$J40</f>
        <v>0</v>
      </c>
      <c r="AG141" s="83">
        <f>S141*'Key Assumptions'!$J40</f>
        <v>0</v>
      </c>
      <c r="AH141" s="83">
        <f>T141*'Key Assumptions'!$J40</f>
        <v>0</v>
      </c>
      <c r="AI141" s="83">
        <f>U141*'Key Assumptions'!$J40</f>
        <v>0</v>
      </c>
      <c r="AJ141" s="83">
        <f>V141*'Key Assumptions'!$J40</f>
        <v>0</v>
      </c>
      <c r="AK141" s="83">
        <f>W141*'Key Assumptions'!$J40</f>
        <v>0</v>
      </c>
      <c r="AL141" s="83">
        <f>X141*'Key Assumptions'!$J40</f>
        <v>0</v>
      </c>
      <c r="AM141" s="83">
        <f>Y141*'Key Assumptions'!$J40</f>
        <v>0</v>
      </c>
      <c r="AN141" s="83">
        <f>Z141*'Key Assumptions'!$J40</f>
        <v>0</v>
      </c>
      <c r="AO141" s="83">
        <f>AA141*'Key Assumptions'!$J40</f>
        <v>0</v>
      </c>
      <c r="AP141" s="83">
        <f>AB141*'Key Assumptions'!$J40</f>
        <v>0</v>
      </c>
      <c r="AQ141" s="83">
        <f>AC141*'Key Assumptions'!$J40</f>
        <v>0</v>
      </c>
      <c r="AR141" s="83">
        <f>AD141*'Key Assumptions'!$J40</f>
        <v>0</v>
      </c>
      <c r="AT141" t="s">
        <v>100</v>
      </c>
    </row>
    <row r="142" spans="1:46" x14ac:dyDescent="0.25">
      <c r="A142" s="10" t="s">
        <v>336</v>
      </c>
      <c r="B142" s="10">
        <v>2042</v>
      </c>
      <c r="C142" s="10" t="s">
        <v>100</v>
      </c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R142" s="83">
        <f t="shared" si="97"/>
        <v>0</v>
      </c>
      <c r="S142" s="83">
        <f t="shared" si="98"/>
        <v>0</v>
      </c>
      <c r="T142" s="83">
        <f t="shared" si="99"/>
        <v>0</v>
      </c>
      <c r="U142" s="83">
        <f t="shared" si="100"/>
        <v>0</v>
      </c>
      <c r="V142" s="83">
        <f t="shared" si="101"/>
        <v>0</v>
      </c>
      <c r="W142" s="83">
        <f t="shared" si="102"/>
        <v>0</v>
      </c>
      <c r="X142" s="83">
        <f t="shared" si="103"/>
        <v>0</v>
      </c>
      <c r="Y142" s="83">
        <f t="shared" si="104"/>
        <v>0</v>
      </c>
      <c r="Z142" s="83">
        <f t="shared" si="105"/>
        <v>0</v>
      </c>
      <c r="AA142" s="83">
        <f t="shared" si="106"/>
        <v>0</v>
      </c>
      <c r="AB142" s="83">
        <f t="shared" si="107"/>
        <v>0</v>
      </c>
      <c r="AC142" s="83">
        <f t="shared" si="108"/>
        <v>0</v>
      </c>
      <c r="AD142" s="83">
        <f t="shared" si="109"/>
        <v>0</v>
      </c>
      <c r="AF142" s="83">
        <f>R142*'Key Assumptions'!$J41</f>
        <v>0</v>
      </c>
      <c r="AG142" s="83">
        <f>S142*'Key Assumptions'!$J41</f>
        <v>0</v>
      </c>
      <c r="AH142" s="83">
        <f>T142*'Key Assumptions'!$J41</f>
        <v>0</v>
      </c>
      <c r="AI142" s="83">
        <f>U142*'Key Assumptions'!$J41</f>
        <v>0</v>
      </c>
      <c r="AJ142" s="83">
        <f>V142*'Key Assumptions'!$J41</f>
        <v>0</v>
      </c>
      <c r="AK142" s="83">
        <f>W142*'Key Assumptions'!$J41</f>
        <v>0</v>
      </c>
      <c r="AL142" s="83">
        <f>X142*'Key Assumptions'!$J41</f>
        <v>0</v>
      </c>
      <c r="AM142" s="83">
        <f>Y142*'Key Assumptions'!$J41</f>
        <v>0</v>
      </c>
      <c r="AN142" s="83">
        <f>Z142*'Key Assumptions'!$J41</f>
        <v>0</v>
      </c>
      <c r="AO142" s="83">
        <f>AA142*'Key Assumptions'!$J41</f>
        <v>0</v>
      </c>
      <c r="AP142" s="83">
        <f>AB142*'Key Assumptions'!$J41</f>
        <v>0</v>
      </c>
      <c r="AQ142" s="83">
        <f>AC142*'Key Assumptions'!$J41</f>
        <v>0</v>
      </c>
      <c r="AR142" s="83">
        <f>AD142*'Key Assumptions'!$J41</f>
        <v>0</v>
      </c>
      <c r="AT142" t="s">
        <v>100</v>
      </c>
    </row>
    <row r="143" spans="1:46" x14ac:dyDescent="0.25">
      <c r="A143" s="10" t="s">
        <v>337</v>
      </c>
      <c r="B143" s="10">
        <v>2043</v>
      </c>
      <c r="C143" s="10" t="s">
        <v>100</v>
      </c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R143" s="83">
        <f t="shared" si="97"/>
        <v>0</v>
      </c>
      <c r="S143" s="83">
        <f t="shared" si="98"/>
        <v>0</v>
      </c>
      <c r="T143" s="83">
        <f t="shared" si="99"/>
        <v>0</v>
      </c>
      <c r="U143" s="83">
        <f t="shared" si="100"/>
        <v>0</v>
      </c>
      <c r="V143" s="83">
        <f t="shared" si="101"/>
        <v>0</v>
      </c>
      <c r="W143" s="83">
        <f t="shared" si="102"/>
        <v>0</v>
      </c>
      <c r="X143" s="83">
        <f t="shared" si="103"/>
        <v>0</v>
      </c>
      <c r="Y143" s="83">
        <f t="shared" si="104"/>
        <v>0</v>
      </c>
      <c r="Z143" s="83">
        <f t="shared" si="105"/>
        <v>0</v>
      </c>
      <c r="AA143" s="83">
        <f t="shared" si="106"/>
        <v>0</v>
      </c>
      <c r="AB143" s="83">
        <f t="shared" si="107"/>
        <v>0</v>
      </c>
      <c r="AC143" s="83">
        <f t="shared" si="108"/>
        <v>0</v>
      </c>
      <c r="AD143" s="83">
        <f t="shared" si="109"/>
        <v>0</v>
      </c>
      <c r="AF143" s="83">
        <f>R143*'Key Assumptions'!$J42</f>
        <v>0</v>
      </c>
      <c r="AG143" s="83">
        <f>S143*'Key Assumptions'!$J42</f>
        <v>0</v>
      </c>
      <c r="AH143" s="83">
        <f>T143*'Key Assumptions'!$J42</f>
        <v>0</v>
      </c>
      <c r="AI143" s="83">
        <f>U143*'Key Assumptions'!$J42</f>
        <v>0</v>
      </c>
      <c r="AJ143" s="83">
        <f>V143*'Key Assumptions'!$J42</f>
        <v>0</v>
      </c>
      <c r="AK143" s="83">
        <f>W143*'Key Assumptions'!$J42</f>
        <v>0</v>
      </c>
      <c r="AL143" s="83">
        <f>X143*'Key Assumptions'!$J42</f>
        <v>0</v>
      </c>
      <c r="AM143" s="83">
        <f>Y143*'Key Assumptions'!$J42</f>
        <v>0</v>
      </c>
      <c r="AN143" s="83">
        <f>Z143*'Key Assumptions'!$J42</f>
        <v>0</v>
      </c>
      <c r="AO143" s="83">
        <f>AA143*'Key Assumptions'!$J42</f>
        <v>0</v>
      </c>
      <c r="AP143" s="83">
        <f>AB143*'Key Assumptions'!$J42</f>
        <v>0</v>
      </c>
      <c r="AQ143" s="83">
        <f>AC143*'Key Assumptions'!$J42</f>
        <v>0</v>
      </c>
      <c r="AR143" s="83">
        <f>AD143*'Key Assumptions'!$J42</f>
        <v>0</v>
      </c>
      <c r="AT143" t="s">
        <v>100</v>
      </c>
    </row>
    <row r="144" spans="1:46" x14ac:dyDescent="0.25">
      <c r="A144" s="10" t="s">
        <v>338</v>
      </c>
      <c r="B144" s="10">
        <v>2023</v>
      </c>
      <c r="C144" s="10" t="s">
        <v>101</v>
      </c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R144" s="83">
        <f>D144</f>
        <v>0</v>
      </c>
      <c r="S144" s="83">
        <f>E144</f>
        <v>0</v>
      </c>
      <c r="T144" s="83">
        <f>F144</f>
        <v>0</v>
      </c>
      <c r="U144" s="83">
        <f>G144</f>
        <v>0</v>
      </c>
      <c r="V144" s="83">
        <f t="shared" ref="V144:W144" si="110">H144</f>
        <v>0</v>
      </c>
      <c r="W144" s="83">
        <f t="shared" si="110"/>
        <v>0</v>
      </c>
      <c r="X144" s="83">
        <f>J144</f>
        <v>0</v>
      </c>
      <c r="Y144" s="83">
        <f>K144</f>
        <v>0</v>
      </c>
      <c r="Z144" s="83">
        <f>L144</f>
        <v>0</v>
      </c>
      <c r="AA144" s="83">
        <f>M144</f>
        <v>0</v>
      </c>
      <c r="AB144" s="83">
        <f t="shared" ref="AB144:AC144" si="111">N144</f>
        <v>0</v>
      </c>
      <c r="AC144" s="83">
        <f t="shared" si="111"/>
        <v>0</v>
      </c>
      <c r="AD144" s="83">
        <f>P144</f>
        <v>0</v>
      </c>
      <c r="AF144" s="83">
        <f>R144*'Key Assumptions'!$J22</f>
        <v>0</v>
      </c>
      <c r="AG144" s="83">
        <f>S144*'Key Assumptions'!$J22</f>
        <v>0</v>
      </c>
      <c r="AH144" s="83">
        <f>T144*'Key Assumptions'!$J22</f>
        <v>0</v>
      </c>
      <c r="AI144" s="83">
        <f>U144*'Key Assumptions'!$J22</f>
        <v>0</v>
      </c>
      <c r="AJ144" s="83">
        <f>V144*'Key Assumptions'!$J22</f>
        <v>0</v>
      </c>
      <c r="AK144" s="83">
        <f>W144*'Key Assumptions'!$J22</f>
        <v>0</v>
      </c>
      <c r="AL144" s="83">
        <f>X144*'Key Assumptions'!$J22</f>
        <v>0</v>
      </c>
      <c r="AM144" s="83">
        <f>Y144*'Key Assumptions'!$J22</f>
        <v>0</v>
      </c>
      <c r="AN144" s="83">
        <f>Z144*'Key Assumptions'!$J22</f>
        <v>0</v>
      </c>
      <c r="AO144" s="83">
        <f>AA144*'Key Assumptions'!$J22</f>
        <v>0</v>
      </c>
      <c r="AP144" s="83">
        <f>AB144*'Key Assumptions'!$J22</f>
        <v>0</v>
      </c>
      <c r="AQ144" s="83">
        <f>AC144*'Key Assumptions'!$J22</f>
        <v>0</v>
      </c>
      <c r="AR144" s="83">
        <f>AD144*'Key Assumptions'!$J22</f>
        <v>0</v>
      </c>
      <c r="AT144" t="s">
        <v>101</v>
      </c>
    </row>
    <row r="145" spans="1:46" x14ac:dyDescent="0.25">
      <c r="A145" s="10" t="s">
        <v>339</v>
      </c>
      <c r="B145" s="10">
        <v>2024</v>
      </c>
      <c r="C145" s="10" t="s">
        <v>101</v>
      </c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R145" s="83">
        <f t="shared" ref="R145:R164" si="112">D145+R144</f>
        <v>0</v>
      </c>
      <c r="S145" s="83">
        <f t="shared" ref="S145:S164" si="113">E145+S144</f>
        <v>0</v>
      </c>
      <c r="T145" s="83">
        <f t="shared" ref="T145:T164" si="114">F145+T144</f>
        <v>0</v>
      </c>
      <c r="U145" s="83">
        <f t="shared" ref="U145:U164" si="115">G145+U144</f>
        <v>0</v>
      </c>
      <c r="V145" s="83">
        <f t="shared" ref="V145:V164" si="116">H145+V144</f>
        <v>0</v>
      </c>
      <c r="W145" s="83">
        <f t="shared" ref="W145:W164" si="117">I145+W144</f>
        <v>0</v>
      </c>
      <c r="X145" s="83">
        <f t="shared" ref="X145:X164" si="118">J145+X144</f>
        <v>0</v>
      </c>
      <c r="Y145" s="83">
        <f t="shared" ref="Y145:Y164" si="119">K145+Y144</f>
        <v>0</v>
      </c>
      <c r="Z145" s="83">
        <f t="shared" ref="Z145:Z164" si="120">L145+Z144</f>
        <v>0</v>
      </c>
      <c r="AA145" s="83">
        <f t="shared" ref="AA145:AA164" si="121">M145+AA144</f>
        <v>0</v>
      </c>
      <c r="AB145" s="83">
        <f t="shared" ref="AB145:AB164" si="122">N145+AB144</f>
        <v>0</v>
      </c>
      <c r="AC145" s="83">
        <f t="shared" ref="AC145:AC164" si="123">O145+AC144</f>
        <v>0</v>
      </c>
      <c r="AD145" s="83">
        <f t="shared" ref="AD145:AD164" si="124">P145+AD144</f>
        <v>0</v>
      </c>
      <c r="AF145" s="83">
        <f>R145*'Key Assumptions'!$J23</f>
        <v>0</v>
      </c>
      <c r="AG145" s="83">
        <f>S145*'Key Assumptions'!$J23</f>
        <v>0</v>
      </c>
      <c r="AH145" s="83">
        <f>T145*'Key Assumptions'!$J23</f>
        <v>0</v>
      </c>
      <c r="AI145" s="83">
        <f>U145*'Key Assumptions'!$J23</f>
        <v>0</v>
      </c>
      <c r="AJ145" s="83">
        <f>V145*'Key Assumptions'!$J23</f>
        <v>0</v>
      </c>
      <c r="AK145" s="83">
        <f>W145*'Key Assumptions'!$J23</f>
        <v>0</v>
      </c>
      <c r="AL145" s="83">
        <f>X145*'Key Assumptions'!$J23</f>
        <v>0</v>
      </c>
      <c r="AM145" s="83">
        <f>Y145*'Key Assumptions'!$J23</f>
        <v>0</v>
      </c>
      <c r="AN145" s="83">
        <f>Z145*'Key Assumptions'!$J23</f>
        <v>0</v>
      </c>
      <c r="AO145" s="83">
        <f>AA145*'Key Assumptions'!$J23</f>
        <v>0</v>
      </c>
      <c r="AP145" s="83">
        <f>AB145*'Key Assumptions'!$J23</f>
        <v>0</v>
      </c>
      <c r="AQ145" s="83">
        <f>AC145*'Key Assumptions'!$J23</f>
        <v>0</v>
      </c>
      <c r="AR145" s="83">
        <f>AD145*'Key Assumptions'!$J23</f>
        <v>0</v>
      </c>
      <c r="AT145" t="s">
        <v>101</v>
      </c>
    </row>
    <row r="146" spans="1:46" x14ac:dyDescent="0.25">
      <c r="A146" s="10" t="s">
        <v>340</v>
      </c>
      <c r="B146" s="10">
        <v>2025</v>
      </c>
      <c r="C146" s="10" t="s">
        <v>101</v>
      </c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R146" s="83">
        <f t="shared" si="112"/>
        <v>0</v>
      </c>
      <c r="S146" s="83">
        <f t="shared" si="113"/>
        <v>0</v>
      </c>
      <c r="T146" s="83">
        <f t="shared" si="114"/>
        <v>0</v>
      </c>
      <c r="U146" s="83">
        <f t="shared" si="115"/>
        <v>0</v>
      </c>
      <c r="V146" s="83">
        <f t="shared" si="116"/>
        <v>0</v>
      </c>
      <c r="W146" s="83">
        <f t="shared" si="117"/>
        <v>0</v>
      </c>
      <c r="X146" s="83">
        <f t="shared" si="118"/>
        <v>0</v>
      </c>
      <c r="Y146" s="83">
        <f t="shared" si="119"/>
        <v>0</v>
      </c>
      <c r="Z146" s="83">
        <f t="shared" si="120"/>
        <v>0</v>
      </c>
      <c r="AA146" s="83">
        <f t="shared" si="121"/>
        <v>0</v>
      </c>
      <c r="AB146" s="83">
        <f t="shared" si="122"/>
        <v>0</v>
      </c>
      <c r="AC146" s="83">
        <f t="shared" si="123"/>
        <v>0</v>
      </c>
      <c r="AD146" s="83">
        <f t="shared" si="124"/>
        <v>0</v>
      </c>
      <c r="AF146" s="83">
        <f>R146*'Key Assumptions'!$J24</f>
        <v>0</v>
      </c>
      <c r="AG146" s="83">
        <f>S146*'Key Assumptions'!$J24</f>
        <v>0</v>
      </c>
      <c r="AH146" s="83">
        <f>T146*'Key Assumptions'!$J24</f>
        <v>0</v>
      </c>
      <c r="AI146" s="83">
        <f>U146*'Key Assumptions'!$J24</f>
        <v>0</v>
      </c>
      <c r="AJ146" s="83">
        <f>V146*'Key Assumptions'!$J24</f>
        <v>0</v>
      </c>
      <c r="AK146" s="83">
        <f>W146*'Key Assumptions'!$J24</f>
        <v>0</v>
      </c>
      <c r="AL146" s="83">
        <f>X146*'Key Assumptions'!$J24</f>
        <v>0</v>
      </c>
      <c r="AM146" s="83">
        <f>Y146*'Key Assumptions'!$J24</f>
        <v>0</v>
      </c>
      <c r="AN146" s="83">
        <f>Z146*'Key Assumptions'!$J24</f>
        <v>0</v>
      </c>
      <c r="AO146" s="83">
        <f>AA146*'Key Assumptions'!$J24</f>
        <v>0</v>
      </c>
      <c r="AP146" s="83">
        <f>AB146*'Key Assumptions'!$J24</f>
        <v>0</v>
      </c>
      <c r="AQ146" s="83">
        <f>AC146*'Key Assumptions'!$J24</f>
        <v>0</v>
      </c>
      <c r="AR146" s="83">
        <f>AD146*'Key Assumptions'!$J24</f>
        <v>0</v>
      </c>
      <c r="AT146" t="s">
        <v>101</v>
      </c>
    </row>
    <row r="147" spans="1:46" x14ac:dyDescent="0.25">
      <c r="A147" s="10" t="s">
        <v>341</v>
      </c>
      <c r="B147" s="10">
        <v>2026</v>
      </c>
      <c r="C147" s="10" t="s">
        <v>101</v>
      </c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R147" s="83">
        <f t="shared" si="112"/>
        <v>0</v>
      </c>
      <c r="S147" s="83">
        <f t="shared" si="113"/>
        <v>0</v>
      </c>
      <c r="T147" s="83">
        <f t="shared" si="114"/>
        <v>0</v>
      </c>
      <c r="U147" s="83">
        <f t="shared" si="115"/>
        <v>0</v>
      </c>
      <c r="V147" s="83">
        <f t="shared" si="116"/>
        <v>0</v>
      </c>
      <c r="W147" s="83">
        <f t="shared" si="117"/>
        <v>0</v>
      </c>
      <c r="X147" s="83">
        <f t="shared" si="118"/>
        <v>0</v>
      </c>
      <c r="Y147" s="83">
        <f t="shared" si="119"/>
        <v>0</v>
      </c>
      <c r="Z147" s="83">
        <f t="shared" si="120"/>
        <v>0</v>
      </c>
      <c r="AA147" s="83">
        <f t="shared" si="121"/>
        <v>0</v>
      </c>
      <c r="AB147" s="83">
        <f t="shared" si="122"/>
        <v>0</v>
      </c>
      <c r="AC147" s="83">
        <f t="shared" si="123"/>
        <v>0</v>
      </c>
      <c r="AD147" s="83">
        <f t="shared" si="124"/>
        <v>0</v>
      </c>
      <c r="AF147" s="83">
        <f>R147*'Key Assumptions'!$J25</f>
        <v>0</v>
      </c>
      <c r="AG147" s="83">
        <f>S147*'Key Assumptions'!$J25</f>
        <v>0</v>
      </c>
      <c r="AH147" s="83">
        <f>T147*'Key Assumptions'!$J25</f>
        <v>0</v>
      </c>
      <c r="AI147" s="83">
        <f>U147*'Key Assumptions'!$J25</f>
        <v>0</v>
      </c>
      <c r="AJ147" s="83">
        <f>V147*'Key Assumptions'!$J25</f>
        <v>0</v>
      </c>
      <c r="AK147" s="83">
        <f>W147*'Key Assumptions'!$J25</f>
        <v>0</v>
      </c>
      <c r="AL147" s="83">
        <f>X147*'Key Assumptions'!$J25</f>
        <v>0</v>
      </c>
      <c r="AM147" s="83">
        <f>Y147*'Key Assumptions'!$J25</f>
        <v>0</v>
      </c>
      <c r="AN147" s="83">
        <f>Z147*'Key Assumptions'!$J25</f>
        <v>0</v>
      </c>
      <c r="AO147" s="83">
        <f>AA147*'Key Assumptions'!$J25</f>
        <v>0</v>
      </c>
      <c r="AP147" s="83">
        <f>AB147*'Key Assumptions'!$J25</f>
        <v>0</v>
      </c>
      <c r="AQ147" s="83">
        <f>AC147*'Key Assumptions'!$J25</f>
        <v>0</v>
      </c>
      <c r="AR147" s="83">
        <f>AD147*'Key Assumptions'!$J25</f>
        <v>0</v>
      </c>
      <c r="AT147" t="s">
        <v>101</v>
      </c>
    </row>
    <row r="148" spans="1:46" x14ac:dyDescent="0.25">
      <c r="A148" s="10" t="s">
        <v>342</v>
      </c>
      <c r="B148" s="10">
        <v>2027</v>
      </c>
      <c r="C148" s="10" t="s">
        <v>101</v>
      </c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R148" s="83">
        <f t="shared" si="112"/>
        <v>0</v>
      </c>
      <c r="S148" s="83">
        <f t="shared" si="113"/>
        <v>0</v>
      </c>
      <c r="T148" s="83">
        <f t="shared" si="114"/>
        <v>0</v>
      </c>
      <c r="U148" s="83">
        <f t="shared" si="115"/>
        <v>0</v>
      </c>
      <c r="V148" s="83">
        <f t="shared" si="116"/>
        <v>0</v>
      </c>
      <c r="W148" s="83">
        <f t="shared" si="117"/>
        <v>0</v>
      </c>
      <c r="X148" s="83">
        <f t="shared" si="118"/>
        <v>0</v>
      </c>
      <c r="Y148" s="83">
        <f t="shared" si="119"/>
        <v>0</v>
      </c>
      <c r="Z148" s="83">
        <f t="shared" si="120"/>
        <v>0</v>
      </c>
      <c r="AA148" s="83">
        <f t="shared" si="121"/>
        <v>0</v>
      </c>
      <c r="AB148" s="83">
        <f t="shared" si="122"/>
        <v>0</v>
      </c>
      <c r="AC148" s="83">
        <f t="shared" si="123"/>
        <v>0</v>
      </c>
      <c r="AD148" s="83">
        <f t="shared" si="124"/>
        <v>0</v>
      </c>
      <c r="AF148" s="83">
        <f>R148*'Key Assumptions'!$J26</f>
        <v>0</v>
      </c>
      <c r="AG148" s="83">
        <f>S148*'Key Assumptions'!$J26</f>
        <v>0</v>
      </c>
      <c r="AH148" s="83">
        <f>T148*'Key Assumptions'!$J26</f>
        <v>0</v>
      </c>
      <c r="AI148" s="83">
        <f>U148*'Key Assumptions'!$J26</f>
        <v>0</v>
      </c>
      <c r="AJ148" s="83">
        <f>V148*'Key Assumptions'!$J26</f>
        <v>0</v>
      </c>
      <c r="AK148" s="83">
        <f>W148*'Key Assumptions'!$J26</f>
        <v>0</v>
      </c>
      <c r="AL148" s="83">
        <f>X148*'Key Assumptions'!$J26</f>
        <v>0</v>
      </c>
      <c r="AM148" s="83">
        <f>Y148*'Key Assumptions'!$J26</f>
        <v>0</v>
      </c>
      <c r="AN148" s="83">
        <f>Z148*'Key Assumptions'!$J26</f>
        <v>0</v>
      </c>
      <c r="AO148" s="83">
        <f>AA148*'Key Assumptions'!$J26</f>
        <v>0</v>
      </c>
      <c r="AP148" s="83">
        <f>AB148*'Key Assumptions'!$J26</f>
        <v>0</v>
      </c>
      <c r="AQ148" s="83">
        <f>AC148*'Key Assumptions'!$J26</f>
        <v>0</v>
      </c>
      <c r="AR148" s="83">
        <f>AD148*'Key Assumptions'!$J26</f>
        <v>0</v>
      </c>
      <c r="AT148" t="s">
        <v>101</v>
      </c>
    </row>
    <row r="149" spans="1:46" x14ac:dyDescent="0.25">
      <c r="A149" s="10" t="s">
        <v>343</v>
      </c>
      <c r="B149" s="10">
        <v>2028</v>
      </c>
      <c r="C149" s="10" t="s">
        <v>101</v>
      </c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R149" s="83">
        <f t="shared" si="112"/>
        <v>0</v>
      </c>
      <c r="S149" s="83">
        <f t="shared" si="113"/>
        <v>0</v>
      </c>
      <c r="T149" s="83">
        <f t="shared" si="114"/>
        <v>0</v>
      </c>
      <c r="U149" s="83">
        <f t="shared" si="115"/>
        <v>0</v>
      </c>
      <c r="V149" s="83">
        <f t="shared" si="116"/>
        <v>0</v>
      </c>
      <c r="W149" s="83">
        <f t="shared" si="117"/>
        <v>0</v>
      </c>
      <c r="X149" s="83">
        <f t="shared" si="118"/>
        <v>0</v>
      </c>
      <c r="Y149" s="83">
        <f t="shared" si="119"/>
        <v>0</v>
      </c>
      <c r="Z149" s="83">
        <f t="shared" si="120"/>
        <v>0</v>
      </c>
      <c r="AA149" s="83">
        <f t="shared" si="121"/>
        <v>0</v>
      </c>
      <c r="AB149" s="83">
        <f t="shared" si="122"/>
        <v>0</v>
      </c>
      <c r="AC149" s="83">
        <f t="shared" si="123"/>
        <v>0</v>
      </c>
      <c r="AD149" s="83">
        <f t="shared" si="124"/>
        <v>0</v>
      </c>
      <c r="AF149" s="83">
        <f>R149*'Key Assumptions'!$J27</f>
        <v>0</v>
      </c>
      <c r="AG149" s="83">
        <f>S149*'Key Assumptions'!$J27</f>
        <v>0</v>
      </c>
      <c r="AH149" s="83">
        <f>T149*'Key Assumptions'!$J27</f>
        <v>0</v>
      </c>
      <c r="AI149" s="83">
        <f>U149*'Key Assumptions'!$J27</f>
        <v>0</v>
      </c>
      <c r="AJ149" s="83">
        <f>V149*'Key Assumptions'!$J27</f>
        <v>0</v>
      </c>
      <c r="AK149" s="83">
        <f>W149*'Key Assumptions'!$J27</f>
        <v>0</v>
      </c>
      <c r="AL149" s="83">
        <f>X149*'Key Assumptions'!$J27</f>
        <v>0</v>
      </c>
      <c r="AM149" s="83">
        <f>Y149*'Key Assumptions'!$J27</f>
        <v>0</v>
      </c>
      <c r="AN149" s="83">
        <f>Z149*'Key Assumptions'!$J27</f>
        <v>0</v>
      </c>
      <c r="AO149" s="83">
        <f>AA149*'Key Assumptions'!$J27</f>
        <v>0</v>
      </c>
      <c r="AP149" s="83">
        <f>AB149*'Key Assumptions'!$J27</f>
        <v>0</v>
      </c>
      <c r="AQ149" s="83">
        <f>AC149*'Key Assumptions'!$J27</f>
        <v>0</v>
      </c>
      <c r="AR149" s="83">
        <f>AD149*'Key Assumptions'!$J27</f>
        <v>0</v>
      </c>
      <c r="AT149" t="s">
        <v>101</v>
      </c>
    </row>
    <row r="150" spans="1:46" x14ac:dyDescent="0.25">
      <c r="A150" s="10" t="s">
        <v>344</v>
      </c>
      <c r="B150" s="10">
        <v>2029</v>
      </c>
      <c r="C150" s="10" t="s">
        <v>101</v>
      </c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2"/>
      <c r="R150" s="83">
        <f t="shared" si="112"/>
        <v>0</v>
      </c>
      <c r="S150" s="83">
        <f t="shared" si="113"/>
        <v>0</v>
      </c>
      <c r="T150" s="83">
        <f t="shared" si="114"/>
        <v>0</v>
      </c>
      <c r="U150" s="83">
        <f t="shared" si="115"/>
        <v>0</v>
      </c>
      <c r="V150" s="83">
        <f t="shared" si="116"/>
        <v>0</v>
      </c>
      <c r="W150" s="83">
        <f t="shared" si="117"/>
        <v>0</v>
      </c>
      <c r="X150" s="83">
        <f t="shared" si="118"/>
        <v>0</v>
      </c>
      <c r="Y150" s="83">
        <f t="shared" si="119"/>
        <v>0</v>
      </c>
      <c r="Z150" s="83">
        <f t="shared" si="120"/>
        <v>0</v>
      </c>
      <c r="AA150" s="83">
        <f t="shared" si="121"/>
        <v>0</v>
      </c>
      <c r="AB150" s="83">
        <f t="shared" si="122"/>
        <v>0</v>
      </c>
      <c r="AC150" s="83">
        <f t="shared" si="123"/>
        <v>0</v>
      </c>
      <c r="AD150" s="83">
        <f t="shared" si="124"/>
        <v>0</v>
      </c>
      <c r="AF150" s="83">
        <f>R150*'Key Assumptions'!$J28</f>
        <v>0</v>
      </c>
      <c r="AG150" s="83">
        <f>S150*'Key Assumptions'!$J28</f>
        <v>0</v>
      </c>
      <c r="AH150" s="83">
        <f>T150*'Key Assumptions'!$J28</f>
        <v>0</v>
      </c>
      <c r="AI150" s="83">
        <f>U150*'Key Assumptions'!$J28</f>
        <v>0</v>
      </c>
      <c r="AJ150" s="83">
        <f>V150*'Key Assumptions'!$J28</f>
        <v>0</v>
      </c>
      <c r="AK150" s="83">
        <f>W150*'Key Assumptions'!$J28</f>
        <v>0</v>
      </c>
      <c r="AL150" s="83">
        <f>X150*'Key Assumptions'!$J28</f>
        <v>0</v>
      </c>
      <c r="AM150" s="83">
        <f>Y150*'Key Assumptions'!$J28</f>
        <v>0</v>
      </c>
      <c r="AN150" s="83">
        <f>Z150*'Key Assumptions'!$J28</f>
        <v>0</v>
      </c>
      <c r="AO150" s="83">
        <f>AA150*'Key Assumptions'!$J28</f>
        <v>0</v>
      </c>
      <c r="AP150" s="83">
        <f>AB150*'Key Assumptions'!$J28</f>
        <v>0</v>
      </c>
      <c r="AQ150" s="83">
        <f>AC150*'Key Assumptions'!$J28</f>
        <v>0</v>
      </c>
      <c r="AR150" s="83">
        <f>AD150*'Key Assumptions'!$J28</f>
        <v>0</v>
      </c>
      <c r="AT150" t="s">
        <v>101</v>
      </c>
    </row>
    <row r="151" spans="1:46" x14ac:dyDescent="0.25">
      <c r="A151" s="10" t="s">
        <v>345</v>
      </c>
      <c r="B151" s="10">
        <v>2030</v>
      </c>
      <c r="C151" s="10" t="s">
        <v>101</v>
      </c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2"/>
      <c r="R151" s="83">
        <f t="shared" si="112"/>
        <v>0</v>
      </c>
      <c r="S151" s="83">
        <f t="shared" si="113"/>
        <v>0</v>
      </c>
      <c r="T151" s="83">
        <f t="shared" si="114"/>
        <v>0</v>
      </c>
      <c r="U151" s="83">
        <f t="shared" si="115"/>
        <v>0</v>
      </c>
      <c r="V151" s="83">
        <f t="shared" si="116"/>
        <v>0</v>
      </c>
      <c r="W151" s="83">
        <f t="shared" si="117"/>
        <v>0</v>
      </c>
      <c r="X151" s="83">
        <f t="shared" si="118"/>
        <v>0</v>
      </c>
      <c r="Y151" s="83">
        <f t="shared" si="119"/>
        <v>0</v>
      </c>
      <c r="Z151" s="83">
        <f t="shared" si="120"/>
        <v>0</v>
      </c>
      <c r="AA151" s="83">
        <f t="shared" si="121"/>
        <v>0</v>
      </c>
      <c r="AB151" s="83">
        <f t="shared" si="122"/>
        <v>0</v>
      </c>
      <c r="AC151" s="83">
        <f t="shared" si="123"/>
        <v>0</v>
      </c>
      <c r="AD151" s="83">
        <f t="shared" si="124"/>
        <v>0</v>
      </c>
      <c r="AF151" s="83">
        <f>R151*'Key Assumptions'!$J29</f>
        <v>0</v>
      </c>
      <c r="AG151" s="83">
        <f>S151*'Key Assumptions'!$J29</f>
        <v>0</v>
      </c>
      <c r="AH151" s="83">
        <f>T151*'Key Assumptions'!$J29</f>
        <v>0</v>
      </c>
      <c r="AI151" s="83">
        <f>U151*'Key Assumptions'!$J29</f>
        <v>0</v>
      </c>
      <c r="AJ151" s="83">
        <f>V151*'Key Assumptions'!$J29</f>
        <v>0</v>
      </c>
      <c r="AK151" s="83">
        <f>W151*'Key Assumptions'!$J29</f>
        <v>0</v>
      </c>
      <c r="AL151" s="83">
        <f>X151*'Key Assumptions'!$J29</f>
        <v>0</v>
      </c>
      <c r="AM151" s="83">
        <f>Y151*'Key Assumptions'!$J29</f>
        <v>0</v>
      </c>
      <c r="AN151" s="83">
        <f>Z151*'Key Assumptions'!$J29</f>
        <v>0</v>
      </c>
      <c r="AO151" s="83">
        <f>AA151*'Key Assumptions'!$J29</f>
        <v>0</v>
      </c>
      <c r="AP151" s="83">
        <f>AB151*'Key Assumptions'!$J29</f>
        <v>0</v>
      </c>
      <c r="AQ151" s="83">
        <f>AC151*'Key Assumptions'!$J29</f>
        <v>0</v>
      </c>
      <c r="AR151" s="83">
        <f>AD151*'Key Assumptions'!$J29</f>
        <v>0</v>
      </c>
      <c r="AT151" t="s">
        <v>101</v>
      </c>
    </row>
    <row r="152" spans="1:46" x14ac:dyDescent="0.25">
      <c r="A152" s="10" t="s">
        <v>346</v>
      </c>
      <c r="B152" s="10">
        <v>2031</v>
      </c>
      <c r="C152" s="10" t="s">
        <v>101</v>
      </c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2"/>
      <c r="R152" s="83">
        <f t="shared" si="112"/>
        <v>0</v>
      </c>
      <c r="S152" s="83">
        <f t="shared" si="113"/>
        <v>0</v>
      </c>
      <c r="T152" s="83">
        <f t="shared" si="114"/>
        <v>0</v>
      </c>
      <c r="U152" s="83">
        <f t="shared" si="115"/>
        <v>0</v>
      </c>
      <c r="V152" s="83">
        <f t="shared" si="116"/>
        <v>0</v>
      </c>
      <c r="W152" s="83">
        <f t="shared" si="117"/>
        <v>0</v>
      </c>
      <c r="X152" s="83">
        <f t="shared" si="118"/>
        <v>0</v>
      </c>
      <c r="Y152" s="83">
        <f t="shared" si="119"/>
        <v>0</v>
      </c>
      <c r="Z152" s="83">
        <f t="shared" si="120"/>
        <v>0</v>
      </c>
      <c r="AA152" s="83">
        <f t="shared" si="121"/>
        <v>0</v>
      </c>
      <c r="AB152" s="83">
        <f t="shared" si="122"/>
        <v>0</v>
      </c>
      <c r="AC152" s="83">
        <f t="shared" si="123"/>
        <v>0</v>
      </c>
      <c r="AD152" s="83">
        <f t="shared" si="124"/>
        <v>0</v>
      </c>
      <c r="AF152" s="83">
        <f>R152*'Key Assumptions'!$J30</f>
        <v>0</v>
      </c>
      <c r="AG152" s="83">
        <f>S152*'Key Assumptions'!$J30</f>
        <v>0</v>
      </c>
      <c r="AH152" s="83">
        <f>T152*'Key Assumptions'!$J30</f>
        <v>0</v>
      </c>
      <c r="AI152" s="83">
        <f>U152*'Key Assumptions'!$J30</f>
        <v>0</v>
      </c>
      <c r="AJ152" s="83">
        <f>V152*'Key Assumptions'!$J30</f>
        <v>0</v>
      </c>
      <c r="AK152" s="83">
        <f>W152*'Key Assumptions'!$J30</f>
        <v>0</v>
      </c>
      <c r="AL152" s="83">
        <f>X152*'Key Assumptions'!$J30</f>
        <v>0</v>
      </c>
      <c r="AM152" s="83">
        <f>Y152*'Key Assumptions'!$J30</f>
        <v>0</v>
      </c>
      <c r="AN152" s="83">
        <f>Z152*'Key Assumptions'!$J30</f>
        <v>0</v>
      </c>
      <c r="AO152" s="83">
        <f>AA152*'Key Assumptions'!$J30</f>
        <v>0</v>
      </c>
      <c r="AP152" s="83">
        <f>AB152*'Key Assumptions'!$J30</f>
        <v>0</v>
      </c>
      <c r="AQ152" s="83">
        <f>AC152*'Key Assumptions'!$J30</f>
        <v>0</v>
      </c>
      <c r="AR152" s="83">
        <f>AD152*'Key Assumptions'!$J30</f>
        <v>0</v>
      </c>
      <c r="AT152" t="s">
        <v>101</v>
      </c>
    </row>
    <row r="153" spans="1:46" x14ac:dyDescent="0.25">
      <c r="A153" s="10" t="s">
        <v>347</v>
      </c>
      <c r="B153" s="10">
        <v>2032</v>
      </c>
      <c r="C153" s="10" t="s">
        <v>101</v>
      </c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2"/>
      <c r="R153" s="83">
        <f t="shared" si="112"/>
        <v>0</v>
      </c>
      <c r="S153" s="83">
        <f t="shared" si="113"/>
        <v>0</v>
      </c>
      <c r="T153" s="83">
        <f t="shared" si="114"/>
        <v>0</v>
      </c>
      <c r="U153" s="83">
        <f t="shared" si="115"/>
        <v>0</v>
      </c>
      <c r="V153" s="83">
        <f t="shared" si="116"/>
        <v>0</v>
      </c>
      <c r="W153" s="83">
        <f t="shared" si="117"/>
        <v>0</v>
      </c>
      <c r="X153" s="83">
        <f t="shared" si="118"/>
        <v>0</v>
      </c>
      <c r="Y153" s="83">
        <f t="shared" si="119"/>
        <v>0</v>
      </c>
      <c r="Z153" s="83">
        <f t="shared" si="120"/>
        <v>0</v>
      </c>
      <c r="AA153" s="83">
        <f t="shared" si="121"/>
        <v>0</v>
      </c>
      <c r="AB153" s="83">
        <f t="shared" si="122"/>
        <v>0</v>
      </c>
      <c r="AC153" s="83">
        <f t="shared" si="123"/>
        <v>0</v>
      </c>
      <c r="AD153" s="83">
        <f t="shared" si="124"/>
        <v>0</v>
      </c>
      <c r="AF153" s="83">
        <f>R153*'Key Assumptions'!$J31</f>
        <v>0</v>
      </c>
      <c r="AG153" s="83">
        <f>S153*'Key Assumptions'!$J31</f>
        <v>0</v>
      </c>
      <c r="AH153" s="83">
        <f>T153*'Key Assumptions'!$J31</f>
        <v>0</v>
      </c>
      <c r="AI153" s="83">
        <f>U153*'Key Assumptions'!$J31</f>
        <v>0</v>
      </c>
      <c r="AJ153" s="83">
        <f>V153*'Key Assumptions'!$J31</f>
        <v>0</v>
      </c>
      <c r="AK153" s="83">
        <f>W153*'Key Assumptions'!$J31</f>
        <v>0</v>
      </c>
      <c r="AL153" s="83">
        <f>X153*'Key Assumptions'!$J31</f>
        <v>0</v>
      </c>
      <c r="AM153" s="83">
        <f>Y153*'Key Assumptions'!$J31</f>
        <v>0</v>
      </c>
      <c r="AN153" s="83">
        <f>Z153*'Key Assumptions'!$J31</f>
        <v>0</v>
      </c>
      <c r="AO153" s="83">
        <f>AA153*'Key Assumptions'!$J31</f>
        <v>0</v>
      </c>
      <c r="AP153" s="83">
        <f>AB153*'Key Assumptions'!$J31</f>
        <v>0</v>
      </c>
      <c r="AQ153" s="83">
        <f>AC153*'Key Assumptions'!$J31</f>
        <v>0</v>
      </c>
      <c r="AR153" s="83">
        <f>AD153*'Key Assumptions'!$J31</f>
        <v>0</v>
      </c>
      <c r="AT153" t="s">
        <v>101</v>
      </c>
    </row>
    <row r="154" spans="1:46" x14ac:dyDescent="0.25">
      <c r="A154" s="10" t="s">
        <v>348</v>
      </c>
      <c r="B154" s="10">
        <v>2033</v>
      </c>
      <c r="C154" s="10" t="s">
        <v>101</v>
      </c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2"/>
      <c r="R154" s="83">
        <f t="shared" si="112"/>
        <v>0</v>
      </c>
      <c r="S154" s="83">
        <f t="shared" si="113"/>
        <v>0</v>
      </c>
      <c r="T154" s="83">
        <f t="shared" si="114"/>
        <v>0</v>
      </c>
      <c r="U154" s="83">
        <f t="shared" si="115"/>
        <v>0</v>
      </c>
      <c r="V154" s="83">
        <f t="shared" si="116"/>
        <v>0</v>
      </c>
      <c r="W154" s="83">
        <f t="shared" si="117"/>
        <v>0</v>
      </c>
      <c r="X154" s="83">
        <f t="shared" si="118"/>
        <v>0</v>
      </c>
      <c r="Y154" s="83">
        <f t="shared" si="119"/>
        <v>0</v>
      </c>
      <c r="Z154" s="83">
        <f t="shared" si="120"/>
        <v>0</v>
      </c>
      <c r="AA154" s="83">
        <f t="shared" si="121"/>
        <v>0</v>
      </c>
      <c r="AB154" s="83">
        <f t="shared" si="122"/>
        <v>0</v>
      </c>
      <c r="AC154" s="83">
        <f t="shared" si="123"/>
        <v>0</v>
      </c>
      <c r="AD154" s="83">
        <f t="shared" si="124"/>
        <v>0</v>
      </c>
      <c r="AF154" s="83">
        <f>R154*'Key Assumptions'!$J32</f>
        <v>0</v>
      </c>
      <c r="AG154" s="83">
        <f>S154*'Key Assumptions'!$J32</f>
        <v>0</v>
      </c>
      <c r="AH154" s="83">
        <f>T154*'Key Assumptions'!$J32</f>
        <v>0</v>
      </c>
      <c r="AI154" s="83">
        <f>U154*'Key Assumptions'!$J32</f>
        <v>0</v>
      </c>
      <c r="AJ154" s="83">
        <f>V154*'Key Assumptions'!$J32</f>
        <v>0</v>
      </c>
      <c r="AK154" s="83">
        <f>W154*'Key Assumptions'!$J32</f>
        <v>0</v>
      </c>
      <c r="AL154" s="83">
        <f>X154*'Key Assumptions'!$J32</f>
        <v>0</v>
      </c>
      <c r="AM154" s="83">
        <f>Y154*'Key Assumptions'!$J32</f>
        <v>0</v>
      </c>
      <c r="AN154" s="83">
        <f>Z154*'Key Assumptions'!$J32</f>
        <v>0</v>
      </c>
      <c r="AO154" s="83">
        <f>AA154*'Key Assumptions'!$J32</f>
        <v>0</v>
      </c>
      <c r="AP154" s="83">
        <f>AB154*'Key Assumptions'!$J32</f>
        <v>0</v>
      </c>
      <c r="AQ154" s="83">
        <f>AC154*'Key Assumptions'!$J32</f>
        <v>0</v>
      </c>
      <c r="AR154" s="83">
        <f>AD154*'Key Assumptions'!$J32</f>
        <v>0</v>
      </c>
      <c r="AT154" t="s">
        <v>101</v>
      </c>
    </row>
    <row r="155" spans="1:46" x14ac:dyDescent="0.25">
      <c r="A155" s="10" t="s">
        <v>349</v>
      </c>
      <c r="B155" s="10">
        <v>2034</v>
      </c>
      <c r="C155" s="10" t="s">
        <v>101</v>
      </c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2"/>
      <c r="R155" s="83">
        <f t="shared" si="112"/>
        <v>0</v>
      </c>
      <c r="S155" s="83">
        <f t="shared" si="113"/>
        <v>0</v>
      </c>
      <c r="T155" s="83">
        <f t="shared" si="114"/>
        <v>0</v>
      </c>
      <c r="U155" s="83">
        <f t="shared" si="115"/>
        <v>0</v>
      </c>
      <c r="V155" s="83">
        <f t="shared" si="116"/>
        <v>0</v>
      </c>
      <c r="W155" s="83">
        <f t="shared" si="117"/>
        <v>0</v>
      </c>
      <c r="X155" s="83">
        <f t="shared" si="118"/>
        <v>0</v>
      </c>
      <c r="Y155" s="83">
        <f t="shared" si="119"/>
        <v>0</v>
      </c>
      <c r="Z155" s="83">
        <f t="shared" si="120"/>
        <v>0</v>
      </c>
      <c r="AA155" s="83">
        <f t="shared" si="121"/>
        <v>0</v>
      </c>
      <c r="AB155" s="83">
        <f t="shared" si="122"/>
        <v>0</v>
      </c>
      <c r="AC155" s="83">
        <f t="shared" si="123"/>
        <v>0</v>
      </c>
      <c r="AD155" s="83">
        <f t="shared" si="124"/>
        <v>0</v>
      </c>
      <c r="AF155" s="83">
        <f>R155*'Key Assumptions'!$J33</f>
        <v>0</v>
      </c>
      <c r="AG155" s="83">
        <f>S155*'Key Assumptions'!$J33</f>
        <v>0</v>
      </c>
      <c r="AH155" s="83">
        <f>T155*'Key Assumptions'!$J33</f>
        <v>0</v>
      </c>
      <c r="AI155" s="83">
        <f>U155*'Key Assumptions'!$J33</f>
        <v>0</v>
      </c>
      <c r="AJ155" s="83">
        <f>V155*'Key Assumptions'!$J33</f>
        <v>0</v>
      </c>
      <c r="AK155" s="83">
        <f>W155*'Key Assumptions'!$J33</f>
        <v>0</v>
      </c>
      <c r="AL155" s="83">
        <f>X155*'Key Assumptions'!$J33</f>
        <v>0</v>
      </c>
      <c r="AM155" s="83">
        <f>Y155*'Key Assumptions'!$J33</f>
        <v>0</v>
      </c>
      <c r="AN155" s="83">
        <f>Z155*'Key Assumptions'!$J33</f>
        <v>0</v>
      </c>
      <c r="AO155" s="83">
        <f>AA155*'Key Assumptions'!$J33</f>
        <v>0</v>
      </c>
      <c r="AP155" s="83">
        <f>AB155*'Key Assumptions'!$J33</f>
        <v>0</v>
      </c>
      <c r="AQ155" s="83">
        <f>AC155*'Key Assumptions'!$J33</f>
        <v>0</v>
      </c>
      <c r="AR155" s="83">
        <f>AD155*'Key Assumptions'!$J33</f>
        <v>0</v>
      </c>
      <c r="AT155" t="s">
        <v>101</v>
      </c>
    </row>
    <row r="156" spans="1:46" x14ac:dyDescent="0.25">
      <c r="A156" s="10" t="s">
        <v>350</v>
      </c>
      <c r="B156" s="10">
        <v>2035</v>
      </c>
      <c r="C156" s="10" t="s">
        <v>101</v>
      </c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2"/>
      <c r="R156" s="83">
        <f t="shared" si="112"/>
        <v>0</v>
      </c>
      <c r="S156" s="83">
        <f t="shared" si="113"/>
        <v>0</v>
      </c>
      <c r="T156" s="83">
        <f t="shared" si="114"/>
        <v>0</v>
      </c>
      <c r="U156" s="83">
        <f t="shared" si="115"/>
        <v>0</v>
      </c>
      <c r="V156" s="83">
        <f t="shared" si="116"/>
        <v>0</v>
      </c>
      <c r="W156" s="83">
        <f t="shared" si="117"/>
        <v>0</v>
      </c>
      <c r="X156" s="83">
        <f t="shared" si="118"/>
        <v>0</v>
      </c>
      <c r="Y156" s="83">
        <f t="shared" si="119"/>
        <v>0</v>
      </c>
      <c r="Z156" s="83">
        <f t="shared" si="120"/>
        <v>0</v>
      </c>
      <c r="AA156" s="83">
        <f t="shared" si="121"/>
        <v>0</v>
      </c>
      <c r="AB156" s="83">
        <f t="shared" si="122"/>
        <v>0</v>
      </c>
      <c r="AC156" s="83">
        <f t="shared" si="123"/>
        <v>0</v>
      </c>
      <c r="AD156" s="83">
        <f t="shared" si="124"/>
        <v>0</v>
      </c>
      <c r="AF156" s="83">
        <f>R156*'Key Assumptions'!$J34</f>
        <v>0</v>
      </c>
      <c r="AG156" s="83">
        <f>S156*'Key Assumptions'!$J34</f>
        <v>0</v>
      </c>
      <c r="AH156" s="83">
        <f>T156*'Key Assumptions'!$J34</f>
        <v>0</v>
      </c>
      <c r="AI156" s="83">
        <f>U156*'Key Assumptions'!$J34</f>
        <v>0</v>
      </c>
      <c r="AJ156" s="83">
        <f>V156*'Key Assumptions'!$J34</f>
        <v>0</v>
      </c>
      <c r="AK156" s="83">
        <f>W156*'Key Assumptions'!$J34</f>
        <v>0</v>
      </c>
      <c r="AL156" s="83">
        <f>X156*'Key Assumptions'!$J34</f>
        <v>0</v>
      </c>
      <c r="AM156" s="83">
        <f>Y156*'Key Assumptions'!$J34</f>
        <v>0</v>
      </c>
      <c r="AN156" s="83">
        <f>Z156*'Key Assumptions'!$J34</f>
        <v>0</v>
      </c>
      <c r="AO156" s="83">
        <f>AA156*'Key Assumptions'!$J34</f>
        <v>0</v>
      </c>
      <c r="AP156" s="83">
        <f>AB156*'Key Assumptions'!$J34</f>
        <v>0</v>
      </c>
      <c r="AQ156" s="83">
        <f>AC156*'Key Assumptions'!$J34</f>
        <v>0</v>
      </c>
      <c r="AR156" s="83">
        <f>AD156*'Key Assumptions'!$J34</f>
        <v>0</v>
      </c>
      <c r="AT156" t="s">
        <v>101</v>
      </c>
    </row>
    <row r="157" spans="1:46" x14ac:dyDescent="0.25">
      <c r="A157" s="10" t="s">
        <v>351</v>
      </c>
      <c r="B157" s="10">
        <v>2036</v>
      </c>
      <c r="C157" s="10" t="s">
        <v>101</v>
      </c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R157" s="83">
        <f t="shared" si="112"/>
        <v>0</v>
      </c>
      <c r="S157" s="83">
        <f t="shared" si="113"/>
        <v>0</v>
      </c>
      <c r="T157" s="83">
        <f t="shared" si="114"/>
        <v>0</v>
      </c>
      <c r="U157" s="83">
        <f t="shared" si="115"/>
        <v>0</v>
      </c>
      <c r="V157" s="83">
        <f t="shared" si="116"/>
        <v>0</v>
      </c>
      <c r="W157" s="83">
        <f t="shared" si="117"/>
        <v>0</v>
      </c>
      <c r="X157" s="83">
        <f t="shared" si="118"/>
        <v>0</v>
      </c>
      <c r="Y157" s="83">
        <f t="shared" si="119"/>
        <v>0</v>
      </c>
      <c r="Z157" s="83">
        <f t="shared" si="120"/>
        <v>0</v>
      </c>
      <c r="AA157" s="83">
        <f t="shared" si="121"/>
        <v>0</v>
      </c>
      <c r="AB157" s="83">
        <f t="shared" si="122"/>
        <v>0</v>
      </c>
      <c r="AC157" s="83">
        <f t="shared" si="123"/>
        <v>0</v>
      </c>
      <c r="AD157" s="83">
        <f t="shared" si="124"/>
        <v>0</v>
      </c>
      <c r="AF157" s="83">
        <f>R157*'Key Assumptions'!$J35</f>
        <v>0</v>
      </c>
      <c r="AG157" s="83">
        <f>S157*'Key Assumptions'!$J35</f>
        <v>0</v>
      </c>
      <c r="AH157" s="83">
        <f>T157*'Key Assumptions'!$J35</f>
        <v>0</v>
      </c>
      <c r="AI157" s="83">
        <f>U157*'Key Assumptions'!$J35</f>
        <v>0</v>
      </c>
      <c r="AJ157" s="83">
        <f>V157*'Key Assumptions'!$J35</f>
        <v>0</v>
      </c>
      <c r="AK157" s="83">
        <f>W157*'Key Assumptions'!$J35</f>
        <v>0</v>
      </c>
      <c r="AL157" s="83">
        <f>X157*'Key Assumptions'!$J35</f>
        <v>0</v>
      </c>
      <c r="AM157" s="83">
        <f>Y157*'Key Assumptions'!$J35</f>
        <v>0</v>
      </c>
      <c r="AN157" s="83">
        <f>Z157*'Key Assumptions'!$J35</f>
        <v>0</v>
      </c>
      <c r="AO157" s="83">
        <f>AA157*'Key Assumptions'!$J35</f>
        <v>0</v>
      </c>
      <c r="AP157" s="83">
        <f>AB157*'Key Assumptions'!$J35</f>
        <v>0</v>
      </c>
      <c r="AQ157" s="83">
        <f>AC157*'Key Assumptions'!$J35</f>
        <v>0</v>
      </c>
      <c r="AR157" s="83">
        <f>AD157*'Key Assumptions'!$J35</f>
        <v>0</v>
      </c>
      <c r="AT157" t="s">
        <v>101</v>
      </c>
    </row>
    <row r="158" spans="1:46" x14ac:dyDescent="0.25">
      <c r="A158" s="10" t="s">
        <v>352</v>
      </c>
      <c r="B158" s="10">
        <v>2037</v>
      </c>
      <c r="C158" s="10" t="s">
        <v>101</v>
      </c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R158" s="83">
        <f t="shared" si="112"/>
        <v>0</v>
      </c>
      <c r="S158" s="83">
        <f t="shared" si="113"/>
        <v>0</v>
      </c>
      <c r="T158" s="83">
        <f t="shared" si="114"/>
        <v>0</v>
      </c>
      <c r="U158" s="83">
        <f t="shared" si="115"/>
        <v>0</v>
      </c>
      <c r="V158" s="83">
        <f t="shared" si="116"/>
        <v>0</v>
      </c>
      <c r="W158" s="83">
        <f t="shared" si="117"/>
        <v>0</v>
      </c>
      <c r="X158" s="83">
        <f t="shared" si="118"/>
        <v>0</v>
      </c>
      <c r="Y158" s="83">
        <f t="shared" si="119"/>
        <v>0</v>
      </c>
      <c r="Z158" s="83">
        <f t="shared" si="120"/>
        <v>0</v>
      </c>
      <c r="AA158" s="83">
        <f t="shared" si="121"/>
        <v>0</v>
      </c>
      <c r="AB158" s="83">
        <f t="shared" si="122"/>
        <v>0</v>
      </c>
      <c r="AC158" s="83">
        <f t="shared" si="123"/>
        <v>0</v>
      </c>
      <c r="AD158" s="83">
        <f t="shared" si="124"/>
        <v>0</v>
      </c>
      <c r="AF158" s="83">
        <f>R158*'Key Assumptions'!$J36</f>
        <v>0</v>
      </c>
      <c r="AG158" s="83">
        <f>S158*'Key Assumptions'!$J36</f>
        <v>0</v>
      </c>
      <c r="AH158" s="83">
        <f>T158*'Key Assumptions'!$J36</f>
        <v>0</v>
      </c>
      <c r="AI158" s="83">
        <f>U158*'Key Assumptions'!$J36</f>
        <v>0</v>
      </c>
      <c r="AJ158" s="83">
        <f>V158*'Key Assumptions'!$J36</f>
        <v>0</v>
      </c>
      <c r="AK158" s="83">
        <f>W158*'Key Assumptions'!$J36</f>
        <v>0</v>
      </c>
      <c r="AL158" s="83">
        <f>X158*'Key Assumptions'!$J36</f>
        <v>0</v>
      </c>
      <c r="AM158" s="83">
        <f>Y158*'Key Assumptions'!$J36</f>
        <v>0</v>
      </c>
      <c r="AN158" s="83">
        <f>Z158*'Key Assumptions'!$J36</f>
        <v>0</v>
      </c>
      <c r="AO158" s="83">
        <f>AA158*'Key Assumptions'!$J36</f>
        <v>0</v>
      </c>
      <c r="AP158" s="83">
        <f>AB158*'Key Assumptions'!$J36</f>
        <v>0</v>
      </c>
      <c r="AQ158" s="83">
        <f>AC158*'Key Assumptions'!$J36</f>
        <v>0</v>
      </c>
      <c r="AR158" s="83">
        <f>AD158*'Key Assumptions'!$J36</f>
        <v>0</v>
      </c>
      <c r="AT158" t="s">
        <v>101</v>
      </c>
    </row>
    <row r="159" spans="1:46" x14ac:dyDescent="0.25">
      <c r="A159" s="10" t="s">
        <v>353</v>
      </c>
      <c r="B159" s="10">
        <v>2038</v>
      </c>
      <c r="C159" s="10" t="s">
        <v>101</v>
      </c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R159" s="83">
        <f t="shared" si="112"/>
        <v>0</v>
      </c>
      <c r="S159" s="83">
        <f t="shared" si="113"/>
        <v>0</v>
      </c>
      <c r="T159" s="83">
        <f t="shared" si="114"/>
        <v>0</v>
      </c>
      <c r="U159" s="83">
        <f t="shared" si="115"/>
        <v>0</v>
      </c>
      <c r="V159" s="83">
        <f t="shared" si="116"/>
        <v>0</v>
      </c>
      <c r="W159" s="83">
        <f t="shared" si="117"/>
        <v>0</v>
      </c>
      <c r="X159" s="83">
        <f t="shared" si="118"/>
        <v>0</v>
      </c>
      <c r="Y159" s="83">
        <f t="shared" si="119"/>
        <v>0</v>
      </c>
      <c r="Z159" s="83">
        <f t="shared" si="120"/>
        <v>0</v>
      </c>
      <c r="AA159" s="83">
        <f t="shared" si="121"/>
        <v>0</v>
      </c>
      <c r="AB159" s="83">
        <f t="shared" si="122"/>
        <v>0</v>
      </c>
      <c r="AC159" s="83">
        <f t="shared" si="123"/>
        <v>0</v>
      </c>
      <c r="AD159" s="83">
        <f t="shared" si="124"/>
        <v>0</v>
      </c>
      <c r="AF159" s="83">
        <f>R159*'Key Assumptions'!$J37</f>
        <v>0</v>
      </c>
      <c r="AG159" s="83">
        <f>S159*'Key Assumptions'!$J37</f>
        <v>0</v>
      </c>
      <c r="AH159" s="83">
        <f>T159*'Key Assumptions'!$J37</f>
        <v>0</v>
      </c>
      <c r="AI159" s="83">
        <f>U159*'Key Assumptions'!$J37</f>
        <v>0</v>
      </c>
      <c r="AJ159" s="83">
        <f>V159*'Key Assumptions'!$J37</f>
        <v>0</v>
      </c>
      <c r="AK159" s="83">
        <f>W159*'Key Assumptions'!$J37</f>
        <v>0</v>
      </c>
      <c r="AL159" s="83">
        <f>X159*'Key Assumptions'!$J37</f>
        <v>0</v>
      </c>
      <c r="AM159" s="83">
        <f>Y159*'Key Assumptions'!$J37</f>
        <v>0</v>
      </c>
      <c r="AN159" s="83">
        <f>Z159*'Key Assumptions'!$J37</f>
        <v>0</v>
      </c>
      <c r="AO159" s="83">
        <f>AA159*'Key Assumptions'!$J37</f>
        <v>0</v>
      </c>
      <c r="AP159" s="83">
        <f>AB159*'Key Assumptions'!$J37</f>
        <v>0</v>
      </c>
      <c r="AQ159" s="83">
        <f>AC159*'Key Assumptions'!$J37</f>
        <v>0</v>
      </c>
      <c r="AR159" s="83">
        <f>AD159*'Key Assumptions'!$J37</f>
        <v>0</v>
      </c>
      <c r="AT159" t="s">
        <v>101</v>
      </c>
    </row>
    <row r="160" spans="1:46" x14ac:dyDescent="0.25">
      <c r="A160" s="10" t="s">
        <v>354</v>
      </c>
      <c r="B160" s="10">
        <v>2039</v>
      </c>
      <c r="C160" s="10" t="s">
        <v>101</v>
      </c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R160" s="83">
        <f t="shared" si="112"/>
        <v>0</v>
      </c>
      <c r="S160" s="83">
        <f t="shared" si="113"/>
        <v>0</v>
      </c>
      <c r="T160" s="83">
        <f t="shared" si="114"/>
        <v>0</v>
      </c>
      <c r="U160" s="83">
        <f t="shared" si="115"/>
        <v>0</v>
      </c>
      <c r="V160" s="83">
        <f t="shared" si="116"/>
        <v>0</v>
      </c>
      <c r="W160" s="83">
        <f t="shared" si="117"/>
        <v>0</v>
      </c>
      <c r="X160" s="83">
        <f t="shared" si="118"/>
        <v>0</v>
      </c>
      <c r="Y160" s="83">
        <f t="shared" si="119"/>
        <v>0</v>
      </c>
      <c r="Z160" s="83">
        <f t="shared" si="120"/>
        <v>0</v>
      </c>
      <c r="AA160" s="83">
        <f t="shared" si="121"/>
        <v>0</v>
      </c>
      <c r="AB160" s="83">
        <f t="shared" si="122"/>
        <v>0</v>
      </c>
      <c r="AC160" s="83">
        <f t="shared" si="123"/>
        <v>0</v>
      </c>
      <c r="AD160" s="83">
        <f t="shared" si="124"/>
        <v>0</v>
      </c>
      <c r="AF160" s="83">
        <f>R160*'Key Assumptions'!$J38</f>
        <v>0</v>
      </c>
      <c r="AG160" s="83">
        <f>S160*'Key Assumptions'!$J38</f>
        <v>0</v>
      </c>
      <c r="AH160" s="83">
        <f>T160*'Key Assumptions'!$J38</f>
        <v>0</v>
      </c>
      <c r="AI160" s="83">
        <f>U160*'Key Assumptions'!$J38</f>
        <v>0</v>
      </c>
      <c r="AJ160" s="83">
        <f>V160*'Key Assumptions'!$J38</f>
        <v>0</v>
      </c>
      <c r="AK160" s="83">
        <f>W160*'Key Assumptions'!$J38</f>
        <v>0</v>
      </c>
      <c r="AL160" s="83">
        <f>X160*'Key Assumptions'!$J38</f>
        <v>0</v>
      </c>
      <c r="AM160" s="83">
        <f>Y160*'Key Assumptions'!$J38</f>
        <v>0</v>
      </c>
      <c r="AN160" s="83">
        <f>Z160*'Key Assumptions'!$J38</f>
        <v>0</v>
      </c>
      <c r="AO160" s="83">
        <f>AA160*'Key Assumptions'!$J38</f>
        <v>0</v>
      </c>
      <c r="AP160" s="83">
        <f>AB160*'Key Assumptions'!$J38</f>
        <v>0</v>
      </c>
      <c r="AQ160" s="83">
        <f>AC160*'Key Assumptions'!$J38</f>
        <v>0</v>
      </c>
      <c r="AR160" s="83">
        <f>AD160*'Key Assumptions'!$J38</f>
        <v>0</v>
      </c>
      <c r="AT160" t="s">
        <v>101</v>
      </c>
    </row>
    <row r="161" spans="1:46" x14ac:dyDescent="0.25">
      <c r="A161" s="10" t="s">
        <v>355</v>
      </c>
      <c r="B161" s="10">
        <v>2040</v>
      </c>
      <c r="C161" s="10" t="s">
        <v>101</v>
      </c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R161" s="83">
        <f t="shared" si="112"/>
        <v>0</v>
      </c>
      <c r="S161" s="83">
        <f t="shared" si="113"/>
        <v>0</v>
      </c>
      <c r="T161" s="83">
        <f t="shared" si="114"/>
        <v>0</v>
      </c>
      <c r="U161" s="83">
        <f t="shared" si="115"/>
        <v>0</v>
      </c>
      <c r="V161" s="83">
        <f t="shared" si="116"/>
        <v>0</v>
      </c>
      <c r="W161" s="83">
        <f t="shared" si="117"/>
        <v>0</v>
      </c>
      <c r="X161" s="83">
        <f t="shared" si="118"/>
        <v>0</v>
      </c>
      <c r="Y161" s="83">
        <f t="shared" si="119"/>
        <v>0</v>
      </c>
      <c r="Z161" s="83">
        <f t="shared" si="120"/>
        <v>0</v>
      </c>
      <c r="AA161" s="83">
        <f t="shared" si="121"/>
        <v>0</v>
      </c>
      <c r="AB161" s="83">
        <f t="shared" si="122"/>
        <v>0</v>
      </c>
      <c r="AC161" s="83">
        <f t="shared" si="123"/>
        <v>0</v>
      </c>
      <c r="AD161" s="83">
        <f t="shared" si="124"/>
        <v>0</v>
      </c>
      <c r="AF161" s="83">
        <f>R161*'Key Assumptions'!$J39</f>
        <v>0</v>
      </c>
      <c r="AG161" s="83">
        <f>S161*'Key Assumptions'!$J39</f>
        <v>0</v>
      </c>
      <c r="AH161" s="83">
        <f>T161*'Key Assumptions'!$J39</f>
        <v>0</v>
      </c>
      <c r="AI161" s="83">
        <f>U161*'Key Assumptions'!$J39</f>
        <v>0</v>
      </c>
      <c r="AJ161" s="83">
        <f>V161*'Key Assumptions'!$J39</f>
        <v>0</v>
      </c>
      <c r="AK161" s="83">
        <f>W161*'Key Assumptions'!$J39</f>
        <v>0</v>
      </c>
      <c r="AL161" s="83">
        <f>X161*'Key Assumptions'!$J39</f>
        <v>0</v>
      </c>
      <c r="AM161" s="83">
        <f>Y161*'Key Assumptions'!$J39</f>
        <v>0</v>
      </c>
      <c r="AN161" s="83">
        <f>Z161*'Key Assumptions'!$J39</f>
        <v>0</v>
      </c>
      <c r="AO161" s="83">
        <f>AA161*'Key Assumptions'!$J39</f>
        <v>0</v>
      </c>
      <c r="AP161" s="83">
        <f>AB161*'Key Assumptions'!$J39</f>
        <v>0</v>
      </c>
      <c r="AQ161" s="83">
        <f>AC161*'Key Assumptions'!$J39</f>
        <v>0</v>
      </c>
      <c r="AR161" s="83">
        <f>AD161*'Key Assumptions'!$J39</f>
        <v>0</v>
      </c>
      <c r="AT161" t="s">
        <v>101</v>
      </c>
    </row>
    <row r="162" spans="1:46" x14ac:dyDescent="0.25">
      <c r="A162" s="10" t="s">
        <v>356</v>
      </c>
      <c r="B162" s="10">
        <v>2041</v>
      </c>
      <c r="C162" s="10" t="s">
        <v>101</v>
      </c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R162" s="83">
        <f t="shared" si="112"/>
        <v>0</v>
      </c>
      <c r="S162" s="83">
        <f t="shared" si="113"/>
        <v>0</v>
      </c>
      <c r="T162" s="83">
        <f t="shared" si="114"/>
        <v>0</v>
      </c>
      <c r="U162" s="83">
        <f t="shared" si="115"/>
        <v>0</v>
      </c>
      <c r="V162" s="83">
        <f t="shared" si="116"/>
        <v>0</v>
      </c>
      <c r="W162" s="83">
        <f t="shared" si="117"/>
        <v>0</v>
      </c>
      <c r="X162" s="83">
        <f t="shared" si="118"/>
        <v>0</v>
      </c>
      <c r="Y162" s="83">
        <f t="shared" si="119"/>
        <v>0</v>
      </c>
      <c r="Z162" s="83">
        <f t="shared" si="120"/>
        <v>0</v>
      </c>
      <c r="AA162" s="83">
        <f t="shared" si="121"/>
        <v>0</v>
      </c>
      <c r="AB162" s="83">
        <f t="shared" si="122"/>
        <v>0</v>
      </c>
      <c r="AC162" s="83">
        <f t="shared" si="123"/>
        <v>0</v>
      </c>
      <c r="AD162" s="83">
        <f t="shared" si="124"/>
        <v>0</v>
      </c>
      <c r="AF162" s="83">
        <f>R162*'Key Assumptions'!$J40</f>
        <v>0</v>
      </c>
      <c r="AG162" s="83">
        <f>S162*'Key Assumptions'!$J40</f>
        <v>0</v>
      </c>
      <c r="AH162" s="83">
        <f>T162*'Key Assumptions'!$J40</f>
        <v>0</v>
      </c>
      <c r="AI162" s="83">
        <f>U162*'Key Assumptions'!$J40</f>
        <v>0</v>
      </c>
      <c r="AJ162" s="83">
        <f>V162*'Key Assumptions'!$J40</f>
        <v>0</v>
      </c>
      <c r="AK162" s="83">
        <f>W162*'Key Assumptions'!$J40</f>
        <v>0</v>
      </c>
      <c r="AL162" s="83">
        <f>X162*'Key Assumptions'!$J40</f>
        <v>0</v>
      </c>
      <c r="AM162" s="83">
        <f>Y162*'Key Assumptions'!$J40</f>
        <v>0</v>
      </c>
      <c r="AN162" s="83">
        <f>Z162*'Key Assumptions'!$J40</f>
        <v>0</v>
      </c>
      <c r="AO162" s="83">
        <f>AA162*'Key Assumptions'!$J40</f>
        <v>0</v>
      </c>
      <c r="AP162" s="83">
        <f>AB162*'Key Assumptions'!$J40</f>
        <v>0</v>
      </c>
      <c r="AQ162" s="83">
        <f>AC162*'Key Assumptions'!$J40</f>
        <v>0</v>
      </c>
      <c r="AR162" s="83">
        <f>AD162*'Key Assumptions'!$J40</f>
        <v>0</v>
      </c>
      <c r="AT162" t="s">
        <v>101</v>
      </c>
    </row>
    <row r="163" spans="1:46" x14ac:dyDescent="0.25">
      <c r="A163" s="10" t="s">
        <v>357</v>
      </c>
      <c r="B163" s="10">
        <v>2042</v>
      </c>
      <c r="C163" s="10" t="s">
        <v>101</v>
      </c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R163" s="83">
        <f t="shared" si="112"/>
        <v>0</v>
      </c>
      <c r="S163" s="83">
        <f t="shared" si="113"/>
        <v>0</v>
      </c>
      <c r="T163" s="83">
        <f t="shared" si="114"/>
        <v>0</v>
      </c>
      <c r="U163" s="83">
        <f t="shared" si="115"/>
        <v>0</v>
      </c>
      <c r="V163" s="83">
        <f t="shared" si="116"/>
        <v>0</v>
      </c>
      <c r="W163" s="83">
        <f t="shared" si="117"/>
        <v>0</v>
      </c>
      <c r="X163" s="83">
        <f t="shared" si="118"/>
        <v>0</v>
      </c>
      <c r="Y163" s="83">
        <f t="shared" si="119"/>
        <v>0</v>
      </c>
      <c r="Z163" s="83">
        <f t="shared" si="120"/>
        <v>0</v>
      </c>
      <c r="AA163" s="83">
        <f t="shared" si="121"/>
        <v>0</v>
      </c>
      <c r="AB163" s="83">
        <f t="shared" si="122"/>
        <v>0</v>
      </c>
      <c r="AC163" s="83">
        <f t="shared" si="123"/>
        <v>0</v>
      </c>
      <c r="AD163" s="83">
        <f t="shared" si="124"/>
        <v>0</v>
      </c>
      <c r="AF163" s="83">
        <f>R163*'Key Assumptions'!$J41</f>
        <v>0</v>
      </c>
      <c r="AG163" s="83">
        <f>S163*'Key Assumptions'!$J41</f>
        <v>0</v>
      </c>
      <c r="AH163" s="83">
        <f>T163*'Key Assumptions'!$J41</f>
        <v>0</v>
      </c>
      <c r="AI163" s="83">
        <f>U163*'Key Assumptions'!$J41</f>
        <v>0</v>
      </c>
      <c r="AJ163" s="83">
        <f>V163*'Key Assumptions'!$J41</f>
        <v>0</v>
      </c>
      <c r="AK163" s="83">
        <f>W163*'Key Assumptions'!$J41</f>
        <v>0</v>
      </c>
      <c r="AL163" s="83">
        <f>X163*'Key Assumptions'!$J41</f>
        <v>0</v>
      </c>
      <c r="AM163" s="83">
        <f>Y163*'Key Assumptions'!$J41</f>
        <v>0</v>
      </c>
      <c r="AN163" s="83">
        <f>Z163*'Key Assumptions'!$J41</f>
        <v>0</v>
      </c>
      <c r="AO163" s="83">
        <f>AA163*'Key Assumptions'!$J41</f>
        <v>0</v>
      </c>
      <c r="AP163" s="83">
        <f>AB163*'Key Assumptions'!$J41</f>
        <v>0</v>
      </c>
      <c r="AQ163" s="83">
        <f>AC163*'Key Assumptions'!$J41</f>
        <v>0</v>
      </c>
      <c r="AR163" s="83">
        <f>AD163*'Key Assumptions'!$J41</f>
        <v>0</v>
      </c>
      <c r="AT163" t="s">
        <v>101</v>
      </c>
    </row>
    <row r="164" spans="1:46" x14ac:dyDescent="0.25">
      <c r="A164" s="10" t="s">
        <v>358</v>
      </c>
      <c r="B164" s="10">
        <v>2043</v>
      </c>
      <c r="C164" s="10" t="s">
        <v>101</v>
      </c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R164" s="83">
        <f t="shared" si="112"/>
        <v>0</v>
      </c>
      <c r="S164" s="83">
        <f t="shared" si="113"/>
        <v>0</v>
      </c>
      <c r="T164" s="83">
        <f t="shared" si="114"/>
        <v>0</v>
      </c>
      <c r="U164" s="83">
        <f t="shared" si="115"/>
        <v>0</v>
      </c>
      <c r="V164" s="83">
        <f t="shared" si="116"/>
        <v>0</v>
      </c>
      <c r="W164" s="83">
        <f t="shared" si="117"/>
        <v>0</v>
      </c>
      <c r="X164" s="83">
        <f t="shared" si="118"/>
        <v>0</v>
      </c>
      <c r="Y164" s="83">
        <f t="shared" si="119"/>
        <v>0</v>
      </c>
      <c r="Z164" s="83">
        <f t="shared" si="120"/>
        <v>0</v>
      </c>
      <c r="AA164" s="83">
        <f t="shared" si="121"/>
        <v>0</v>
      </c>
      <c r="AB164" s="83">
        <f t="shared" si="122"/>
        <v>0</v>
      </c>
      <c r="AC164" s="83">
        <f t="shared" si="123"/>
        <v>0</v>
      </c>
      <c r="AD164" s="83">
        <f t="shared" si="124"/>
        <v>0</v>
      </c>
      <c r="AF164" s="83">
        <f>R164*'Key Assumptions'!$J42</f>
        <v>0</v>
      </c>
      <c r="AG164" s="83">
        <f>S164*'Key Assumptions'!$J42</f>
        <v>0</v>
      </c>
      <c r="AH164" s="83">
        <f>T164*'Key Assumptions'!$J42</f>
        <v>0</v>
      </c>
      <c r="AI164" s="83">
        <f>U164*'Key Assumptions'!$J42</f>
        <v>0</v>
      </c>
      <c r="AJ164" s="83">
        <f>V164*'Key Assumptions'!$J42</f>
        <v>0</v>
      </c>
      <c r="AK164" s="83">
        <f>W164*'Key Assumptions'!$J42</f>
        <v>0</v>
      </c>
      <c r="AL164" s="83">
        <f>X164*'Key Assumptions'!$J42</f>
        <v>0</v>
      </c>
      <c r="AM164" s="83">
        <f>Y164*'Key Assumptions'!$J42</f>
        <v>0</v>
      </c>
      <c r="AN164" s="83">
        <f>Z164*'Key Assumptions'!$J42</f>
        <v>0</v>
      </c>
      <c r="AO164" s="83">
        <f>AA164*'Key Assumptions'!$J42</f>
        <v>0</v>
      </c>
      <c r="AP164" s="83">
        <f>AB164*'Key Assumptions'!$J42</f>
        <v>0</v>
      </c>
      <c r="AQ164" s="83">
        <f>AC164*'Key Assumptions'!$J42</f>
        <v>0</v>
      </c>
      <c r="AR164" s="83">
        <f>AD164*'Key Assumptions'!$J42</f>
        <v>0</v>
      </c>
      <c r="AT164" t="s">
        <v>101</v>
      </c>
    </row>
    <row r="165" spans="1:46" x14ac:dyDescent="0.25">
      <c r="A165" s="10" t="s">
        <v>359</v>
      </c>
      <c r="B165" s="10">
        <v>2028</v>
      </c>
      <c r="C165" s="10" t="s">
        <v>102</v>
      </c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R165" s="83">
        <f>D165</f>
        <v>0</v>
      </c>
      <c r="S165" s="83">
        <f>E165</f>
        <v>0</v>
      </c>
      <c r="T165" s="83">
        <f>F165</f>
        <v>0</v>
      </c>
      <c r="U165" s="83">
        <f>G165</f>
        <v>0</v>
      </c>
      <c r="V165" s="83">
        <f t="shared" ref="V165:W165" si="125">H165</f>
        <v>0</v>
      </c>
      <c r="W165" s="83">
        <f t="shared" si="125"/>
        <v>0</v>
      </c>
      <c r="X165" s="83">
        <f>J165</f>
        <v>0</v>
      </c>
      <c r="Y165" s="83">
        <f>K165</f>
        <v>0</v>
      </c>
      <c r="Z165" s="83">
        <f>L165</f>
        <v>0</v>
      </c>
      <c r="AA165" s="83">
        <f>M165</f>
        <v>0</v>
      </c>
      <c r="AB165" s="83">
        <f t="shared" ref="AB165:AC165" si="126">N165</f>
        <v>0</v>
      </c>
      <c r="AC165" s="83">
        <f t="shared" si="126"/>
        <v>0</v>
      </c>
      <c r="AD165" s="83">
        <f>P165</f>
        <v>0</v>
      </c>
      <c r="AF165" s="83">
        <f>R165*'Key Assumptions'!$K27</f>
        <v>0</v>
      </c>
      <c r="AG165" s="83">
        <f>S165*'Key Assumptions'!$K27</f>
        <v>0</v>
      </c>
      <c r="AH165" s="83">
        <f>T165*'Key Assumptions'!$K27</f>
        <v>0</v>
      </c>
      <c r="AI165" s="83">
        <f>U165*'Key Assumptions'!$K27</f>
        <v>0</v>
      </c>
      <c r="AJ165" s="83">
        <f>V165*'Key Assumptions'!$K27</f>
        <v>0</v>
      </c>
      <c r="AK165" s="83">
        <f>W165*'Key Assumptions'!$K27</f>
        <v>0</v>
      </c>
      <c r="AL165" s="83">
        <f>X165*'Key Assumptions'!$K27</f>
        <v>0</v>
      </c>
      <c r="AM165" s="83">
        <f>Y165*'Key Assumptions'!$K27</f>
        <v>0</v>
      </c>
      <c r="AN165" s="83">
        <f>Z165*'Key Assumptions'!$K27</f>
        <v>0</v>
      </c>
      <c r="AO165" s="83">
        <f>AA165*'Key Assumptions'!$K27</f>
        <v>0</v>
      </c>
      <c r="AP165" s="83">
        <f>AB165*'Key Assumptions'!$K27</f>
        <v>0</v>
      </c>
      <c r="AQ165" s="83">
        <f>AC165*'Key Assumptions'!$K27</f>
        <v>0</v>
      </c>
      <c r="AR165" s="83">
        <f>AD165*'Key Assumptions'!$K27</f>
        <v>0</v>
      </c>
      <c r="AT165" t="s">
        <v>102</v>
      </c>
    </row>
    <row r="166" spans="1:46" x14ac:dyDescent="0.25">
      <c r="A166" s="10" t="s">
        <v>360</v>
      </c>
      <c r="B166" s="10">
        <v>2029</v>
      </c>
      <c r="C166" s="10" t="s">
        <v>102</v>
      </c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R166" s="83">
        <f t="shared" ref="R166:R180" si="127">D166+R165</f>
        <v>0</v>
      </c>
      <c r="S166" s="83">
        <f t="shared" ref="S166:S180" si="128">E166+S165</f>
        <v>0</v>
      </c>
      <c r="T166" s="83">
        <f t="shared" ref="T166:T180" si="129">F166+T165</f>
        <v>0</v>
      </c>
      <c r="U166" s="83">
        <f t="shared" ref="U166:U180" si="130">G166+U165</f>
        <v>0</v>
      </c>
      <c r="V166" s="83">
        <f t="shared" ref="V166:V180" si="131">H166+V165</f>
        <v>0</v>
      </c>
      <c r="W166" s="83">
        <f t="shared" ref="W166:W180" si="132">I166+W165</f>
        <v>0</v>
      </c>
      <c r="X166" s="83">
        <f t="shared" ref="X166:X180" si="133">J166+X165</f>
        <v>0</v>
      </c>
      <c r="Y166" s="83">
        <f t="shared" ref="Y166:Y180" si="134">K166+Y165</f>
        <v>0</v>
      </c>
      <c r="Z166" s="83">
        <f t="shared" ref="Z166:Z180" si="135">L166+Z165</f>
        <v>0</v>
      </c>
      <c r="AA166" s="83">
        <f t="shared" ref="AA166:AA180" si="136">M166+AA165</f>
        <v>0</v>
      </c>
      <c r="AB166" s="83">
        <f t="shared" ref="AB166:AB180" si="137">N166+AB165</f>
        <v>0</v>
      </c>
      <c r="AC166" s="83">
        <f t="shared" ref="AC166:AC180" si="138">O166+AC165</f>
        <v>0</v>
      </c>
      <c r="AD166" s="83">
        <f t="shared" ref="AD166:AD180" si="139">P166+AD165</f>
        <v>0</v>
      </c>
      <c r="AF166" s="83">
        <f>R166*'Key Assumptions'!$K28</f>
        <v>0</v>
      </c>
      <c r="AG166" s="83">
        <f>S166*'Key Assumptions'!$K28</f>
        <v>0</v>
      </c>
      <c r="AH166" s="83">
        <f>T166*'Key Assumptions'!$K28</f>
        <v>0</v>
      </c>
      <c r="AI166" s="83">
        <f>U166*'Key Assumptions'!$K28</f>
        <v>0</v>
      </c>
      <c r="AJ166" s="83">
        <f>V166*'Key Assumptions'!$K28</f>
        <v>0</v>
      </c>
      <c r="AK166" s="83">
        <f>W166*'Key Assumptions'!$K28</f>
        <v>0</v>
      </c>
      <c r="AL166" s="83">
        <f>X166*'Key Assumptions'!$K28</f>
        <v>0</v>
      </c>
      <c r="AM166" s="83">
        <f>Y166*'Key Assumptions'!$K28</f>
        <v>0</v>
      </c>
      <c r="AN166" s="83">
        <f>Z166*'Key Assumptions'!$K28</f>
        <v>0</v>
      </c>
      <c r="AO166" s="83">
        <f>AA166*'Key Assumptions'!$K28</f>
        <v>0</v>
      </c>
      <c r="AP166" s="83">
        <f>AB166*'Key Assumptions'!$K28</f>
        <v>0</v>
      </c>
      <c r="AQ166" s="83">
        <f>AC166*'Key Assumptions'!$K28</f>
        <v>0</v>
      </c>
      <c r="AR166" s="83">
        <f>AD166*'Key Assumptions'!$K28</f>
        <v>0</v>
      </c>
      <c r="AT166" t="s">
        <v>102</v>
      </c>
    </row>
    <row r="167" spans="1:46" x14ac:dyDescent="0.25">
      <c r="A167" s="10" t="s">
        <v>361</v>
      </c>
      <c r="B167" s="10">
        <v>2030</v>
      </c>
      <c r="C167" s="10" t="s">
        <v>102</v>
      </c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R167" s="83">
        <f t="shared" si="127"/>
        <v>0</v>
      </c>
      <c r="S167" s="83">
        <f t="shared" si="128"/>
        <v>0</v>
      </c>
      <c r="T167" s="83">
        <f t="shared" si="129"/>
        <v>0</v>
      </c>
      <c r="U167" s="83">
        <f t="shared" si="130"/>
        <v>0</v>
      </c>
      <c r="V167" s="83">
        <f t="shared" si="131"/>
        <v>0</v>
      </c>
      <c r="W167" s="83">
        <f t="shared" si="132"/>
        <v>0</v>
      </c>
      <c r="X167" s="83">
        <f t="shared" si="133"/>
        <v>0</v>
      </c>
      <c r="Y167" s="83">
        <f t="shared" si="134"/>
        <v>0</v>
      </c>
      <c r="Z167" s="83">
        <f t="shared" si="135"/>
        <v>0</v>
      </c>
      <c r="AA167" s="83">
        <f t="shared" si="136"/>
        <v>0</v>
      </c>
      <c r="AB167" s="83">
        <f t="shared" si="137"/>
        <v>0</v>
      </c>
      <c r="AC167" s="83">
        <f t="shared" si="138"/>
        <v>0</v>
      </c>
      <c r="AD167" s="83">
        <f t="shared" si="139"/>
        <v>0</v>
      </c>
      <c r="AF167" s="83">
        <f>R167*'Key Assumptions'!$K29</f>
        <v>0</v>
      </c>
      <c r="AG167" s="83">
        <f>S167*'Key Assumptions'!$K29</f>
        <v>0</v>
      </c>
      <c r="AH167" s="83">
        <f>T167*'Key Assumptions'!$K29</f>
        <v>0</v>
      </c>
      <c r="AI167" s="83">
        <f>U167*'Key Assumptions'!$K29</f>
        <v>0</v>
      </c>
      <c r="AJ167" s="83">
        <f>V167*'Key Assumptions'!$K29</f>
        <v>0</v>
      </c>
      <c r="AK167" s="83">
        <f>W167*'Key Assumptions'!$K29</f>
        <v>0</v>
      </c>
      <c r="AL167" s="83">
        <f>X167*'Key Assumptions'!$K29</f>
        <v>0</v>
      </c>
      <c r="AM167" s="83">
        <f>Y167*'Key Assumptions'!$K29</f>
        <v>0</v>
      </c>
      <c r="AN167" s="83">
        <f>Z167*'Key Assumptions'!$K29</f>
        <v>0</v>
      </c>
      <c r="AO167" s="83">
        <f>AA167*'Key Assumptions'!$K29</f>
        <v>0</v>
      </c>
      <c r="AP167" s="83">
        <f>AB167*'Key Assumptions'!$K29</f>
        <v>0</v>
      </c>
      <c r="AQ167" s="83">
        <f>AC167*'Key Assumptions'!$K29</f>
        <v>0</v>
      </c>
      <c r="AR167" s="83">
        <f>AD167*'Key Assumptions'!$K29</f>
        <v>0</v>
      </c>
      <c r="AT167" t="s">
        <v>102</v>
      </c>
    </row>
    <row r="168" spans="1:46" x14ac:dyDescent="0.25">
      <c r="A168" s="10" t="s">
        <v>362</v>
      </c>
      <c r="B168" s="10">
        <v>2031</v>
      </c>
      <c r="C168" s="10" t="s">
        <v>102</v>
      </c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R168" s="83">
        <f t="shared" si="127"/>
        <v>0</v>
      </c>
      <c r="S168" s="83">
        <f t="shared" si="128"/>
        <v>0</v>
      </c>
      <c r="T168" s="83">
        <f t="shared" si="129"/>
        <v>0</v>
      </c>
      <c r="U168" s="83">
        <f t="shared" si="130"/>
        <v>0</v>
      </c>
      <c r="V168" s="83">
        <f t="shared" si="131"/>
        <v>0</v>
      </c>
      <c r="W168" s="83">
        <f t="shared" si="132"/>
        <v>0</v>
      </c>
      <c r="X168" s="83">
        <f t="shared" si="133"/>
        <v>0</v>
      </c>
      <c r="Y168" s="83">
        <f t="shared" si="134"/>
        <v>0</v>
      </c>
      <c r="Z168" s="83">
        <f t="shared" si="135"/>
        <v>0</v>
      </c>
      <c r="AA168" s="83">
        <f t="shared" si="136"/>
        <v>0</v>
      </c>
      <c r="AB168" s="83">
        <f t="shared" si="137"/>
        <v>0</v>
      </c>
      <c r="AC168" s="83">
        <f t="shared" si="138"/>
        <v>0</v>
      </c>
      <c r="AD168" s="83">
        <f t="shared" si="139"/>
        <v>0</v>
      </c>
      <c r="AF168" s="83">
        <f>R168*'Key Assumptions'!$K30</f>
        <v>0</v>
      </c>
      <c r="AG168" s="83">
        <f>S168*'Key Assumptions'!$K30</f>
        <v>0</v>
      </c>
      <c r="AH168" s="83">
        <f>T168*'Key Assumptions'!$K30</f>
        <v>0</v>
      </c>
      <c r="AI168" s="83">
        <f>U168*'Key Assumptions'!$K30</f>
        <v>0</v>
      </c>
      <c r="AJ168" s="83">
        <f>V168*'Key Assumptions'!$K30</f>
        <v>0</v>
      </c>
      <c r="AK168" s="83">
        <f>W168*'Key Assumptions'!$K30</f>
        <v>0</v>
      </c>
      <c r="AL168" s="83">
        <f>X168*'Key Assumptions'!$K30</f>
        <v>0</v>
      </c>
      <c r="AM168" s="83">
        <f>Y168*'Key Assumptions'!$K30</f>
        <v>0</v>
      </c>
      <c r="AN168" s="83">
        <f>Z168*'Key Assumptions'!$K30</f>
        <v>0</v>
      </c>
      <c r="AO168" s="83">
        <f>AA168*'Key Assumptions'!$K30</f>
        <v>0</v>
      </c>
      <c r="AP168" s="83">
        <f>AB168*'Key Assumptions'!$K30</f>
        <v>0</v>
      </c>
      <c r="AQ168" s="83">
        <f>AC168*'Key Assumptions'!$K30</f>
        <v>0</v>
      </c>
      <c r="AR168" s="83">
        <f>AD168*'Key Assumptions'!$K30</f>
        <v>0</v>
      </c>
      <c r="AT168" t="s">
        <v>102</v>
      </c>
    </row>
    <row r="169" spans="1:46" x14ac:dyDescent="0.25">
      <c r="A169" s="10" t="s">
        <v>363</v>
      </c>
      <c r="B169" s="10">
        <v>2032</v>
      </c>
      <c r="C169" s="10" t="s">
        <v>102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R169" s="83">
        <f t="shared" si="127"/>
        <v>0</v>
      </c>
      <c r="S169" s="83">
        <f t="shared" si="128"/>
        <v>0</v>
      </c>
      <c r="T169" s="83">
        <f t="shared" si="129"/>
        <v>0</v>
      </c>
      <c r="U169" s="83">
        <f t="shared" si="130"/>
        <v>0</v>
      </c>
      <c r="V169" s="83">
        <f t="shared" si="131"/>
        <v>0</v>
      </c>
      <c r="W169" s="83">
        <f t="shared" si="132"/>
        <v>0</v>
      </c>
      <c r="X169" s="83">
        <f t="shared" si="133"/>
        <v>0</v>
      </c>
      <c r="Y169" s="83">
        <f t="shared" si="134"/>
        <v>0</v>
      </c>
      <c r="Z169" s="83">
        <f t="shared" si="135"/>
        <v>0</v>
      </c>
      <c r="AA169" s="83">
        <f t="shared" si="136"/>
        <v>0</v>
      </c>
      <c r="AB169" s="83">
        <f t="shared" si="137"/>
        <v>0</v>
      </c>
      <c r="AC169" s="83">
        <f t="shared" si="138"/>
        <v>0</v>
      </c>
      <c r="AD169" s="83">
        <f t="shared" si="139"/>
        <v>0</v>
      </c>
      <c r="AF169" s="83">
        <f>R169*'Key Assumptions'!$K31</f>
        <v>0</v>
      </c>
      <c r="AG169" s="83">
        <f>S169*'Key Assumptions'!$K31</f>
        <v>0</v>
      </c>
      <c r="AH169" s="83">
        <f>T169*'Key Assumptions'!$K31</f>
        <v>0</v>
      </c>
      <c r="AI169" s="83">
        <f>U169*'Key Assumptions'!$K31</f>
        <v>0</v>
      </c>
      <c r="AJ169" s="83">
        <f>V169*'Key Assumptions'!$K31</f>
        <v>0</v>
      </c>
      <c r="AK169" s="83">
        <f>W169*'Key Assumptions'!$K31</f>
        <v>0</v>
      </c>
      <c r="AL169" s="83">
        <f>X169*'Key Assumptions'!$K31</f>
        <v>0</v>
      </c>
      <c r="AM169" s="83">
        <f>Y169*'Key Assumptions'!$K31</f>
        <v>0</v>
      </c>
      <c r="AN169" s="83">
        <f>Z169*'Key Assumptions'!$K31</f>
        <v>0</v>
      </c>
      <c r="AO169" s="83">
        <f>AA169*'Key Assumptions'!$K31</f>
        <v>0</v>
      </c>
      <c r="AP169" s="83">
        <f>AB169*'Key Assumptions'!$K31</f>
        <v>0</v>
      </c>
      <c r="AQ169" s="83">
        <f>AC169*'Key Assumptions'!$K31</f>
        <v>0</v>
      </c>
      <c r="AR169" s="83">
        <f>AD169*'Key Assumptions'!$K31</f>
        <v>0</v>
      </c>
      <c r="AT169" t="s">
        <v>102</v>
      </c>
    </row>
    <row r="170" spans="1:46" x14ac:dyDescent="0.25">
      <c r="A170" s="10" t="s">
        <v>364</v>
      </c>
      <c r="B170" s="10">
        <v>2033</v>
      </c>
      <c r="C170" s="10" t="s">
        <v>102</v>
      </c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R170" s="83">
        <f t="shared" si="127"/>
        <v>0</v>
      </c>
      <c r="S170" s="83">
        <f t="shared" si="128"/>
        <v>0</v>
      </c>
      <c r="T170" s="83">
        <f t="shared" si="129"/>
        <v>0</v>
      </c>
      <c r="U170" s="83">
        <f t="shared" si="130"/>
        <v>0</v>
      </c>
      <c r="V170" s="83">
        <f t="shared" si="131"/>
        <v>0</v>
      </c>
      <c r="W170" s="83">
        <f t="shared" si="132"/>
        <v>0</v>
      </c>
      <c r="X170" s="83">
        <f t="shared" si="133"/>
        <v>0</v>
      </c>
      <c r="Y170" s="83">
        <f t="shared" si="134"/>
        <v>0</v>
      </c>
      <c r="Z170" s="83">
        <f t="shared" si="135"/>
        <v>0</v>
      </c>
      <c r="AA170" s="83">
        <f t="shared" si="136"/>
        <v>0</v>
      </c>
      <c r="AB170" s="83">
        <f t="shared" si="137"/>
        <v>0</v>
      </c>
      <c r="AC170" s="83">
        <f t="shared" si="138"/>
        <v>0</v>
      </c>
      <c r="AD170" s="83">
        <f t="shared" si="139"/>
        <v>0</v>
      </c>
      <c r="AF170" s="83">
        <f>R170*'Key Assumptions'!$K32</f>
        <v>0</v>
      </c>
      <c r="AG170" s="83">
        <f>S170*'Key Assumptions'!$K32</f>
        <v>0</v>
      </c>
      <c r="AH170" s="83">
        <f>T170*'Key Assumptions'!$K32</f>
        <v>0</v>
      </c>
      <c r="AI170" s="83">
        <f>U170*'Key Assumptions'!$K32</f>
        <v>0</v>
      </c>
      <c r="AJ170" s="83">
        <f>V170*'Key Assumptions'!$K32</f>
        <v>0</v>
      </c>
      <c r="AK170" s="83">
        <f>W170*'Key Assumptions'!$K32</f>
        <v>0</v>
      </c>
      <c r="AL170" s="83">
        <f>X170*'Key Assumptions'!$K32</f>
        <v>0</v>
      </c>
      <c r="AM170" s="83">
        <f>Y170*'Key Assumptions'!$K32</f>
        <v>0</v>
      </c>
      <c r="AN170" s="83">
        <f>Z170*'Key Assumptions'!$K32</f>
        <v>0</v>
      </c>
      <c r="AO170" s="83">
        <f>AA170*'Key Assumptions'!$K32</f>
        <v>0</v>
      </c>
      <c r="AP170" s="83">
        <f>AB170*'Key Assumptions'!$K32</f>
        <v>0</v>
      </c>
      <c r="AQ170" s="83">
        <f>AC170*'Key Assumptions'!$K32</f>
        <v>0</v>
      </c>
      <c r="AR170" s="83">
        <f>AD170*'Key Assumptions'!$K32</f>
        <v>0</v>
      </c>
      <c r="AT170" t="s">
        <v>102</v>
      </c>
    </row>
    <row r="171" spans="1:46" x14ac:dyDescent="0.25">
      <c r="A171" s="10" t="s">
        <v>365</v>
      </c>
      <c r="B171" s="10">
        <v>2034</v>
      </c>
      <c r="C171" s="10" t="s">
        <v>102</v>
      </c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R171" s="83">
        <f t="shared" si="127"/>
        <v>0</v>
      </c>
      <c r="S171" s="83">
        <f t="shared" si="128"/>
        <v>0</v>
      </c>
      <c r="T171" s="83">
        <f t="shared" si="129"/>
        <v>0</v>
      </c>
      <c r="U171" s="83">
        <f t="shared" si="130"/>
        <v>0</v>
      </c>
      <c r="V171" s="83">
        <f t="shared" si="131"/>
        <v>0</v>
      </c>
      <c r="W171" s="83">
        <f t="shared" si="132"/>
        <v>0</v>
      </c>
      <c r="X171" s="83">
        <f t="shared" si="133"/>
        <v>0</v>
      </c>
      <c r="Y171" s="83">
        <f t="shared" si="134"/>
        <v>0</v>
      </c>
      <c r="Z171" s="83">
        <f t="shared" si="135"/>
        <v>0</v>
      </c>
      <c r="AA171" s="83">
        <f t="shared" si="136"/>
        <v>0</v>
      </c>
      <c r="AB171" s="83">
        <f t="shared" si="137"/>
        <v>0</v>
      </c>
      <c r="AC171" s="83">
        <f t="shared" si="138"/>
        <v>0</v>
      </c>
      <c r="AD171" s="83">
        <f t="shared" si="139"/>
        <v>0</v>
      </c>
      <c r="AF171" s="83">
        <f>R171*'Key Assumptions'!$K33</f>
        <v>0</v>
      </c>
      <c r="AG171" s="83">
        <f>S171*'Key Assumptions'!$K33</f>
        <v>0</v>
      </c>
      <c r="AH171" s="83">
        <f>T171*'Key Assumptions'!$K33</f>
        <v>0</v>
      </c>
      <c r="AI171" s="83">
        <f>U171*'Key Assumptions'!$K33</f>
        <v>0</v>
      </c>
      <c r="AJ171" s="83">
        <f>V171*'Key Assumptions'!$K33</f>
        <v>0</v>
      </c>
      <c r="AK171" s="83">
        <f>W171*'Key Assumptions'!$K33</f>
        <v>0</v>
      </c>
      <c r="AL171" s="83">
        <f>X171*'Key Assumptions'!$K33</f>
        <v>0</v>
      </c>
      <c r="AM171" s="83">
        <f>Y171*'Key Assumptions'!$K33</f>
        <v>0</v>
      </c>
      <c r="AN171" s="83">
        <f>Z171*'Key Assumptions'!$K33</f>
        <v>0</v>
      </c>
      <c r="AO171" s="83">
        <f>AA171*'Key Assumptions'!$K33</f>
        <v>0</v>
      </c>
      <c r="AP171" s="83">
        <f>AB171*'Key Assumptions'!$K33</f>
        <v>0</v>
      </c>
      <c r="AQ171" s="83">
        <f>AC171*'Key Assumptions'!$K33</f>
        <v>0</v>
      </c>
      <c r="AR171" s="83">
        <f>AD171*'Key Assumptions'!$K33</f>
        <v>0</v>
      </c>
      <c r="AT171" t="s">
        <v>102</v>
      </c>
    </row>
    <row r="172" spans="1:46" x14ac:dyDescent="0.25">
      <c r="A172" s="10" t="s">
        <v>366</v>
      </c>
      <c r="B172" s="10">
        <v>2035</v>
      </c>
      <c r="C172" s="10" t="s">
        <v>102</v>
      </c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R172" s="83">
        <f t="shared" si="127"/>
        <v>0</v>
      </c>
      <c r="S172" s="83">
        <f t="shared" si="128"/>
        <v>0</v>
      </c>
      <c r="T172" s="83">
        <f t="shared" si="129"/>
        <v>0</v>
      </c>
      <c r="U172" s="83">
        <f t="shared" si="130"/>
        <v>0</v>
      </c>
      <c r="V172" s="83">
        <f t="shared" si="131"/>
        <v>0</v>
      </c>
      <c r="W172" s="83">
        <f t="shared" si="132"/>
        <v>0</v>
      </c>
      <c r="X172" s="83">
        <f t="shared" si="133"/>
        <v>0</v>
      </c>
      <c r="Y172" s="83">
        <f t="shared" si="134"/>
        <v>0</v>
      </c>
      <c r="Z172" s="83">
        <f t="shared" si="135"/>
        <v>0</v>
      </c>
      <c r="AA172" s="83">
        <f t="shared" si="136"/>
        <v>0</v>
      </c>
      <c r="AB172" s="83">
        <f t="shared" si="137"/>
        <v>0</v>
      </c>
      <c r="AC172" s="83">
        <f t="shared" si="138"/>
        <v>0</v>
      </c>
      <c r="AD172" s="83">
        <f t="shared" si="139"/>
        <v>0</v>
      </c>
      <c r="AF172" s="83">
        <f>R172*'Key Assumptions'!$K34</f>
        <v>0</v>
      </c>
      <c r="AG172" s="83">
        <f>S172*'Key Assumptions'!$K34</f>
        <v>0</v>
      </c>
      <c r="AH172" s="83">
        <f>T172*'Key Assumptions'!$K34</f>
        <v>0</v>
      </c>
      <c r="AI172" s="83">
        <f>U172*'Key Assumptions'!$K34</f>
        <v>0</v>
      </c>
      <c r="AJ172" s="83">
        <f>V172*'Key Assumptions'!$K34</f>
        <v>0</v>
      </c>
      <c r="AK172" s="83">
        <f>W172*'Key Assumptions'!$K34</f>
        <v>0</v>
      </c>
      <c r="AL172" s="83">
        <f>X172*'Key Assumptions'!$K34</f>
        <v>0</v>
      </c>
      <c r="AM172" s="83">
        <f>Y172*'Key Assumptions'!$K34</f>
        <v>0</v>
      </c>
      <c r="AN172" s="83">
        <f>Z172*'Key Assumptions'!$K34</f>
        <v>0</v>
      </c>
      <c r="AO172" s="83">
        <f>AA172*'Key Assumptions'!$K34</f>
        <v>0</v>
      </c>
      <c r="AP172" s="83">
        <f>AB172*'Key Assumptions'!$K34</f>
        <v>0</v>
      </c>
      <c r="AQ172" s="83">
        <f>AC172*'Key Assumptions'!$K34</f>
        <v>0</v>
      </c>
      <c r="AR172" s="83">
        <f>AD172*'Key Assumptions'!$K34</f>
        <v>0</v>
      </c>
      <c r="AT172" t="s">
        <v>102</v>
      </c>
    </row>
    <row r="173" spans="1:46" x14ac:dyDescent="0.25">
      <c r="A173" s="10" t="s">
        <v>367</v>
      </c>
      <c r="B173" s="10">
        <v>2036</v>
      </c>
      <c r="C173" s="10" t="s">
        <v>102</v>
      </c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R173" s="83">
        <f t="shared" si="127"/>
        <v>0</v>
      </c>
      <c r="S173" s="83">
        <f t="shared" si="128"/>
        <v>0</v>
      </c>
      <c r="T173" s="83">
        <f t="shared" si="129"/>
        <v>0</v>
      </c>
      <c r="U173" s="83">
        <f t="shared" si="130"/>
        <v>0</v>
      </c>
      <c r="V173" s="83">
        <f t="shared" si="131"/>
        <v>0</v>
      </c>
      <c r="W173" s="83">
        <f t="shared" si="132"/>
        <v>0</v>
      </c>
      <c r="X173" s="83">
        <f t="shared" si="133"/>
        <v>0</v>
      </c>
      <c r="Y173" s="83">
        <f t="shared" si="134"/>
        <v>0</v>
      </c>
      <c r="Z173" s="83">
        <f t="shared" si="135"/>
        <v>0</v>
      </c>
      <c r="AA173" s="83">
        <f t="shared" si="136"/>
        <v>0</v>
      </c>
      <c r="AB173" s="83">
        <f t="shared" si="137"/>
        <v>0</v>
      </c>
      <c r="AC173" s="83">
        <f t="shared" si="138"/>
        <v>0</v>
      </c>
      <c r="AD173" s="83">
        <f t="shared" si="139"/>
        <v>0</v>
      </c>
      <c r="AF173" s="83">
        <f>R173*'Key Assumptions'!$K35</f>
        <v>0</v>
      </c>
      <c r="AG173" s="83">
        <f>S173*'Key Assumptions'!$K35</f>
        <v>0</v>
      </c>
      <c r="AH173" s="83">
        <f>T173*'Key Assumptions'!$K35</f>
        <v>0</v>
      </c>
      <c r="AI173" s="83">
        <f>U173*'Key Assumptions'!$K35</f>
        <v>0</v>
      </c>
      <c r="AJ173" s="83">
        <f>V173*'Key Assumptions'!$K35</f>
        <v>0</v>
      </c>
      <c r="AK173" s="83">
        <f>W173*'Key Assumptions'!$K35</f>
        <v>0</v>
      </c>
      <c r="AL173" s="83">
        <f>X173*'Key Assumptions'!$K35</f>
        <v>0</v>
      </c>
      <c r="AM173" s="83">
        <f>Y173*'Key Assumptions'!$K35</f>
        <v>0</v>
      </c>
      <c r="AN173" s="83">
        <f>Z173*'Key Assumptions'!$K35</f>
        <v>0</v>
      </c>
      <c r="AO173" s="83">
        <f>AA173*'Key Assumptions'!$K35</f>
        <v>0</v>
      </c>
      <c r="AP173" s="83">
        <f>AB173*'Key Assumptions'!$K35</f>
        <v>0</v>
      </c>
      <c r="AQ173" s="83">
        <f>AC173*'Key Assumptions'!$K35</f>
        <v>0</v>
      </c>
      <c r="AR173" s="83">
        <f>AD173*'Key Assumptions'!$K35</f>
        <v>0</v>
      </c>
      <c r="AT173" t="s">
        <v>102</v>
      </c>
    </row>
    <row r="174" spans="1:46" x14ac:dyDescent="0.25">
      <c r="A174" s="10" t="s">
        <v>368</v>
      </c>
      <c r="B174" s="10">
        <v>2037</v>
      </c>
      <c r="C174" s="10" t="s">
        <v>102</v>
      </c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R174" s="83">
        <f t="shared" si="127"/>
        <v>0</v>
      </c>
      <c r="S174" s="83">
        <f t="shared" si="128"/>
        <v>0</v>
      </c>
      <c r="T174" s="83">
        <f t="shared" si="129"/>
        <v>0</v>
      </c>
      <c r="U174" s="83">
        <f t="shared" si="130"/>
        <v>0</v>
      </c>
      <c r="V174" s="83">
        <f t="shared" si="131"/>
        <v>0</v>
      </c>
      <c r="W174" s="83">
        <f t="shared" si="132"/>
        <v>0</v>
      </c>
      <c r="X174" s="83">
        <f t="shared" si="133"/>
        <v>0</v>
      </c>
      <c r="Y174" s="83">
        <f t="shared" si="134"/>
        <v>0</v>
      </c>
      <c r="Z174" s="83">
        <f t="shared" si="135"/>
        <v>0</v>
      </c>
      <c r="AA174" s="83">
        <f t="shared" si="136"/>
        <v>0</v>
      </c>
      <c r="AB174" s="83">
        <f t="shared" si="137"/>
        <v>0</v>
      </c>
      <c r="AC174" s="83">
        <f t="shared" si="138"/>
        <v>0</v>
      </c>
      <c r="AD174" s="83">
        <f t="shared" si="139"/>
        <v>0</v>
      </c>
      <c r="AF174" s="83">
        <f>R174*'Key Assumptions'!$K36</f>
        <v>0</v>
      </c>
      <c r="AG174" s="83">
        <f>S174*'Key Assumptions'!$K36</f>
        <v>0</v>
      </c>
      <c r="AH174" s="83">
        <f>T174*'Key Assumptions'!$K36</f>
        <v>0</v>
      </c>
      <c r="AI174" s="83">
        <f>U174*'Key Assumptions'!$K36</f>
        <v>0</v>
      </c>
      <c r="AJ174" s="83">
        <f>V174*'Key Assumptions'!$K36</f>
        <v>0</v>
      </c>
      <c r="AK174" s="83">
        <f>W174*'Key Assumptions'!$K36</f>
        <v>0</v>
      </c>
      <c r="AL174" s="83">
        <f>X174*'Key Assumptions'!$K36</f>
        <v>0</v>
      </c>
      <c r="AM174" s="83">
        <f>Y174*'Key Assumptions'!$K36</f>
        <v>0</v>
      </c>
      <c r="AN174" s="83">
        <f>Z174*'Key Assumptions'!$K36</f>
        <v>0</v>
      </c>
      <c r="AO174" s="83">
        <f>AA174*'Key Assumptions'!$K36</f>
        <v>0</v>
      </c>
      <c r="AP174" s="83">
        <f>AB174*'Key Assumptions'!$K36</f>
        <v>0</v>
      </c>
      <c r="AQ174" s="83">
        <f>AC174*'Key Assumptions'!$K36</f>
        <v>0</v>
      </c>
      <c r="AR174" s="83">
        <f>AD174*'Key Assumptions'!$K36</f>
        <v>0</v>
      </c>
      <c r="AT174" t="s">
        <v>102</v>
      </c>
    </row>
    <row r="175" spans="1:46" x14ac:dyDescent="0.25">
      <c r="A175" s="10" t="s">
        <v>369</v>
      </c>
      <c r="B175" s="10">
        <v>2038</v>
      </c>
      <c r="C175" s="10" t="s">
        <v>102</v>
      </c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R175" s="83">
        <f t="shared" si="127"/>
        <v>0</v>
      </c>
      <c r="S175" s="83">
        <f t="shared" si="128"/>
        <v>0</v>
      </c>
      <c r="T175" s="83">
        <f t="shared" si="129"/>
        <v>0</v>
      </c>
      <c r="U175" s="83">
        <f t="shared" si="130"/>
        <v>0</v>
      </c>
      <c r="V175" s="83">
        <f t="shared" si="131"/>
        <v>0</v>
      </c>
      <c r="W175" s="83">
        <f t="shared" si="132"/>
        <v>0</v>
      </c>
      <c r="X175" s="83">
        <f t="shared" si="133"/>
        <v>0</v>
      </c>
      <c r="Y175" s="83">
        <f t="shared" si="134"/>
        <v>0</v>
      </c>
      <c r="Z175" s="83">
        <f t="shared" si="135"/>
        <v>0</v>
      </c>
      <c r="AA175" s="83">
        <f t="shared" si="136"/>
        <v>0</v>
      </c>
      <c r="AB175" s="83">
        <f t="shared" si="137"/>
        <v>0</v>
      </c>
      <c r="AC175" s="83">
        <f t="shared" si="138"/>
        <v>0</v>
      </c>
      <c r="AD175" s="83">
        <f t="shared" si="139"/>
        <v>0</v>
      </c>
      <c r="AF175" s="83">
        <f>R175*'Key Assumptions'!$K37</f>
        <v>0</v>
      </c>
      <c r="AG175" s="83">
        <f>S175*'Key Assumptions'!$K37</f>
        <v>0</v>
      </c>
      <c r="AH175" s="83">
        <f>T175*'Key Assumptions'!$K37</f>
        <v>0</v>
      </c>
      <c r="AI175" s="83">
        <f>U175*'Key Assumptions'!$K37</f>
        <v>0</v>
      </c>
      <c r="AJ175" s="83">
        <f>V175*'Key Assumptions'!$K37</f>
        <v>0</v>
      </c>
      <c r="AK175" s="83">
        <f>W175*'Key Assumptions'!$K37</f>
        <v>0</v>
      </c>
      <c r="AL175" s="83">
        <f>X175*'Key Assumptions'!$K37</f>
        <v>0</v>
      </c>
      <c r="AM175" s="83">
        <f>Y175*'Key Assumptions'!$K37</f>
        <v>0</v>
      </c>
      <c r="AN175" s="83">
        <f>Z175*'Key Assumptions'!$K37</f>
        <v>0</v>
      </c>
      <c r="AO175" s="83">
        <f>AA175*'Key Assumptions'!$K37</f>
        <v>0</v>
      </c>
      <c r="AP175" s="83">
        <f>AB175*'Key Assumptions'!$K37</f>
        <v>0</v>
      </c>
      <c r="AQ175" s="83">
        <f>AC175*'Key Assumptions'!$K37</f>
        <v>0</v>
      </c>
      <c r="AR175" s="83">
        <f>AD175*'Key Assumptions'!$K37</f>
        <v>0</v>
      </c>
      <c r="AT175" t="s">
        <v>102</v>
      </c>
    </row>
    <row r="176" spans="1:46" x14ac:dyDescent="0.25">
      <c r="A176" s="10" t="s">
        <v>370</v>
      </c>
      <c r="B176" s="10">
        <v>2039</v>
      </c>
      <c r="C176" s="10" t="s">
        <v>102</v>
      </c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R176" s="83">
        <f t="shared" si="127"/>
        <v>0</v>
      </c>
      <c r="S176" s="83">
        <f t="shared" si="128"/>
        <v>0</v>
      </c>
      <c r="T176" s="83">
        <f t="shared" si="129"/>
        <v>0</v>
      </c>
      <c r="U176" s="83">
        <f t="shared" si="130"/>
        <v>0</v>
      </c>
      <c r="V176" s="83">
        <f t="shared" si="131"/>
        <v>0</v>
      </c>
      <c r="W176" s="83">
        <f t="shared" si="132"/>
        <v>0</v>
      </c>
      <c r="X176" s="83">
        <f t="shared" si="133"/>
        <v>0</v>
      </c>
      <c r="Y176" s="83">
        <f t="shared" si="134"/>
        <v>0</v>
      </c>
      <c r="Z176" s="83">
        <f t="shared" si="135"/>
        <v>0</v>
      </c>
      <c r="AA176" s="83">
        <f t="shared" si="136"/>
        <v>0</v>
      </c>
      <c r="AB176" s="83">
        <f t="shared" si="137"/>
        <v>0</v>
      </c>
      <c r="AC176" s="83">
        <f t="shared" si="138"/>
        <v>0</v>
      </c>
      <c r="AD176" s="83">
        <f t="shared" si="139"/>
        <v>0</v>
      </c>
      <c r="AF176" s="83">
        <f>R176*'Key Assumptions'!$K38</f>
        <v>0</v>
      </c>
      <c r="AG176" s="83">
        <f>S176*'Key Assumptions'!$K38</f>
        <v>0</v>
      </c>
      <c r="AH176" s="83">
        <f>T176*'Key Assumptions'!$K38</f>
        <v>0</v>
      </c>
      <c r="AI176" s="83">
        <f>U176*'Key Assumptions'!$K38</f>
        <v>0</v>
      </c>
      <c r="AJ176" s="83">
        <f>V176*'Key Assumptions'!$K38</f>
        <v>0</v>
      </c>
      <c r="AK176" s="83">
        <f>W176*'Key Assumptions'!$K38</f>
        <v>0</v>
      </c>
      <c r="AL176" s="83">
        <f>X176*'Key Assumptions'!$K38</f>
        <v>0</v>
      </c>
      <c r="AM176" s="83">
        <f>Y176*'Key Assumptions'!$K38</f>
        <v>0</v>
      </c>
      <c r="AN176" s="83">
        <f>Z176*'Key Assumptions'!$K38</f>
        <v>0</v>
      </c>
      <c r="AO176" s="83">
        <f>AA176*'Key Assumptions'!$K38</f>
        <v>0</v>
      </c>
      <c r="AP176" s="83">
        <f>AB176*'Key Assumptions'!$K38</f>
        <v>0</v>
      </c>
      <c r="AQ176" s="83">
        <f>AC176*'Key Assumptions'!$K38</f>
        <v>0</v>
      </c>
      <c r="AR176" s="83">
        <f>AD176*'Key Assumptions'!$K38</f>
        <v>0</v>
      </c>
      <c r="AT176" t="s">
        <v>102</v>
      </c>
    </row>
    <row r="177" spans="1:46" x14ac:dyDescent="0.25">
      <c r="A177" s="10" t="s">
        <v>371</v>
      </c>
      <c r="B177" s="10">
        <v>2040</v>
      </c>
      <c r="C177" s="10" t="s">
        <v>102</v>
      </c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2"/>
      <c r="R177" s="83">
        <f t="shared" si="127"/>
        <v>0</v>
      </c>
      <c r="S177" s="83">
        <f t="shared" si="128"/>
        <v>0</v>
      </c>
      <c r="T177" s="83">
        <f t="shared" si="129"/>
        <v>0</v>
      </c>
      <c r="U177" s="83">
        <f t="shared" si="130"/>
        <v>0</v>
      </c>
      <c r="V177" s="83">
        <f t="shared" si="131"/>
        <v>0</v>
      </c>
      <c r="W177" s="83">
        <f t="shared" si="132"/>
        <v>0</v>
      </c>
      <c r="X177" s="83">
        <f t="shared" si="133"/>
        <v>0</v>
      </c>
      <c r="Y177" s="83">
        <f t="shared" si="134"/>
        <v>0</v>
      </c>
      <c r="Z177" s="83">
        <f t="shared" si="135"/>
        <v>0</v>
      </c>
      <c r="AA177" s="83">
        <f t="shared" si="136"/>
        <v>0</v>
      </c>
      <c r="AB177" s="83">
        <f t="shared" si="137"/>
        <v>0</v>
      </c>
      <c r="AC177" s="83">
        <f t="shared" si="138"/>
        <v>0</v>
      </c>
      <c r="AD177" s="83">
        <f t="shared" si="139"/>
        <v>0</v>
      </c>
      <c r="AF177" s="83">
        <f>R177*'Key Assumptions'!$K39</f>
        <v>0</v>
      </c>
      <c r="AG177" s="83">
        <f>S177*'Key Assumptions'!$K39</f>
        <v>0</v>
      </c>
      <c r="AH177" s="83">
        <f>T177*'Key Assumptions'!$K39</f>
        <v>0</v>
      </c>
      <c r="AI177" s="83">
        <f>U177*'Key Assumptions'!$K39</f>
        <v>0</v>
      </c>
      <c r="AJ177" s="83">
        <f>V177*'Key Assumptions'!$K39</f>
        <v>0</v>
      </c>
      <c r="AK177" s="83">
        <f>W177*'Key Assumptions'!$K39</f>
        <v>0</v>
      </c>
      <c r="AL177" s="83">
        <f>X177*'Key Assumptions'!$K39</f>
        <v>0</v>
      </c>
      <c r="AM177" s="83">
        <f>Y177*'Key Assumptions'!$K39</f>
        <v>0</v>
      </c>
      <c r="AN177" s="83">
        <f>Z177*'Key Assumptions'!$K39</f>
        <v>0</v>
      </c>
      <c r="AO177" s="83">
        <f>AA177*'Key Assumptions'!$K39</f>
        <v>0</v>
      </c>
      <c r="AP177" s="83">
        <f>AB177*'Key Assumptions'!$K39</f>
        <v>0</v>
      </c>
      <c r="AQ177" s="83">
        <f>AC177*'Key Assumptions'!$K39</f>
        <v>0</v>
      </c>
      <c r="AR177" s="83">
        <f>AD177*'Key Assumptions'!$K39</f>
        <v>0</v>
      </c>
      <c r="AT177" t="s">
        <v>102</v>
      </c>
    </row>
    <row r="178" spans="1:46" x14ac:dyDescent="0.25">
      <c r="A178" s="10" t="s">
        <v>372</v>
      </c>
      <c r="B178" s="10">
        <v>2041</v>
      </c>
      <c r="C178" s="10" t="s">
        <v>102</v>
      </c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2"/>
      <c r="R178" s="83">
        <f t="shared" si="127"/>
        <v>0</v>
      </c>
      <c r="S178" s="83">
        <f t="shared" si="128"/>
        <v>0</v>
      </c>
      <c r="T178" s="83">
        <f t="shared" si="129"/>
        <v>0</v>
      </c>
      <c r="U178" s="83">
        <f t="shared" si="130"/>
        <v>0</v>
      </c>
      <c r="V178" s="83">
        <f t="shared" si="131"/>
        <v>0</v>
      </c>
      <c r="W178" s="83">
        <f t="shared" si="132"/>
        <v>0</v>
      </c>
      <c r="X178" s="83">
        <f t="shared" si="133"/>
        <v>0</v>
      </c>
      <c r="Y178" s="83">
        <f t="shared" si="134"/>
        <v>0</v>
      </c>
      <c r="Z178" s="83">
        <f t="shared" si="135"/>
        <v>0</v>
      </c>
      <c r="AA178" s="83">
        <f t="shared" si="136"/>
        <v>0</v>
      </c>
      <c r="AB178" s="83">
        <f t="shared" si="137"/>
        <v>0</v>
      </c>
      <c r="AC178" s="83">
        <f t="shared" si="138"/>
        <v>0</v>
      </c>
      <c r="AD178" s="83">
        <f t="shared" si="139"/>
        <v>0</v>
      </c>
      <c r="AF178" s="83">
        <f>R178*'Key Assumptions'!$K40</f>
        <v>0</v>
      </c>
      <c r="AG178" s="83">
        <f>S178*'Key Assumptions'!$K40</f>
        <v>0</v>
      </c>
      <c r="AH178" s="83">
        <f>T178*'Key Assumptions'!$K40</f>
        <v>0</v>
      </c>
      <c r="AI178" s="83">
        <f>U178*'Key Assumptions'!$K40</f>
        <v>0</v>
      </c>
      <c r="AJ178" s="83">
        <f>V178*'Key Assumptions'!$K40</f>
        <v>0</v>
      </c>
      <c r="AK178" s="83">
        <f>W178*'Key Assumptions'!$K40</f>
        <v>0</v>
      </c>
      <c r="AL178" s="83">
        <f>X178*'Key Assumptions'!$K40</f>
        <v>0</v>
      </c>
      <c r="AM178" s="83">
        <f>Y178*'Key Assumptions'!$K40</f>
        <v>0</v>
      </c>
      <c r="AN178" s="83">
        <f>Z178*'Key Assumptions'!$K40</f>
        <v>0</v>
      </c>
      <c r="AO178" s="83">
        <f>AA178*'Key Assumptions'!$K40</f>
        <v>0</v>
      </c>
      <c r="AP178" s="83">
        <f>AB178*'Key Assumptions'!$K40</f>
        <v>0</v>
      </c>
      <c r="AQ178" s="83">
        <f>AC178*'Key Assumptions'!$K40</f>
        <v>0</v>
      </c>
      <c r="AR178" s="83">
        <f>AD178*'Key Assumptions'!$K40</f>
        <v>0</v>
      </c>
      <c r="AT178" t="s">
        <v>102</v>
      </c>
    </row>
    <row r="179" spans="1:46" x14ac:dyDescent="0.25">
      <c r="A179" s="10" t="s">
        <v>373</v>
      </c>
      <c r="B179" s="10">
        <v>2042</v>
      </c>
      <c r="C179" s="10" t="s">
        <v>102</v>
      </c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2"/>
      <c r="R179" s="83">
        <f t="shared" si="127"/>
        <v>0</v>
      </c>
      <c r="S179" s="83">
        <f t="shared" si="128"/>
        <v>0</v>
      </c>
      <c r="T179" s="83">
        <f t="shared" si="129"/>
        <v>0</v>
      </c>
      <c r="U179" s="83">
        <f t="shared" si="130"/>
        <v>0</v>
      </c>
      <c r="V179" s="83">
        <f t="shared" si="131"/>
        <v>0</v>
      </c>
      <c r="W179" s="83">
        <f t="shared" si="132"/>
        <v>0</v>
      </c>
      <c r="X179" s="83">
        <f t="shared" si="133"/>
        <v>0</v>
      </c>
      <c r="Y179" s="83">
        <f t="shared" si="134"/>
        <v>0</v>
      </c>
      <c r="Z179" s="83">
        <f t="shared" si="135"/>
        <v>0</v>
      </c>
      <c r="AA179" s="83">
        <f t="shared" si="136"/>
        <v>0</v>
      </c>
      <c r="AB179" s="83">
        <f t="shared" si="137"/>
        <v>0</v>
      </c>
      <c r="AC179" s="83">
        <f t="shared" si="138"/>
        <v>0</v>
      </c>
      <c r="AD179" s="83">
        <f t="shared" si="139"/>
        <v>0</v>
      </c>
      <c r="AF179" s="83">
        <f>R179*'Key Assumptions'!$K41</f>
        <v>0</v>
      </c>
      <c r="AG179" s="83">
        <f>S179*'Key Assumptions'!$K41</f>
        <v>0</v>
      </c>
      <c r="AH179" s="83">
        <f>T179*'Key Assumptions'!$K41</f>
        <v>0</v>
      </c>
      <c r="AI179" s="83">
        <f>U179*'Key Assumptions'!$K41</f>
        <v>0</v>
      </c>
      <c r="AJ179" s="83">
        <f>V179*'Key Assumptions'!$K41</f>
        <v>0</v>
      </c>
      <c r="AK179" s="83">
        <f>W179*'Key Assumptions'!$K41</f>
        <v>0</v>
      </c>
      <c r="AL179" s="83">
        <f>X179*'Key Assumptions'!$K41</f>
        <v>0</v>
      </c>
      <c r="AM179" s="83">
        <f>Y179*'Key Assumptions'!$K41</f>
        <v>0</v>
      </c>
      <c r="AN179" s="83">
        <f>Z179*'Key Assumptions'!$K41</f>
        <v>0</v>
      </c>
      <c r="AO179" s="83">
        <f>AA179*'Key Assumptions'!$K41</f>
        <v>0</v>
      </c>
      <c r="AP179" s="83">
        <f>AB179*'Key Assumptions'!$K41</f>
        <v>0</v>
      </c>
      <c r="AQ179" s="83">
        <f>AC179*'Key Assumptions'!$K41</f>
        <v>0</v>
      </c>
      <c r="AR179" s="83">
        <f>AD179*'Key Assumptions'!$K41</f>
        <v>0</v>
      </c>
      <c r="AT179" t="s">
        <v>102</v>
      </c>
    </row>
    <row r="180" spans="1:46" x14ac:dyDescent="0.25">
      <c r="A180" s="10" t="s">
        <v>374</v>
      </c>
      <c r="B180" s="10">
        <v>2043</v>
      </c>
      <c r="C180" s="10" t="s">
        <v>102</v>
      </c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2"/>
      <c r="R180" s="83">
        <f t="shared" si="127"/>
        <v>0</v>
      </c>
      <c r="S180" s="83">
        <f t="shared" si="128"/>
        <v>0</v>
      </c>
      <c r="T180" s="83">
        <f t="shared" si="129"/>
        <v>0</v>
      </c>
      <c r="U180" s="83">
        <f t="shared" si="130"/>
        <v>0</v>
      </c>
      <c r="V180" s="83">
        <f t="shared" si="131"/>
        <v>0</v>
      </c>
      <c r="W180" s="83">
        <f t="shared" si="132"/>
        <v>0</v>
      </c>
      <c r="X180" s="83">
        <f t="shared" si="133"/>
        <v>0</v>
      </c>
      <c r="Y180" s="83">
        <f t="shared" si="134"/>
        <v>0</v>
      </c>
      <c r="Z180" s="83">
        <f t="shared" si="135"/>
        <v>0</v>
      </c>
      <c r="AA180" s="83">
        <f t="shared" si="136"/>
        <v>0</v>
      </c>
      <c r="AB180" s="83">
        <f t="shared" si="137"/>
        <v>0</v>
      </c>
      <c r="AC180" s="83">
        <f t="shared" si="138"/>
        <v>0</v>
      </c>
      <c r="AD180" s="83">
        <f t="shared" si="139"/>
        <v>0</v>
      </c>
      <c r="AF180" s="83">
        <f>R180*'Key Assumptions'!$K42</f>
        <v>0</v>
      </c>
      <c r="AG180" s="83">
        <f>S180*'Key Assumptions'!$K42</f>
        <v>0</v>
      </c>
      <c r="AH180" s="83">
        <f>T180*'Key Assumptions'!$K42</f>
        <v>0</v>
      </c>
      <c r="AI180" s="83">
        <f>U180*'Key Assumptions'!$K42</f>
        <v>0</v>
      </c>
      <c r="AJ180" s="83">
        <f>V180*'Key Assumptions'!$K42</f>
        <v>0</v>
      </c>
      <c r="AK180" s="83">
        <f>W180*'Key Assumptions'!$K42</f>
        <v>0</v>
      </c>
      <c r="AL180" s="83">
        <f>X180*'Key Assumptions'!$K42</f>
        <v>0</v>
      </c>
      <c r="AM180" s="83">
        <f>Y180*'Key Assumptions'!$K42</f>
        <v>0</v>
      </c>
      <c r="AN180" s="83">
        <f>Z180*'Key Assumptions'!$K42</f>
        <v>0</v>
      </c>
      <c r="AO180" s="83">
        <f>AA180*'Key Assumptions'!$K42</f>
        <v>0</v>
      </c>
      <c r="AP180" s="83">
        <f>AB180*'Key Assumptions'!$K42</f>
        <v>0</v>
      </c>
      <c r="AQ180" s="83">
        <f>AC180*'Key Assumptions'!$K42</f>
        <v>0</v>
      </c>
      <c r="AR180" s="83">
        <f>AD180*'Key Assumptions'!$K42</f>
        <v>0</v>
      </c>
      <c r="AT180" t="s">
        <v>102</v>
      </c>
    </row>
    <row r="181" spans="1:46" x14ac:dyDescent="0.25">
      <c r="A181" s="10" t="s">
        <v>375</v>
      </c>
      <c r="B181" s="10">
        <v>2023</v>
      </c>
      <c r="C181" s="10" t="s">
        <v>6</v>
      </c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2"/>
      <c r="R181" s="83">
        <f>D181</f>
        <v>0</v>
      </c>
      <c r="S181" s="83">
        <f>E181</f>
        <v>0</v>
      </c>
      <c r="T181" s="83">
        <f>F181</f>
        <v>0</v>
      </c>
      <c r="U181" s="83">
        <f>G181</f>
        <v>0</v>
      </c>
      <c r="V181" s="83">
        <f t="shared" ref="V181:W181" si="140">H181</f>
        <v>0</v>
      </c>
      <c r="W181" s="83">
        <f t="shared" si="140"/>
        <v>0</v>
      </c>
      <c r="X181" s="83">
        <f>J181</f>
        <v>0</v>
      </c>
      <c r="Y181" s="83">
        <f>K181</f>
        <v>0</v>
      </c>
      <c r="Z181" s="83">
        <f>L181</f>
        <v>0</v>
      </c>
      <c r="AA181" s="83">
        <f>M181</f>
        <v>0</v>
      </c>
      <c r="AB181" s="83">
        <f t="shared" ref="AB181:AC181" si="141">N181</f>
        <v>0</v>
      </c>
      <c r="AC181" s="83">
        <f t="shared" si="141"/>
        <v>0</v>
      </c>
      <c r="AD181" s="83">
        <f>P181</f>
        <v>0</v>
      </c>
      <c r="AF181" s="83">
        <f>KPCO_Additions_Summer!R181*'Key Assumptions'!$C22</f>
        <v>0</v>
      </c>
      <c r="AG181" s="83">
        <f>KPCO_Additions_Summer!S181*'Key Assumptions'!$C22</f>
        <v>0</v>
      </c>
      <c r="AH181" s="83">
        <f>KPCO_Additions_Summer!T181*'Key Assumptions'!$C22</f>
        <v>0</v>
      </c>
      <c r="AI181" s="83">
        <f>KPCO_Additions_Summer!U181*'Key Assumptions'!$C22</f>
        <v>0</v>
      </c>
      <c r="AJ181" s="83">
        <f>KPCO_Additions_Summer!V181*'Key Assumptions'!$C22</f>
        <v>0</v>
      </c>
      <c r="AK181" s="83">
        <f>KPCO_Additions_Summer!W181*'Key Assumptions'!$C22</f>
        <v>0</v>
      </c>
      <c r="AL181" s="83">
        <f>KPCO_Additions_Summer!X181*'Key Assumptions'!$C22</f>
        <v>0</v>
      </c>
      <c r="AM181" s="83">
        <f>KPCO_Additions_Summer!Y181*'Key Assumptions'!$C22</f>
        <v>0</v>
      </c>
      <c r="AN181" s="83">
        <f>KPCO_Additions_Summer!Z181*'Key Assumptions'!$C22</f>
        <v>0</v>
      </c>
      <c r="AO181" s="83">
        <f>KPCO_Additions_Summer!AA181*'Key Assumptions'!$C22</f>
        <v>0</v>
      </c>
      <c r="AP181" s="83">
        <f>KPCO_Additions_Summer!AB181*'Key Assumptions'!$C22</f>
        <v>0</v>
      </c>
      <c r="AQ181" s="83">
        <f>KPCO_Additions_Summer!AC181*'Key Assumptions'!$C22</f>
        <v>0</v>
      </c>
      <c r="AR181" s="83">
        <f>KPCO_Additions_Summer!AD181*'Key Assumptions'!$C22</f>
        <v>0</v>
      </c>
      <c r="AT181" t="s">
        <v>6</v>
      </c>
    </row>
    <row r="182" spans="1:46" x14ac:dyDescent="0.25">
      <c r="A182" s="10" t="s">
        <v>376</v>
      </c>
      <c r="B182" s="10">
        <v>2024</v>
      </c>
      <c r="C182" s="10" t="s">
        <v>6</v>
      </c>
      <c r="D182" s="102"/>
      <c r="E182" s="103"/>
      <c r="F182" s="102"/>
      <c r="G182" s="103"/>
      <c r="H182" s="103"/>
      <c r="I182" s="103"/>
      <c r="J182" s="103"/>
      <c r="K182" s="103"/>
      <c r="L182" s="103"/>
      <c r="M182" s="103"/>
      <c r="N182" s="103"/>
      <c r="O182" s="103"/>
      <c r="P182" s="102"/>
      <c r="R182" s="83">
        <f t="shared" ref="R182:R200" si="142">D182+R181</f>
        <v>0</v>
      </c>
      <c r="S182" s="83">
        <f t="shared" ref="S182:S200" si="143">E182+S181</f>
        <v>0</v>
      </c>
      <c r="T182" s="83">
        <f t="shared" ref="T182:T200" si="144">F182+T181</f>
        <v>0</v>
      </c>
      <c r="U182" s="83">
        <f t="shared" ref="U182:U200" si="145">G182+U181</f>
        <v>0</v>
      </c>
      <c r="V182" s="83">
        <f t="shared" ref="V182:V200" si="146">H182+V181</f>
        <v>0</v>
      </c>
      <c r="W182" s="83">
        <f t="shared" ref="W182:W200" si="147">I182+W181</f>
        <v>0</v>
      </c>
      <c r="X182" s="83">
        <f t="shared" ref="X182:X200" si="148">J182+X181</f>
        <v>0</v>
      </c>
      <c r="Y182" s="83">
        <f t="shared" ref="Y182:Y200" si="149">K182+Y181</f>
        <v>0</v>
      </c>
      <c r="Z182" s="83">
        <f t="shared" ref="Z182:Z200" si="150">L182+Z181</f>
        <v>0</v>
      </c>
      <c r="AA182" s="83">
        <f t="shared" ref="AA182:AA200" si="151">M182+AA181</f>
        <v>0</v>
      </c>
      <c r="AB182" s="83">
        <f t="shared" ref="AB182:AB200" si="152">N182+AB181</f>
        <v>0</v>
      </c>
      <c r="AC182" s="83">
        <f t="shared" ref="AC182:AC200" si="153">O182+AC181</f>
        <v>0</v>
      </c>
      <c r="AD182" s="83">
        <f t="shared" ref="AD182:AD200" si="154">P182+AD181</f>
        <v>0</v>
      </c>
      <c r="AF182" s="83">
        <f>KPCO_Additions_Summer!R182*'Key Assumptions'!$C23</f>
        <v>0</v>
      </c>
      <c r="AG182" s="83">
        <f>KPCO_Additions_Summer!S182*'Key Assumptions'!$C23</f>
        <v>0</v>
      </c>
      <c r="AH182" s="83">
        <f>KPCO_Additions_Summer!T182*'Key Assumptions'!$C23</f>
        <v>0</v>
      </c>
      <c r="AI182" s="83">
        <f>KPCO_Additions_Summer!U182*'Key Assumptions'!$C23</f>
        <v>0</v>
      </c>
      <c r="AJ182" s="83">
        <f>KPCO_Additions_Summer!V182*'Key Assumptions'!$C23</f>
        <v>0</v>
      </c>
      <c r="AK182" s="83">
        <f>KPCO_Additions_Summer!W182*'Key Assumptions'!$C23</f>
        <v>0</v>
      </c>
      <c r="AL182" s="83">
        <f>KPCO_Additions_Summer!X182*'Key Assumptions'!$C23</f>
        <v>0</v>
      </c>
      <c r="AM182" s="83">
        <f>KPCO_Additions_Summer!Y182*'Key Assumptions'!$C23</f>
        <v>0</v>
      </c>
      <c r="AN182" s="83">
        <f>KPCO_Additions_Summer!Z182*'Key Assumptions'!$C23</f>
        <v>0</v>
      </c>
      <c r="AO182" s="83">
        <f>KPCO_Additions_Summer!AA182*'Key Assumptions'!$C23</f>
        <v>0</v>
      </c>
      <c r="AP182" s="83">
        <f>KPCO_Additions_Summer!AB182*'Key Assumptions'!$C23</f>
        <v>0</v>
      </c>
      <c r="AQ182" s="83">
        <f>KPCO_Additions_Summer!AC182*'Key Assumptions'!$C23</f>
        <v>0</v>
      </c>
      <c r="AR182" s="83">
        <f>KPCO_Additions_Summer!AD182*'Key Assumptions'!$C23</f>
        <v>0</v>
      </c>
      <c r="AT182" t="s">
        <v>6</v>
      </c>
    </row>
    <row r="183" spans="1:46" x14ac:dyDescent="0.25">
      <c r="A183" s="10" t="s">
        <v>377</v>
      </c>
      <c r="B183" s="10">
        <v>2025</v>
      </c>
      <c r="C183" s="10" t="s">
        <v>6</v>
      </c>
      <c r="D183" s="102"/>
      <c r="E183" s="103"/>
      <c r="F183" s="102"/>
      <c r="G183" s="103"/>
      <c r="H183" s="103"/>
      <c r="I183" s="103"/>
      <c r="J183" s="103"/>
      <c r="K183" s="103"/>
      <c r="L183" s="103"/>
      <c r="M183" s="103"/>
      <c r="N183" s="103"/>
      <c r="O183" s="103"/>
      <c r="P183" s="102"/>
      <c r="R183" s="83">
        <f t="shared" si="142"/>
        <v>0</v>
      </c>
      <c r="S183" s="83">
        <f t="shared" si="143"/>
        <v>0</v>
      </c>
      <c r="T183" s="83">
        <f t="shared" si="144"/>
        <v>0</v>
      </c>
      <c r="U183" s="83">
        <f t="shared" si="145"/>
        <v>0</v>
      </c>
      <c r="V183" s="83">
        <f t="shared" si="146"/>
        <v>0</v>
      </c>
      <c r="W183" s="83">
        <f t="shared" si="147"/>
        <v>0</v>
      </c>
      <c r="X183" s="83">
        <f t="shared" si="148"/>
        <v>0</v>
      </c>
      <c r="Y183" s="83">
        <f t="shared" si="149"/>
        <v>0</v>
      </c>
      <c r="Z183" s="83">
        <f t="shared" si="150"/>
        <v>0</v>
      </c>
      <c r="AA183" s="83">
        <f t="shared" si="151"/>
        <v>0</v>
      </c>
      <c r="AB183" s="83">
        <f t="shared" si="152"/>
        <v>0</v>
      </c>
      <c r="AC183" s="83">
        <f t="shared" si="153"/>
        <v>0</v>
      </c>
      <c r="AD183" s="83">
        <f t="shared" si="154"/>
        <v>0</v>
      </c>
      <c r="AF183" s="83">
        <f>KPCO_Additions_Summer!R183*'Key Assumptions'!$C24</f>
        <v>0</v>
      </c>
      <c r="AG183" s="83">
        <f>KPCO_Additions_Summer!S183*'Key Assumptions'!$C24</f>
        <v>0</v>
      </c>
      <c r="AH183" s="83">
        <f>KPCO_Additions_Summer!T183*'Key Assumptions'!$C24</f>
        <v>0</v>
      </c>
      <c r="AI183" s="83">
        <f>KPCO_Additions_Summer!U183*'Key Assumptions'!$C24</f>
        <v>0</v>
      </c>
      <c r="AJ183" s="83">
        <f>KPCO_Additions_Summer!V183*'Key Assumptions'!$C24</f>
        <v>0</v>
      </c>
      <c r="AK183" s="83">
        <f>KPCO_Additions_Summer!W183*'Key Assumptions'!$C24</f>
        <v>0</v>
      </c>
      <c r="AL183" s="83">
        <f>KPCO_Additions_Summer!X183*'Key Assumptions'!$C24</f>
        <v>0</v>
      </c>
      <c r="AM183" s="83">
        <f>KPCO_Additions_Summer!Y183*'Key Assumptions'!$C24</f>
        <v>0</v>
      </c>
      <c r="AN183" s="83">
        <f>KPCO_Additions_Summer!Z183*'Key Assumptions'!$C24</f>
        <v>0</v>
      </c>
      <c r="AO183" s="83">
        <f>KPCO_Additions_Summer!AA183*'Key Assumptions'!$C24</f>
        <v>0</v>
      </c>
      <c r="AP183" s="83">
        <f>KPCO_Additions_Summer!AB183*'Key Assumptions'!$C24</f>
        <v>0</v>
      </c>
      <c r="AQ183" s="83">
        <f>KPCO_Additions_Summer!AC183*'Key Assumptions'!$C24</f>
        <v>0</v>
      </c>
      <c r="AR183" s="83">
        <f>KPCO_Additions_Summer!AD183*'Key Assumptions'!$C24</f>
        <v>0</v>
      </c>
      <c r="AT183" t="s">
        <v>6</v>
      </c>
    </row>
    <row r="184" spans="1:46" x14ac:dyDescent="0.25">
      <c r="A184" s="10" t="s">
        <v>378</v>
      </c>
      <c r="B184" s="10">
        <v>2026</v>
      </c>
      <c r="C184" s="10" t="s">
        <v>6</v>
      </c>
      <c r="D184" s="103"/>
      <c r="E184" s="103"/>
      <c r="F184" s="103"/>
      <c r="G184" s="102"/>
      <c r="H184" s="102"/>
      <c r="I184" s="102"/>
      <c r="J184" s="102"/>
      <c r="K184" s="103">
        <v>100</v>
      </c>
      <c r="L184" s="103"/>
      <c r="M184" s="103"/>
      <c r="N184" s="103"/>
      <c r="O184" s="103"/>
      <c r="P184" s="102"/>
      <c r="R184" s="83">
        <f t="shared" si="142"/>
        <v>0</v>
      </c>
      <c r="S184" s="83">
        <f t="shared" si="143"/>
        <v>0</v>
      </c>
      <c r="T184" s="83">
        <f t="shared" si="144"/>
        <v>0</v>
      </c>
      <c r="U184" s="83">
        <f t="shared" si="145"/>
        <v>0</v>
      </c>
      <c r="V184" s="83">
        <f t="shared" si="146"/>
        <v>0</v>
      </c>
      <c r="W184" s="83">
        <f t="shared" si="147"/>
        <v>0</v>
      </c>
      <c r="X184" s="83">
        <f t="shared" si="148"/>
        <v>0</v>
      </c>
      <c r="Y184" s="83">
        <f t="shared" si="149"/>
        <v>100</v>
      </c>
      <c r="Z184" s="83">
        <f t="shared" si="150"/>
        <v>0</v>
      </c>
      <c r="AA184" s="83">
        <f t="shared" si="151"/>
        <v>0</v>
      </c>
      <c r="AB184" s="83">
        <f t="shared" si="152"/>
        <v>0</v>
      </c>
      <c r="AC184" s="83">
        <f t="shared" si="153"/>
        <v>0</v>
      </c>
      <c r="AD184" s="83">
        <f t="shared" si="154"/>
        <v>0</v>
      </c>
      <c r="AF184" s="83">
        <f>KPCO_Additions_Summer!R184*'Key Assumptions'!$C25</f>
        <v>0</v>
      </c>
      <c r="AG184" s="83">
        <f>KPCO_Additions_Summer!S184*'Key Assumptions'!$C25</f>
        <v>0</v>
      </c>
      <c r="AH184" s="83">
        <f>KPCO_Additions_Summer!T184*'Key Assumptions'!$C25</f>
        <v>0</v>
      </c>
      <c r="AI184" s="83">
        <f>KPCO_Additions_Summer!U184*'Key Assumptions'!$C25</f>
        <v>0</v>
      </c>
      <c r="AJ184" s="83">
        <f>KPCO_Additions_Summer!V184*'Key Assumptions'!$C25</f>
        <v>0</v>
      </c>
      <c r="AK184" s="83">
        <f>KPCO_Additions_Summer!W184*'Key Assumptions'!$C25</f>
        <v>0</v>
      </c>
      <c r="AL184" s="83">
        <f>KPCO_Additions_Summer!X184*'Key Assumptions'!$C25</f>
        <v>0</v>
      </c>
      <c r="AM184" s="83">
        <f>KPCO_Additions_Summer!Y184*'Key Assumptions'!$C25</f>
        <v>42.700894355936001</v>
      </c>
      <c r="AN184" s="83">
        <f>KPCO_Additions_Summer!Z184*'Key Assumptions'!$C25</f>
        <v>0</v>
      </c>
      <c r="AO184" s="83">
        <f>KPCO_Additions_Summer!AA184*'Key Assumptions'!$C25</f>
        <v>0</v>
      </c>
      <c r="AP184" s="83">
        <f>KPCO_Additions_Summer!AB184*'Key Assumptions'!$C25</f>
        <v>0</v>
      </c>
      <c r="AQ184" s="83">
        <f>KPCO_Additions_Summer!AC184*'Key Assumptions'!$C25</f>
        <v>0</v>
      </c>
      <c r="AR184" s="83">
        <f>KPCO_Additions_Summer!AD184*'Key Assumptions'!$C25</f>
        <v>0</v>
      </c>
      <c r="AT184" t="s">
        <v>6</v>
      </c>
    </row>
    <row r="185" spans="1:46" x14ac:dyDescent="0.25">
      <c r="A185" s="10" t="s">
        <v>379</v>
      </c>
      <c r="B185" s="10">
        <v>2027</v>
      </c>
      <c r="C185" s="10" t="s">
        <v>6</v>
      </c>
      <c r="D185" s="103">
        <v>150</v>
      </c>
      <c r="E185" s="103">
        <v>100</v>
      </c>
      <c r="F185" s="103">
        <v>150</v>
      </c>
      <c r="G185" s="102"/>
      <c r="H185" s="102">
        <v>50</v>
      </c>
      <c r="I185" s="103">
        <v>50</v>
      </c>
      <c r="J185" s="103">
        <v>150</v>
      </c>
      <c r="K185" s="103">
        <v>150</v>
      </c>
      <c r="L185" s="103">
        <v>150</v>
      </c>
      <c r="M185" s="103">
        <v>150</v>
      </c>
      <c r="N185" s="103"/>
      <c r="O185" s="103"/>
      <c r="P185" s="102"/>
      <c r="R185" s="83">
        <f t="shared" si="142"/>
        <v>150</v>
      </c>
      <c r="S185" s="83">
        <f t="shared" si="143"/>
        <v>100</v>
      </c>
      <c r="T185" s="83">
        <f t="shared" si="144"/>
        <v>150</v>
      </c>
      <c r="U185" s="83">
        <f t="shared" si="145"/>
        <v>0</v>
      </c>
      <c r="V185" s="83">
        <f t="shared" si="146"/>
        <v>50</v>
      </c>
      <c r="W185" s="83">
        <f t="shared" si="147"/>
        <v>50</v>
      </c>
      <c r="X185" s="83">
        <f t="shared" si="148"/>
        <v>150</v>
      </c>
      <c r="Y185" s="83">
        <f t="shared" si="149"/>
        <v>250</v>
      </c>
      <c r="Z185" s="83">
        <f t="shared" si="150"/>
        <v>150</v>
      </c>
      <c r="AA185" s="83">
        <f t="shared" si="151"/>
        <v>150</v>
      </c>
      <c r="AB185" s="83">
        <f t="shared" si="152"/>
        <v>0</v>
      </c>
      <c r="AC185" s="83">
        <f t="shared" si="153"/>
        <v>0</v>
      </c>
      <c r="AD185" s="83">
        <f t="shared" si="154"/>
        <v>0</v>
      </c>
      <c r="AF185" s="83">
        <f>KPCO_Additions_Summer!R185*'Key Assumptions'!$C26</f>
        <v>58.401788711872001</v>
      </c>
      <c r="AG185" s="83">
        <f>KPCO_Additions_Summer!S185*'Key Assumptions'!$C26</f>
        <v>38.934525807914667</v>
      </c>
      <c r="AH185" s="83">
        <f>KPCO_Additions_Summer!T185*'Key Assumptions'!$C26</f>
        <v>58.401788711872001</v>
      </c>
      <c r="AI185" s="83">
        <f>KPCO_Additions_Summer!U185*'Key Assumptions'!$C26</f>
        <v>0</v>
      </c>
      <c r="AJ185" s="83">
        <f>KPCO_Additions_Summer!V185*'Key Assumptions'!$C26</f>
        <v>19.467262903957334</v>
      </c>
      <c r="AK185" s="83">
        <f>KPCO_Additions_Summer!W185*'Key Assumptions'!$C26</f>
        <v>19.467262903957334</v>
      </c>
      <c r="AL185" s="83">
        <f>KPCO_Additions_Summer!X185*'Key Assumptions'!$C26</f>
        <v>58.401788711872001</v>
      </c>
      <c r="AM185" s="83">
        <f>KPCO_Additions_Summer!Y185*'Key Assumptions'!$C26</f>
        <v>97.336314519786669</v>
      </c>
      <c r="AN185" s="83">
        <f>KPCO_Additions_Summer!Z185*'Key Assumptions'!$C26</f>
        <v>58.401788711872001</v>
      </c>
      <c r="AO185" s="83">
        <f>KPCO_Additions_Summer!AA185*'Key Assumptions'!$C26</f>
        <v>58.401788711872001</v>
      </c>
      <c r="AP185" s="83">
        <f>KPCO_Additions_Summer!AB185*'Key Assumptions'!$C26</f>
        <v>0</v>
      </c>
      <c r="AQ185" s="83">
        <f>KPCO_Additions_Summer!AC185*'Key Assumptions'!$C26</f>
        <v>0</v>
      </c>
      <c r="AR185" s="83">
        <f>KPCO_Additions_Summer!AD185*'Key Assumptions'!$C26</f>
        <v>0</v>
      </c>
      <c r="AT185" t="s">
        <v>6</v>
      </c>
    </row>
    <row r="186" spans="1:46" x14ac:dyDescent="0.25">
      <c r="A186" s="10" t="s">
        <v>380</v>
      </c>
      <c r="B186" s="10">
        <v>2028</v>
      </c>
      <c r="C186" s="10" t="s">
        <v>6</v>
      </c>
      <c r="D186" s="103">
        <v>150</v>
      </c>
      <c r="E186" s="103">
        <v>150</v>
      </c>
      <c r="F186" s="103">
        <v>150</v>
      </c>
      <c r="G186" s="102">
        <v>150</v>
      </c>
      <c r="H186" s="102">
        <v>150</v>
      </c>
      <c r="I186" s="103">
        <v>150</v>
      </c>
      <c r="J186" s="103">
        <v>150</v>
      </c>
      <c r="K186" s="103">
        <v>150</v>
      </c>
      <c r="L186" s="103">
        <v>150</v>
      </c>
      <c r="M186" s="103">
        <v>150</v>
      </c>
      <c r="N186" s="103"/>
      <c r="O186" s="103"/>
      <c r="P186" s="102"/>
      <c r="R186" s="83">
        <f t="shared" si="142"/>
        <v>300</v>
      </c>
      <c r="S186" s="83">
        <f t="shared" si="143"/>
        <v>250</v>
      </c>
      <c r="T186" s="83">
        <f t="shared" si="144"/>
        <v>300</v>
      </c>
      <c r="U186" s="83">
        <f t="shared" si="145"/>
        <v>150</v>
      </c>
      <c r="V186" s="83">
        <f t="shared" si="146"/>
        <v>200</v>
      </c>
      <c r="W186" s="83">
        <f t="shared" si="147"/>
        <v>200</v>
      </c>
      <c r="X186" s="83">
        <f t="shared" si="148"/>
        <v>300</v>
      </c>
      <c r="Y186" s="83">
        <f t="shared" si="149"/>
        <v>400</v>
      </c>
      <c r="Z186" s="83">
        <f t="shared" si="150"/>
        <v>300</v>
      </c>
      <c r="AA186" s="83">
        <f t="shared" si="151"/>
        <v>300</v>
      </c>
      <c r="AB186" s="83">
        <f t="shared" si="152"/>
        <v>0</v>
      </c>
      <c r="AC186" s="83">
        <f t="shared" si="153"/>
        <v>0</v>
      </c>
      <c r="AD186" s="83">
        <f t="shared" si="154"/>
        <v>0</v>
      </c>
      <c r="AF186" s="83">
        <f>KPCO_Additions_Summer!R186*'Key Assumptions'!$C27</f>
        <v>105.50447177968</v>
      </c>
      <c r="AG186" s="83">
        <f>KPCO_Additions_Summer!S186*'Key Assumptions'!$C27</f>
        <v>87.920393149733343</v>
      </c>
      <c r="AH186" s="83">
        <f>KPCO_Additions_Summer!T186*'Key Assumptions'!$C27</f>
        <v>105.50447177968</v>
      </c>
      <c r="AI186" s="83">
        <f>KPCO_Additions_Summer!U186*'Key Assumptions'!$C27</f>
        <v>52.752235889840001</v>
      </c>
      <c r="AJ186" s="83">
        <f>KPCO_Additions_Summer!V186*'Key Assumptions'!$C27</f>
        <v>70.336314519786669</v>
      </c>
      <c r="AK186" s="83">
        <f>KPCO_Additions_Summer!W186*'Key Assumptions'!$C27</f>
        <v>70.336314519786669</v>
      </c>
      <c r="AL186" s="83">
        <f>KPCO_Additions_Summer!X186*'Key Assumptions'!$C27</f>
        <v>105.50447177968</v>
      </c>
      <c r="AM186" s="83">
        <f>KPCO_Additions_Summer!Y186*'Key Assumptions'!$C27</f>
        <v>140.67262903957334</v>
      </c>
      <c r="AN186" s="83">
        <f>KPCO_Additions_Summer!Z186*'Key Assumptions'!$C27</f>
        <v>105.50447177968</v>
      </c>
      <c r="AO186" s="83">
        <f>KPCO_Additions_Summer!AA186*'Key Assumptions'!$C27</f>
        <v>105.50447177968</v>
      </c>
      <c r="AP186" s="83">
        <f>KPCO_Additions_Summer!AB186*'Key Assumptions'!$C27</f>
        <v>0</v>
      </c>
      <c r="AQ186" s="83">
        <f>KPCO_Additions_Summer!AC186*'Key Assumptions'!$C27</f>
        <v>0</v>
      </c>
      <c r="AR186" s="83">
        <f>KPCO_Additions_Summer!AD186*'Key Assumptions'!$C27</f>
        <v>0</v>
      </c>
      <c r="AT186" t="s">
        <v>6</v>
      </c>
    </row>
    <row r="187" spans="1:46" x14ac:dyDescent="0.25">
      <c r="A187" s="10" t="s">
        <v>381</v>
      </c>
      <c r="B187" s="10">
        <v>2029</v>
      </c>
      <c r="C187" s="10" t="s">
        <v>6</v>
      </c>
      <c r="D187" s="103">
        <v>100</v>
      </c>
      <c r="E187" s="103"/>
      <c r="F187" s="103">
        <v>100</v>
      </c>
      <c r="G187" s="102">
        <v>150</v>
      </c>
      <c r="H187" s="102"/>
      <c r="I187" s="103"/>
      <c r="J187" s="103">
        <v>100</v>
      </c>
      <c r="K187" s="103">
        <v>150</v>
      </c>
      <c r="L187" s="103"/>
      <c r="M187" s="103">
        <v>100</v>
      </c>
      <c r="N187" s="103"/>
      <c r="O187" s="103"/>
      <c r="P187" s="102"/>
      <c r="R187" s="83">
        <f t="shared" si="142"/>
        <v>400</v>
      </c>
      <c r="S187" s="83">
        <f t="shared" si="143"/>
        <v>250</v>
      </c>
      <c r="T187" s="83">
        <f t="shared" si="144"/>
        <v>400</v>
      </c>
      <c r="U187" s="83">
        <f t="shared" si="145"/>
        <v>300</v>
      </c>
      <c r="V187" s="83">
        <f t="shared" si="146"/>
        <v>200</v>
      </c>
      <c r="W187" s="83">
        <f t="shared" si="147"/>
        <v>200</v>
      </c>
      <c r="X187" s="83">
        <f t="shared" si="148"/>
        <v>400</v>
      </c>
      <c r="Y187" s="83">
        <f t="shared" si="149"/>
        <v>550</v>
      </c>
      <c r="Z187" s="83">
        <f t="shared" si="150"/>
        <v>300</v>
      </c>
      <c r="AA187" s="83">
        <f t="shared" si="151"/>
        <v>400</v>
      </c>
      <c r="AB187" s="83">
        <f t="shared" si="152"/>
        <v>0</v>
      </c>
      <c r="AC187" s="83">
        <f t="shared" si="153"/>
        <v>0</v>
      </c>
      <c r="AD187" s="83">
        <f t="shared" si="154"/>
        <v>0</v>
      </c>
      <c r="AF187" s="83">
        <f>KPCO_Additions_Summer!R187*'Key Assumptions'!$C28</f>
        <v>125.607154847488</v>
      </c>
      <c r="AG187" s="83">
        <f>KPCO_Additions_Summer!S187*'Key Assumptions'!$C28</f>
        <v>78.504471779680003</v>
      </c>
      <c r="AH187" s="83">
        <f>KPCO_Additions_Summer!T187*'Key Assumptions'!$C28</f>
        <v>125.607154847488</v>
      </c>
      <c r="AI187" s="83">
        <f>KPCO_Additions_Summer!U187*'Key Assumptions'!$C28</f>
        <v>94.205366135616003</v>
      </c>
      <c r="AJ187" s="83">
        <f>KPCO_Additions_Summer!V187*'Key Assumptions'!$C28</f>
        <v>62.803577423744002</v>
      </c>
      <c r="AK187" s="83">
        <f>KPCO_Additions_Summer!W187*'Key Assumptions'!$C28</f>
        <v>62.803577423744002</v>
      </c>
      <c r="AL187" s="83">
        <f>KPCO_Additions_Summer!X187*'Key Assumptions'!$C28</f>
        <v>125.607154847488</v>
      </c>
      <c r="AM187" s="83">
        <f>KPCO_Additions_Summer!Y187*'Key Assumptions'!$C28</f>
        <v>172.70983791529602</v>
      </c>
      <c r="AN187" s="83">
        <f>KPCO_Additions_Summer!Z187*'Key Assumptions'!$C28</f>
        <v>94.205366135616003</v>
      </c>
      <c r="AO187" s="83">
        <f>KPCO_Additions_Summer!AA187*'Key Assumptions'!$C28</f>
        <v>125.607154847488</v>
      </c>
      <c r="AP187" s="83">
        <f>KPCO_Additions_Summer!AB187*'Key Assumptions'!$C28</f>
        <v>0</v>
      </c>
      <c r="AQ187" s="83">
        <f>KPCO_Additions_Summer!AC187*'Key Assumptions'!$C28</f>
        <v>0</v>
      </c>
      <c r="AR187" s="83">
        <f>KPCO_Additions_Summer!AD187*'Key Assumptions'!$C28</f>
        <v>0</v>
      </c>
      <c r="AT187" t="s">
        <v>6</v>
      </c>
    </row>
    <row r="188" spans="1:46" x14ac:dyDescent="0.25">
      <c r="A188" s="10" t="s">
        <v>382</v>
      </c>
      <c r="B188" s="10">
        <v>2030</v>
      </c>
      <c r="C188" s="10" t="s">
        <v>6</v>
      </c>
      <c r="D188" s="102"/>
      <c r="E188" s="103"/>
      <c r="F188" s="102">
        <v>50</v>
      </c>
      <c r="G188" s="102"/>
      <c r="H188" s="102"/>
      <c r="I188" s="102"/>
      <c r="J188" s="102"/>
      <c r="K188" s="103">
        <v>50</v>
      </c>
      <c r="L188" s="103"/>
      <c r="M188" s="103"/>
      <c r="N188" s="103"/>
      <c r="O188" s="103"/>
      <c r="P188" s="102"/>
      <c r="R188" s="83">
        <f t="shared" si="142"/>
        <v>400</v>
      </c>
      <c r="S188" s="83">
        <f t="shared" si="143"/>
        <v>250</v>
      </c>
      <c r="T188" s="83">
        <f t="shared" si="144"/>
        <v>450</v>
      </c>
      <c r="U188" s="83">
        <f t="shared" si="145"/>
        <v>300</v>
      </c>
      <c r="V188" s="83">
        <f t="shared" si="146"/>
        <v>200</v>
      </c>
      <c r="W188" s="83">
        <f t="shared" si="147"/>
        <v>200</v>
      </c>
      <c r="X188" s="83">
        <f t="shared" si="148"/>
        <v>400</v>
      </c>
      <c r="Y188" s="83">
        <f t="shared" si="149"/>
        <v>600</v>
      </c>
      <c r="Z188" s="83">
        <f t="shared" si="150"/>
        <v>300</v>
      </c>
      <c r="AA188" s="83">
        <f t="shared" si="151"/>
        <v>400</v>
      </c>
      <c r="AB188" s="83">
        <f t="shared" si="152"/>
        <v>0</v>
      </c>
      <c r="AC188" s="83">
        <f t="shared" si="153"/>
        <v>0</v>
      </c>
      <c r="AD188" s="83">
        <f t="shared" si="154"/>
        <v>0</v>
      </c>
      <c r="AF188" s="83">
        <f>KPCO_Additions_Summer!R188*'Key Assumptions'!$C29</f>
        <v>123.58588546691365</v>
      </c>
      <c r="AG188" s="83">
        <f>KPCO_Additions_Summer!S188*'Key Assumptions'!$C29</f>
        <v>77.241178416821029</v>
      </c>
      <c r="AH188" s="83">
        <f>KPCO_Additions_Summer!T188*'Key Assumptions'!$C29</f>
        <v>139.03412115027785</v>
      </c>
      <c r="AI188" s="83">
        <f>KPCO_Additions_Summer!U188*'Key Assumptions'!$C29</f>
        <v>92.689414100185232</v>
      </c>
      <c r="AJ188" s="83">
        <f>KPCO_Additions_Summer!V188*'Key Assumptions'!$C29</f>
        <v>61.792942733456826</v>
      </c>
      <c r="AK188" s="83">
        <f>KPCO_Additions_Summer!W188*'Key Assumptions'!$C29</f>
        <v>61.792942733456826</v>
      </c>
      <c r="AL188" s="83">
        <f>KPCO_Additions_Summer!X188*'Key Assumptions'!$C29</f>
        <v>123.58588546691365</v>
      </c>
      <c r="AM188" s="83">
        <f>KPCO_Additions_Summer!Y188*'Key Assumptions'!$C29</f>
        <v>185.37882820037046</v>
      </c>
      <c r="AN188" s="83">
        <f>KPCO_Additions_Summer!Z188*'Key Assumptions'!$C29</f>
        <v>92.689414100185232</v>
      </c>
      <c r="AO188" s="83">
        <f>KPCO_Additions_Summer!AA188*'Key Assumptions'!$C29</f>
        <v>123.58588546691365</v>
      </c>
      <c r="AP188" s="83">
        <f>KPCO_Additions_Summer!AB188*'Key Assumptions'!$C29</f>
        <v>0</v>
      </c>
      <c r="AQ188" s="83">
        <f>KPCO_Additions_Summer!AC188*'Key Assumptions'!$C29</f>
        <v>0</v>
      </c>
      <c r="AR188" s="83">
        <f>KPCO_Additions_Summer!AD188*'Key Assumptions'!$C29</f>
        <v>0</v>
      </c>
      <c r="AT188" t="s">
        <v>6</v>
      </c>
    </row>
    <row r="189" spans="1:46" x14ac:dyDescent="0.25">
      <c r="A189" s="10" t="s">
        <v>383</v>
      </c>
      <c r="B189" s="10">
        <v>2031</v>
      </c>
      <c r="C189" s="10" t="s">
        <v>6</v>
      </c>
      <c r="D189" s="102"/>
      <c r="E189" s="103"/>
      <c r="F189" s="102"/>
      <c r="G189" s="102">
        <v>150</v>
      </c>
      <c r="H189" s="102"/>
      <c r="I189" s="102"/>
      <c r="J189" s="102"/>
      <c r="K189" s="103">
        <v>50</v>
      </c>
      <c r="L189" s="103"/>
      <c r="M189" s="103"/>
      <c r="N189" s="103"/>
      <c r="O189" s="103"/>
      <c r="P189" s="102"/>
      <c r="R189" s="83">
        <f t="shared" si="142"/>
        <v>400</v>
      </c>
      <c r="S189" s="83">
        <f t="shared" si="143"/>
        <v>250</v>
      </c>
      <c r="T189" s="83">
        <f t="shared" si="144"/>
        <v>450</v>
      </c>
      <c r="U189" s="83">
        <f t="shared" si="145"/>
        <v>450</v>
      </c>
      <c r="V189" s="83">
        <f t="shared" si="146"/>
        <v>200</v>
      </c>
      <c r="W189" s="83">
        <f t="shared" si="147"/>
        <v>200</v>
      </c>
      <c r="X189" s="83">
        <f t="shared" si="148"/>
        <v>400</v>
      </c>
      <c r="Y189" s="83">
        <f t="shared" si="149"/>
        <v>650</v>
      </c>
      <c r="Z189" s="83">
        <f t="shared" si="150"/>
        <v>300</v>
      </c>
      <c r="AA189" s="83">
        <f t="shared" si="151"/>
        <v>400</v>
      </c>
      <c r="AB189" s="83">
        <f t="shared" si="152"/>
        <v>0</v>
      </c>
      <c r="AC189" s="83">
        <f t="shared" si="153"/>
        <v>0</v>
      </c>
      <c r="AD189" s="83">
        <f t="shared" si="154"/>
        <v>0</v>
      </c>
      <c r="AF189" s="83">
        <f>KPCO_Additions_Summer!R189*'Key Assumptions'!$C30</f>
        <v>121.56461608633929</v>
      </c>
      <c r="AG189" s="83">
        <f>KPCO_Additions_Summer!S189*'Key Assumptions'!$C30</f>
        <v>75.977885053962055</v>
      </c>
      <c r="AH189" s="83">
        <f>KPCO_Additions_Summer!T189*'Key Assumptions'!$C30</f>
        <v>136.76019309713169</v>
      </c>
      <c r="AI189" s="83">
        <f>KPCO_Additions_Summer!U189*'Key Assumptions'!$C30</f>
        <v>136.76019309713169</v>
      </c>
      <c r="AJ189" s="83">
        <f>KPCO_Additions_Summer!V189*'Key Assumptions'!$C30</f>
        <v>60.782308043169643</v>
      </c>
      <c r="AK189" s="83">
        <f>KPCO_Additions_Summer!W189*'Key Assumptions'!$C30</f>
        <v>60.782308043169643</v>
      </c>
      <c r="AL189" s="83">
        <f>KPCO_Additions_Summer!X189*'Key Assumptions'!$C30</f>
        <v>121.56461608633929</v>
      </c>
      <c r="AM189" s="83">
        <f>KPCO_Additions_Summer!Y189*'Key Assumptions'!$C30</f>
        <v>197.54250114030134</v>
      </c>
      <c r="AN189" s="83">
        <f>KPCO_Additions_Summer!Z189*'Key Assumptions'!$C30</f>
        <v>91.17346206475446</v>
      </c>
      <c r="AO189" s="83">
        <f>KPCO_Additions_Summer!AA189*'Key Assumptions'!$C30</f>
        <v>121.56461608633929</v>
      </c>
      <c r="AP189" s="83">
        <f>KPCO_Additions_Summer!AB189*'Key Assumptions'!$C30</f>
        <v>0</v>
      </c>
      <c r="AQ189" s="83">
        <f>KPCO_Additions_Summer!AC189*'Key Assumptions'!$C30</f>
        <v>0</v>
      </c>
      <c r="AR189" s="83">
        <f>KPCO_Additions_Summer!AD189*'Key Assumptions'!$C30</f>
        <v>0</v>
      </c>
      <c r="AT189" t="s">
        <v>6</v>
      </c>
    </row>
    <row r="190" spans="1:46" x14ac:dyDescent="0.25">
      <c r="A190" s="10" t="s">
        <v>384</v>
      </c>
      <c r="B190" s="10">
        <v>2032</v>
      </c>
      <c r="C190" s="10" t="s">
        <v>6</v>
      </c>
      <c r="D190" s="102"/>
      <c r="E190" s="103"/>
      <c r="F190" s="102">
        <v>50</v>
      </c>
      <c r="G190" s="102">
        <v>150</v>
      </c>
      <c r="H190" s="103"/>
      <c r="I190" s="103"/>
      <c r="J190" s="103"/>
      <c r="K190" s="103">
        <v>50</v>
      </c>
      <c r="L190" s="103"/>
      <c r="M190" s="103"/>
      <c r="N190" s="103"/>
      <c r="O190" s="103"/>
      <c r="P190" s="102"/>
      <c r="R190" s="83">
        <f t="shared" si="142"/>
        <v>400</v>
      </c>
      <c r="S190" s="83">
        <f t="shared" si="143"/>
        <v>250</v>
      </c>
      <c r="T190" s="83">
        <f t="shared" si="144"/>
        <v>500</v>
      </c>
      <c r="U190" s="83">
        <f t="shared" si="145"/>
        <v>600</v>
      </c>
      <c r="V190" s="83">
        <f t="shared" si="146"/>
        <v>200</v>
      </c>
      <c r="W190" s="83">
        <f t="shared" si="147"/>
        <v>200</v>
      </c>
      <c r="X190" s="83">
        <f t="shared" si="148"/>
        <v>400</v>
      </c>
      <c r="Y190" s="83">
        <f t="shared" si="149"/>
        <v>700</v>
      </c>
      <c r="Z190" s="83">
        <f t="shared" si="150"/>
        <v>300</v>
      </c>
      <c r="AA190" s="83">
        <f t="shared" si="151"/>
        <v>400</v>
      </c>
      <c r="AB190" s="83">
        <f t="shared" si="152"/>
        <v>0</v>
      </c>
      <c r="AC190" s="83">
        <f t="shared" si="153"/>
        <v>0</v>
      </c>
      <c r="AD190" s="83">
        <f t="shared" si="154"/>
        <v>0</v>
      </c>
      <c r="AF190" s="83">
        <f>KPCO_Additions_Summer!R190*'Key Assumptions'!$C31</f>
        <v>118.53271201547773</v>
      </c>
      <c r="AG190" s="83">
        <f>KPCO_Additions_Summer!S190*'Key Assumptions'!$C31</f>
        <v>74.08294500967358</v>
      </c>
      <c r="AH190" s="83">
        <f>KPCO_Additions_Summer!T190*'Key Assumptions'!$C31</f>
        <v>148.16589001934716</v>
      </c>
      <c r="AI190" s="83">
        <f>KPCO_Additions_Summer!U190*'Key Assumptions'!$C31</f>
        <v>177.79906802321659</v>
      </c>
      <c r="AJ190" s="83">
        <f>KPCO_Additions_Summer!V190*'Key Assumptions'!$C31</f>
        <v>59.266356007738864</v>
      </c>
      <c r="AK190" s="83">
        <f>KPCO_Additions_Summer!W190*'Key Assumptions'!$C31</f>
        <v>59.266356007738864</v>
      </c>
      <c r="AL190" s="83">
        <f>KPCO_Additions_Summer!X190*'Key Assumptions'!$C31</f>
        <v>118.53271201547773</v>
      </c>
      <c r="AM190" s="83">
        <f>KPCO_Additions_Summer!Y190*'Key Assumptions'!$C31</f>
        <v>207.43224602708602</v>
      </c>
      <c r="AN190" s="83">
        <f>KPCO_Additions_Summer!Z190*'Key Assumptions'!$C31</f>
        <v>88.899534011608296</v>
      </c>
      <c r="AO190" s="83">
        <f>KPCO_Additions_Summer!AA190*'Key Assumptions'!$C31</f>
        <v>118.53271201547773</v>
      </c>
      <c r="AP190" s="83">
        <f>KPCO_Additions_Summer!AB190*'Key Assumptions'!$C31</f>
        <v>0</v>
      </c>
      <c r="AQ190" s="83">
        <f>KPCO_Additions_Summer!AC190*'Key Assumptions'!$C31</f>
        <v>0</v>
      </c>
      <c r="AR190" s="83">
        <f>KPCO_Additions_Summer!AD190*'Key Assumptions'!$C31</f>
        <v>0</v>
      </c>
      <c r="AT190" t="s">
        <v>6</v>
      </c>
    </row>
    <row r="191" spans="1:46" x14ac:dyDescent="0.25">
      <c r="A191" s="10" t="s">
        <v>385</v>
      </c>
      <c r="B191" s="10">
        <v>2033</v>
      </c>
      <c r="C191" s="10" t="s">
        <v>6</v>
      </c>
      <c r="D191" s="102"/>
      <c r="E191" s="103"/>
      <c r="F191" s="102"/>
      <c r="G191" s="103"/>
      <c r="H191" s="103"/>
      <c r="I191" s="103"/>
      <c r="J191" s="103"/>
      <c r="K191" s="103"/>
      <c r="L191" s="103"/>
      <c r="M191" s="103"/>
      <c r="N191" s="103"/>
      <c r="O191" s="103"/>
      <c r="P191" s="102"/>
      <c r="R191" s="83">
        <f t="shared" si="142"/>
        <v>400</v>
      </c>
      <c r="S191" s="83">
        <f t="shared" si="143"/>
        <v>250</v>
      </c>
      <c r="T191" s="83">
        <f t="shared" si="144"/>
        <v>500</v>
      </c>
      <c r="U191" s="83">
        <f t="shared" si="145"/>
        <v>600</v>
      </c>
      <c r="V191" s="83">
        <f t="shared" si="146"/>
        <v>200</v>
      </c>
      <c r="W191" s="83">
        <f t="shared" si="147"/>
        <v>200</v>
      </c>
      <c r="X191" s="83">
        <f t="shared" si="148"/>
        <v>400</v>
      </c>
      <c r="Y191" s="83">
        <f t="shared" si="149"/>
        <v>700</v>
      </c>
      <c r="Z191" s="83">
        <f t="shared" si="150"/>
        <v>300</v>
      </c>
      <c r="AA191" s="83">
        <f t="shared" si="151"/>
        <v>400</v>
      </c>
      <c r="AB191" s="83">
        <f t="shared" si="152"/>
        <v>0</v>
      </c>
      <c r="AC191" s="83">
        <f t="shared" si="153"/>
        <v>0</v>
      </c>
      <c r="AD191" s="83">
        <f t="shared" si="154"/>
        <v>0</v>
      </c>
      <c r="AF191" s="83">
        <f>KPCO_Additions_Summer!R191*'Key Assumptions'!$C32</f>
        <v>115.50080794461617</v>
      </c>
      <c r="AG191" s="83">
        <f>KPCO_Additions_Summer!S191*'Key Assumptions'!$C32</f>
        <v>72.188004965385105</v>
      </c>
      <c r="AH191" s="83">
        <f>KPCO_Additions_Summer!T191*'Key Assumptions'!$C32</f>
        <v>144.37600993077021</v>
      </c>
      <c r="AI191" s="83">
        <f>KPCO_Additions_Summer!U191*'Key Assumptions'!$C32</f>
        <v>173.25121191692426</v>
      </c>
      <c r="AJ191" s="83">
        <f>KPCO_Additions_Summer!V191*'Key Assumptions'!$C32</f>
        <v>57.750403972308085</v>
      </c>
      <c r="AK191" s="83">
        <f>KPCO_Additions_Summer!W191*'Key Assumptions'!$C32</f>
        <v>57.750403972308085</v>
      </c>
      <c r="AL191" s="83">
        <f>KPCO_Additions_Summer!X191*'Key Assumptions'!$C32</f>
        <v>115.50080794461617</v>
      </c>
      <c r="AM191" s="83">
        <f>KPCO_Additions_Summer!Y191*'Key Assumptions'!$C32</f>
        <v>202.12641390307829</v>
      </c>
      <c r="AN191" s="83">
        <f>KPCO_Additions_Summer!Z191*'Key Assumptions'!$C32</f>
        <v>86.625605958462131</v>
      </c>
      <c r="AO191" s="83">
        <f>KPCO_Additions_Summer!AA191*'Key Assumptions'!$C32</f>
        <v>115.50080794461617</v>
      </c>
      <c r="AP191" s="83">
        <f>KPCO_Additions_Summer!AB191*'Key Assumptions'!$C32</f>
        <v>0</v>
      </c>
      <c r="AQ191" s="83">
        <f>KPCO_Additions_Summer!AC191*'Key Assumptions'!$C32</f>
        <v>0</v>
      </c>
      <c r="AR191" s="83">
        <f>KPCO_Additions_Summer!AD191*'Key Assumptions'!$C32</f>
        <v>0</v>
      </c>
      <c r="AT191" t="s">
        <v>6</v>
      </c>
    </row>
    <row r="192" spans="1:46" x14ac:dyDescent="0.25">
      <c r="A192" s="10" t="s">
        <v>386</v>
      </c>
      <c r="B192" s="10">
        <v>2034</v>
      </c>
      <c r="C192" s="10" t="s">
        <v>6</v>
      </c>
      <c r="D192" s="102"/>
      <c r="E192" s="103"/>
      <c r="F192" s="102"/>
      <c r="G192" s="103"/>
      <c r="H192" s="103"/>
      <c r="I192" s="103"/>
      <c r="J192" s="103"/>
      <c r="K192" s="103"/>
      <c r="L192" s="103"/>
      <c r="M192" s="103"/>
      <c r="N192" s="103"/>
      <c r="O192" s="103"/>
      <c r="P192" s="102"/>
      <c r="R192" s="83">
        <f t="shared" si="142"/>
        <v>400</v>
      </c>
      <c r="S192" s="83">
        <f t="shared" si="143"/>
        <v>250</v>
      </c>
      <c r="T192" s="83">
        <f t="shared" si="144"/>
        <v>500</v>
      </c>
      <c r="U192" s="83">
        <f t="shared" si="145"/>
        <v>600</v>
      </c>
      <c r="V192" s="83">
        <f t="shared" si="146"/>
        <v>200</v>
      </c>
      <c r="W192" s="83">
        <f t="shared" si="147"/>
        <v>200</v>
      </c>
      <c r="X192" s="83">
        <f t="shared" si="148"/>
        <v>400</v>
      </c>
      <c r="Y192" s="83">
        <f t="shared" si="149"/>
        <v>700</v>
      </c>
      <c r="Z192" s="83">
        <f t="shared" si="150"/>
        <v>300</v>
      </c>
      <c r="AA192" s="83">
        <f t="shared" si="151"/>
        <v>400</v>
      </c>
      <c r="AB192" s="83">
        <f t="shared" si="152"/>
        <v>0</v>
      </c>
      <c r="AC192" s="83">
        <f t="shared" si="153"/>
        <v>0</v>
      </c>
      <c r="AD192" s="83">
        <f t="shared" si="154"/>
        <v>0</v>
      </c>
      <c r="AF192" s="83">
        <f>KPCO_Additions_Summer!R192*'Key Assumptions'!$C33</f>
        <v>112.46890387375461</v>
      </c>
      <c r="AG192" s="83">
        <f>KPCO_Additions_Summer!S192*'Key Assumptions'!$C33</f>
        <v>70.293064921096629</v>
      </c>
      <c r="AH192" s="83">
        <f>KPCO_Additions_Summer!T192*'Key Assumptions'!$C33</f>
        <v>140.58612984219326</v>
      </c>
      <c r="AI192" s="83">
        <f>KPCO_Additions_Summer!U192*'Key Assumptions'!$C33</f>
        <v>168.7033558106319</v>
      </c>
      <c r="AJ192" s="83">
        <f>KPCO_Additions_Summer!V192*'Key Assumptions'!$C33</f>
        <v>56.234451936877306</v>
      </c>
      <c r="AK192" s="83">
        <f>KPCO_Additions_Summer!W192*'Key Assumptions'!$C33</f>
        <v>56.234451936877306</v>
      </c>
      <c r="AL192" s="83">
        <f>KPCO_Additions_Summer!X192*'Key Assumptions'!$C33</f>
        <v>112.46890387375461</v>
      </c>
      <c r="AM192" s="83">
        <f>KPCO_Additions_Summer!Y192*'Key Assumptions'!$C33</f>
        <v>196.82058177907058</v>
      </c>
      <c r="AN192" s="83">
        <f>KPCO_Additions_Summer!Z192*'Key Assumptions'!$C33</f>
        <v>84.351677905315952</v>
      </c>
      <c r="AO192" s="83">
        <f>KPCO_Additions_Summer!AA192*'Key Assumptions'!$C33</f>
        <v>112.46890387375461</v>
      </c>
      <c r="AP192" s="83">
        <f>KPCO_Additions_Summer!AB192*'Key Assumptions'!$C33</f>
        <v>0</v>
      </c>
      <c r="AQ192" s="83">
        <f>KPCO_Additions_Summer!AC192*'Key Assumptions'!$C33</f>
        <v>0</v>
      </c>
      <c r="AR192" s="83">
        <f>KPCO_Additions_Summer!AD192*'Key Assumptions'!$C33</f>
        <v>0</v>
      </c>
      <c r="AT192" t="s">
        <v>6</v>
      </c>
    </row>
    <row r="193" spans="1:46" x14ac:dyDescent="0.25">
      <c r="A193" s="10" t="s">
        <v>387</v>
      </c>
      <c r="B193" s="10">
        <v>2035</v>
      </c>
      <c r="C193" s="10" t="s">
        <v>6</v>
      </c>
      <c r="D193" s="102"/>
      <c r="E193" s="103"/>
      <c r="F193" s="102"/>
      <c r="G193" s="103"/>
      <c r="H193" s="103"/>
      <c r="I193" s="103"/>
      <c r="J193" s="103"/>
      <c r="K193" s="103">
        <v>50</v>
      </c>
      <c r="L193" s="103"/>
      <c r="M193" s="103"/>
      <c r="N193" s="103"/>
      <c r="O193" s="103"/>
      <c r="P193" s="102"/>
      <c r="R193" s="83">
        <f t="shared" si="142"/>
        <v>400</v>
      </c>
      <c r="S193" s="83">
        <f t="shared" si="143"/>
        <v>250</v>
      </c>
      <c r="T193" s="83">
        <f t="shared" si="144"/>
        <v>500</v>
      </c>
      <c r="U193" s="83">
        <f t="shared" si="145"/>
        <v>600</v>
      </c>
      <c r="V193" s="83">
        <f t="shared" si="146"/>
        <v>200</v>
      </c>
      <c r="W193" s="83">
        <f t="shared" si="147"/>
        <v>200</v>
      </c>
      <c r="X193" s="83">
        <f t="shared" si="148"/>
        <v>400</v>
      </c>
      <c r="Y193" s="83">
        <f t="shared" si="149"/>
        <v>750</v>
      </c>
      <c r="Z193" s="83">
        <f t="shared" si="150"/>
        <v>300</v>
      </c>
      <c r="AA193" s="83">
        <f t="shared" si="151"/>
        <v>400</v>
      </c>
      <c r="AB193" s="83">
        <f t="shared" si="152"/>
        <v>0</v>
      </c>
      <c r="AC193" s="83">
        <f t="shared" si="153"/>
        <v>0</v>
      </c>
      <c r="AD193" s="83">
        <f t="shared" si="154"/>
        <v>0</v>
      </c>
      <c r="AF193" s="83">
        <f>KPCO_Additions_Summer!R193*'Key Assumptions'!$C34</f>
        <v>109.43699980289307</v>
      </c>
      <c r="AG193" s="83">
        <f>KPCO_Additions_Summer!S193*'Key Assumptions'!$C34</f>
        <v>68.398124876808168</v>
      </c>
      <c r="AH193" s="83">
        <f>KPCO_Additions_Summer!T193*'Key Assumptions'!$C34</f>
        <v>136.79624975361634</v>
      </c>
      <c r="AI193" s="83">
        <f>KPCO_Additions_Summer!U193*'Key Assumptions'!$C34</f>
        <v>164.1554997043396</v>
      </c>
      <c r="AJ193" s="83">
        <f>KPCO_Additions_Summer!V193*'Key Assumptions'!$C34</f>
        <v>54.718499901446535</v>
      </c>
      <c r="AK193" s="83">
        <f>KPCO_Additions_Summer!W193*'Key Assumptions'!$C34</f>
        <v>54.718499901446535</v>
      </c>
      <c r="AL193" s="83">
        <f>KPCO_Additions_Summer!X193*'Key Assumptions'!$C34</f>
        <v>109.43699980289307</v>
      </c>
      <c r="AM193" s="83">
        <f>KPCO_Additions_Summer!Y193*'Key Assumptions'!$C34</f>
        <v>205.19437463042451</v>
      </c>
      <c r="AN193" s="83">
        <f>KPCO_Additions_Summer!Z193*'Key Assumptions'!$C34</f>
        <v>82.077749852169802</v>
      </c>
      <c r="AO193" s="83">
        <f>KPCO_Additions_Summer!AA193*'Key Assumptions'!$C34</f>
        <v>109.43699980289307</v>
      </c>
      <c r="AP193" s="83">
        <f>KPCO_Additions_Summer!AB193*'Key Assumptions'!$C34</f>
        <v>0</v>
      </c>
      <c r="AQ193" s="83">
        <f>KPCO_Additions_Summer!AC193*'Key Assumptions'!$C34</f>
        <v>0</v>
      </c>
      <c r="AR193" s="83">
        <f>KPCO_Additions_Summer!AD193*'Key Assumptions'!$C34</f>
        <v>0</v>
      </c>
      <c r="AT193" t="s">
        <v>6</v>
      </c>
    </row>
    <row r="194" spans="1:46" x14ac:dyDescent="0.25">
      <c r="A194" s="10" t="s">
        <v>388</v>
      </c>
      <c r="B194" s="10">
        <v>2036</v>
      </c>
      <c r="C194" s="10" t="s">
        <v>6</v>
      </c>
      <c r="D194" s="102"/>
      <c r="E194" s="103"/>
      <c r="F194" s="102"/>
      <c r="G194" s="103">
        <v>50</v>
      </c>
      <c r="H194" s="103"/>
      <c r="I194" s="103"/>
      <c r="J194" s="103"/>
      <c r="K194" s="103"/>
      <c r="L194" s="103"/>
      <c r="M194" s="103"/>
      <c r="N194" s="103"/>
      <c r="O194" s="103"/>
      <c r="P194" s="102"/>
      <c r="R194" s="83">
        <f t="shared" si="142"/>
        <v>400</v>
      </c>
      <c r="S194" s="83">
        <f t="shared" si="143"/>
        <v>250</v>
      </c>
      <c r="T194" s="83">
        <f t="shared" si="144"/>
        <v>500</v>
      </c>
      <c r="U194" s="83">
        <f t="shared" si="145"/>
        <v>650</v>
      </c>
      <c r="V194" s="83">
        <f t="shared" si="146"/>
        <v>200</v>
      </c>
      <c r="W194" s="83">
        <f t="shared" si="147"/>
        <v>200</v>
      </c>
      <c r="X194" s="83">
        <f t="shared" si="148"/>
        <v>400</v>
      </c>
      <c r="Y194" s="83">
        <f t="shared" si="149"/>
        <v>750</v>
      </c>
      <c r="Z194" s="83">
        <f t="shared" si="150"/>
        <v>300</v>
      </c>
      <c r="AA194" s="83">
        <f t="shared" si="151"/>
        <v>400</v>
      </c>
      <c r="AB194" s="83">
        <f t="shared" si="152"/>
        <v>0</v>
      </c>
      <c r="AC194" s="83">
        <f t="shared" si="153"/>
        <v>0</v>
      </c>
      <c r="AD194" s="83">
        <f t="shared" si="154"/>
        <v>0</v>
      </c>
      <c r="AF194" s="83">
        <f>KPCO_Additions_Summer!R194*'Key Assumptions'!$C35</f>
        <v>106.40509573203154</v>
      </c>
      <c r="AG194" s="83">
        <f>KPCO_Additions_Summer!S194*'Key Assumptions'!$C35</f>
        <v>66.503184832519707</v>
      </c>
      <c r="AH194" s="83">
        <f>KPCO_Additions_Summer!T194*'Key Assumptions'!$C35</f>
        <v>133.00636966503941</v>
      </c>
      <c r="AI194" s="83">
        <f>KPCO_Additions_Summer!U194*'Key Assumptions'!$C35</f>
        <v>172.90828056455126</v>
      </c>
      <c r="AJ194" s="83">
        <f>KPCO_Additions_Summer!V194*'Key Assumptions'!$C35</f>
        <v>53.20254786601577</v>
      </c>
      <c r="AK194" s="83">
        <f>KPCO_Additions_Summer!W194*'Key Assumptions'!$C35</f>
        <v>53.20254786601577</v>
      </c>
      <c r="AL194" s="83">
        <f>KPCO_Additions_Summer!X194*'Key Assumptions'!$C35</f>
        <v>106.40509573203154</v>
      </c>
      <c r="AM194" s="83">
        <f>KPCO_Additions_Summer!Y194*'Key Assumptions'!$C35</f>
        <v>199.50955449755915</v>
      </c>
      <c r="AN194" s="83">
        <f>KPCO_Additions_Summer!Z194*'Key Assumptions'!$C35</f>
        <v>79.803821799023652</v>
      </c>
      <c r="AO194" s="83">
        <f>KPCO_Additions_Summer!AA194*'Key Assumptions'!$C35</f>
        <v>106.40509573203154</v>
      </c>
      <c r="AP194" s="83">
        <f>KPCO_Additions_Summer!AB194*'Key Assumptions'!$C35</f>
        <v>0</v>
      </c>
      <c r="AQ194" s="83">
        <f>KPCO_Additions_Summer!AC194*'Key Assumptions'!$C35</f>
        <v>0</v>
      </c>
      <c r="AR194" s="83">
        <f>KPCO_Additions_Summer!AD194*'Key Assumptions'!$C35</f>
        <v>0</v>
      </c>
      <c r="AT194" t="s">
        <v>6</v>
      </c>
    </row>
    <row r="195" spans="1:46" x14ac:dyDescent="0.25">
      <c r="A195" s="10" t="s">
        <v>389</v>
      </c>
      <c r="B195" s="10">
        <v>2037</v>
      </c>
      <c r="C195" s="10" t="s">
        <v>6</v>
      </c>
      <c r="D195" s="102">
        <v>50</v>
      </c>
      <c r="E195" s="103"/>
      <c r="F195" s="102">
        <v>100</v>
      </c>
      <c r="G195" s="103"/>
      <c r="H195" s="103"/>
      <c r="I195" s="103"/>
      <c r="J195" s="103"/>
      <c r="K195" s="103">
        <v>100</v>
      </c>
      <c r="L195" s="103"/>
      <c r="M195" s="103"/>
      <c r="N195" s="103"/>
      <c r="O195" s="103"/>
      <c r="P195" s="102"/>
      <c r="R195" s="83">
        <f t="shared" si="142"/>
        <v>450</v>
      </c>
      <c r="S195" s="83">
        <f t="shared" si="143"/>
        <v>250</v>
      </c>
      <c r="T195" s="83">
        <f t="shared" si="144"/>
        <v>600</v>
      </c>
      <c r="U195" s="83">
        <f t="shared" si="145"/>
        <v>650</v>
      </c>
      <c r="V195" s="83">
        <f t="shared" si="146"/>
        <v>200</v>
      </c>
      <c r="W195" s="83">
        <f t="shared" si="147"/>
        <v>200</v>
      </c>
      <c r="X195" s="83">
        <f t="shared" si="148"/>
        <v>400</v>
      </c>
      <c r="Y195" s="83">
        <f t="shared" si="149"/>
        <v>850</v>
      </c>
      <c r="Z195" s="83">
        <f t="shared" si="150"/>
        <v>300</v>
      </c>
      <c r="AA195" s="83">
        <f t="shared" si="151"/>
        <v>400</v>
      </c>
      <c r="AB195" s="83">
        <f t="shared" si="152"/>
        <v>0</v>
      </c>
      <c r="AC195" s="83">
        <f t="shared" si="153"/>
        <v>0</v>
      </c>
      <c r="AD195" s="83">
        <f t="shared" si="154"/>
        <v>0</v>
      </c>
      <c r="AF195" s="83">
        <f>KPCO_Additions_Summer!R195*'Key Assumptions'!$C36</f>
        <v>116.19739329852329</v>
      </c>
      <c r="AG195" s="83">
        <f>KPCO_Additions_Summer!S195*'Key Assumptions'!$C36</f>
        <v>64.554107388068488</v>
      </c>
      <c r="AH195" s="83">
        <f>KPCO_Additions_Summer!T195*'Key Assumptions'!$C36</f>
        <v>154.92985773136439</v>
      </c>
      <c r="AI195" s="83">
        <f>KPCO_Additions_Summer!U195*'Key Assumptions'!$C36</f>
        <v>167.84067920897809</v>
      </c>
      <c r="AJ195" s="83">
        <f>KPCO_Additions_Summer!V195*'Key Assumptions'!$C36</f>
        <v>51.643285910454793</v>
      </c>
      <c r="AK195" s="83">
        <f>KPCO_Additions_Summer!W195*'Key Assumptions'!$C36</f>
        <v>51.643285910454793</v>
      </c>
      <c r="AL195" s="83">
        <f>KPCO_Additions_Summer!X195*'Key Assumptions'!$C36</f>
        <v>103.28657182090959</v>
      </c>
      <c r="AM195" s="83">
        <f>KPCO_Additions_Summer!Y195*'Key Assumptions'!$C36</f>
        <v>219.48396511943287</v>
      </c>
      <c r="AN195" s="83">
        <f>KPCO_Additions_Summer!Z195*'Key Assumptions'!$C36</f>
        <v>77.464928865682197</v>
      </c>
      <c r="AO195" s="83">
        <f>KPCO_Additions_Summer!AA195*'Key Assumptions'!$C36</f>
        <v>103.28657182090959</v>
      </c>
      <c r="AP195" s="83">
        <f>KPCO_Additions_Summer!AB195*'Key Assumptions'!$C36</f>
        <v>0</v>
      </c>
      <c r="AQ195" s="83">
        <f>KPCO_Additions_Summer!AC195*'Key Assumptions'!$C36</f>
        <v>0</v>
      </c>
      <c r="AR195" s="83">
        <f>KPCO_Additions_Summer!AD195*'Key Assumptions'!$C36</f>
        <v>0</v>
      </c>
      <c r="AT195" t="s">
        <v>6</v>
      </c>
    </row>
    <row r="196" spans="1:46" x14ac:dyDescent="0.25">
      <c r="A196" s="10" t="s">
        <v>390</v>
      </c>
      <c r="B196" s="10">
        <v>2038</v>
      </c>
      <c r="C196" s="10" t="s">
        <v>6</v>
      </c>
      <c r="D196" s="102"/>
      <c r="E196" s="103"/>
      <c r="F196" s="102"/>
      <c r="G196" s="103"/>
      <c r="H196" s="103"/>
      <c r="I196" s="103"/>
      <c r="J196" s="103"/>
      <c r="K196" s="103"/>
      <c r="L196" s="103"/>
      <c r="M196" s="103"/>
      <c r="N196" s="103"/>
      <c r="O196" s="103"/>
      <c r="P196" s="102"/>
      <c r="R196" s="83">
        <f t="shared" si="142"/>
        <v>450</v>
      </c>
      <c r="S196" s="83">
        <f t="shared" si="143"/>
        <v>250</v>
      </c>
      <c r="T196" s="83">
        <f t="shared" si="144"/>
        <v>600</v>
      </c>
      <c r="U196" s="83">
        <f t="shared" si="145"/>
        <v>650</v>
      </c>
      <c r="V196" s="83">
        <f t="shared" si="146"/>
        <v>200</v>
      </c>
      <c r="W196" s="83">
        <f t="shared" si="147"/>
        <v>200</v>
      </c>
      <c r="X196" s="83">
        <f t="shared" si="148"/>
        <v>400</v>
      </c>
      <c r="Y196" s="83">
        <f t="shared" si="149"/>
        <v>850</v>
      </c>
      <c r="Z196" s="83">
        <f t="shared" si="150"/>
        <v>300</v>
      </c>
      <c r="AA196" s="83">
        <f t="shared" si="151"/>
        <v>400</v>
      </c>
      <c r="AB196" s="83">
        <f t="shared" si="152"/>
        <v>0</v>
      </c>
      <c r="AC196" s="83">
        <f t="shared" si="153"/>
        <v>0</v>
      </c>
      <c r="AD196" s="83">
        <f t="shared" si="154"/>
        <v>0</v>
      </c>
      <c r="AF196" s="83">
        <f>KPCO_Additions_Summer!R196*'Key Assumptions'!$C37</f>
        <v>112.6403302383644</v>
      </c>
      <c r="AG196" s="83">
        <f>KPCO_Additions_Summer!S196*'Key Assumptions'!$C37</f>
        <v>62.577961243535775</v>
      </c>
      <c r="AH196" s="83">
        <f>KPCO_Additions_Summer!T196*'Key Assumptions'!$C37</f>
        <v>150.18710698448587</v>
      </c>
      <c r="AI196" s="83">
        <f>KPCO_Additions_Summer!U196*'Key Assumptions'!$C37</f>
        <v>162.70269923319302</v>
      </c>
      <c r="AJ196" s="83">
        <f>KPCO_Additions_Summer!V196*'Key Assumptions'!$C37</f>
        <v>50.062368994828624</v>
      </c>
      <c r="AK196" s="83">
        <f>KPCO_Additions_Summer!W196*'Key Assumptions'!$C37</f>
        <v>50.062368994828624</v>
      </c>
      <c r="AL196" s="83">
        <f>KPCO_Additions_Summer!X196*'Key Assumptions'!$C37</f>
        <v>100.12473798965725</v>
      </c>
      <c r="AM196" s="83">
        <f>KPCO_Additions_Summer!Y196*'Key Assumptions'!$C37</f>
        <v>212.76506822802165</v>
      </c>
      <c r="AN196" s="83">
        <f>KPCO_Additions_Summer!Z196*'Key Assumptions'!$C37</f>
        <v>75.093553492242933</v>
      </c>
      <c r="AO196" s="83">
        <f>KPCO_Additions_Summer!AA196*'Key Assumptions'!$C37</f>
        <v>100.12473798965725</v>
      </c>
      <c r="AP196" s="83">
        <f>KPCO_Additions_Summer!AB196*'Key Assumptions'!$C37</f>
        <v>0</v>
      </c>
      <c r="AQ196" s="83">
        <f>KPCO_Additions_Summer!AC196*'Key Assumptions'!$C37</f>
        <v>0</v>
      </c>
      <c r="AR196" s="83">
        <f>KPCO_Additions_Summer!AD196*'Key Assumptions'!$C37</f>
        <v>0</v>
      </c>
      <c r="AT196" t="s">
        <v>6</v>
      </c>
    </row>
    <row r="197" spans="1:46" x14ac:dyDescent="0.25">
      <c r="A197" s="10" t="s">
        <v>391</v>
      </c>
      <c r="B197" s="10">
        <v>2039</v>
      </c>
      <c r="C197" s="10" t="s">
        <v>6</v>
      </c>
      <c r="D197" s="102"/>
      <c r="E197" s="103"/>
      <c r="F197" s="102"/>
      <c r="G197" s="103"/>
      <c r="H197" s="103"/>
      <c r="I197" s="103"/>
      <c r="J197" s="103"/>
      <c r="K197" s="103"/>
      <c r="L197" s="103"/>
      <c r="M197" s="103"/>
      <c r="N197" s="103"/>
      <c r="O197" s="103"/>
      <c r="P197" s="102"/>
      <c r="R197" s="83">
        <f t="shared" si="142"/>
        <v>450</v>
      </c>
      <c r="S197" s="83">
        <f t="shared" si="143"/>
        <v>250</v>
      </c>
      <c r="T197" s="83">
        <f t="shared" si="144"/>
        <v>600</v>
      </c>
      <c r="U197" s="83">
        <f t="shared" si="145"/>
        <v>650</v>
      </c>
      <c r="V197" s="83">
        <f t="shared" si="146"/>
        <v>200</v>
      </c>
      <c r="W197" s="83">
        <f t="shared" si="147"/>
        <v>200</v>
      </c>
      <c r="X197" s="83">
        <f t="shared" si="148"/>
        <v>400</v>
      </c>
      <c r="Y197" s="83">
        <f t="shared" si="149"/>
        <v>850</v>
      </c>
      <c r="Z197" s="83">
        <f t="shared" si="150"/>
        <v>300</v>
      </c>
      <c r="AA197" s="83">
        <f t="shared" si="151"/>
        <v>400</v>
      </c>
      <c r="AB197" s="83">
        <f t="shared" si="152"/>
        <v>0</v>
      </c>
      <c r="AC197" s="83">
        <f t="shared" si="153"/>
        <v>0</v>
      </c>
      <c r="AD197" s="83">
        <f t="shared" si="154"/>
        <v>0</v>
      </c>
      <c r="AF197" s="83">
        <f>KPCO_Additions_Summer!R197*'Key Assumptions'!$C38</f>
        <v>107.8975794914859</v>
      </c>
      <c r="AG197" s="83">
        <f>KPCO_Additions_Summer!S197*'Key Assumptions'!$C38</f>
        <v>59.94309971749216</v>
      </c>
      <c r="AH197" s="83">
        <f>KPCO_Additions_Summer!T197*'Key Assumptions'!$C38</f>
        <v>143.86343932198119</v>
      </c>
      <c r="AI197" s="83">
        <f>KPCO_Additions_Summer!U197*'Key Assumptions'!$C38</f>
        <v>155.85205926547962</v>
      </c>
      <c r="AJ197" s="83">
        <f>KPCO_Additions_Summer!V197*'Key Assumptions'!$C38</f>
        <v>47.954479773993732</v>
      </c>
      <c r="AK197" s="83">
        <f>KPCO_Additions_Summer!W197*'Key Assumptions'!$C38</f>
        <v>47.954479773993732</v>
      </c>
      <c r="AL197" s="83">
        <f>KPCO_Additions_Summer!X197*'Key Assumptions'!$C38</f>
        <v>95.908959547987465</v>
      </c>
      <c r="AM197" s="83">
        <f>KPCO_Additions_Summer!Y197*'Key Assumptions'!$C38</f>
        <v>203.80653903947336</v>
      </c>
      <c r="AN197" s="83">
        <f>KPCO_Additions_Summer!Z197*'Key Assumptions'!$C38</f>
        <v>71.931719660990595</v>
      </c>
      <c r="AO197" s="83">
        <f>KPCO_Additions_Summer!AA197*'Key Assumptions'!$C38</f>
        <v>95.908959547987465</v>
      </c>
      <c r="AP197" s="83">
        <f>KPCO_Additions_Summer!AB197*'Key Assumptions'!$C38</f>
        <v>0</v>
      </c>
      <c r="AQ197" s="83">
        <f>KPCO_Additions_Summer!AC197*'Key Assumptions'!$C38</f>
        <v>0</v>
      </c>
      <c r="AR197" s="83">
        <f>KPCO_Additions_Summer!AD197*'Key Assumptions'!$C38</f>
        <v>0</v>
      </c>
      <c r="AT197" t="s">
        <v>6</v>
      </c>
    </row>
    <row r="198" spans="1:46" x14ac:dyDescent="0.25">
      <c r="A198" s="10" t="s">
        <v>392</v>
      </c>
      <c r="B198" s="10">
        <v>2040</v>
      </c>
      <c r="C198" s="10" t="s">
        <v>6</v>
      </c>
      <c r="D198" s="102"/>
      <c r="E198" s="103"/>
      <c r="F198" s="102"/>
      <c r="G198" s="103"/>
      <c r="H198" s="103"/>
      <c r="I198" s="103"/>
      <c r="J198" s="103"/>
      <c r="K198" s="103"/>
      <c r="L198" s="103"/>
      <c r="M198" s="103"/>
      <c r="N198" s="103"/>
      <c r="O198" s="103"/>
      <c r="P198" s="102"/>
      <c r="R198" s="83">
        <f t="shared" si="142"/>
        <v>450</v>
      </c>
      <c r="S198" s="83">
        <f t="shared" si="143"/>
        <v>250</v>
      </c>
      <c r="T198" s="83">
        <f t="shared" si="144"/>
        <v>600</v>
      </c>
      <c r="U198" s="83">
        <f t="shared" si="145"/>
        <v>650</v>
      </c>
      <c r="V198" s="83">
        <f t="shared" si="146"/>
        <v>200</v>
      </c>
      <c r="W198" s="83">
        <f t="shared" si="147"/>
        <v>200</v>
      </c>
      <c r="X198" s="83">
        <f t="shared" si="148"/>
        <v>400</v>
      </c>
      <c r="Y198" s="83">
        <f t="shared" si="149"/>
        <v>850</v>
      </c>
      <c r="Z198" s="83">
        <f t="shared" si="150"/>
        <v>300</v>
      </c>
      <c r="AA198" s="83">
        <f t="shared" si="151"/>
        <v>400</v>
      </c>
      <c r="AB198" s="83">
        <f t="shared" si="152"/>
        <v>0</v>
      </c>
      <c r="AC198" s="83">
        <f t="shared" si="153"/>
        <v>0</v>
      </c>
      <c r="AD198" s="83">
        <f t="shared" si="154"/>
        <v>0</v>
      </c>
      <c r="AF198" s="83">
        <f>KPCO_Additions_Summer!R198*'Key Assumptions'!$C39</f>
        <v>103.15482874460737</v>
      </c>
      <c r="AG198" s="83">
        <f>KPCO_Additions_Summer!S198*'Key Assumptions'!$C39</f>
        <v>57.308238191448545</v>
      </c>
      <c r="AH198" s="83">
        <f>KPCO_Additions_Summer!T198*'Key Assumptions'!$C39</f>
        <v>137.53977165947651</v>
      </c>
      <c r="AI198" s="83">
        <f>KPCO_Additions_Summer!U198*'Key Assumptions'!$C39</f>
        <v>149.0014192977662</v>
      </c>
      <c r="AJ198" s="83">
        <f>KPCO_Additions_Summer!V198*'Key Assumptions'!$C39</f>
        <v>45.846590553158833</v>
      </c>
      <c r="AK198" s="83">
        <f>KPCO_Additions_Summer!W198*'Key Assumptions'!$C39</f>
        <v>45.846590553158833</v>
      </c>
      <c r="AL198" s="83">
        <f>KPCO_Additions_Summer!X198*'Key Assumptions'!$C39</f>
        <v>91.693181106317667</v>
      </c>
      <c r="AM198" s="83">
        <f>KPCO_Additions_Summer!Y198*'Key Assumptions'!$C39</f>
        <v>194.84800985092505</v>
      </c>
      <c r="AN198" s="83">
        <f>KPCO_Additions_Summer!Z198*'Key Assumptions'!$C39</f>
        <v>68.769885829738257</v>
      </c>
      <c r="AO198" s="83">
        <f>KPCO_Additions_Summer!AA198*'Key Assumptions'!$C39</f>
        <v>91.693181106317667</v>
      </c>
      <c r="AP198" s="83">
        <f>KPCO_Additions_Summer!AB198*'Key Assumptions'!$C39</f>
        <v>0</v>
      </c>
      <c r="AQ198" s="83">
        <f>KPCO_Additions_Summer!AC198*'Key Assumptions'!$C39</f>
        <v>0</v>
      </c>
      <c r="AR198" s="83">
        <f>KPCO_Additions_Summer!AD198*'Key Assumptions'!$C39</f>
        <v>0</v>
      </c>
      <c r="AT198" t="s">
        <v>6</v>
      </c>
    </row>
    <row r="199" spans="1:46" x14ac:dyDescent="0.25">
      <c r="A199" s="10" t="s">
        <v>393</v>
      </c>
      <c r="B199" s="10">
        <v>2041</v>
      </c>
      <c r="C199" s="10" t="s">
        <v>6</v>
      </c>
      <c r="D199" s="102"/>
      <c r="E199" s="103"/>
      <c r="F199" s="102"/>
      <c r="G199" s="103"/>
      <c r="H199" s="103"/>
      <c r="I199" s="103"/>
      <c r="J199" s="103"/>
      <c r="K199" s="103"/>
      <c r="L199" s="103"/>
      <c r="M199" s="103"/>
      <c r="N199" s="103"/>
      <c r="O199" s="103"/>
      <c r="P199" s="102"/>
      <c r="R199" s="83">
        <f t="shared" si="142"/>
        <v>450</v>
      </c>
      <c r="S199" s="83">
        <f t="shared" si="143"/>
        <v>250</v>
      </c>
      <c r="T199" s="83">
        <f t="shared" si="144"/>
        <v>600</v>
      </c>
      <c r="U199" s="83">
        <f t="shared" si="145"/>
        <v>650</v>
      </c>
      <c r="V199" s="83">
        <f t="shared" si="146"/>
        <v>200</v>
      </c>
      <c r="W199" s="83">
        <f t="shared" si="147"/>
        <v>200</v>
      </c>
      <c r="X199" s="83">
        <f t="shared" si="148"/>
        <v>400</v>
      </c>
      <c r="Y199" s="83">
        <f t="shared" si="149"/>
        <v>850</v>
      </c>
      <c r="Z199" s="83">
        <f t="shared" si="150"/>
        <v>300</v>
      </c>
      <c r="AA199" s="83">
        <f t="shared" si="151"/>
        <v>400</v>
      </c>
      <c r="AB199" s="83">
        <f t="shared" si="152"/>
        <v>0</v>
      </c>
      <c r="AC199" s="83">
        <f t="shared" si="153"/>
        <v>0</v>
      </c>
      <c r="AD199" s="83">
        <f t="shared" si="154"/>
        <v>0</v>
      </c>
      <c r="AF199" s="83">
        <f>KPCO_Additions_Summer!R199*'Key Assumptions'!$C40</f>
        <v>103.15482874460737</v>
      </c>
      <c r="AG199" s="83">
        <f>KPCO_Additions_Summer!S199*'Key Assumptions'!$C40</f>
        <v>57.308238191448545</v>
      </c>
      <c r="AH199" s="83">
        <f>KPCO_Additions_Summer!T199*'Key Assumptions'!$C40</f>
        <v>137.53977165947651</v>
      </c>
      <c r="AI199" s="83">
        <f>KPCO_Additions_Summer!U199*'Key Assumptions'!$C40</f>
        <v>149.0014192977662</v>
      </c>
      <c r="AJ199" s="83">
        <f>KPCO_Additions_Summer!V199*'Key Assumptions'!$C40</f>
        <v>45.846590553158833</v>
      </c>
      <c r="AK199" s="83">
        <f>KPCO_Additions_Summer!W199*'Key Assumptions'!$C40</f>
        <v>45.846590553158833</v>
      </c>
      <c r="AL199" s="83">
        <f>KPCO_Additions_Summer!X199*'Key Assumptions'!$C40</f>
        <v>91.693181106317667</v>
      </c>
      <c r="AM199" s="83">
        <f>KPCO_Additions_Summer!Y199*'Key Assumptions'!$C40</f>
        <v>194.84800985092505</v>
      </c>
      <c r="AN199" s="83">
        <f>KPCO_Additions_Summer!Z199*'Key Assumptions'!$C40</f>
        <v>68.769885829738257</v>
      </c>
      <c r="AO199" s="83">
        <f>KPCO_Additions_Summer!AA199*'Key Assumptions'!$C40</f>
        <v>91.693181106317667</v>
      </c>
      <c r="AP199" s="83">
        <f>KPCO_Additions_Summer!AB199*'Key Assumptions'!$C40</f>
        <v>0</v>
      </c>
      <c r="AQ199" s="83">
        <f>KPCO_Additions_Summer!AC199*'Key Assumptions'!$C40</f>
        <v>0</v>
      </c>
      <c r="AR199" s="83">
        <f>KPCO_Additions_Summer!AD199*'Key Assumptions'!$C40</f>
        <v>0</v>
      </c>
      <c r="AT199" t="s">
        <v>6</v>
      </c>
    </row>
    <row r="200" spans="1:46" x14ac:dyDescent="0.25">
      <c r="A200" s="10" t="s">
        <v>394</v>
      </c>
      <c r="B200" s="10">
        <v>2042</v>
      </c>
      <c r="C200" s="10" t="s">
        <v>6</v>
      </c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R200" s="83">
        <f t="shared" si="142"/>
        <v>450</v>
      </c>
      <c r="S200" s="83">
        <f t="shared" si="143"/>
        <v>250</v>
      </c>
      <c r="T200" s="83">
        <f t="shared" si="144"/>
        <v>600</v>
      </c>
      <c r="U200" s="83">
        <f t="shared" si="145"/>
        <v>650</v>
      </c>
      <c r="V200" s="83">
        <f t="shared" si="146"/>
        <v>200</v>
      </c>
      <c r="W200" s="83">
        <f t="shared" si="147"/>
        <v>200</v>
      </c>
      <c r="X200" s="83">
        <f t="shared" si="148"/>
        <v>400</v>
      </c>
      <c r="Y200" s="83">
        <f t="shared" si="149"/>
        <v>850</v>
      </c>
      <c r="Z200" s="83">
        <f t="shared" si="150"/>
        <v>300</v>
      </c>
      <c r="AA200" s="83">
        <f t="shared" si="151"/>
        <v>400</v>
      </c>
      <c r="AB200" s="83">
        <f t="shared" si="152"/>
        <v>0</v>
      </c>
      <c r="AC200" s="83">
        <f t="shared" si="153"/>
        <v>0</v>
      </c>
      <c r="AD200" s="83">
        <f t="shared" si="154"/>
        <v>0</v>
      </c>
      <c r="AF200" s="83">
        <f>KPCO_Additions_Summer!R200*'Key Assumptions'!$C41</f>
        <v>103.15482874460737</v>
      </c>
      <c r="AG200" s="83">
        <f>KPCO_Additions_Summer!S200*'Key Assumptions'!$C41</f>
        <v>57.308238191448545</v>
      </c>
      <c r="AH200" s="83">
        <f>KPCO_Additions_Summer!T200*'Key Assumptions'!$C41</f>
        <v>137.53977165947651</v>
      </c>
      <c r="AI200" s="83">
        <f>KPCO_Additions_Summer!U200*'Key Assumptions'!$C41</f>
        <v>149.0014192977662</v>
      </c>
      <c r="AJ200" s="83">
        <f>KPCO_Additions_Summer!V200*'Key Assumptions'!$C41</f>
        <v>45.846590553158833</v>
      </c>
      <c r="AK200" s="83">
        <f>KPCO_Additions_Summer!W200*'Key Assumptions'!$C41</f>
        <v>45.846590553158833</v>
      </c>
      <c r="AL200" s="83">
        <f>KPCO_Additions_Summer!X200*'Key Assumptions'!$C41</f>
        <v>91.693181106317667</v>
      </c>
      <c r="AM200" s="83">
        <f>KPCO_Additions_Summer!Y200*'Key Assumptions'!$C41</f>
        <v>194.84800985092505</v>
      </c>
      <c r="AN200" s="83">
        <f>KPCO_Additions_Summer!Z200*'Key Assumptions'!$C41</f>
        <v>68.769885829738257</v>
      </c>
      <c r="AO200" s="83">
        <f>KPCO_Additions_Summer!AA200*'Key Assumptions'!$C41</f>
        <v>91.693181106317667</v>
      </c>
      <c r="AP200" s="83">
        <f>KPCO_Additions_Summer!AB200*'Key Assumptions'!$C41</f>
        <v>0</v>
      </c>
      <c r="AQ200" s="83">
        <f>KPCO_Additions_Summer!AC200*'Key Assumptions'!$C41</f>
        <v>0</v>
      </c>
      <c r="AR200" s="83">
        <f>KPCO_Additions_Summer!AD200*'Key Assumptions'!$C41</f>
        <v>0</v>
      </c>
      <c r="AT200" t="s">
        <v>6</v>
      </c>
    </row>
    <row r="201" spans="1:46" x14ac:dyDescent="0.25">
      <c r="A201" s="10" t="s">
        <v>395</v>
      </c>
      <c r="B201" s="10">
        <v>2043</v>
      </c>
      <c r="C201" s="10" t="s">
        <v>6</v>
      </c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R201" s="84">
        <f>R200+D201</f>
        <v>450</v>
      </c>
      <c r="S201" s="84">
        <f>S200+E201</f>
        <v>250</v>
      </c>
      <c r="T201" s="84">
        <f t="shared" ref="T201" si="155">T200+F201</f>
        <v>600</v>
      </c>
      <c r="U201" s="84">
        <f t="shared" ref="U201" si="156">U200+G201</f>
        <v>650</v>
      </c>
      <c r="V201" s="84">
        <f t="shared" ref="V201" si="157">V200+H201</f>
        <v>200</v>
      </c>
      <c r="W201" s="84">
        <f t="shared" ref="W201" si="158">W200+I201</f>
        <v>200</v>
      </c>
      <c r="X201" s="84">
        <f t="shared" ref="X201" si="159">X200+J201</f>
        <v>400</v>
      </c>
      <c r="Y201" s="84">
        <f t="shared" ref="Y201" si="160">Y200+K201</f>
        <v>850</v>
      </c>
      <c r="Z201" s="84">
        <f t="shared" ref="Z201" si="161">Z200+L201</f>
        <v>300</v>
      </c>
      <c r="AA201" s="84">
        <f>AA200+M201</f>
        <v>400</v>
      </c>
      <c r="AB201" s="84">
        <f t="shared" ref="AB201" si="162">AB200+N201</f>
        <v>0</v>
      </c>
      <c r="AC201" s="84">
        <f t="shared" ref="AC201" si="163">AC200+O201</f>
        <v>0</v>
      </c>
      <c r="AD201" s="84">
        <f>AD200+P201</f>
        <v>0</v>
      </c>
      <c r="AF201" s="83">
        <f>KPCO_Additions_Summer!R201*'Key Assumptions'!$C42</f>
        <v>103.15482874460737</v>
      </c>
      <c r="AG201" s="83">
        <f>KPCO_Additions_Summer!S201*'Key Assumptions'!$C42</f>
        <v>57.308238191448545</v>
      </c>
      <c r="AH201" s="83">
        <f>KPCO_Additions_Summer!T201*'Key Assumptions'!$C42</f>
        <v>137.53977165947651</v>
      </c>
      <c r="AI201" s="83">
        <f>KPCO_Additions_Summer!U201*'Key Assumptions'!$C42</f>
        <v>149.0014192977662</v>
      </c>
      <c r="AJ201" s="83">
        <f>KPCO_Additions_Summer!V201*'Key Assumptions'!$C42</f>
        <v>45.846590553158833</v>
      </c>
      <c r="AK201" s="83">
        <f>KPCO_Additions_Summer!W201*'Key Assumptions'!$C42</f>
        <v>45.846590553158833</v>
      </c>
      <c r="AL201" s="83">
        <f>KPCO_Additions_Summer!X201*'Key Assumptions'!$C42</f>
        <v>91.693181106317667</v>
      </c>
      <c r="AM201" s="83">
        <f>KPCO_Additions_Summer!Y201*'Key Assumptions'!$C42</f>
        <v>194.84800985092505</v>
      </c>
      <c r="AN201" s="83">
        <f>KPCO_Additions_Summer!Z201*'Key Assumptions'!$C42</f>
        <v>68.769885829738257</v>
      </c>
      <c r="AO201" s="83">
        <f>KPCO_Additions_Summer!AA201*'Key Assumptions'!$C42</f>
        <v>91.693181106317667</v>
      </c>
      <c r="AP201" s="83">
        <f>KPCO_Additions_Summer!AB201*'Key Assumptions'!$C42</f>
        <v>0</v>
      </c>
      <c r="AQ201" s="83">
        <f>KPCO_Additions_Summer!AC201*'Key Assumptions'!$C42</f>
        <v>0</v>
      </c>
      <c r="AR201" s="83">
        <f>KPCO_Additions_Summer!AD201*'Key Assumptions'!$C42</f>
        <v>0</v>
      </c>
      <c r="AT201" t="s">
        <v>6</v>
      </c>
    </row>
    <row r="202" spans="1:46" x14ac:dyDescent="0.25">
      <c r="A202" s="10" t="s">
        <v>396</v>
      </c>
      <c r="B202" s="10">
        <v>2024</v>
      </c>
      <c r="C202" s="10" t="s">
        <v>8</v>
      </c>
      <c r="D202" s="102"/>
      <c r="E202" s="103"/>
      <c r="F202" s="102"/>
      <c r="G202" s="103"/>
      <c r="H202" s="103"/>
      <c r="I202" s="103"/>
      <c r="J202" s="103"/>
      <c r="K202" s="103"/>
      <c r="L202" s="103"/>
      <c r="M202" s="103"/>
      <c r="N202" s="103"/>
      <c r="O202" s="103"/>
      <c r="P202" s="102"/>
      <c r="R202" s="83">
        <f>D202</f>
        <v>0</v>
      </c>
      <c r="S202" s="83">
        <f>E202</f>
        <v>0</v>
      </c>
      <c r="T202" s="83">
        <f>F202</f>
        <v>0</v>
      </c>
      <c r="U202" s="83">
        <f>G202</f>
        <v>0</v>
      </c>
      <c r="V202" s="83">
        <f t="shared" ref="V202:W202" si="164">H202</f>
        <v>0</v>
      </c>
      <c r="W202" s="83">
        <f t="shared" si="164"/>
        <v>0</v>
      </c>
      <c r="X202" s="83">
        <f>J202</f>
        <v>0</v>
      </c>
      <c r="Y202" s="83">
        <f>K202</f>
        <v>0</v>
      </c>
      <c r="Z202" s="83">
        <f>L202</f>
        <v>0</v>
      </c>
      <c r="AA202" s="83">
        <f>M202</f>
        <v>0</v>
      </c>
      <c r="AB202" s="83">
        <f t="shared" ref="AB202:AC202" si="165">N202</f>
        <v>0</v>
      </c>
      <c r="AC202" s="83">
        <f t="shared" si="165"/>
        <v>0</v>
      </c>
      <c r="AD202" s="83">
        <f>P202</f>
        <v>0</v>
      </c>
      <c r="AF202" s="83">
        <f>KPCO_Additions_Summer!R202*'Key Assumptions'!$E23</f>
        <v>0</v>
      </c>
      <c r="AG202" s="83">
        <f>KPCO_Additions_Summer!S202*'Key Assumptions'!$E23</f>
        <v>0</v>
      </c>
      <c r="AH202" s="83">
        <f>KPCO_Additions_Summer!T202*'Key Assumptions'!$E23</f>
        <v>0</v>
      </c>
      <c r="AI202" s="83">
        <f>KPCO_Additions_Summer!U202*'Key Assumptions'!$E23</f>
        <v>0</v>
      </c>
      <c r="AJ202" s="83">
        <f>KPCO_Additions_Summer!V202*'Key Assumptions'!$E23</f>
        <v>0</v>
      </c>
      <c r="AK202" s="83">
        <f>KPCO_Additions_Summer!W202*'Key Assumptions'!$E23</f>
        <v>0</v>
      </c>
      <c r="AL202" s="83">
        <f>KPCO_Additions_Summer!X202*'Key Assumptions'!$E23</f>
        <v>0</v>
      </c>
      <c r="AM202" s="83">
        <f>KPCO_Additions_Summer!Y202*'Key Assumptions'!$E23</f>
        <v>0</v>
      </c>
      <c r="AN202" s="83">
        <f>KPCO_Additions_Summer!Z202*'Key Assumptions'!$E23</f>
        <v>0</v>
      </c>
      <c r="AO202" s="83">
        <f>KPCO_Additions_Summer!AA202*'Key Assumptions'!$E23</f>
        <v>0</v>
      </c>
      <c r="AP202" s="83">
        <f>KPCO_Additions_Summer!AB202*'Key Assumptions'!$E23</f>
        <v>0</v>
      </c>
      <c r="AQ202" s="83">
        <f>KPCO_Additions_Summer!AC202*'Key Assumptions'!$E23</f>
        <v>0</v>
      </c>
      <c r="AR202" s="83">
        <f>KPCO_Additions_Summer!AD202*'Key Assumptions'!$E23</f>
        <v>0</v>
      </c>
      <c r="AT202" t="s">
        <v>8</v>
      </c>
    </row>
    <row r="203" spans="1:46" x14ac:dyDescent="0.25">
      <c r="A203" s="10" t="s">
        <v>397</v>
      </c>
      <c r="B203" s="10">
        <v>2025</v>
      </c>
      <c r="C203" s="10" t="s">
        <v>8</v>
      </c>
      <c r="D203" s="102"/>
      <c r="E203" s="103"/>
      <c r="F203" s="102"/>
      <c r="G203" s="103"/>
      <c r="H203" s="103"/>
      <c r="I203" s="103"/>
      <c r="J203" s="103"/>
      <c r="K203" s="103"/>
      <c r="L203" s="103"/>
      <c r="M203" s="103"/>
      <c r="N203" s="103"/>
      <c r="O203" s="103"/>
      <c r="P203" s="102"/>
      <c r="R203" s="83">
        <f t="shared" ref="R203:R221" si="166">D203+R202</f>
        <v>0</v>
      </c>
      <c r="S203" s="83">
        <f t="shared" ref="S203:S221" si="167">E203+S202</f>
        <v>0</v>
      </c>
      <c r="T203" s="83">
        <f t="shared" ref="T203:T221" si="168">F203+T202</f>
        <v>0</v>
      </c>
      <c r="U203" s="83">
        <f t="shared" ref="U203:U221" si="169">G203+U202</f>
        <v>0</v>
      </c>
      <c r="V203" s="83">
        <f t="shared" ref="V203:V221" si="170">H203+V202</f>
        <v>0</v>
      </c>
      <c r="W203" s="83">
        <f t="shared" ref="W203:W221" si="171">I203+W202</f>
        <v>0</v>
      </c>
      <c r="X203" s="83">
        <f t="shared" ref="X203:X221" si="172">J203+X202</f>
        <v>0</v>
      </c>
      <c r="Y203" s="83">
        <f t="shared" ref="Y203:Y221" si="173">K203+Y202</f>
        <v>0</v>
      </c>
      <c r="Z203" s="83">
        <f t="shared" ref="Z203:Z221" si="174">L203+Z202</f>
        <v>0</v>
      </c>
      <c r="AA203" s="83">
        <f t="shared" ref="AA203:AA221" si="175">M203+AA202</f>
        <v>0</v>
      </c>
      <c r="AB203" s="83">
        <f t="shared" ref="AB203:AB221" si="176">N203+AB202</f>
        <v>0</v>
      </c>
      <c r="AC203" s="83">
        <f t="shared" ref="AC203:AC221" si="177">O203+AC202</f>
        <v>0</v>
      </c>
      <c r="AD203" s="83">
        <f t="shared" ref="AD203:AD221" si="178">P203+AD202</f>
        <v>0</v>
      </c>
      <c r="AF203" s="83">
        <f>KPCO_Additions_Summer!R203*'Key Assumptions'!$E24</f>
        <v>0</v>
      </c>
      <c r="AG203" s="83">
        <f>KPCO_Additions_Summer!S203*'Key Assumptions'!$E24</f>
        <v>0</v>
      </c>
      <c r="AH203" s="83">
        <f>KPCO_Additions_Summer!T203*'Key Assumptions'!$E24</f>
        <v>0</v>
      </c>
      <c r="AI203" s="83">
        <f>KPCO_Additions_Summer!U203*'Key Assumptions'!$E24</f>
        <v>0</v>
      </c>
      <c r="AJ203" s="83">
        <f>KPCO_Additions_Summer!V203*'Key Assumptions'!$E24</f>
        <v>0</v>
      </c>
      <c r="AK203" s="83">
        <f>KPCO_Additions_Summer!W203*'Key Assumptions'!$E24</f>
        <v>0</v>
      </c>
      <c r="AL203" s="83">
        <f>KPCO_Additions_Summer!X203*'Key Assumptions'!$E24</f>
        <v>0</v>
      </c>
      <c r="AM203" s="83">
        <f>KPCO_Additions_Summer!Y203*'Key Assumptions'!$E24</f>
        <v>0</v>
      </c>
      <c r="AN203" s="83">
        <f>KPCO_Additions_Summer!Z203*'Key Assumptions'!$E24</f>
        <v>0</v>
      </c>
      <c r="AO203" s="83">
        <f>KPCO_Additions_Summer!AA203*'Key Assumptions'!$E24</f>
        <v>0</v>
      </c>
      <c r="AP203" s="83">
        <f>KPCO_Additions_Summer!AB203*'Key Assumptions'!$E24</f>
        <v>0</v>
      </c>
      <c r="AQ203" s="83">
        <f>KPCO_Additions_Summer!AC203*'Key Assumptions'!$E24</f>
        <v>0</v>
      </c>
      <c r="AR203" s="83">
        <f>KPCO_Additions_Summer!AD203*'Key Assumptions'!$E24</f>
        <v>0</v>
      </c>
      <c r="AT203" t="s">
        <v>8</v>
      </c>
    </row>
    <row r="204" spans="1:46" x14ac:dyDescent="0.25">
      <c r="A204" s="10" t="s">
        <v>398</v>
      </c>
      <c r="B204" s="10">
        <v>2026</v>
      </c>
      <c r="C204" s="10" t="s">
        <v>8</v>
      </c>
      <c r="D204" s="102">
        <v>100</v>
      </c>
      <c r="E204" s="102">
        <v>100</v>
      </c>
      <c r="F204" s="102">
        <v>100</v>
      </c>
      <c r="G204" s="102">
        <v>100</v>
      </c>
      <c r="H204" s="102">
        <v>100</v>
      </c>
      <c r="I204" s="102">
        <v>100</v>
      </c>
      <c r="J204" s="102">
        <v>100</v>
      </c>
      <c r="K204" s="103"/>
      <c r="L204" s="103">
        <v>100</v>
      </c>
      <c r="M204" s="103">
        <v>100</v>
      </c>
      <c r="N204" s="103"/>
      <c r="O204" s="103"/>
      <c r="P204" s="102"/>
      <c r="R204" s="83">
        <f t="shared" si="166"/>
        <v>100</v>
      </c>
      <c r="S204" s="83">
        <f t="shared" si="167"/>
        <v>100</v>
      </c>
      <c r="T204" s="83">
        <f t="shared" si="168"/>
        <v>100</v>
      </c>
      <c r="U204" s="83">
        <f t="shared" si="169"/>
        <v>100</v>
      </c>
      <c r="V204" s="83">
        <f t="shared" si="170"/>
        <v>100</v>
      </c>
      <c r="W204" s="83">
        <f t="shared" si="171"/>
        <v>100</v>
      </c>
      <c r="X204" s="83">
        <f t="shared" si="172"/>
        <v>100</v>
      </c>
      <c r="Y204" s="83">
        <f t="shared" si="173"/>
        <v>0</v>
      </c>
      <c r="Z204" s="83">
        <f t="shared" si="174"/>
        <v>100</v>
      </c>
      <c r="AA204" s="83">
        <f t="shared" si="175"/>
        <v>100</v>
      </c>
      <c r="AB204" s="83">
        <f t="shared" si="176"/>
        <v>0</v>
      </c>
      <c r="AC204" s="83">
        <f t="shared" si="177"/>
        <v>0</v>
      </c>
      <c r="AD204" s="83">
        <f t="shared" si="178"/>
        <v>0</v>
      </c>
      <c r="AF204" s="83">
        <f>KPCO_Additions_Summer!R204*'Key Assumptions'!$E25</f>
        <v>13.333333333333336</v>
      </c>
      <c r="AG204" s="83">
        <f>KPCO_Additions_Summer!S204*'Key Assumptions'!$E25</f>
        <v>13.333333333333336</v>
      </c>
      <c r="AH204" s="83">
        <f>KPCO_Additions_Summer!T204*'Key Assumptions'!$E25</f>
        <v>13.333333333333336</v>
      </c>
      <c r="AI204" s="83">
        <f>KPCO_Additions_Summer!U204*'Key Assumptions'!$E25</f>
        <v>13.333333333333336</v>
      </c>
      <c r="AJ204" s="83">
        <f>KPCO_Additions_Summer!V204*'Key Assumptions'!$E25</f>
        <v>13.333333333333336</v>
      </c>
      <c r="AK204" s="83">
        <f>KPCO_Additions_Summer!W204*'Key Assumptions'!$E25</f>
        <v>13.333333333333336</v>
      </c>
      <c r="AL204" s="83">
        <f>KPCO_Additions_Summer!X204*'Key Assumptions'!$E25</f>
        <v>13.333333333333336</v>
      </c>
      <c r="AM204" s="83">
        <f>KPCO_Additions_Summer!Y204*'Key Assumptions'!$E25</f>
        <v>0</v>
      </c>
      <c r="AN204" s="83">
        <f>KPCO_Additions_Summer!Z204*'Key Assumptions'!$E25</f>
        <v>13.333333333333336</v>
      </c>
      <c r="AO204" s="83">
        <f>KPCO_Additions_Summer!AA204*'Key Assumptions'!$E25</f>
        <v>13.333333333333336</v>
      </c>
      <c r="AP204" s="83">
        <f>KPCO_Additions_Summer!AB204*'Key Assumptions'!$E25</f>
        <v>0</v>
      </c>
      <c r="AQ204" s="83">
        <f>KPCO_Additions_Summer!AC204*'Key Assumptions'!$E25</f>
        <v>0</v>
      </c>
      <c r="AR204" s="83">
        <f>KPCO_Additions_Summer!AD204*'Key Assumptions'!$E25</f>
        <v>0</v>
      </c>
      <c r="AT204" t="s">
        <v>8</v>
      </c>
    </row>
    <row r="205" spans="1:46" x14ac:dyDescent="0.25">
      <c r="A205" s="10" t="s">
        <v>399</v>
      </c>
      <c r="B205" s="10">
        <v>2027</v>
      </c>
      <c r="C205" s="10" t="s">
        <v>8</v>
      </c>
      <c r="D205" s="102">
        <v>100</v>
      </c>
      <c r="E205" s="102">
        <v>100</v>
      </c>
      <c r="F205" s="102">
        <v>100</v>
      </c>
      <c r="G205" s="102">
        <v>100</v>
      </c>
      <c r="H205" s="102">
        <v>100</v>
      </c>
      <c r="I205" s="102">
        <v>100</v>
      </c>
      <c r="J205" s="102">
        <v>100</v>
      </c>
      <c r="K205" s="103"/>
      <c r="L205" s="103">
        <v>100</v>
      </c>
      <c r="M205" s="103">
        <v>100</v>
      </c>
      <c r="N205" s="103"/>
      <c r="O205" s="103"/>
      <c r="P205" s="102"/>
      <c r="R205" s="83">
        <f t="shared" si="166"/>
        <v>200</v>
      </c>
      <c r="S205" s="83">
        <f t="shared" si="167"/>
        <v>200</v>
      </c>
      <c r="T205" s="83">
        <f t="shared" si="168"/>
        <v>200</v>
      </c>
      <c r="U205" s="83">
        <f t="shared" si="169"/>
        <v>200</v>
      </c>
      <c r="V205" s="83">
        <f t="shared" si="170"/>
        <v>200</v>
      </c>
      <c r="W205" s="83">
        <f t="shared" si="171"/>
        <v>200</v>
      </c>
      <c r="X205" s="83">
        <f t="shared" si="172"/>
        <v>200</v>
      </c>
      <c r="Y205" s="83">
        <f t="shared" si="173"/>
        <v>0</v>
      </c>
      <c r="Z205" s="83">
        <f t="shared" si="174"/>
        <v>200</v>
      </c>
      <c r="AA205" s="83">
        <f t="shared" si="175"/>
        <v>200</v>
      </c>
      <c r="AB205" s="83">
        <f t="shared" si="176"/>
        <v>0</v>
      </c>
      <c r="AC205" s="83">
        <f t="shared" si="177"/>
        <v>0</v>
      </c>
      <c r="AD205" s="83">
        <f t="shared" si="178"/>
        <v>0</v>
      </c>
      <c r="AF205" s="83">
        <f>KPCO_Additions_Summer!R205*'Key Assumptions'!$E26</f>
        <v>25.03401360544218</v>
      </c>
      <c r="AG205" s="83">
        <f>KPCO_Additions_Summer!S205*'Key Assumptions'!$E26</f>
        <v>25.03401360544218</v>
      </c>
      <c r="AH205" s="83">
        <f>KPCO_Additions_Summer!T205*'Key Assumptions'!$E26</f>
        <v>25.03401360544218</v>
      </c>
      <c r="AI205" s="83">
        <f>KPCO_Additions_Summer!U205*'Key Assumptions'!$E26</f>
        <v>25.03401360544218</v>
      </c>
      <c r="AJ205" s="83">
        <f>KPCO_Additions_Summer!V205*'Key Assumptions'!$E26</f>
        <v>25.03401360544218</v>
      </c>
      <c r="AK205" s="83">
        <f>KPCO_Additions_Summer!W205*'Key Assumptions'!$E26</f>
        <v>25.03401360544218</v>
      </c>
      <c r="AL205" s="83">
        <f>KPCO_Additions_Summer!X205*'Key Assumptions'!$E26</f>
        <v>25.03401360544218</v>
      </c>
      <c r="AM205" s="83">
        <f>KPCO_Additions_Summer!Y205*'Key Assumptions'!$E26</f>
        <v>0</v>
      </c>
      <c r="AN205" s="83">
        <f>KPCO_Additions_Summer!Z205*'Key Assumptions'!$E26</f>
        <v>25.03401360544218</v>
      </c>
      <c r="AO205" s="83">
        <f>KPCO_Additions_Summer!AA205*'Key Assumptions'!$E26</f>
        <v>25.03401360544218</v>
      </c>
      <c r="AP205" s="83">
        <f>KPCO_Additions_Summer!AB205*'Key Assumptions'!$E26</f>
        <v>0</v>
      </c>
      <c r="AQ205" s="83">
        <f>KPCO_Additions_Summer!AC205*'Key Assumptions'!$E26</f>
        <v>0</v>
      </c>
      <c r="AR205" s="83">
        <f>KPCO_Additions_Summer!AD205*'Key Assumptions'!$E26</f>
        <v>0</v>
      </c>
      <c r="AT205" t="s">
        <v>8</v>
      </c>
    </row>
    <row r="206" spans="1:46" x14ac:dyDescent="0.25">
      <c r="A206" s="10" t="s">
        <v>400</v>
      </c>
      <c r="B206" s="10">
        <v>2028</v>
      </c>
      <c r="C206" s="10" t="s">
        <v>8</v>
      </c>
      <c r="D206" s="102">
        <v>100</v>
      </c>
      <c r="E206" s="102">
        <v>100</v>
      </c>
      <c r="F206" s="102">
        <v>100</v>
      </c>
      <c r="G206" s="102">
        <v>100</v>
      </c>
      <c r="H206" s="102">
        <v>100</v>
      </c>
      <c r="I206" s="102">
        <v>100</v>
      </c>
      <c r="J206" s="102">
        <v>100</v>
      </c>
      <c r="K206" s="103"/>
      <c r="L206" s="103">
        <v>100</v>
      </c>
      <c r="M206" s="103">
        <v>100</v>
      </c>
      <c r="N206" s="103"/>
      <c r="O206" s="103"/>
      <c r="P206" s="102"/>
      <c r="R206" s="83">
        <f t="shared" si="166"/>
        <v>300</v>
      </c>
      <c r="S206" s="83">
        <f t="shared" si="167"/>
        <v>300</v>
      </c>
      <c r="T206" s="83">
        <f t="shared" si="168"/>
        <v>300</v>
      </c>
      <c r="U206" s="83">
        <f t="shared" si="169"/>
        <v>300</v>
      </c>
      <c r="V206" s="83">
        <f t="shared" si="170"/>
        <v>300</v>
      </c>
      <c r="W206" s="83">
        <f t="shared" si="171"/>
        <v>300</v>
      </c>
      <c r="X206" s="83">
        <f t="shared" si="172"/>
        <v>300</v>
      </c>
      <c r="Y206" s="83">
        <f t="shared" si="173"/>
        <v>0</v>
      </c>
      <c r="Z206" s="83">
        <f t="shared" si="174"/>
        <v>300</v>
      </c>
      <c r="AA206" s="83">
        <f t="shared" si="175"/>
        <v>300</v>
      </c>
      <c r="AB206" s="83">
        <f t="shared" si="176"/>
        <v>0</v>
      </c>
      <c r="AC206" s="83">
        <f t="shared" si="177"/>
        <v>0</v>
      </c>
      <c r="AD206" s="83">
        <f t="shared" si="178"/>
        <v>0</v>
      </c>
      <c r="AF206" s="83">
        <f>KPCO_Additions_Summer!R206*'Key Assumptions'!$E27</f>
        <v>35.102040816326536</v>
      </c>
      <c r="AG206" s="83">
        <f>KPCO_Additions_Summer!S206*'Key Assumptions'!$E27</f>
        <v>35.102040816326536</v>
      </c>
      <c r="AH206" s="83">
        <f>KPCO_Additions_Summer!T206*'Key Assumptions'!$E27</f>
        <v>35.102040816326536</v>
      </c>
      <c r="AI206" s="83">
        <f>KPCO_Additions_Summer!U206*'Key Assumptions'!$E27</f>
        <v>35.102040816326536</v>
      </c>
      <c r="AJ206" s="83">
        <f>KPCO_Additions_Summer!V206*'Key Assumptions'!$E27</f>
        <v>35.102040816326536</v>
      </c>
      <c r="AK206" s="83">
        <f>KPCO_Additions_Summer!W206*'Key Assumptions'!$E27</f>
        <v>35.102040816326536</v>
      </c>
      <c r="AL206" s="83">
        <f>KPCO_Additions_Summer!X206*'Key Assumptions'!$E27</f>
        <v>35.102040816326536</v>
      </c>
      <c r="AM206" s="83">
        <f>KPCO_Additions_Summer!Y206*'Key Assumptions'!$E27</f>
        <v>0</v>
      </c>
      <c r="AN206" s="83">
        <f>KPCO_Additions_Summer!Z206*'Key Assumptions'!$E27</f>
        <v>35.102040816326536</v>
      </c>
      <c r="AO206" s="83">
        <f>KPCO_Additions_Summer!AA206*'Key Assumptions'!$E27</f>
        <v>35.102040816326536</v>
      </c>
      <c r="AP206" s="83">
        <f>KPCO_Additions_Summer!AB206*'Key Assumptions'!$E27</f>
        <v>0</v>
      </c>
      <c r="AQ206" s="83">
        <f>KPCO_Additions_Summer!AC206*'Key Assumptions'!$E27</f>
        <v>0</v>
      </c>
      <c r="AR206" s="83">
        <f>KPCO_Additions_Summer!AD206*'Key Assumptions'!$E27</f>
        <v>0</v>
      </c>
      <c r="AT206" t="s">
        <v>8</v>
      </c>
    </row>
    <row r="207" spans="1:46" x14ac:dyDescent="0.25">
      <c r="A207" s="10" t="s">
        <v>401</v>
      </c>
      <c r="B207" s="10">
        <v>2029</v>
      </c>
      <c r="C207" s="10" t="s">
        <v>8</v>
      </c>
      <c r="D207" s="102">
        <v>100</v>
      </c>
      <c r="E207" s="102">
        <v>100</v>
      </c>
      <c r="F207" s="102">
        <v>100</v>
      </c>
      <c r="G207" s="102">
        <v>100</v>
      </c>
      <c r="H207" s="102"/>
      <c r="I207" s="102">
        <v>100</v>
      </c>
      <c r="J207" s="102"/>
      <c r="K207" s="103"/>
      <c r="L207" s="103">
        <v>100</v>
      </c>
      <c r="M207" s="103"/>
      <c r="N207" s="103"/>
      <c r="O207" s="103"/>
      <c r="P207" s="102"/>
      <c r="R207" s="83">
        <f t="shared" si="166"/>
        <v>400</v>
      </c>
      <c r="S207" s="83">
        <f t="shared" si="167"/>
        <v>400</v>
      </c>
      <c r="T207" s="83">
        <f t="shared" si="168"/>
        <v>400</v>
      </c>
      <c r="U207" s="83">
        <f t="shared" si="169"/>
        <v>400</v>
      </c>
      <c r="V207" s="83">
        <f t="shared" si="170"/>
        <v>300</v>
      </c>
      <c r="W207" s="83">
        <f t="shared" si="171"/>
        <v>400</v>
      </c>
      <c r="X207" s="83">
        <f t="shared" si="172"/>
        <v>300</v>
      </c>
      <c r="Y207" s="83">
        <f t="shared" si="173"/>
        <v>0</v>
      </c>
      <c r="Z207" s="83">
        <f t="shared" si="174"/>
        <v>400</v>
      </c>
      <c r="AA207" s="83">
        <f t="shared" si="175"/>
        <v>300</v>
      </c>
      <c r="AB207" s="83">
        <f t="shared" si="176"/>
        <v>0</v>
      </c>
      <c r="AC207" s="83">
        <f t="shared" si="177"/>
        <v>0</v>
      </c>
      <c r="AD207" s="83">
        <f t="shared" si="178"/>
        <v>0</v>
      </c>
      <c r="AF207" s="83">
        <f>KPCO_Additions_Summer!R207*'Key Assumptions'!$E28</f>
        <v>46.802721088435376</v>
      </c>
      <c r="AG207" s="83">
        <f>KPCO_Additions_Summer!S207*'Key Assumptions'!$E28</f>
        <v>46.802721088435376</v>
      </c>
      <c r="AH207" s="83">
        <f>KPCO_Additions_Summer!T207*'Key Assumptions'!$E28</f>
        <v>46.802721088435376</v>
      </c>
      <c r="AI207" s="83">
        <f>KPCO_Additions_Summer!U207*'Key Assumptions'!$E28</f>
        <v>46.802721088435376</v>
      </c>
      <c r="AJ207" s="83">
        <f>KPCO_Additions_Summer!V207*'Key Assumptions'!$E28</f>
        <v>35.102040816326536</v>
      </c>
      <c r="AK207" s="83">
        <f>KPCO_Additions_Summer!W207*'Key Assumptions'!$E28</f>
        <v>46.802721088435376</v>
      </c>
      <c r="AL207" s="83">
        <f>KPCO_Additions_Summer!X207*'Key Assumptions'!$E28</f>
        <v>35.102040816326536</v>
      </c>
      <c r="AM207" s="83">
        <f>KPCO_Additions_Summer!Y207*'Key Assumptions'!$E28</f>
        <v>0</v>
      </c>
      <c r="AN207" s="83">
        <f>KPCO_Additions_Summer!Z207*'Key Assumptions'!$E28</f>
        <v>46.802721088435376</v>
      </c>
      <c r="AO207" s="83">
        <f>KPCO_Additions_Summer!AA207*'Key Assumptions'!$E28</f>
        <v>35.102040816326536</v>
      </c>
      <c r="AP207" s="83">
        <f>KPCO_Additions_Summer!AB207*'Key Assumptions'!$E28</f>
        <v>0</v>
      </c>
      <c r="AQ207" s="83">
        <f>KPCO_Additions_Summer!AC207*'Key Assumptions'!$E28</f>
        <v>0</v>
      </c>
      <c r="AR207" s="83">
        <f>KPCO_Additions_Summer!AD207*'Key Assumptions'!$E28</f>
        <v>0</v>
      </c>
      <c r="AT207" t="s">
        <v>8</v>
      </c>
    </row>
    <row r="208" spans="1:46" x14ac:dyDescent="0.25">
      <c r="A208" s="10" t="s">
        <v>402</v>
      </c>
      <c r="B208" s="10">
        <v>2030</v>
      </c>
      <c r="C208" s="10" t="s">
        <v>8</v>
      </c>
      <c r="D208" s="102">
        <v>100</v>
      </c>
      <c r="E208" s="102">
        <v>100</v>
      </c>
      <c r="F208" s="102">
        <v>100</v>
      </c>
      <c r="G208" s="102">
        <v>100</v>
      </c>
      <c r="H208" s="102"/>
      <c r="I208" s="102">
        <v>100</v>
      </c>
      <c r="J208" s="102">
        <v>100</v>
      </c>
      <c r="K208" s="103"/>
      <c r="L208" s="103">
        <v>100</v>
      </c>
      <c r="M208" s="103">
        <v>100</v>
      </c>
      <c r="N208" s="103"/>
      <c r="O208" s="103"/>
      <c r="P208" s="102"/>
      <c r="R208" s="83">
        <f t="shared" si="166"/>
        <v>500</v>
      </c>
      <c r="S208" s="83">
        <f t="shared" si="167"/>
        <v>500</v>
      </c>
      <c r="T208" s="83">
        <f t="shared" si="168"/>
        <v>500</v>
      </c>
      <c r="U208" s="83">
        <f t="shared" si="169"/>
        <v>500</v>
      </c>
      <c r="V208" s="83">
        <f t="shared" si="170"/>
        <v>300</v>
      </c>
      <c r="W208" s="83">
        <f t="shared" si="171"/>
        <v>500</v>
      </c>
      <c r="X208" s="83">
        <f t="shared" si="172"/>
        <v>400</v>
      </c>
      <c r="Y208" s="83">
        <f t="shared" si="173"/>
        <v>0</v>
      </c>
      <c r="Z208" s="83">
        <f t="shared" si="174"/>
        <v>500</v>
      </c>
      <c r="AA208" s="83">
        <f t="shared" si="175"/>
        <v>400</v>
      </c>
      <c r="AB208" s="83">
        <f t="shared" si="176"/>
        <v>0</v>
      </c>
      <c r="AC208" s="83">
        <f t="shared" si="177"/>
        <v>0</v>
      </c>
      <c r="AD208" s="83">
        <f t="shared" si="178"/>
        <v>0</v>
      </c>
      <c r="AF208" s="83">
        <f>KPCO_Additions_Summer!R208*'Key Assumptions'!$E29</f>
        <v>54.421768707483011</v>
      </c>
      <c r="AG208" s="83">
        <f>KPCO_Additions_Summer!S208*'Key Assumptions'!$E29</f>
        <v>54.421768707483011</v>
      </c>
      <c r="AH208" s="83">
        <f>KPCO_Additions_Summer!T208*'Key Assumptions'!$E29</f>
        <v>54.421768707483011</v>
      </c>
      <c r="AI208" s="83">
        <f>KPCO_Additions_Summer!U208*'Key Assumptions'!$E29</f>
        <v>54.421768707483011</v>
      </c>
      <c r="AJ208" s="83">
        <f>KPCO_Additions_Summer!V208*'Key Assumptions'!$E29</f>
        <v>32.653061224489804</v>
      </c>
      <c r="AK208" s="83">
        <f>KPCO_Additions_Summer!W208*'Key Assumptions'!$E29</f>
        <v>54.421768707483011</v>
      </c>
      <c r="AL208" s="83">
        <f>KPCO_Additions_Summer!X208*'Key Assumptions'!$E29</f>
        <v>43.537414965986407</v>
      </c>
      <c r="AM208" s="83">
        <f>KPCO_Additions_Summer!Y208*'Key Assumptions'!$E29</f>
        <v>0</v>
      </c>
      <c r="AN208" s="83">
        <f>KPCO_Additions_Summer!Z208*'Key Assumptions'!$E29</f>
        <v>54.421768707483011</v>
      </c>
      <c r="AO208" s="83">
        <f>KPCO_Additions_Summer!AA208*'Key Assumptions'!$E29</f>
        <v>43.537414965986407</v>
      </c>
      <c r="AP208" s="83">
        <f>KPCO_Additions_Summer!AB208*'Key Assumptions'!$E29</f>
        <v>0</v>
      </c>
      <c r="AQ208" s="83">
        <f>KPCO_Additions_Summer!AC208*'Key Assumptions'!$E29</f>
        <v>0</v>
      </c>
      <c r="AR208" s="83">
        <f>KPCO_Additions_Summer!AD208*'Key Assumptions'!$E29</f>
        <v>0</v>
      </c>
      <c r="AT208" t="s">
        <v>8</v>
      </c>
    </row>
    <row r="209" spans="1:46" x14ac:dyDescent="0.25">
      <c r="A209" s="10" t="s">
        <v>403</v>
      </c>
      <c r="B209" s="10">
        <v>2031</v>
      </c>
      <c r="C209" s="10" t="s">
        <v>8</v>
      </c>
      <c r="D209" s="102">
        <v>100</v>
      </c>
      <c r="E209" s="102">
        <v>100</v>
      </c>
      <c r="F209" s="102">
        <v>100</v>
      </c>
      <c r="G209" s="102">
        <v>100</v>
      </c>
      <c r="H209" s="102"/>
      <c r="I209" s="102">
        <v>100</v>
      </c>
      <c r="J209" s="102">
        <v>100</v>
      </c>
      <c r="K209" s="103"/>
      <c r="L209" s="103">
        <v>100</v>
      </c>
      <c r="M209" s="103">
        <v>100</v>
      </c>
      <c r="N209" s="103"/>
      <c r="O209" s="103"/>
      <c r="P209" s="102"/>
      <c r="R209" s="83">
        <f t="shared" si="166"/>
        <v>600</v>
      </c>
      <c r="S209" s="83">
        <f t="shared" si="167"/>
        <v>600</v>
      </c>
      <c r="T209" s="83">
        <f t="shared" si="168"/>
        <v>600</v>
      </c>
      <c r="U209" s="83">
        <f t="shared" si="169"/>
        <v>600</v>
      </c>
      <c r="V209" s="83">
        <f t="shared" si="170"/>
        <v>300</v>
      </c>
      <c r="W209" s="83">
        <f t="shared" si="171"/>
        <v>600</v>
      </c>
      <c r="X209" s="83">
        <f t="shared" si="172"/>
        <v>500</v>
      </c>
      <c r="Y209" s="83">
        <f t="shared" si="173"/>
        <v>0</v>
      </c>
      <c r="Z209" s="83">
        <f t="shared" si="174"/>
        <v>600</v>
      </c>
      <c r="AA209" s="83">
        <f t="shared" si="175"/>
        <v>500</v>
      </c>
      <c r="AB209" s="83">
        <f t="shared" si="176"/>
        <v>0</v>
      </c>
      <c r="AC209" s="83">
        <f t="shared" si="177"/>
        <v>0</v>
      </c>
      <c r="AD209" s="83">
        <f t="shared" si="178"/>
        <v>0</v>
      </c>
      <c r="AF209" s="83">
        <f>KPCO_Additions_Summer!R209*'Key Assumptions'!$E30</f>
        <v>65.306122448979607</v>
      </c>
      <c r="AG209" s="83">
        <f>KPCO_Additions_Summer!S209*'Key Assumptions'!$E30</f>
        <v>65.306122448979607</v>
      </c>
      <c r="AH209" s="83">
        <f>KPCO_Additions_Summer!T209*'Key Assumptions'!$E30</f>
        <v>65.306122448979607</v>
      </c>
      <c r="AI209" s="83">
        <f>KPCO_Additions_Summer!U209*'Key Assumptions'!$E30</f>
        <v>65.306122448979607</v>
      </c>
      <c r="AJ209" s="83">
        <f>KPCO_Additions_Summer!V209*'Key Assumptions'!$E30</f>
        <v>32.653061224489804</v>
      </c>
      <c r="AK209" s="83">
        <f>KPCO_Additions_Summer!W209*'Key Assumptions'!$E30</f>
        <v>65.306122448979607</v>
      </c>
      <c r="AL209" s="83">
        <f>KPCO_Additions_Summer!X209*'Key Assumptions'!$E30</f>
        <v>54.421768707483011</v>
      </c>
      <c r="AM209" s="83">
        <f>KPCO_Additions_Summer!Y209*'Key Assumptions'!$E30</f>
        <v>0</v>
      </c>
      <c r="AN209" s="83">
        <f>KPCO_Additions_Summer!Z209*'Key Assumptions'!$E30</f>
        <v>65.306122448979607</v>
      </c>
      <c r="AO209" s="83">
        <f>KPCO_Additions_Summer!AA209*'Key Assumptions'!$E30</f>
        <v>54.421768707483011</v>
      </c>
      <c r="AP209" s="83">
        <f>KPCO_Additions_Summer!AB209*'Key Assumptions'!$E30</f>
        <v>0</v>
      </c>
      <c r="AQ209" s="83">
        <f>KPCO_Additions_Summer!AC209*'Key Assumptions'!$E30</f>
        <v>0</v>
      </c>
      <c r="AR209" s="83">
        <f>KPCO_Additions_Summer!AD209*'Key Assumptions'!$E30</f>
        <v>0</v>
      </c>
      <c r="AT209" t="s">
        <v>8</v>
      </c>
    </row>
    <row r="210" spans="1:46" x14ac:dyDescent="0.25">
      <c r="A210" s="10" t="s">
        <v>404</v>
      </c>
      <c r="B210" s="10">
        <v>2032</v>
      </c>
      <c r="C210" s="10" t="s">
        <v>8</v>
      </c>
      <c r="D210" s="102">
        <v>100</v>
      </c>
      <c r="E210" s="103">
        <v>100</v>
      </c>
      <c r="F210" s="102">
        <v>100</v>
      </c>
      <c r="G210" s="103">
        <v>100</v>
      </c>
      <c r="H210" s="103"/>
      <c r="I210" s="103">
        <v>100</v>
      </c>
      <c r="J210" s="103"/>
      <c r="K210" s="103"/>
      <c r="L210" s="103">
        <v>100</v>
      </c>
      <c r="M210" s="103"/>
      <c r="N210" s="103"/>
      <c r="O210" s="103"/>
      <c r="P210" s="102"/>
      <c r="R210" s="83">
        <f t="shared" si="166"/>
        <v>700</v>
      </c>
      <c r="S210" s="83">
        <f t="shared" si="167"/>
        <v>700</v>
      </c>
      <c r="T210" s="83">
        <f t="shared" si="168"/>
        <v>700</v>
      </c>
      <c r="U210" s="83">
        <f t="shared" si="169"/>
        <v>700</v>
      </c>
      <c r="V210" s="83">
        <f t="shared" si="170"/>
        <v>300</v>
      </c>
      <c r="W210" s="83">
        <f t="shared" si="171"/>
        <v>700</v>
      </c>
      <c r="X210" s="83">
        <f t="shared" si="172"/>
        <v>500</v>
      </c>
      <c r="Y210" s="83">
        <f t="shared" si="173"/>
        <v>0</v>
      </c>
      <c r="Z210" s="83">
        <f t="shared" si="174"/>
        <v>700</v>
      </c>
      <c r="AA210" s="83">
        <f t="shared" si="175"/>
        <v>500</v>
      </c>
      <c r="AB210" s="83">
        <f t="shared" si="176"/>
        <v>0</v>
      </c>
      <c r="AC210" s="83">
        <f t="shared" si="177"/>
        <v>0</v>
      </c>
      <c r="AD210" s="83">
        <f t="shared" si="178"/>
        <v>0</v>
      </c>
      <c r="AF210" s="83">
        <f>KPCO_Additions_Summer!R210*'Key Assumptions'!$E31</f>
        <v>76.190476190476218</v>
      </c>
      <c r="AG210" s="83">
        <f>KPCO_Additions_Summer!S210*'Key Assumptions'!$E31</f>
        <v>76.190476190476218</v>
      </c>
      <c r="AH210" s="83">
        <f>KPCO_Additions_Summer!T210*'Key Assumptions'!$E31</f>
        <v>76.190476190476218</v>
      </c>
      <c r="AI210" s="83">
        <f>KPCO_Additions_Summer!U210*'Key Assumptions'!$E31</f>
        <v>76.190476190476218</v>
      </c>
      <c r="AJ210" s="83">
        <f>KPCO_Additions_Summer!V210*'Key Assumptions'!$E31</f>
        <v>32.653061224489804</v>
      </c>
      <c r="AK210" s="83">
        <f>KPCO_Additions_Summer!W210*'Key Assumptions'!$E31</f>
        <v>76.190476190476218</v>
      </c>
      <c r="AL210" s="83">
        <f>KPCO_Additions_Summer!X210*'Key Assumptions'!$E31</f>
        <v>54.421768707483011</v>
      </c>
      <c r="AM210" s="83">
        <f>KPCO_Additions_Summer!Y210*'Key Assumptions'!$E31</f>
        <v>0</v>
      </c>
      <c r="AN210" s="83">
        <f>KPCO_Additions_Summer!Z210*'Key Assumptions'!$E31</f>
        <v>76.190476190476218</v>
      </c>
      <c r="AO210" s="83">
        <f>KPCO_Additions_Summer!AA210*'Key Assumptions'!$E31</f>
        <v>54.421768707483011</v>
      </c>
      <c r="AP210" s="83">
        <f>KPCO_Additions_Summer!AB210*'Key Assumptions'!$E31</f>
        <v>0</v>
      </c>
      <c r="AQ210" s="83">
        <f>KPCO_Additions_Summer!AC210*'Key Assumptions'!$E31</f>
        <v>0</v>
      </c>
      <c r="AR210" s="83">
        <f>KPCO_Additions_Summer!AD210*'Key Assumptions'!$E31</f>
        <v>0</v>
      </c>
      <c r="AT210" t="s">
        <v>8</v>
      </c>
    </row>
    <row r="211" spans="1:46" x14ac:dyDescent="0.25">
      <c r="A211" s="10" t="s">
        <v>405</v>
      </c>
      <c r="B211" s="10">
        <v>2033</v>
      </c>
      <c r="C211" s="10" t="s">
        <v>8</v>
      </c>
      <c r="D211" s="103">
        <v>100</v>
      </c>
      <c r="E211" s="103">
        <v>100</v>
      </c>
      <c r="F211" s="103">
        <v>100</v>
      </c>
      <c r="G211" s="103">
        <v>100</v>
      </c>
      <c r="H211" s="103"/>
      <c r="I211" s="103">
        <v>100</v>
      </c>
      <c r="J211" s="103"/>
      <c r="K211" s="103"/>
      <c r="L211" s="103">
        <v>100</v>
      </c>
      <c r="M211" s="103"/>
      <c r="N211" s="103"/>
      <c r="O211" s="103"/>
      <c r="P211" s="102"/>
      <c r="R211" s="83">
        <f t="shared" si="166"/>
        <v>800</v>
      </c>
      <c r="S211" s="83">
        <f t="shared" si="167"/>
        <v>800</v>
      </c>
      <c r="T211" s="83">
        <f t="shared" si="168"/>
        <v>800</v>
      </c>
      <c r="U211" s="83">
        <f t="shared" si="169"/>
        <v>800</v>
      </c>
      <c r="V211" s="83">
        <f t="shared" si="170"/>
        <v>300</v>
      </c>
      <c r="W211" s="83">
        <f t="shared" si="171"/>
        <v>800</v>
      </c>
      <c r="X211" s="83">
        <f t="shared" si="172"/>
        <v>500</v>
      </c>
      <c r="Y211" s="83">
        <f t="shared" si="173"/>
        <v>0</v>
      </c>
      <c r="Z211" s="83">
        <f t="shared" si="174"/>
        <v>800</v>
      </c>
      <c r="AA211" s="83">
        <f t="shared" si="175"/>
        <v>500</v>
      </c>
      <c r="AB211" s="83">
        <f t="shared" si="176"/>
        <v>0</v>
      </c>
      <c r="AC211" s="83">
        <f t="shared" si="177"/>
        <v>0</v>
      </c>
      <c r="AD211" s="83">
        <f t="shared" si="178"/>
        <v>0</v>
      </c>
      <c r="AF211" s="83">
        <f>KPCO_Additions_Summer!R211*'Key Assumptions'!$E32</f>
        <v>87.074829931972815</v>
      </c>
      <c r="AG211" s="83">
        <f>KPCO_Additions_Summer!S211*'Key Assumptions'!$E32</f>
        <v>87.074829931972815</v>
      </c>
      <c r="AH211" s="83">
        <f>KPCO_Additions_Summer!T211*'Key Assumptions'!$E32</f>
        <v>87.074829931972815</v>
      </c>
      <c r="AI211" s="83">
        <f>KPCO_Additions_Summer!U211*'Key Assumptions'!$E32</f>
        <v>87.074829931972815</v>
      </c>
      <c r="AJ211" s="83">
        <f>KPCO_Additions_Summer!V211*'Key Assumptions'!$E32</f>
        <v>32.653061224489804</v>
      </c>
      <c r="AK211" s="83">
        <f>KPCO_Additions_Summer!W211*'Key Assumptions'!$E32</f>
        <v>87.074829931972815</v>
      </c>
      <c r="AL211" s="83">
        <f>KPCO_Additions_Summer!X211*'Key Assumptions'!$E32</f>
        <v>54.421768707483011</v>
      </c>
      <c r="AM211" s="83">
        <f>KPCO_Additions_Summer!Y211*'Key Assumptions'!$E32</f>
        <v>0</v>
      </c>
      <c r="AN211" s="83">
        <f>KPCO_Additions_Summer!Z211*'Key Assumptions'!$E32</f>
        <v>87.074829931972815</v>
      </c>
      <c r="AO211" s="83">
        <f>KPCO_Additions_Summer!AA211*'Key Assumptions'!$E32</f>
        <v>54.421768707483011</v>
      </c>
      <c r="AP211" s="83">
        <f>KPCO_Additions_Summer!AB211*'Key Assumptions'!$E32</f>
        <v>0</v>
      </c>
      <c r="AQ211" s="83">
        <f>KPCO_Additions_Summer!AC211*'Key Assumptions'!$E32</f>
        <v>0</v>
      </c>
      <c r="AR211" s="83">
        <f>KPCO_Additions_Summer!AD211*'Key Assumptions'!$E32</f>
        <v>0</v>
      </c>
      <c r="AT211" t="s">
        <v>8</v>
      </c>
    </row>
    <row r="212" spans="1:46" x14ac:dyDescent="0.25">
      <c r="A212" s="10" t="s">
        <v>406</v>
      </c>
      <c r="B212" s="10">
        <v>2034</v>
      </c>
      <c r="C212" s="10" t="s">
        <v>8</v>
      </c>
      <c r="D212" s="103">
        <v>100</v>
      </c>
      <c r="E212" s="103"/>
      <c r="F212" s="103"/>
      <c r="G212" s="103"/>
      <c r="H212" s="103"/>
      <c r="I212" s="103"/>
      <c r="J212" s="103"/>
      <c r="K212" s="103"/>
      <c r="L212" s="103">
        <v>100</v>
      </c>
      <c r="M212" s="103"/>
      <c r="N212" s="103"/>
      <c r="O212" s="103"/>
      <c r="P212" s="102"/>
      <c r="R212" s="83">
        <f t="shared" si="166"/>
        <v>900</v>
      </c>
      <c r="S212" s="83">
        <f t="shared" si="167"/>
        <v>800</v>
      </c>
      <c r="T212" s="83">
        <f t="shared" si="168"/>
        <v>800</v>
      </c>
      <c r="U212" s="83">
        <f t="shared" si="169"/>
        <v>800</v>
      </c>
      <c r="V212" s="83">
        <f t="shared" si="170"/>
        <v>300</v>
      </c>
      <c r="W212" s="83">
        <f t="shared" si="171"/>
        <v>800</v>
      </c>
      <c r="X212" s="83">
        <f t="shared" si="172"/>
        <v>500</v>
      </c>
      <c r="Y212" s="83">
        <f t="shared" si="173"/>
        <v>0</v>
      </c>
      <c r="Z212" s="83">
        <f t="shared" si="174"/>
        <v>900</v>
      </c>
      <c r="AA212" s="83">
        <f t="shared" si="175"/>
        <v>500</v>
      </c>
      <c r="AB212" s="83">
        <f t="shared" si="176"/>
        <v>0</v>
      </c>
      <c r="AC212" s="83">
        <f t="shared" si="177"/>
        <v>0</v>
      </c>
      <c r="AD212" s="83">
        <f t="shared" si="178"/>
        <v>0</v>
      </c>
      <c r="AF212" s="83">
        <f>KPCO_Additions_Summer!R212*'Key Assumptions'!$E33</f>
        <v>97.959183673469425</v>
      </c>
      <c r="AG212" s="83">
        <f>KPCO_Additions_Summer!S212*'Key Assumptions'!$E33</f>
        <v>87.074829931972815</v>
      </c>
      <c r="AH212" s="83">
        <f>KPCO_Additions_Summer!T212*'Key Assumptions'!$E33</f>
        <v>87.074829931972815</v>
      </c>
      <c r="AI212" s="83">
        <f>KPCO_Additions_Summer!U212*'Key Assumptions'!$E33</f>
        <v>87.074829931972815</v>
      </c>
      <c r="AJ212" s="83">
        <f>KPCO_Additions_Summer!V212*'Key Assumptions'!$E33</f>
        <v>32.653061224489804</v>
      </c>
      <c r="AK212" s="83">
        <f>KPCO_Additions_Summer!W212*'Key Assumptions'!$E33</f>
        <v>87.074829931972815</v>
      </c>
      <c r="AL212" s="83">
        <f>KPCO_Additions_Summer!X212*'Key Assumptions'!$E33</f>
        <v>54.421768707483011</v>
      </c>
      <c r="AM212" s="83">
        <f>KPCO_Additions_Summer!Y212*'Key Assumptions'!$E33</f>
        <v>0</v>
      </c>
      <c r="AN212" s="83">
        <f>KPCO_Additions_Summer!Z212*'Key Assumptions'!$E33</f>
        <v>97.959183673469425</v>
      </c>
      <c r="AO212" s="83">
        <f>KPCO_Additions_Summer!AA212*'Key Assumptions'!$E33</f>
        <v>54.421768707483011</v>
      </c>
      <c r="AP212" s="83">
        <f>KPCO_Additions_Summer!AB212*'Key Assumptions'!$E33</f>
        <v>0</v>
      </c>
      <c r="AQ212" s="83">
        <f>KPCO_Additions_Summer!AC212*'Key Assumptions'!$E33</f>
        <v>0</v>
      </c>
      <c r="AR212" s="83">
        <f>KPCO_Additions_Summer!AD212*'Key Assumptions'!$E33</f>
        <v>0</v>
      </c>
      <c r="AT212" t="s">
        <v>8</v>
      </c>
    </row>
    <row r="213" spans="1:46" x14ac:dyDescent="0.25">
      <c r="A213" s="10" t="s">
        <v>407</v>
      </c>
      <c r="B213" s="10">
        <v>2035</v>
      </c>
      <c r="C213" s="10" t="s">
        <v>8</v>
      </c>
      <c r="D213" s="103">
        <v>100</v>
      </c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2"/>
      <c r="R213" s="83">
        <f t="shared" si="166"/>
        <v>1000</v>
      </c>
      <c r="S213" s="83">
        <f t="shared" si="167"/>
        <v>800</v>
      </c>
      <c r="T213" s="83">
        <f t="shared" si="168"/>
        <v>800</v>
      </c>
      <c r="U213" s="83">
        <f t="shared" si="169"/>
        <v>800</v>
      </c>
      <c r="V213" s="83">
        <f t="shared" si="170"/>
        <v>300</v>
      </c>
      <c r="W213" s="83">
        <f t="shared" si="171"/>
        <v>800</v>
      </c>
      <c r="X213" s="83">
        <f t="shared" si="172"/>
        <v>500</v>
      </c>
      <c r="Y213" s="83">
        <f t="shared" si="173"/>
        <v>0</v>
      </c>
      <c r="Z213" s="83">
        <f t="shared" si="174"/>
        <v>900</v>
      </c>
      <c r="AA213" s="83">
        <f t="shared" si="175"/>
        <v>500</v>
      </c>
      <c r="AB213" s="83">
        <f t="shared" si="176"/>
        <v>0</v>
      </c>
      <c r="AC213" s="83">
        <f t="shared" si="177"/>
        <v>0</v>
      </c>
      <c r="AD213" s="83">
        <f t="shared" si="178"/>
        <v>0</v>
      </c>
      <c r="AF213" s="83">
        <f>KPCO_Additions_Summer!R213*'Key Assumptions'!$E34</f>
        <v>108.84353741496602</v>
      </c>
      <c r="AG213" s="83">
        <f>KPCO_Additions_Summer!S213*'Key Assumptions'!$E34</f>
        <v>87.074829931972815</v>
      </c>
      <c r="AH213" s="83">
        <f>KPCO_Additions_Summer!T213*'Key Assumptions'!$E34</f>
        <v>87.074829931972815</v>
      </c>
      <c r="AI213" s="83">
        <f>KPCO_Additions_Summer!U213*'Key Assumptions'!$E34</f>
        <v>87.074829931972815</v>
      </c>
      <c r="AJ213" s="83">
        <f>KPCO_Additions_Summer!V213*'Key Assumptions'!$E34</f>
        <v>32.653061224489804</v>
      </c>
      <c r="AK213" s="83">
        <f>KPCO_Additions_Summer!W213*'Key Assumptions'!$E34</f>
        <v>87.074829931972815</v>
      </c>
      <c r="AL213" s="83">
        <f>KPCO_Additions_Summer!X213*'Key Assumptions'!$E34</f>
        <v>54.421768707483011</v>
      </c>
      <c r="AM213" s="83">
        <f>KPCO_Additions_Summer!Y213*'Key Assumptions'!$E34</f>
        <v>0</v>
      </c>
      <c r="AN213" s="83">
        <f>KPCO_Additions_Summer!Z213*'Key Assumptions'!$E34</f>
        <v>97.959183673469425</v>
      </c>
      <c r="AO213" s="83">
        <f>KPCO_Additions_Summer!AA213*'Key Assumptions'!$E34</f>
        <v>54.421768707483011</v>
      </c>
      <c r="AP213" s="83">
        <f>KPCO_Additions_Summer!AB213*'Key Assumptions'!$E34</f>
        <v>0</v>
      </c>
      <c r="AQ213" s="83">
        <f>KPCO_Additions_Summer!AC213*'Key Assumptions'!$E34</f>
        <v>0</v>
      </c>
      <c r="AR213" s="83">
        <f>KPCO_Additions_Summer!AD213*'Key Assumptions'!$E34</f>
        <v>0</v>
      </c>
      <c r="AT213" t="s">
        <v>8</v>
      </c>
    </row>
    <row r="214" spans="1:46" x14ac:dyDescent="0.25">
      <c r="A214" s="10" t="s">
        <v>408</v>
      </c>
      <c r="B214" s="10">
        <v>2036</v>
      </c>
      <c r="C214" s="10" t="s">
        <v>8</v>
      </c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2"/>
      <c r="R214" s="83">
        <f t="shared" si="166"/>
        <v>1000</v>
      </c>
      <c r="S214" s="83">
        <f t="shared" si="167"/>
        <v>800</v>
      </c>
      <c r="T214" s="83">
        <f t="shared" si="168"/>
        <v>800</v>
      </c>
      <c r="U214" s="83">
        <f t="shared" si="169"/>
        <v>800</v>
      </c>
      <c r="V214" s="83">
        <f t="shared" si="170"/>
        <v>300</v>
      </c>
      <c r="W214" s="83">
        <f t="shared" si="171"/>
        <v>800</v>
      </c>
      <c r="X214" s="83">
        <f t="shared" si="172"/>
        <v>500</v>
      </c>
      <c r="Y214" s="83">
        <f t="shared" si="173"/>
        <v>0</v>
      </c>
      <c r="Z214" s="83">
        <f t="shared" si="174"/>
        <v>900</v>
      </c>
      <c r="AA214" s="83">
        <f t="shared" si="175"/>
        <v>500</v>
      </c>
      <c r="AB214" s="83">
        <f t="shared" si="176"/>
        <v>0</v>
      </c>
      <c r="AC214" s="83">
        <f t="shared" si="177"/>
        <v>0</v>
      </c>
      <c r="AD214" s="83">
        <f t="shared" si="178"/>
        <v>0</v>
      </c>
      <c r="AF214" s="83">
        <f>KPCO_Additions_Summer!R214*'Key Assumptions'!$E35</f>
        <v>108.84353741496602</v>
      </c>
      <c r="AG214" s="83">
        <f>KPCO_Additions_Summer!S214*'Key Assumptions'!$E35</f>
        <v>87.074829931972815</v>
      </c>
      <c r="AH214" s="83">
        <f>KPCO_Additions_Summer!T214*'Key Assumptions'!$E35</f>
        <v>87.074829931972815</v>
      </c>
      <c r="AI214" s="83">
        <f>KPCO_Additions_Summer!U214*'Key Assumptions'!$E35</f>
        <v>87.074829931972815</v>
      </c>
      <c r="AJ214" s="83">
        <f>KPCO_Additions_Summer!V214*'Key Assumptions'!$E35</f>
        <v>32.653061224489804</v>
      </c>
      <c r="AK214" s="83">
        <f>KPCO_Additions_Summer!W214*'Key Assumptions'!$E35</f>
        <v>87.074829931972815</v>
      </c>
      <c r="AL214" s="83">
        <f>KPCO_Additions_Summer!X214*'Key Assumptions'!$E35</f>
        <v>54.421768707483011</v>
      </c>
      <c r="AM214" s="83">
        <f>KPCO_Additions_Summer!Y214*'Key Assumptions'!$E35</f>
        <v>0</v>
      </c>
      <c r="AN214" s="83">
        <f>KPCO_Additions_Summer!Z214*'Key Assumptions'!$E35</f>
        <v>97.959183673469425</v>
      </c>
      <c r="AO214" s="83">
        <f>KPCO_Additions_Summer!AA214*'Key Assumptions'!$E35</f>
        <v>54.421768707483011</v>
      </c>
      <c r="AP214" s="83">
        <f>KPCO_Additions_Summer!AB214*'Key Assumptions'!$E35</f>
        <v>0</v>
      </c>
      <c r="AQ214" s="83">
        <f>KPCO_Additions_Summer!AC214*'Key Assumptions'!$E35</f>
        <v>0</v>
      </c>
      <c r="AR214" s="83">
        <f>KPCO_Additions_Summer!AD214*'Key Assumptions'!$E35</f>
        <v>0</v>
      </c>
      <c r="AT214" t="s">
        <v>8</v>
      </c>
    </row>
    <row r="215" spans="1:46" x14ac:dyDescent="0.25">
      <c r="A215" s="10" t="s">
        <v>409</v>
      </c>
      <c r="B215" s="10">
        <v>2037</v>
      </c>
      <c r="C215" s="10" t="s">
        <v>8</v>
      </c>
      <c r="D215" s="103"/>
      <c r="E215" s="103">
        <v>100</v>
      </c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2"/>
      <c r="R215" s="83">
        <f t="shared" si="166"/>
        <v>1000</v>
      </c>
      <c r="S215" s="83">
        <f t="shared" si="167"/>
        <v>900</v>
      </c>
      <c r="T215" s="83">
        <f t="shared" si="168"/>
        <v>800</v>
      </c>
      <c r="U215" s="83">
        <f t="shared" si="169"/>
        <v>800</v>
      </c>
      <c r="V215" s="83">
        <f t="shared" si="170"/>
        <v>300</v>
      </c>
      <c r="W215" s="83">
        <f t="shared" si="171"/>
        <v>800</v>
      </c>
      <c r="X215" s="83">
        <f t="shared" si="172"/>
        <v>500</v>
      </c>
      <c r="Y215" s="83">
        <f t="shared" si="173"/>
        <v>0</v>
      </c>
      <c r="Z215" s="83">
        <f t="shared" si="174"/>
        <v>900</v>
      </c>
      <c r="AA215" s="83">
        <f t="shared" si="175"/>
        <v>500</v>
      </c>
      <c r="AB215" s="83">
        <f t="shared" si="176"/>
        <v>0</v>
      </c>
      <c r="AC215" s="83">
        <f t="shared" si="177"/>
        <v>0</v>
      </c>
      <c r="AD215" s="83">
        <f t="shared" si="178"/>
        <v>0</v>
      </c>
      <c r="AF215" s="83">
        <f>KPCO_Additions_Summer!R215*'Key Assumptions'!$E36</f>
        <v>108.84353741496602</v>
      </c>
      <c r="AG215" s="83">
        <f>KPCO_Additions_Summer!S215*'Key Assumptions'!$E36</f>
        <v>97.959183673469425</v>
      </c>
      <c r="AH215" s="83">
        <f>KPCO_Additions_Summer!T215*'Key Assumptions'!$E36</f>
        <v>87.074829931972815</v>
      </c>
      <c r="AI215" s="83">
        <f>KPCO_Additions_Summer!U215*'Key Assumptions'!$E36</f>
        <v>87.074829931972815</v>
      </c>
      <c r="AJ215" s="83">
        <f>KPCO_Additions_Summer!V215*'Key Assumptions'!$E36</f>
        <v>32.653061224489804</v>
      </c>
      <c r="AK215" s="83">
        <f>KPCO_Additions_Summer!W215*'Key Assumptions'!$E36</f>
        <v>87.074829931972815</v>
      </c>
      <c r="AL215" s="83">
        <f>KPCO_Additions_Summer!X215*'Key Assumptions'!$E36</f>
        <v>54.421768707483011</v>
      </c>
      <c r="AM215" s="83">
        <f>KPCO_Additions_Summer!Y215*'Key Assumptions'!$E36</f>
        <v>0</v>
      </c>
      <c r="AN215" s="83">
        <f>KPCO_Additions_Summer!Z215*'Key Assumptions'!$E36</f>
        <v>97.959183673469425</v>
      </c>
      <c r="AO215" s="83">
        <f>KPCO_Additions_Summer!AA215*'Key Assumptions'!$E36</f>
        <v>54.421768707483011</v>
      </c>
      <c r="AP215" s="83">
        <f>KPCO_Additions_Summer!AB215*'Key Assumptions'!$E36</f>
        <v>0</v>
      </c>
      <c r="AQ215" s="83">
        <f>KPCO_Additions_Summer!AC215*'Key Assumptions'!$E36</f>
        <v>0</v>
      </c>
      <c r="AR215" s="83">
        <f>KPCO_Additions_Summer!AD215*'Key Assumptions'!$E36</f>
        <v>0</v>
      </c>
      <c r="AT215" t="s">
        <v>8</v>
      </c>
    </row>
    <row r="216" spans="1:46" x14ac:dyDescent="0.25">
      <c r="A216" s="10" t="s">
        <v>410</v>
      </c>
      <c r="B216" s="10">
        <v>2038</v>
      </c>
      <c r="C216" s="10" t="s">
        <v>8</v>
      </c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2"/>
      <c r="R216" s="83">
        <f t="shared" si="166"/>
        <v>1000</v>
      </c>
      <c r="S216" s="83">
        <f t="shared" si="167"/>
        <v>900</v>
      </c>
      <c r="T216" s="83">
        <f t="shared" si="168"/>
        <v>800</v>
      </c>
      <c r="U216" s="83">
        <f t="shared" si="169"/>
        <v>800</v>
      </c>
      <c r="V216" s="83">
        <f t="shared" si="170"/>
        <v>300</v>
      </c>
      <c r="W216" s="83">
        <f t="shared" si="171"/>
        <v>800</v>
      </c>
      <c r="X216" s="83">
        <f t="shared" si="172"/>
        <v>500</v>
      </c>
      <c r="Y216" s="83">
        <f t="shared" si="173"/>
        <v>0</v>
      </c>
      <c r="Z216" s="83">
        <f t="shared" si="174"/>
        <v>900</v>
      </c>
      <c r="AA216" s="83">
        <f t="shared" si="175"/>
        <v>500</v>
      </c>
      <c r="AB216" s="83">
        <f t="shared" si="176"/>
        <v>0</v>
      </c>
      <c r="AC216" s="83">
        <f t="shared" si="177"/>
        <v>0</v>
      </c>
      <c r="AD216" s="83">
        <f t="shared" si="178"/>
        <v>0</v>
      </c>
      <c r="AF216" s="83">
        <f>KPCO_Additions_Summer!R216*'Key Assumptions'!$E37</f>
        <v>108.84353741496602</v>
      </c>
      <c r="AG216" s="83">
        <f>KPCO_Additions_Summer!S216*'Key Assumptions'!$E37</f>
        <v>97.959183673469425</v>
      </c>
      <c r="AH216" s="83">
        <f>KPCO_Additions_Summer!T216*'Key Assumptions'!$E37</f>
        <v>87.074829931972815</v>
      </c>
      <c r="AI216" s="83">
        <f>KPCO_Additions_Summer!U216*'Key Assumptions'!$E37</f>
        <v>87.074829931972815</v>
      </c>
      <c r="AJ216" s="83">
        <f>KPCO_Additions_Summer!V216*'Key Assumptions'!$E37</f>
        <v>32.653061224489804</v>
      </c>
      <c r="AK216" s="83">
        <f>KPCO_Additions_Summer!W216*'Key Assumptions'!$E37</f>
        <v>87.074829931972815</v>
      </c>
      <c r="AL216" s="83">
        <f>KPCO_Additions_Summer!X216*'Key Assumptions'!$E37</f>
        <v>54.421768707483011</v>
      </c>
      <c r="AM216" s="83">
        <f>KPCO_Additions_Summer!Y216*'Key Assumptions'!$E37</f>
        <v>0</v>
      </c>
      <c r="AN216" s="83">
        <f>KPCO_Additions_Summer!Z216*'Key Assumptions'!$E37</f>
        <v>97.959183673469425</v>
      </c>
      <c r="AO216" s="83">
        <f>KPCO_Additions_Summer!AA216*'Key Assumptions'!$E37</f>
        <v>54.421768707483011</v>
      </c>
      <c r="AP216" s="83">
        <f>KPCO_Additions_Summer!AB216*'Key Assumptions'!$E37</f>
        <v>0</v>
      </c>
      <c r="AQ216" s="83">
        <f>KPCO_Additions_Summer!AC216*'Key Assumptions'!$E37</f>
        <v>0</v>
      </c>
      <c r="AR216" s="83">
        <f>KPCO_Additions_Summer!AD216*'Key Assumptions'!$E37</f>
        <v>0</v>
      </c>
      <c r="AT216" t="s">
        <v>8</v>
      </c>
    </row>
    <row r="217" spans="1:46" x14ac:dyDescent="0.25">
      <c r="A217" s="10" t="s">
        <v>411</v>
      </c>
      <c r="B217" s="10">
        <v>2039</v>
      </c>
      <c r="C217" s="10" t="s">
        <v>8</v>
      </c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2"/>
      <c r="R217" s="83">
        <f t="shared" si="166"/>
        <v>1000</v>
      </c>
      <c r="S217" s="83">
        <f t="shared" si="167"/>
        <v>900</v>
      </c>
      <c r="T217" s="83">
        <f t="shared" si="168"/>
        <v>800</v>
      </c>
      <c r="U217" s="83">
        <f t="shared" si="169"/>
        <v>800</v>
      </c>
      <c r="V217" s="83">
        <f t="shared" si="170"/>
        <v>300</v>
      </c>
      <c r="W217" s="83">
        <f t="shared" si="171"/>
        <v>800</v>
      </c>
      <c r="X217" s="83">
        <f t="shared" si="172"/>
        <v>500</v>
      </c>
      <c r="Y217" s="83">
        <f t="shared" si="173"/>
        <v>0</v>
      </c>
      <c r="Z217" s="83">
        <f t="shared" si="174"/>
        <v>900</v>
      </c>
      <c r="AA217" s="83">
        <f t="shared" si="175"/>
        <v>500</v>
      </c>
      <c r="AB217" s="83">
        <f t="shared" si="176"/>
        <v>0</v>
      </c>
      <c r="AC217" s="83">
        <f t="shared" si="177"/>
        <v>0</v>
      </c>
      <c r="AD217" s="83">
        <f t="shared" si="178"/>
        <v>0</v>
      </c>
      <c r="AF217" s="83">
        <f>KPCO_Additions_Summer!R217*'Key Assumptions'!$E38</f>
        <v>108.84353741496602</v>
      </c>
      <c r="AG217" s="83">
        <f>KPCO_Additions_Summer!S217*'Key Assumptions'!$E38</f>
        <v>97.959183673469425</v>
      </c>
      <c r="AH217" s="83">
        <f>KPCO_Additions_Summer!T217*'Key Assumptions'!$E38</f>
        <v>87.074829931972815</v>
      </c>
      <c r="AI217" s="83">
        <f>KPCO_Additions_Summer!U217*'Key Assumptions'!$E38</f>
        <v>87.074829931972815</v>
      </c>
      <c r="AJ217" s="83">
        <f>KPCO_Additions_Summer!V217*'Key Assumptions'!$E38</f>
        <v>32.653061224489804</v>
      </c>
      <c r="AK217" s="83">
        <f>KPCO_Additions_Summer!W217*'Key Assumptions'!$E38</f>
        <v>87.074829931972815</v>
      </c>
      <c r="AL217" s="83">
        <f>KPCO_Additions_Summer!X217*'Key Assumptions'!$E38</f>
        <v>54.421768707483011</v>
      </c>
      <c r="AM217" s="83">
        <f>KPCO_Additions_Summer!Y217*'Key Assumptions'!$E38</f>
        <v>0</v>
      </c>
      <c r="AN217" s="83">
        <f>KPCO_Additions_Summer!Z217*'Key Assumptions'!$E38</f>
        <v>97.959183673469425</v>
      </c>
      <c r="AO217" s="83">
        <f>KPCO_Additions_Summer!AA217*'Key Assumptions'!$E38</f>
        <v>54.421768707483011</v>
      </c>
      <c r="AP217" s="83">
        <f>KPCO_Additions_Summer!AB217*'Key Assumptions'!$E38</f>
        <v>0</v>
      </c>
      <c r="AQ217" s="83">
        <f>KPCO_Additions_Summer!AC217*'Key Assumptions'!$E38</f>
        <v>0</v>
      </c>
      <c r="AR217" s="83">
        <f>KPCO_Additions_Summer!AD217*'Key Assumptions'!$E38</f>
        <v>0</v>
      </c>
      <c r="AT217" t="s">
        <v>8</v>
      </c>
    </row>
    <row r="218" spans="1:46" x14ac:dyDescent="0.25">
      <c r="A218" s="10" t="s">
        <v>412</v>
      </c>
      <c r="B218" s="10">
        <v>2040</v>
      </c>
      <c r="C218" s="10" t="s">
        <v>8</v>
      </c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2"/>
      <c r="R218" s="83">
        <f t="shared" si="166"/>
        <v>1000</v>
      </c>
      <c r="S218" s="83">
        <f t="shared" si="167"/>
        <v>900</v>
      </c>
      <c r="T218" s="83">
        <f t="shared" si="168"/>
        <v>800</v>
      </c>
      <c r="U218" s="83">
        <f t="shared" si="169"/>
        <v>800</v>
      </c>
      <c r="V218" s="83">
        <f t="shared" si="170"/>
        <v>300</v>
      </c>
      <c r="W218" s="83">
        <f t="shared" si="171"/>
        <v>800</v>
      </c>
      <c r="X218" s="83">
        <f t="shared" si="172"/>
        <v>500</v>
      </c>
      <c r="Y218" s="83">
        <f t="shared" si="173"/>
        <v>0</v>
      </c>
      <c r="Z218" s="83">
        <f t="shared" si="174"/>
        <v>900</v>
      </c>
      <c r="AA218" s="83">
        <f t="shared" si="175"/>
        <v>500</v>
      </c>
      <c r="AB218" s="83">
        <f t="shared" si="176"/>
        <v>0</v>
      </c>
      <c r="AC218" s="83">
        <f t="shared" si="177"/>
        <v>0</v>
      </c>
      <c r="AD218" s="83">
        <f t="shared" si="178"/>
        <v>0</v>
      </c>
      <c r="AF218" s="83">
        <f>KPCO_Additions_Summer!R218*'Key Assumptions'!$E39</f>
        <v>108.84353741496602</v>
      </c>
      <c r="AG218" s="83">
        <f>KPCO_Additions_Summer!S218*'Key Assumptions'!$E39</f>
        <v>97.959183673469425</v>
      </c>
      <c r="AH218" s="83">
        <f>KPCO_Additions_Summer!T218*'Key Assumptions'!$E39</f>
        <v>87.074829931972815</v>
      </c>
      <c r="AI218" s="83">
        <f>KPCO_Additions_Summer!U218*'Key Assumptions'!$E39</f>
        <v>87.074829931972815</v>
      </c>
      <c r="AJ218" s="83">
        <f>KPCO_Additions_Summer!V218*'Key Assumptions'!$E39</f>
        <v>32.653061224489804</v>
      </c>
      <c r="AK218" s="83">
        <f>KPCO_Additions_Summer!W218*'Key Assumptions'!$E39</f>
        <v>87.074829931972815</v>
      </c>
      <c r="AL218" s="83">
        <f>KPCO_Additions_Summer!X218*'Key Assumptions'!$E39</f>
        <v>54.421768707483011</v>
      </c>
      <c r="AM218" s="83">
        <f>KPCO_Additions_Summer!Y218*'Key Assumptions'!$E39</f>
        <v>0</v>
      </c>
      <c r="AN218" s="83">
        <f>KPCO_Additions_Summer!Z218*'Key Assumptions'!$E39</f>
        <v>97.959183673469425</v>
      </c>
      <c r="AO218" s="83">
        <f>KPCO_Additions_Summer!AA218*'Key Assumptions'!$E39</f>
        <v>54.421768707483011</v>
      </c>
      <c r="AP218" s="83">
        <f>KPCO_Additions_Summer!AB218*'Key Assumptions'!$E39</f>
        <v>0</v>
      </c>
      <c r="AQ218" s="83">
        <f>KPCO_Additions_Summer!AC218*'Key Assumptions'!$E39</f>
        <v>0</v>
      </c>
      <c r="AR218" s="83">
        <f>KPCO_Additions_Summer!AD218*'Key Assumptions'!$E39</f>
        <v>0</v>
      </c>
      <c r="AT218" t="s">
        <v>8</v>
      </c>
    </row>
    <row r="219" spans="1:46" x14ac:dyDescent="0.25">
      <c r="A219" s="10" t="s">
        <v>413</v>
      </c>
      <c r="B219" s="10">
        <v>2041</v>
      </c>
      <c r="C219" s="10" t="s">
        <v>8</v>
      </c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2"/>
      <c r="R219" s="83">
        <f t="shared" si="166"/>
        <v>1000</v>
      </c>
      <c r="S219" s="83">
        <f t="shared" si="167"/>
        <v>900</v>
      </c>
      <c r="T219" s="83">
        <f t="shared" si="168"/>
        <v>800</v>
      </c>
      <c r="U219" s="83">
        <f t="shared" si="169"/>
        <v>800</v>
      </c>
      <c r="V219" s="83">
        <f t="shared" si="170"/>
        <v>300</v>
      </c>
      <c r="W219" s="83">
        <f t="shared" si="171"/>
        <v>800</v>
      </c>
      <c r="X219" s="83">
        <f t="shared" si="172"/>
        <v>500</v>
      </c>
      <c r="Y219" s="83">
        <f t="shared" si="173"/>
        <v>0</v>
      </c>
      <c r="Z219" s="83">
        <f t="shared" si="174"/>
        <v>900</v>
      </c>
      <c r="AA219" s="83">
        <f t="shared" si="175"/>
        <v>500</v>
      </c>
      <c r="AB219" s="83">
        <f t="shared" si="176"/>
        <v>0</v>
      </c>
      <c r="AC219" s="83">
        <f t="shared" si="177"/>
        <v>0</v>
      </c>
      <c r="AD219" s="83">
        <f t="shared" si="178"/>
        <v>0</v>
      </c>
      <c r="AF219" s="83">
        <f>KPCO_Additions_Summer!R219*'Key Assumptions'!$E40</f>
        <v>108.84353741496602</v>
      </c>
      <c r="AG219" s="83">
        <f>KPCO_Additions_Summer!S219*'Key Assumptions'!$E40</f>
        <v>97.959183673469425</v>
      </c>
      <c r="AH219" s="83">
        <f>KPCO_Additions_Summer!T219*'Key Assumptions'!$E40</f>
        <v>87.074829931972815</v>
      </c>
      <c r="AI219" s="83">
        <f>KPCO_Additions_Summer!U219*'Key Assumptions'!$E40</f>
        <v>87.074829931972815</v>
      </c>
      <c r="AJ219" s="83">
        <f>KPCO_Additions_Summer!V219*'Key Assumptions'!$E40</f>
        <v>32.653061224489804</v>
      </c>
      <c r="AK219" s="83">
        <f>KPCO_Additions_Summer!W219*'Key Assumptions'!$E40</f>
        <v>87.074829931972815</v>
      </c>
      <c r="AL219" s="83">
        <f>KPCO_Additions_Summer!X219*'Key Assumptions'!$E40</f>
        <v>54.421768707483011</v>
      </c>
      <c r="AM219" s="83">
        <f>KPCO_Additions_Summer!Y219*'Key Assumptions'!$E40</f>
        <v>0</v>
      </c>
      <c r="AN219" s="83">
        <f>KPCO_Additions_Summer!Z219*'Key Assumptions'!$E40</f>
        <v>97.959183673469425</v>
      </c>
      <c r="AO219" s="83">
        <f>KPCO_Additions_Summer!AA219*'Key Assumptions'!$E40</f>
        <v>54.421768707483011</v>
      </c>
      <c r="AP219" s="83">
        <f>KPCO_Additions_Summer!AB219*'Key Assumptions'!$E40</f>
        <v>0</v>
      </c>
      <c r="AQ219" s="83">
        <f>KPCO_Additions_Summer!AC219*'Key Assumptions'!$E40</f>
        <v>0</v>
      </c>
      <c r="AR219" s="83">
        <f>KPCO_Additions_Summer!AD219*'Key Assumptions'!$E40</f>
        <v>0</v>
      </c>
      <c r="AT219" t="s">
        <v>8</v>
      </c>
    </row>
    <row r="220" spans="1:46" x14ac:dyDescent="0.25">
      <c r="A220" s="10" t="s">
        <v>414</v>
      </c>
      <c r="B220" s="10">
        <v>2042</v>
      </c>
      <c r="C220" s="10" t="s">
        <v>8</v>
      </c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2"/>
      <c r="R220" s="83">
        <f t="shared" si="166"/>
        <v>1000</v>
      </c>
      <c r="S220" s="83">
        <f t="shared" si="167"/>
        <v>900</v>
      </c>
      <c r="T220" s="83">
        <f t="shared" si="168"/>
        <v>800</v>
      </c>
      <c r="U220" s="83">
        <f t="shared" si="169"/>
        <v>800</v>
      </c>
      <c r="V220" s="83">
        <f t="shared" si="170"/>
        <v>300</v>
      </c>
      <c r="W220" s="83">
        <f t="shared" si="171"/>
        <v>800</v>
      </c>
      <c r="X220" s="83">
        <f t="shared" si="172"/>
        <v>500</v>
      </c>
      <c r="Y220" s="83">
        <f t="shared" si="173"/>
        <v>0</v>
      </c>
      <c r="Z220" s="83">
        <f t="shared" si="174"/>
        <v>900</v>
      </c>
      <c r="AA220" s="83">
        <f t="shared" si="175"/>
        <v>500</v>
      </c>
      <c r="AB220" s="83">
        <f t="shared" si="176"/>
        <v>0</v>
      </c>
      <c r="AC220" s="83">
        <f t="shared" si="177"/>
        <v>0</v>
      </c>
      <c r="AD220" s="83">
        <f t="shared" si="178"/>
        <v>0</v>
      </c>
      <c r="AF220" s="83">
        <f>KPCO_Additions_Summer!R220*'Key Assumptions'!$E41</f>
        <v>108.84353741496602</v>
      </c>
      <c r="AG220" s="83">
        <f>KPCO_Additions_Summer!S220*'Key Assumptions'!$E41</f>
        <v>97.959183673469425</v>
      </c>
      <c r="AH220" s="83">
        <f>KPCO_Additions_Summer!T220*'Key Assumptions'!$E41</f>
        <v>87.074829931972815</v>
      </c>
      <c r="AI220" s="83">
        <f>KPCO_Additions_Summer!U220*'Key Assumptions'!$E41</f>
        <v>87.074829931972815</v>
      </c>
      <c r="AJ220" s="83">
        <f>KPCO_Additions_Summer!V220*'Key Assumptions'!$E41</f>
        <v>32.653061224489804</v>
      </c>
      <c r="AK220" s="83">
        <f>KPCO_Additions_Summer!W220*'Key Assumptions'!$E41</f>
        <v>87.074829931972815</v>
      </c>
      <c r="AL220" s="83">
        <f>KPCO_Additions_Summer!X220*'Key Assumptions'!$E41</f>
        <v>54.421768707483011</v>
      </c>
      <c r="AM220" s="83">
        <f>KPCO_Additions_Summer!Y220*'Key Assumptions'!$E41</f>
        <v>0</v>
      </c>
      <c r="AN220" s="83">
        <f>KPCO_Additions_Summer!Z220*'Key Assumptions'!$E41</f>
        <v>97.959183673469425</v>
      </c>
      <c r="AO220" s="83">
        <f>KPCO_Additions_Summer!AA220*'Key Assumptions'!$E41</f>
        <v>54.421768707483011</v>
      </c>
      <c r="AP220" s="83">
        <f>KPCO_Additions_Summer!AB220*'Key Assumptions'!$E41</f>
        <v>0</v>
      </c>
      <c r="AQ220" s="83">
        <f>KPCO_Additions_Summer!AC220*'Key Assumptions'!$E41</f>
        <v>0</v>
      </c>
      <c r="AR220" s="83">
        <f>KPCO_Additions_Summer!AD220*'Key Assumptions'!$E41</f>
        <v>0</v>
      </c>
      <c r="AT220" t="s">
        <v>8</v>
      </c>
    </row>
    <row r="221" spans="1:46" x14ac:dyDescent="0.25">
      <c r="A221" s="10" t="s">
        <v>415</v>
      </c>
      <c r="B221" s="10">
        <v>2043</v>
      </c>
      <c r="C221" s="10" t="s">
        <v>8</v>
      </c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2"/>
      <c r="R221" s="83">
        <f t="shared" si="166"/>
        <v>1000</v>
      </c>
      <c r="S221" s="83">
        <f t="shared" si="167"/>
        <v>900</v>
      </c>
      <c r="T221" s="83">
        <f t="shared" si="168"/>
        <v>800</v>
      </c>
      <c r="U221" s="83">
        <f t="shared" si="169"/>
        <v>800</v>
      </c>
      <c r="V221" s="83">
        <f t="shared" si="170"/>
        <v>300</v>
      </c>
      <c r="W221" s="83">
        <f t="shared" si="171"/>
        <v>800</v>
      </c>
      <c r="X221" s="83">
        <f t="shared" si="172"/>
        <v>500</v>
      </c>
      <c r="Y221" s="83">
        <f t="shared" si="173"/>
        <v>0</v>
      </c>
      <c r="Z221" s="83">
        <f t="shared" si="174"/>
        <v>900</v>
      </c>
      <c r="AA221" s="83">
        <f t="shared" si="175"/>
        <v>500</v>
      </c>
      <c r="AB221" s="83">
        <f t="shared" si="176"/>
        <v>0</v>
      </c>
      <c r="AC221" s="83">
        <f t="shared" si="177"/>
        <v>0</v>
      </c>
      <c r="AD221" s="83">
        <f t="shared" si="178"/>
        <v>0</v>
      </c>
      <c r="AF221" s="83">
        <f>KPCO_Additions_Summer!R221*'Key Assumptions'!$E42</f>
        <v>108.84353741496602</v>
      </c>
      <c r="AG221" s="83">
        <f>KPCO_Additions_Summer!S221*'Key Assumptions'!$E42</f>
        <v>97.959183673469425</v>
      </c>
      <c r="AH221" s="83">
        <f>KPCO_Additions_Summer!T221*'Key Assumptions'!$E42</f>
        <v>87.074829931972815</v>
      </c>
      <c r="AI221" s="83">
        <f>KPCO_Additions_Summer!U221*'Key Assumptions'!$E42</f>
        <v>87.074829931972815</v>
      </c>
      <c r="AJ221" s="83">
        <f>KPCO_Additions_Summer!V221*'Key Assumptions'!$E42</f>
        <v>32.653061224489804</v>
      </c>
      <c r="AK221" s="83">
        <f>KPCO_Additions_Summer!W221*'Key Assumptions'!$E42</f>
        <v>87.074829931972815</v>
      </c>
      <c r="AL221" s="83">
        <f>KPCO_Additions_Summer!X221*'Key Assumptions'!$E42</f>
        <v>54.421768707483011</v>
      </c>
      <c r="AM221" s="83">
        <f>KPCO_Additions_Summer!Y221*'Key Assumptions'!$E42</f>
        <v>0</v>
      </c>
      <c r="AN221" s="83">
        <f>KPCO_Additions_Summer!Z221*'Key Assumptions'!$E42</f>
        <v>97.959183673469425</v>
      </c>
      <c r="AO221" s="83">
        <f>KPCO_Additions_Summer!AA221*'Key Assumptions'!$E42</f>
        <v>54.421768707483011</v>
      </c>
      <c r="AP221" s="83">
        <f>KPCO_Additions_Summer!AB221*'Key Assumptions'!$E42</f>
        <v>0</v>
      </c>
      <c r="AQ221" s="83">
        <f>KPCO_Additions_Summer!AC221*'Key Assumptions'!$E42</f>
        <v>0</v>
      </c>
      <c r="AR221" s="83">
        <f>KPCO_Additions_Summer!AD221*'Key Assumptions'!$E42</f>
        <v>0</v>
      </c>
      <c r="AT221" t="s">
        <v>8</v>
      </c>
    </row>
    <row r="222" spans="1:46" x14ac:dyDescent="0.25">
      <c r="A222" s="10" t="s">
        <v>416</v>
      </c>
      <c r="B222" s="10">
        <v>2023</v>
      </c>
      <c r="C222" s="10" t="s">
        <v>11</v>
      </c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2"/>
      <c r="R222" s="84">
        <f>D222</f>
        <v>0</v>
      </c>
      <c r="S222" s="84">
        <f>E222</f>
        <v>0</v>
      </c>
      <c r="T222" s="84">
        <f>F222</f>
        <v>0</v>
      </c>
      <c r="U222" s="84">
        <f>G222</f>
        <v>0</v>
      </c>
      <c r="V222" s="84">
        <f t="shared" ref="V222:W222" si="179">H222</f>
        <v>0</v>
      </c>
      <c r="W222" s="84">
        <f t="shared" si="179"/>
        <v>0</v>
      </c>
      <c r="X222" s="84">
        <f>J222</f>
        <v>0</v>
      </c>
      <c r="Y222" s="84">
        <f>K222</f>
        <v>0</v>
      </c>
      <c r="Z222" s="84">
        <f>L222</f>
        <v>0</v>
      </c>
      <c r="AA222" s="84">
        <f>M222</f>
        <v>0</v>
      </c>
      <c r="AB222" s="84">
        <f t="shared" ref="AB222:AC222" si="180">N222</f>
        <v>0</v>
      </c>
      <c r="AC222" s="84">
        <f t="shared" si="180"/>
        <v>0</v>
      </c>
      <c r="AD222" s="84">
        <f>P222</f>
        <v>0</v>
      </c>
      <c r="AF222" s="83">
        <f>KPCO_Additions_Summer!R222*'Key Assumptions'!$G22</f>
        <v>0</v>
      </c>
      <c r="AG222" s="83">
        <f>KPCO_Additions_Summer!S222*'Key Assumptions'!$G22</f>
        <v>0</v>
      </c>
      <c r="AH222" s="83">
        <f>KPCO_Additions_Summer!T222*'Key Assumptions'!$G22</f>
        <v>0</v>
      </c>
      <c r="AI222" s="83">
        <f>KPCO_Additions_Summer!U222*'Key Assumptions'!$G22</f>
        <v>0</v>
      </c>
      <c r="AJ222" s="83">
        <f>KPCO_Additions_Summer!V222*'Key Assumptions'!$G22</f>
        <v>0</v>
      </c>
      <c r="AK222" s="83">
        <f>KPCO_Additions_Summer!W222*'Key Assumptions'!$G22</f>
        <v>0</v>
      </c>
      <c r="AL222" s="83">
        <f>KPCO_Additions_Summer!X222*'Key Assumptions'!$G22</f>
        <v>0</v>
      </c>
      <c r="AM222" s="83">
        <f>KPCO_Additions_Summer!Y222*'Key Assumptions'!$G22</f>
        <v>0</v>
      </c>
      <c r="AN222" s="83">
        <f>KPCO_Additions_Summer!Z222*'Key Assumptions'!$G22</f>
        <v>0</v>
      </c>
      <c r="AO222" s="83">
        <f>KPCO_Additions_Summer!AA222*'Key Assumptions'!$G22</f>
        <v>0</v>
      </c>
      <c r="AP222" s="83">
        <f>KPCO_Additions_Summer!AB222*'Key Assumptions'!$G22</f>
        <v>0</v>
      </c>
      <c r="AQ222" s="83">
        <f>KPCO_Additions_Summer!AC222*'Key Assumptions'!$G22</f>
        <v>0</v>
      </c>
      <c r="AR222" s="83">
        <f>KPCO_Additions_Summer!AD222*'Key Assumptions'!$G22</f>
        <v>0</v>
      </c>
      <c r="AT222" t="s">
        <v>11</v>
      </c>
    </row>
    <row r="223" spans="1:46" x14ac:dyDescent="0.25">
      <c r="A223" s="10" t="s">
        <v>417</v>
      </c>
      <c r="B223" s="10">
        <v>2024</v>
      </c>
      <c r="C223" s="10" t="s">
        <v>11</v>
      </c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2"/>
      <c r="R223" s="84">
        <f t="shared" ref="R223:S230" si="181">R222+D223</f>
        <v>0</v>
      </c>
      <c r="S223" s="84">
        <f t="shared" si="181"/>
        <v>0</v>
      </c>
      <c r="T223" s="84">
        <f t="shared" ref="T223:T231" si="182">T222+F223</f>
        <v>0</v>
      </c>
      <c r="U223" s="84">
        <f t="shared" ref="U223:U231" si="183">U222+G223</f>
        <v>0</v>
      </c>
      <c r="V223" s="84">
        <f t="shared" ref="V223:V231" si="184">V222+H223</f>
        <v>0</v>
      </c>
      <c r="W223" s="84">
        <f t="shared" ref="W223:W231" si="185">W222+I223</f>
        <v>0</v>
      </c>
      <c r="X223" s="84">
        <f t="shared" ref="X223:X231" si="186">X222+J223</f>
        <v>0</v>
      </c>
      <c r="Y223" s="84">
        <f t="shared" ref="Y223:Y231" si="187">Y222+K223</f>
        <v>0</v>
      </c>
      <c r="Z223" s="84">
        <f t="shared" ref="Z223:Z231" si="188">Z222+L223</f>
        <v>0</v>
      </c>
      <c r="AA223" s="84">
        <f t="shared" ref="AA223:AA231" si="189">AA222+M223</f>
        <v>0</v>
      </c>
      <c r="AB223" s="84">
        <f t="shared" ref="AB223:AB231" si="190">AB222+N223</f>
        <v>0</v>
      </c>
      <c r="AC223" s="84">
        <f t="shared" ref="AC223:AC231" si="191">AC222+O223</f>
        <v>0</v>
      </c>
      <c r="AD223" s="84">
        <f t="shared" ref="AD223:AD231" si="192">AD222+P223</f>
        <v>0</v>
      </c>
      <c r="AF223" s="83">
        <f>KPCO_Additions_Summer!R223*'Key Assumptions'!$G23</f>
        <v>0</v>
      </c>
      <c r="AG223" s="83">
        <f>KPCO_Additions_Summer!S223*'Key Assumptions'!$G23</f>
        <v>0</v>
      </c>
      <c r="AH223" s="83">
        <f>KPCO_Additions_Summer!T223*'Key Assumptions'!$G23</f>
        <v>0</v>
      </c>
      <c r="AI223" s="83">
        <f>KPCO_Additions_Summer!U223*'Key Assumptions'!$G23</f>
        <v>0</v>
      </c>
      <c r="AJ223" s="83">
        <f>KPCO_Additions_Summer!V223*'Key Assumptions'!$G23</f>
        <v>0</v>
      </c>
      <c r="AK223" s="83">
        <f>KPCO_Additions_Summer!W223*'Key Assumptions'!$G23</f>
        <v>0</v>
      </c>
      <c r="AL223" s="83">
        <f>KPCO_Additions_Summer!X223*'Key Assumptions'!$G23</f>
        <v>0</v>
      </c>
      <c r="AM223" s="83">
        <f>KPCO_Additions_Summer!Y223*'Key Assumptions'!$G23</f>
        <v>0</v>
      </c>
      <c r="AN223" s="83">
        <f>KPCO_Additions_Summer!Z223*'Key Assumptions'!$G23</f>
        <v>0</v>
      </c>
      <c r="AO223" s="83">
        <f>KPCO_Additions_Summer!AA223*'Key Assumptions'!$G23</f>
        <v>0</v>
      </c>
      <c r="AP223" s="83">
        <f>KPCO_Additions_Summer!AB223*'Key Assumptions'!$G23</f>
        <v>0</v>
      </c>
      <c r="AQ223" s="83">
        <f>KPCO_Additions_Summer!AC223*'Key Assumptions'!$G23</f>
        <v>0</v>
      </c>
      <c r="AR223" s="83">
        <f>KPCO_Additions_Summer!AD223*'Key Assumptions'!$G23</f>
        <v>0</v>
      </c>
      <c r="AT223" t="s">
        <v>11</v>
      </c>
    </row>
    <row r="224" spans="1:46" x14ac:dyDescent="0.25">
      <c r="A224" s="10" t="s">
        <v>418</v>
      </c>
      <c r="B224" s="10">
        <v>2025</v>
      </c>
      <c r="C224" s="10" t="s">
        <v>11</v>
      </c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2"/>
      <c r="R224" s="84">
        <f t="shared" si="181"/>
        <v>0</v>
      </c>
      <c r="S224" s="84">
        <f t="shared" si="181"/>
        <v>0</v>
      </c>
      <c r="T224" s="84">
        <f t="shared" si="182"/>
        <v>0</v>
      </c>
      <c r="U224" s="84">
        <f t="shared" si="183"/>
        <v>0</v>
      </c>
      <c r="V224" s="84">
        <f t="shared" si="184"/>
        <v>0</v>
      </c>
      <c r="W224" s="84">
        <f t="shared" si="185"/>
        <v>0</v>
      </c>
      <c r="X224" s="84">
        <f t="shared" si="186"/>
        <v>0</v>
      </c>
      <c r="Y224" s="84">
        <f t="shared" si="187"/>
        <v>0</v>
      </c>
      <c r="Z224" s="84">
        <f t="shared" si="188"/>
        <v>0</v>
      </c>
      <c r="AA224" s="84">
        <f t="shared" si="189"/>
        <v>0</v>
      </c>
      <c r="AB224" s="84">
        <f t="shared" si="190"/>
        <v>0</v>
      </c>
      <c r="AC224" s="84">
        <f t="shared" si="191"/>
        <v>0</v>
      </c>
      <c r="AD224" s="84">
        <f t="shared" si="192"/>
        <v>0</v>
      </c>
      <c r="AF224" s="83">
        <f>KPCO_Additions_Summer!R224*'Key Assumptions'!$G24</f>
        <v>0</v>
      </c>
      <c r="AG224" s="83">
        <f>KPCO_Additions_Summer!S224*'Key Assumptions'!$G24</f>
        <v>0</v>
      </c>
      <c r="AH224" s="83">
        <f>KPCO_Additions_Summer!T224*'Key Assumptions'!$G24</f>
        <v>0</v>
      </c>
      <c r="AI224" s="83">
        <f>KPCO_Additions_Summer!U224*'Key Assumptions'!$G24</f>
        <v>0</v>
      </c>
      <c r="AJ224" s="83">
        <f>KPCO_Additions_Summer!V224*'Key Assumptions'!$G24</f>
        <v>0</v>
      </c>
      <c r="AK224" s="83">
        <f>KPCO_Additions_Summer!W224*'Key Assumptions'!$G24</f>
        <v>0</v>
      </c>
      <c r="AL224" s="83">
        <f>KPCO_Additions_Summer!X224*'Key Assumptions'!$G24</f>
        <v>0</v>
      </c>
      <c r="AM224" s="83">
        <f>KPCO_Additions_Summer!Y224*'Key Assumptions'!$G24</f>
        <v>0</v>
      </c>
      <c r="AN224" s="83">
        <f>KPCO_Additions_Summer!Z224*'Key Assumptions'!$G24</f>
        <v>0</v>
      </c>
      <c r="AO224" s="83">
        <f>KPCO_Additions_Summer!AA224*'Key Assumptions'!$G24</f>
        <v>0</v>
      </c>
      <c r="AP224" s="83">
        <f>KPCO_Additions_Summer!AB224*'Key Assumptions'!$G24</f>
        <v>0</v>
      </c>
      <c r="AQ224" s="83">
        <f>KPCO_Additions_Summer!AC224*'Key Assumptions'!$G24</f>
        <v>0</v>
      </c>
      <c r="AR224" s="83">
        <f>KPCO_Additions_Summer!AD224*'Key Assumptions'!$G24</f>
        <v>0</v>
      </c>
      <c r="AT224" t="s">
        <v>11</v>
      </c>
    </row>
    <row r="225" spans="1:46" x14ac:dyDescent="0.25">
      <c r="A225" s="10" t="s">
        <v>419</v>
      </c>
      <c r="B225" s="10">
        <v>2026</v>
      </c>
      <c r="C225" s="10" t="s">
        <v>11</v>
      </c>
      <c r="D225" s="103"/>
      <c r="E225" s="103"/>
      <c r="F225" s="103"/>
      <c r="G225" s="103"/>
      <c r="H225" s="103"/>
      <c r="I225" s="103">
        <v>200</v>
      </c>
      <c r="J225" s="103"/>
      <c r="K225" s="103"/>
      <c r="L225" s="103"/>
      <c r="M225" s="103"/>
      <c r="N225" s="103"/>
      <c r="O225" s="103"/>
      <c r="P225" s="102"/>
      <c r="R225" s="84">
        <f t="shared" si="181"/>
        <v>0</v>
      </c>
      <c r="S225" s="84">
        <f t="shared" si="181"/>
        <v>0</v>
      </c>
      <c r="T225" s="84">
        <f t="shared" si="182"/>
        <v>0</v>
      </c>
      <c r="U225" s="84">
        <f t="shared" si="183"/>
        <v>0</v>
      </c>
      <c r="V225" s="84">
        <f t="shared" si="184"/>
        <v>0</v>
      </c>
      <c r="W225" s="84">
        <f t="shared" si="185"/>
        <v>200</v>
      </c>
      <c r="X225" s="84">
        <f t="shared" si="186"/>
        <v>0</v>
      </c>
      <c r="Y225" s="84">
        <f t="shared" si="187"/>
        <v>0</v>
      </c>
      <c r="Z225" s="84">
        <f t="shared" si="188"/>
        <v>0</v>
      </c>
      <c r="AA225" s="84">
        <f t="shared" si="189"/>
        <v>0</v>
      </c>
      <c r="AB225" s="84">
        <f t="shared" si="190"/>
        <v>0</v>
      </c>
      <c r="AC225" s="84">
        <f t="shared" si="191"/>
        <v>0</v>
      </c>
      <c r="AD225" s="84">
        <f t="shared" si="192"/>
        <v>0</v>
      </c>
      <c r="AF225" s="83">
        <f>KPCO_Additions_Summer!R225*'Key Assumptions'!$G25</f>
        <v>0</v>
      </c>
      <c r="AG225" s="83">
        <f>KPCO_Additions_Summer!S225*'Key Assumptions'!$G25</f>
        <v>0</v>
      </c>
      <c r="AH225" s="83">
        <f>KPCO_Additions_Summer!T225*'Key Assumptions'!$G25</f>
        <v>0</v>
      </c>
      <c r="AI225" s="83">
        <f>KPCO_Additions_Summer!U225*'Key Assumptions'!$G25</f>
        <v>0</v>
      </c>
      <c r="AJ225" s="83">
        <f>KPCO_Additions_Summer!V225*'Key Assumptions'!$G25</f>
        <v>0</v>
      </c>
      <c r="AK225" s="83">
        <f>KPCO_Additions_Summer!W225*'Key Assumptions'!$G25</f>
        <v>164</v>
      </c>
      <c r="AL225" s="83">
        <f>KPCO_Additions_Summer!X225*'Key Assumptions'!$G25</f>
        <v>0</v>
      </c>
      <c r="AM225" s="83">
        <f>KPCO_Additions_Summer!Y225*'Key Assumptions'!$G25</f>
        <v>0</v>
      </c>
      <c r="AN225" s="83">
        <f>KPCO_Additions_Summer!Z225*'Key Assumptions'!$G25</f>
        <v>0</v>
      </c>
      <c r="AO225" s="83">
        <f>KPCO_Additions_Summer!AA225*'Key Assumptions'!$G25</f>
        <v>0</v>
      </c>
      <c r="AP225" s="83">
        <f>KPCO_Additions_Summer!AB225*'Key Assumptions'!$G25</f>
        <v>0</v>
      </c>
      <c r="AQ225" s="83">
        <f>KPCO_Additions_Summer!AC225*'Key Assumptions'!$G25</f>
        <v>0</v>
      </c>
      <c r="AR225" s="83">
        <f>KPCO_Additions_Summer!AD225*'Key Assumptions'!$G25</f>
        <v>0</v>
      </c>
      <c r="AT225" t="s">
        <v>11</v>
      </c>
    </row>
    <row r="226" spans="1:46" x14ac:dyDescent="0.25">
      <c r="A226" s="10" t="s">
        <v>420</v>
      </c>
      <c r="B226" s="10">
        <v>2027</v>
      </c>
      <c r="C226" s="10" t="s">
        <v>11</v>
      </c>
      <c r="D226" s="103"/>
      <c r="E226" s="103"/>
      <c r="F226" s="103"/>
      <c r="G226" s="103"/>
      <c r="H226" s="103"/>
      <c r="I226" s="103">
        <v>150</v>
      </c>
      <c r="J226" s="103"/>
      <c r="K226" s="103"/>
      <c r="L226" s="103"/>
      <c r="M226" s="103"/>
      <c r="N226" s="103"/>
      <c r="O226" s="103"/>
      <c r="P226" s="102"/>
      <c r="R226" s="84">
        <f t="shared" si="181"/>
        <v>0</v>
      </c>
      <c r="S226" s="84">
        <f t="shared" si="181"/>
        <v>0</v>
      </c>
      <c r="T226" s="84">
        <f t="shared" si="182"/>
        <v>0</v>
      </c>
      <c r="U226" s="84">
        <f t="shared" si="183"/>
        <v>0</v>
      </c>
      <c r="V226" s="84">
        <f t="shared" si="184"/>
        <v>0</v>
      </c>
      <c r="W226" s="84">
        <f t="shared" si="185"/>
        <v>350</v>
      </c>
      <c r="X226" s="84">
        <f t="shared" si="186"/>
        <v>0</v>
      </c>
      <c r="Y226" s="84">
        <f t="shared" si="187"/>
        <v>0</v>
      </c>
      <c r="Z226" s="84">
        <f t="shared" si="188"/>
        <v>0</v>
      </c>
      <c r="AA226" s="84">
        <f t="shared" si="189"/>
        <v>0</v>
      </c>
      <c r="AB226" s="84">
        <f t="shared" si="190"/>
        <v>0</v>
      </c>
      <c r="AC226" s="84">
        <f t="shared" si="191"/>
        <v>0</v>
      </c>
      <c r="AD226" s="84">
        <f t="shared" si="192"/>
        <v>0</v>
      </c>
      <c r="AF226" s="83">
        <f>KPCO_Additions_Summer!R226*'Key Assumptions'!$G26</f>
        <v>0</v>
      </c>
      <c r="AG226" s="83">
        <f>KPCO_Additions_Summer!S226*'Key Assumptions'!$G26</f>
        <v>0</v>
      </c>
      <c r="AH226" s="83">
        <f>KPCO_Additions_Summer!T226*'Key Assumptions'!$G26</f>
        <v>0</v>
      </c>
      <c r="AI226" s="83">
        <f>KPCO_Additions_Summer!U226*'Key Assumptions'!$G26</f>
        <v>0</v>
      </c>
      <c r="AJ226" s="83">
        <f>KPCO_Additions_Summer!V226*'Key Assumptions'!$G26</f>
        <v>0</v>
      </c>
      <c r="AK226" s="83">
        <f>KPCO_Additions_Summer!W226*'Key Assumptions'!$G26</f>
        <v>287</v>
      </c>
      <c r="AL226" s="83">
        <f>KPCO_Additions_Summer!X226*'Key Assumptions'!$G26</f>
        <v>0</v>
      </c>
      <c r="AM226" s="83">
        <f>KPCO_Additions_Summer!Y226*'Key Assumptions'!$G26</f>
        <v>0</v>
      </c>
      <c r="AN226" s="83">
        <f>KPCO_Additions_Summer!Z226*'Key Assumptions'!$G26</f>
        <v>0</v>
      </c>
      <c r="AO226" s="83">
        <f>KPCO_Additions_Summer!AA226*'Key Assumptions'!$G26</f>
        <v>0</v>
      </c>
      <c r="AP226" s="83">
        <f>KPCO_Additions_Summer!AB226*'Key Assumptions'!$G26</f>
        <v>0</v>
      </c>
      <c r="AQ226" s="83">
        <f>KPCO_Additions_Summer!AC226*'Key Assumptions'!$G26</f>
        <v>0</v>
      </c>
      <c r="AR226" s="83">
        <f>KPCO_Additions_Summer!AD226*'Key Assumptions'!$G26</f>
        <v>0</v>
      </c>
      <c r="AT226" t="s">
        <v>11</v>
      </c>
    </row>
    <row r="227" spans="1:46" x14ac:dyDescent="0.25">
      <c r="A227" s="10" t="s">
        <v>421</v>
      </c>
      <c r="B227" s="10">
        <v>2028</v>
      </c>
      <c r="C227" s="10" t="s">
        <v>11</v>
      </c>
      <c r="D227" s="103"/>
      <c r="E227" s="103"/>
      <c r="F227" s="103"/>
      <c r="G227" s="103"/>
      <c r="H227" s="103"/>
      <c r="I227" s="103">
        <v>150</v>
      </c>
      <c r="J227" s="103"/>
      <c r="K227" s="103"/>
      <c r="L227" s="103"/>
      <c r="M227" s="103"/>
      <c r="N227" s="103"/>
      <c r="O227" s="103"/>
      <c r="P227" s="102"/>
      <c r="R227" s="84">
        <f t="shared" si="181"/>
        <v>0</v>
      </c>
      <c r="S227" s="84">
        <f t="shared" si="181"/>
        <v>0</v>
      </c>
      <c r="T227" s="84">
        <f t="shared" si="182"/>
        <v>0</v>
      </c>
      <c r="U227" s="84">
        <f t="shared" si="183"/>
        <v>0</v>
      </c>
      <c r="V227" s="84">
        <f t="shared" si="184"/>
        <v>0</v>
      </c>
      <c r="W227" s="84">
        <f t="shared" si="185"/>
        <v>500</v>
      </c>
      <c r="X227" s="84">
        <f t="shared" si="186"/>
        <v>0</v>
      </c>
      <c r="Y227" s="84">
        <f t="shared" si="187"/>
        <v>0</v>
      </c>
      <c r="Z227" s="84">
        <f t="shared" si="188"/>
        <v>0</v>
      </c>
      <c r="AA227" s="84">
        <f t="shared" si="189"/>
        <v>0</v>
      </c>
      <c r="AB227" s="84">
        <f t="shared" si="190"/>
        <v>0</v>
      </c>
      <c r="AC227" s="84">
        <f t="shared" si="191"/>
        <v>0</v>
      </c>
      <c r="AD227" s="84">
        <f t="shared" si="192"/>
        <v>0</v>
      </c>
      <c r="AF227" s="83">
        <f>KPCO_Additions_Summer!R227*'Key Assumptions'!$G27</f>
        <v>0</v>
      </c>
      <c r="AG227" s="83">
        <f>KPCO_Additions_Summer!S227*'Key Assumptions'!$G27</f>
        <v>0</v>
      </c>
      <c r="AH227" s="83">
        <f>KPCO_Additions_Summer!T227*'Key Assumptions'!$G27</f>
        <v>0</v>
      </c>
      <c r="AI227" s="83">
        <f>KPCO_Additions_Summer!U227*'Key Assumptions'!$G27</f>
        <v>0</v>
      </c>
      <c r="AJ227" s="83">
        <f>KPCO_Additions_Summer!V227*'Key Assumptions'!$G27</f>
        <v>0</v>
      </c>
      <c r="AK227" s="83">
        <f>KPCO_Additions_Summer!W227*'Key Assumptions'!$G27</f>
        <v>410</v>
      </c>
      <c r="AL227" s="83">
        <f>KPCO_Additions_Summer!X227*'Key Assumptions'!$G27</f>
        <v>0</v>
      </c>
      <c r="AM227" s="83">
        <f>KPCO_Additions_Summer!Y227*'Key Assumptions'!$G27</f>
        <v>0</v>
      </c>
      <c r="AN227" s="83">
        <f>KPCO_Additions_Summer!Z227*'Key Assumptions'!$G27</f>
        <v>0</v>
      </c>
      <c r="AO227" s="83">
        <f>KPCO_Additions_Summer!AA227*'Key Assumptions'!$G27</f>
        <v>0</v>
      </c>
      <c r="AP227" s="83">
        <f>KPCO_Additions_Summer!AB227*'Key Assumptions'!$G27</f>
        <v>0</v>
      </c>
      <c r="AQ227" s="83">
        <f>KPCO_Additions_Summer!AC227*'Key Assumptions'!$G27</f>
        <v>0</v>
      </c>
      <c r="AR227" s="83">
        <f>KPCO_Additions_Summer!AD227*'Key Assumptions'!$G27</f>
        <v>0</v>
      </c>
      <c r="AT227" t="s">
        <v>11</v>
      </c>
    </row>
    <row r="228" spans="1:46" x14ac:dyDescent="0.25">
      <c r="A228" s="10" t="s">
        <v>422</v>
      </c>
      <c r="B228" s="10">
        <v>2029</v>
      </c>
      <c r="C228" s="10" t="s">
        <v>11</v>
      </c>
      <c r="D228" s="102"/>
      <c r="E228" s="103"/>
      <c r="F228" s="102"/>
      <c r="G228" s="103"/>
      <c r="H228" s="103">
        <v>100</v>
      </c>
      <c r="I228" s="103"/>
      <c r="J228" s="103"/>
      <c r="K228" s="103">
        <v>50</v>
      </c>
      <c r="L228" s="103"/>
      <c r="M228" s="103"/>
      <c r="N228" s="103"/>
      <c r="O228" s="103"/>
      <c r="P228" s="102"/>
      <c r="R228" s="84">
        <f t="shared" si="181"/>
        <v>0</v>
      </c>
      <c r="S228" s="84">
        <f t="shared" si="181"/>
        <v>0</v>
      </c>
      <c r="T228" s="84">
        <f t="shared" si="182"/>
        <v>0</v>
      </c>
      <c r="U228" s="84">
        <f t="shared" si="183"/>
        <v>0</v>
      </c>
      <c r="V228" s="84">
        <f t="shared" si="184"/>
        <v>100</v>
      </c>
      <c r="W228" s="84">
        <f t="shared" si="185"/>
        <v>500</v>
      </c>
      <c r="X228" s="84">
        <f t="shared" si="186"/>
        <v>0</v>
      </c>
      <c r="Y228" s="84">
        <f t="shared" si="187"/>
        <v>50</v>
      </c>
      <c r="Z228" s="84">
        <f t="shared" si="188"/>
        <v>0</v>
      </c>
      <c r="AA228" s="84">
        <f t="shared" si="189"/>
        <v>0</v>
      </c>
      <c r="AB228" s="84">
        <f t="shared" si="190"/>
        <v>0</v>
      </c>
      <c r="AC228" s="84">
        <f t="shared" si="191"/>
        <v>0</v>
      </c>
      <c r="AD228" s="84">
        <f t="shared" si="192"/>
        <v>0</v>
      </c>
      <c r="AF228" s="83">
        <f>KPCO_Additions_Summer!R228*'Key Assumptions'!$G28</f>
        <v>0</v>
      </c>
      <c r="AG228" s="83">
        <f>KPCO_Additions_Summer!S228*'Key Assumptions'!$G28</f>
        <v>0</v>
      </c>
      <c r="AH228" s="83">
        <f>KPCO_Additions_Summer!T228*'Key Assumptions'!$G28</f>
        <v>0</v>
      </c>
      <c r="AI228" s="83">
        <f>KPCO_Additions_Summer!U228*'Key Assumptions'!$G28</f>
        <v>0</v>
      </c>
      <c r="AJ228" s="83">
        <f>KPCO_Additions_Summer!V228*'Key Assumptions'!$G28</f>
        <v>82</v>
      </c>
      <c r="AK228" s="83">
        <f>KPCO_Additions_Summer!W228*'Key Assumptions'!$G28</f>
        <v>410</v>
      </c>
      <c r="AL228" s="83">
        <f>KPCO_Additions_Summer!X228*'Key Assumptions'!$G28</f>
        <v>0</v>
      </c>
      <c r="AM228" s="83">
        <f>KPCO_Additions_Summer!Y228*'Key Assumptions'!$G28</f>
        <v>41</v>
      </c>
      <c r="AN228" s="83">
        <f>KPCO_Additions_Summer!Z228*'Key Assumptions'!$G28</f>
        <v>0</v>
      </c>
      <c r="AO228" s="83">
        <f>KPCO_Additions_Summer!AA228*'Key Assumptions'!$G28</f>
        <v>0</v>
      </c>
      <c r="AP228" s="83">
        <f>KPCO_Additions_Summer!AB228*'Key Assumptions'!$G28</f>
        <v>0</v>
      </c>
      <c r="AQ228" s="83">
        <f>KPCO_Additions_Summer!AC228*'Key Assumptions'!$G28</f>
        <v>0</v>
      </c>
      <c r="AR228" s="83">
        <f>KPCO_Additions_Summer!AD228*'Key Assumptions'!$G28</f>
        <v>0</v>
      </c>
      <c r="AT228" t="s">
        <v>11</v>
      </c>
    </row>
    <row r="229" spans="1:46" x14ac:dyDescent="0.25">
      <c r="A229" s="10" t="s">
        <v>423</v>
      </c>
      <c r="B229" s="10">
        <v>2030</v>
      </c>
      <c r="C229" s="10" t="s">
        <v>11</v>
      </c>
      <c r="D229" s="102"/>
      <c r="E229" s="103"/>
      <c r="F229" s="102"/>
      <c r="G229" s="103"/>
      <c r="H229" s="103"/>
      <c r="I229" s="103"/>
      <c r="J229" s="103"/>
      <c r="K229" s="103"/>
      <c r="L229" s="103"/>
      <c r="M229" s="103"/>
      <c r="N229" s="103"/>
      <c r="O229" s="103"/>
      <c r="P229" s="102"/>
      <c r="R229" s="84">
        <f t="shared" si="181"/>
        <v>0</v>
      </c>
      <c r="S229" s="84">
        <f t="shared" si="181"/>
        <v>0</v>
      </c>
      <c r="T229" s="84">
        <f t="shared" si="182"/>
        <v>0</v>
      </c>
      <c r="U229" s="84">
        <f t="shared" si="183"/>
        <v>0</v>
      </c>
      <c r="V229" s="84">
        <f t="shared" si="184"/>
        <v>100</v>
      </c>
      <c r="W229" s="84">
        <f t="shared" si="185"/>
        <v>500</v>
      </c>
      <c r="X229" s="84">
        <f t="shared" si="186"/>
        <v>0</v>
      </c>
      <c r="Y229" s="84">
        <f t="shared" si="187"/>
        <v>50</v>
      </c>
      <c r="Z229" s="84">
        <f t="shared" si="188"/>
        <v>0</v>
      </c>
      <c r="AA229" s="84">
        <f t="shared" si="189"/>
        <v>0</v>
      </c>
      <c r="AB229" s="84">
        <f t="shared" si="190"/>
        <v>0</v>
      </c>
      <c r="AC229" s="84">
        <f t="shared" si="191"/>
        <v>0</v>
      </c>
      <c r="AD229" s="84">
        <f t="shared" si="192"/>
        <v>0</v>
      </c>
      <c r="AF229" s="83">
        <f>KPCO_Additions_Summer!R229*'Key Assumptions'!$G29</f>
        <v>0</v>
      </c>
      <c r="AG229" s="83">
        <f>KPCO_Additions_Summer!S229*'Key Assumptions'!$G29</f>
        <v>0</v>
      </c>
      <c r="AH229" s="83">
        <f>KPCO_Additions_Summer!T229*'Key Assumptions'!$G29</f>
        <v>0</v>
      </c>
      <c r="AI229" s="83">
        <f>KPCO_Additions_Summer!U229*'Key Assumptions'!$G29</f>
        <v>0</v>
      </c>
      <c r="AJ229" s="83">
        <f>KPCO_Additions_Summer!V229*'Key Assumptions'!$G29</f>
        <v>79.266666666666652</v>
      </c>
      <c r="AK229" s="83">
        <f>KPCO_Additions_Summer!W229*'Key Assumptions'!$G29</f>
        <v>396.33333333333326</v>
      </c>
      <c r="AL229" s="83">
        <f>KPCO_Additions_Summer!X229*'Key Assumptions'!$G29</f>
        <v>0</v>
      </c>
      <c r="AM229" s="83">
        <f>KPCO_Additions_Summer!Y229*'Key Assumptions'!$G29</f>
        <v>39.633333333333326</v>
      </c>
      <c r="AN229" s="83">
        <f>KPCO_Additions_Summer!Z229*'Key Assumptions'!$G29</f>
        <v>0</v>
      </c>
      <c r="AO229" s="83">
        <f>KPCO_Additions_Summer!AA229*'Key Assumptions'!$G29</f>
        <v>0</v>
      </c>
      <c r="AP229" s="83">
        <f>KPCO_Additions_Summer!AB229*'Key Assumptions'!$G29</f>
        <v>0</v>
      </c>
      <c r="AQ229" s="83">
        <f>KPCO_Additions_Summer!AC229*'Key Assumptions'!$G29</f>
        <v>0</v>
      </c>
      <c r="AR229" s="83">
        <f>KPCO_Additions_Summer!AD229*'Key Assumptions'!$G29</f>
        <v>0</v>
      </c>
      <c r="AT229" t="s">
        <v>11</v>
      </c>
    </row>
    <row r="230" spans="1:46" x14ac:dyDescent="0.25">
      <c r="A230" s="10" t="s">
        <v>424</v>
      </c>
      <c r="B230" s="10">
        <v>2031</v>
      </c>
      <c r="C230" s="10" t="s">
        <v>11</v>
      </c>
      <c r="D230" s="102"/>
      <c r="E230" s="103"/>
      <c r="F230" s="102"/>
      <c r="G230" s="103"/>
      <c r="H230" s="103"/>
      <c r="I230" s="103"/>
      <c r="J230" s="103"/>
      <c r="K230" s="103"/>
      <c r="L230" s="103"/>
      <c r="M230" s="103"/>
      <c r="N230" s="103"/>
      <c r="O230" s="103"/>
      <c r="P230" s="102"/>
      <c r="R230" s="84">
        <f t="shared" si="181"/>
        <v>0</v>
      </c>
      <c r="S230" s="84">
        <f t="shared" si="181"/>
        <v>0</v>
      </c>
      <c r="T230" s="84">
        <f t="shared" si="182"/>
        <v>0</v>
      </c>
      <c r="U230" s="84">
        <f t="shared" si="183"/>
        <v>0</v>
      </c>
      <c r="V230" s="84">
        <f t="shared" si="184"/>
        <v>100</v>
      </c>
      <c r="W230" s="84">
        <f t="shared" si="185"/>
        <v>500</v>
      </c>
      <c r="X230" s="84">
        <f t="shared" si="186"/>
        <v>0</v>
      </c>
      <c r="Y230" s="84">
        <f t="shared" si="187"/>
        <v>50</v>
      </c>
      <c r="Z230" s="84">
        <f t="shared" si="188"/>
        <v>0</v>
      </c>
      <c r="AA230" s="84">
        <f t="shared" si="189"/>
        <v>0</v>
      </c>
      <c r="AB230" s="84">
        <f t="shared" si="190"/>
        <v>0</v>
      </c>
      <c r="AC230" s="84">
        <f t="shared" si="191"/>
        <v>0</v>
      </c>
      <c r="AD230" s="84">
        <f t="shared" si="192"/>
        <v>0</v>
      </c>
      <c r="AF230" s="83">
        <f>KPCO_Additions_Summer!R230*'Key Assumptions'!$G30</f>
        <v>0</v>
      </c>
      <c r="AG230" s="83">
        <f>KPCO_Additions_Summer!S230*'Key Assumptions'!$G30</f>
        <v>0</v>
      </c>
      <c r="AH230" s="83">
        <f>KPCO_Additions_Summer!T230*'Key Assumptions'!$G30</f>
        <v>0</v>
      </c>
      <c r="AI230" s="83">
        <f>KPCO_Additions_Summer!U230*'Key Assumptions'!$G30</f>
        <v>0</v>
      </c>
      <c r="AJ230" s="83">
        <f>KPCO_Additions_Summer!V230*'Key Assumptions'!$G30</f>
        <v>76.533333333333303</v>
      </c>
      <c r="AK230" s="83">
        <f>KPCO_Additions_Summer!W230*'Key Assumptions'!$G30</f>
        <v>382.66666666666657</v>
      </c>
      <c r="AL230" s="83">
        <f>KPCO_Additions_Summer!X230*'Key Assumptions'!$G30</f>
        <v>0</v>
      </c>
      <c r="AM230" s="83">
        <f>KPCO_Additions_Summer!Y230*'Key Assumptions'!$G30</f>
        <v>38.266666666666652</v>
      </c>
      <c r="AN230" s="83">
        <f>KPCO_Additions_Summer!Z230*'Key Assumptions'!$G30</f>
        <v>0</v>
      </c>
      <c r="AO230" s="83">
        <f>KPCO_Additions_Summer!AA230*'Key Assumptions'!$G30</f>
        <v>0</v>
      </c>
      <c r="AP230" s="83">
        <f>KPCO_Additions_Summer!AB230*'Key Assumptions'!$G30</f>
        <v>0</v>
      </c>
      <c r="AQ230" s="83">
        <f>KPCO_Additions_Summer!AC230*'Key Assumptions'!$G30</f>
        <v>0</v>
      </c>
      <c r="AR230" s="83">
        <f>KPCO_Additions_Summer!AD230*'Key Assumptions'!$G30</f>
        <v>0</v>
      </c>
      <c r="AT230" t="s">
        <v>11</v>
      </c>
    </row>
    <row r="231" spans="1:46" x14ac:dyDescent="0.25">
      <c r="A231" s="10" t="s">
        <v>425</v>
      </c>
      <c r="B231" s="10">
        <v>2032</v>
      </c>
      <c r="C231" s="10" t="s">
        <v>11</v>
      </c>
      <c r="D231" s="102"/>
      <c r="E231" s="103"/>
      <c r="F231" s="102"/>
      <c r="G231" s="103">
        <v>200</v>
      </c>
      <c r="H231" s="103"/>
      <c r="I231" s="103"/>
      <c r="J231" s="103"/>
      <c r="K231" s="103"/>
      <c r="L231" s="103"/>
      <c r="M231" s="103"/>
      <c r="N231" s="103"/>
      <c r="O231" s="103"/>
      <c r="P231" s="102"/>
      <c r="R231" s="84">
        <f>R230+D231</f>
        <v>0</v>
      </c>
      <c r="S231" s="84">
        <f t="shared" ref="S231" si="193">S230+E231</f>
        <v>0</v>
      </c>
      <c r="T231" s="84">
        <f t="shared" si="182"/>
        <v>0</v>
      </c>
      <c r="U231" s="84">
        <f t="shared" si="183"/>
        <v>200</v>
      </c>
      <c r="V231" s="84">
        <f t="shared" si="184"/>
        <v>100</v>
      </c>
      <c r="W231" s="84">
        <f t="shared" si="185"/>
        <v>500</v>
      </c>
      <c r="X231" s="84">
        <f t="shared" si="186"/>
        <v>0</v>
      </c>
      <c r="Y231" s="84">
        <f t="shared" si="187"/>
        <v>50</v>
      </c>
      <c r="Z231" s="84">
        <f t="shared" si="188"/>
        <v>0</v>
      </c>
      <c r="AA231" s="84">
        <f t="shared" si="189"/>
        <v>0</v>
      </c>
      <c r="AB231" s="84">
        <f t="shared" si="190"/>
        <v>0</v>
      </c>
      <c r="AC231" s="84">
        <f t="shared" si="191"/>
        <v>0</v>
      </c>
      <c r="AD231" s="84">
        <f t="shared" si="192"/>
        <v>0</v>
      </c>
      <c r="AF231" s="83">
        <f>KPCO_Additions_Summer!R231*'Key Assumptions'!$G31</f>
        <v>0</v>
      </c>
      <c r="AG231" s="83">
        <f>KPCO_Additions_Summer!S231*'Key Assumptions'!$G31</f>
        <v>0</v>
      </c>
      <c r="AH231" s="83">
        <f>KPCO_Additions_Summer!T231*'Key Assumptions'!$G31</f>
        <v>0</v>
      </c>
      <c r="AI231" s="83">
        <f>KPCO_Additions_Summer!U231*'Key Assumptions'!$G31</f>
        <v>147.59999999999997</v>
      </c>
      <c r="AJ231" s="83">
        <f>KPCO_Additions_Summer!V231*'Key Assumptions'!$G31</f>
        <v>73.799999999999983</v>
      </c>
      <c r="AK231" s="83">
        <f>KPCO_Additions_Summer!W231*'Key Assumptions'!$G31</f>
        <v>368.99999999999989</v>
      </c>
      <c r="AL231" s="83">
        <f>KPCO_Additions_Summer!X231*'Key Assumptions'!$G31</f>
        <v>0</v>
      </c>
      <c r="AM231" s="83">
        <f>KPCO_Additions_Summer!Y231*'Key Assumptions'!$G31</f>
        <v>36.899999999999991</v>
      </c>
      <c r="AN231" s="83">
        <f>KPCO_Additions_Summer!Z231*'Key Assumptions'!$G31</f>
        <v>0</v>
      </c>
      <c r="AO231" s="83">
        <f>KPCO_Additions_Summer!AA231*'Key Assumptions'!$G31</f>
        <v>0</v>
      </c>
      <c r="AP231" s="83">
        <f>KPCO_Additions_Summer!AB231*'Key Assumptions'!$G31</f>
        <v>0</v>
      </c>
      <c r="AQ231" s="83">
        <f>KPCO_Additions_Summer!AC231*'Key Assumptions'!$G31</f>
        <v>0</v>
      </c>
      <c r="AR231" s="83">
        <f>KPCO_Additions_Summer!AD231*'Key Assumptions'!$G31</f>
        <v>0</v>
      </c>
      <c r="AT231" t="s">
        <v>11</v>
      </c>
    </row>
    <row r="232" spans="1:46" x14ac:dyDescent="0.25">
      <c r="A232" s="10" t="s">
        <v>426</v>
      </c>
      <c r="B232" s="10">
        <v>2033</v>
      </c>
      <c r="C232" s="10" t="s">
        <v>11</v>
      </c>
      <c r="D232" s="102"/>
      <c r="E232" s="103"/>
      <c r="F232" s="102"/>
      <c r="G232" s="103"/>
      <c r="H232" s="103"/>
      <c r="I232" s="103"/>
      <c r="J232" s="103"/>
      <c r="K232" s="103"/>
      <c r="L232" s="103"/>
      <c r="M232" s="103"/>
      <c r="N232" s="103"/>
      <c r="O232" s="103"/>
      <c r="P232" s="102"/>
      <c r="R232" s="83">
        <f t="shared" ref="R232:R237" si="194">R231+D232-D222</f>
        <v>0</v>
      </c>
      <c r="S232" s="83">
        <f t="shared" ref="S232:S242" si="195">S231+E232-E222</f>
        <v>0</v>
      </c>
      <c r="T232" s="83">
        <f t="shared" ref="T232:T242" si="196">T231+F232-F222</f>
        <v>0</v>
      </c>
      <c r="U232" s="83">
        <f t="shared" ref="U232:U242" si="197">U231+G232-G222</f>
        <v>200</v>
      </c>
      <c r="V232" s="83">
        <f t="shared" ref="V232:V242" si="198">V231+H232-H222</f>
        <v>100</v>
      </c>
      <c r="W232" s="83">
        <f t="shared" ref="W232:W242" si="199">W231+I232-I222</f>
        <v>500</v>
      </c>
      <c r="X232" s="83">
        <f t="shared" ref="X232:X242" si="200">X231+J232-J222</f>
        <v>0</v>
      </c>
      <c r="Y232" s="83">
        <f t="shared" ref="Y232:Y242" si="201">Y231+K232-K222</f>
        <v>50</v>
      </c>
      <c r="Z232" s="83">
        <f t="shared" ref="Z232:Z242" si="202">Z231+L232-L222</f>
        <v>0</v>
      </c>
      <c r="AA232" s="83">
        <f t="shared" ref="AA232:AA242" si="203">AA231+M232-M222</f>
        <v>0</v>
      </c>
      <c r="AB232" s="83">
        <f t="shared" ref="AB232:AB242" si="204">AB231+N232-N222</f>
        <v>0</v>
      </c>
      <c r="AC232" s="83">
        <f t="shared" ref="AC232:AC242" si="205">AC231+O232-O222</f>
        <v>0</v>
      </c>
      <c r="AD232" s="83">
        <f t="shared" ref="AD232:AD242" si="206">AD231+P232-P222</f>
        <v>0</v>
      </c>
      <c r="AF232" s="83">
        <f>KPCO_Additions_Summer!R232*'Key Assumptions'!$G32</f>
        <v>0</v>
      </c>
      <c r="AG232" s="83">
        <f>KPCO_Additions_Summer!S232*'Key Assumptions'!$G32</f>
        <v>0</v>
      </c>
      <c r="AH232" s="83">
        <f>KPCO_Additions_Summer!T232*'Key Assumptions'!$G32</f>
        <v>0</v>
      </c>
      <c r="AI232" s="83">
        <f>KPCO_Additions_Summer!U232*'Key Assumptions'!$G32</f>
        <v>142.13333333333333</v>
      </c>
      <c r="AJ232" s="83">
        <f>KPCO_Additions_Summer!V232*'Key Assumptions'!$G32</f>
        <v>71.066666666666663</v>
      </c>
      <c r="AK232" s="83">
        <f>KPCO_Additions_Summer!W232*'Key Assumptions'!$G32</f>
        <v>355.33333333333326</v>
      </c>
      <c r="AL232" s="83">
        <f>KPCO_Additions_Summer!X232*'Key Assumptions'!$G32</f>
        <v>0</v>
      </c>
      <c r="AM232" s="83">
        <f>KPCO_Additions_Summer!Y232*'Key Assumptions'!$G32</f>
        <v>35.533333333333331</v>
      </c>
      <c r="AN232" s="83">
        <f>KPCO_Additions_Summer!Z232*'Key Assumptions'!$G32</f>
        <v>0</v>
      </c>
      <c r="AO232" s="83">
        <f>KPCO_Additions_Summer!AA232*'Key Assumptions'!$G32</f>
        <v>0</v>
      </c>
      <c r="AP232" s="83">
        <f>KPCO_Additions_Summer!AB232*'Key Assumptions'!$G32</f>
        <v>0</v>
      </c>
      <c r="AQ232" s="83">
        <f>KPCO_Additions_Summer!AC232*'Key Assumptions'!$G32</f>
        <v>0</v>
      </c>
      <c r="AR232" s="83">
        <f>KPCO_Additions_Summer!AD232*'Key Assumptions'!$G32</f>
        <v>0</v>
      </c>
      <c r="AT232" t="s">
        <v>11</v>
      </c>
    </row>
    <row r="233" spans="1:46" x14ac:dyDescent="0.25">
      <c r="A233" s="10" t="s">
        <v>427</v>
      </c>
      <c r="B233" s="10">
        <v>2034</v>
      </c>
      <c r="C233" s="10" t="s">
        <v>11</v>
      </c>
      <c r="D233" s="102"/>
      <c r="E233" s="103"/>
      <c r="F233" s="102"/>
      <c r="G233" s="103"/>
      <c r="H233" s="103"/>
      <c r="I233" s="103"/>
      <c r="J233" s="103"/>
      <c r="K233" s="103"/>
      <c r="L233" s="103"/>
      <c r="M233" s="103"/>
      <c r="N233" s="103"/>
      <c r="O233" s="103"/>
      <c r="P233" s="102"/>
      <c r="R233" s="83">
        <f t="shared" si="194"/>
        <v>0</v>
      </c>
      <c r="S233" s="83">
        <f t="shared" si="195"/>
        <v>0</v>
      </c>
      <c r="T233" s="83">
        <f t="shared" si="196"/>
        <v>0</v>
      </c>
      <c r="U233" s="83">
        <f t="shared" si="197"/>
        <v>200</v>
      </c>
      <c r="V233" s="83">
        <f t="shared" si="198"/>
        <v>100</v>
      </c>
      <c r="W233" s="83">
        <f t="shared" si="199"/>
        <v>500</v>
      </c>
      <c r="X233" s="83">
        <f t="shared" si="200"/>
        <v>0</v>
      </c>
      <c r="Y233" s="83">
        <f t="shared" si="201"/>
        <v>50</v>
      </c>
      <c r="Z233" s="83">
        <f t="shared" si="202"/>
        <v>0</v>
      </c>
      <c r="AA233" s="83">
        <f t="shared" si="203"/>
        <v>0</v>
      </c>
      <c r="AB233" s="83">
        <f t="shared" si="204"/>
        <v>0</v>
      </c>
      <c r="AC233" s="83">
        <f t="shared" si="205"/>
        <v>0</v>
      </c>
      <c r="AD233" s="83">
        <f t="shared" si="206"/>
        <v>0</v>
      </c>
      <c r="AF233" s="83">
        <f>KPCO_Additions_Summer!R233*'Key Assumptions'!$G33</f>
        <v>0</v>
      </c>
      <c r="AG233" s="83">
        <f>KPCO_Additions_Summer!S233*'Key Assumptions'!$G33</f>
        <v>0</v>
      </c>
      <c r="AH233" s="83">
        <f>KPCO_Additions_Summer!T233*'Key Assumptions'!$G33</f>
        <v>0</v>
      </c>
      <c r="AI233" s="83">
        <f>KPCO_Additions_Summer!U233*'Key Assumptions'!$G33</f>
        <v>138.8533333333333</v>
      </c>
      <c r="AJ233" s="83">
        <f>KPCO_Additions_Summer!V233*'Key Assumptions'!$G33</f>
        <v>69.426666666666648</v>
      </c>
      <c r="AK233" s="83">
        <f>KPCO_Additions_Summer!W233*'Key Assumptions'!$G33</f>
        <v>347.13333333333321</v>
      </c>
      <c r="AL233" s="83">
        <f>KPCO_Additions_Summer!X233*'Key Assumptions'!$G33</f>
        <v>0</v>
      </c>
      <c r="AM233" s="83">
        <f>KPCO_Additions_Summer!Y233*'Key Assumptions'!$G33</f>
        <v>34.713333333333324</v>
      </c>
      <c r="AN233" s="83">
        <f>KPCO_Additions_Summer!Z233*'Key Assumptions'!$G33</f>
        <v>0</v>
      </c>
      <c r="AO233" s="83">
        <f>KPCO_Additions_Summer!AA233*'Key Assumptions'!$G33</f>
        <v>0</v>
      </c>
      <c r="AP233" s="83">
        <f>KPCO_Additions_Summer!AB233*'Key Assumptions'!$G33</f>
        <v>0</v>
      </c>
      <c r="AQ233" s="83">
        <f>KPCO_Additions_Summer!AC233*'Key Assumptions'!$G33</f>
        <v>0</v>
      </c>
      <c r="AR233" s="83">
        <f>KPCO_Additions_Summer!AD233*'Key Assumptions'!$G33</f>
        <v>0</v>
      </c>
      <c r="AT233" t="s">
        <v>11</v>
      </c>
    </row>
    <row r="234" spans="1:46" x14ac:dyDescent="0.25">
      <c r="A234" s="10" t="s">
        <v>428</v>
      </c>
      <c r="B234" s="10">
        <v>2035</v>
      </c>
      <c r="C234" s="10" t="s">
        <v>11</v>
      </c>
      <c r="D234" s="102"/>
      <c r="E234" s="103"/>
      <c r="F234" s="102">
        <v>50</v>
      </c>
      <c r="G234" s="103"/>
      <c r="H234" s="103">
        <v>50</v>
      </c>
      <c r="I234" s="103"/>
      <c r="J234" s="103">
        <v>50</v>
      </c>
      <c r="K234" s="103"/>
      <c r="L234" s="103">
        <v>50</v>
      </c>
      <c r="M234" s="103">
        <v>50</v>
      </c>
      <c r="N234" s="103"/>
      <c r="O234" s="103"/>
      <c r="P234" s="102"/>
      <c r="R234" s="83">
        <f t="shared" si="194"/>
        <v>0</v>
      </c>
      <c r="S234" s="83">
        <f t="shared" si="195"/>
        <v>0</v>
      </c>
      <c r="T234" s="83">
        <f t="shared" si="196"/>
        <v>50</v>
      </c>
      <c r="U234" s="83">
        <f t="shared" si="197"/>
        <v>200</v>
      </c>
      <c r="V234" s="83">
        <f t="shared" si="198"/>
        <v>150</v>
      </c>
      <c r="W234" s="83">
        <f t="shared" si="199"/>
        <v>500</v>
      </c>
      <c r="X234" s="83">
        <f t="shared" si="200"/>
        <v>50</v>
      </c>
      <c r="Y234" s="83">
        <f t="shared" si="201"/>
        <v>50</v>
      </c>
      <c r="Z234" s="83">
        <f t="shared" si="202"/>
        <v>50</v>
      </c>
      <c r="AA234" s="83">
        <f t="shared" si="203"/>
        <v>50</v>
      </c>
      <c r="AB234" s="83">
        <f t="shared" si="204"/>
        <v>0</v>
      </c>
      <c r="AC234" s="83">
        <f t="shared" si="205"/>
        <v>0</v>
      </c>
      <c r="AD234" s="83">
        <f t="shared" si="206"/>
        <v>0</v>
      </c>
      <c r="AF234" s="83">
        <f>KPCO_Additions_Summer!R234*'Key Assumptions'!$G34</f>
        <v>0</v>
      </c>
      <c r="AG234" s="83">
        <f>KPCO_Additions_Summer!S234*'Key Assumptions'!$G34</f>
        <v>0</v>
      </c>
      <c r="AH234" s="83">
        <f>KPCO_Additions_Summer!T234*'Key Assumptions'!$G34</f>
        <v>34.713333333333324</v>
      </c>
      <c r="AI234" s="83">
        <f>KPCO_Additions_Summer!U234*'Key Assumptions'!$G34</f>
        <v>138.8533333333333</v>
      </c>
      <c r="AJ234" s="83">
        <f>KPCO_Additions_Summer!V234*'Key Assumptions'!$G34</f>
        <v>104.13999999999997</v>
      </c>
      <c r="AK234" s="83">
        <f>KPCO_Additions_Summer!W234*'Key Assumptions'!$G34</f>
        <v>347.13333333333321</v>
      </c>
      <c r="AL234" s="83">
        <f>KPCO_Additions_Summer!X234*'Key Assumptions'!$G34</f>
        <v>34.713333333333324</v>
      </c>
      <c r="AM234" s="83">
        <f>KPCO_Additions_Summer!Y234*'Key Assumptions'!$G34</f>
        <v>34.713333333333324</v>
      </c>
      <c r="AN234" s="83">
        <f>KPCO_Additions_Summer!Z234*'Key Assumptions'!$G34</f>
        <v>34.713333333333324</v>
      </c>
      <c r="AO234" s="83">
        <f>KPCO_Additions_Summer!AA234*'Key Assumptions'!$G34</f>
        <v>34.713333333333324</v>
      </c>
      <c r="AP234" s="83">
        <f>KPCO_Additions_Summer!AB234*'Key Assumptions'!$G34</f>
        <v>0</v>
      </c>
      <c r="AQ234" s="83">
        <f>KPCO_Additions_Summer!AC234*'Key Assumptions'!$G34</f>
        <v>0</v>
      </c>
      <c r="AR234" s="83">
        <f>KPCO_Additions_Summer!AD234*'Key Assumptions'!$G34</f>
        <v>0</v>
      </c>
      <c r="AT234" t="s">
        <v>11</v>
      </c>
    </row>
    <row r="235" spans="1:46" x14ac:dyDescent="0.25">
      <c r="A235" s="10" t="s">
        <v>429</v>
      </c>
      <c r="B235" s="10">
        <v>2036</v>
      </c>
      <c r="C235" s="10" t="s">
        <v>11</v>
      </c>
      <c r="D235" s="102"/>
      <c r="E235" s="103"/>
      <c r="F235" s="102"/>
      <c r="G235" s="103"/>
      <c r="H235" s="103"/>
      <c r="I235" s="103">
        <v>200</v>
      </c>
      <c r="J235" s="103"/>
      <c r="K235" s="103"/>
      <c r="L235" s="103"/>
      <c r="M235" s="103"/>
      <c r="N235" s="103"/>
      <c r="O235" s="103"/>
      <c r="P235" s="102"/>
      <c r="R235" s="83">
        <f t="shared" si="194"/>
        <v>0</v>
      </c>
      <c r="S235" s="83">
        <f t="shared" si="195"/>
        <v>0</v>
      </c>
      <c r="T235" s="83">
        <f t="shared" si="196"/>
        <v>50</v>
      </c>
      <c r="U235" s="83">
        <f t="shared" si="197"/>
        <v>200</v>
      </c>
      <c r="V235" s="83">
        <f t="shared" si="198"/>
        <v>150</v>
      </c>
      <c r="W235" s="83">
        <f t="shared" si="199"/>
        <v>500</v>
      </c>
      <c r="X235" s="83">
        <f t="shared" si="200"/>
        <v>50</v>
      </c>
      <c r="Y235" s="83">
        <f t="shared" si="201"/>
        <v>50</v>
      </c>
      <c r="Z235" s="83">
        <f t="shared" si="202"/>
        <v>50</v>
      </c>
      <c r="AA235" s="83">
        <f t="shared" si="203"/>
        <v>50</v>
      </c>
      <c r="AB235" s="83">
        <f t="shared" si="204"/>
        <v>0</v>
      </c>
      <c r="AC235" s="83">
        <f t="shared" si="205"/>
        <v>0</v>
      </c>
      <c r="AD235" s="83">
        <f t="shared" si="206"/>
        <v>0</v>
      </c>
      <c r="AF235" s="83">
        <f>KPCO_Additions_Summer!R235*'Key Assumptions'!$G35</f>
        <v>0</v>
      </c>
      <c r="AG235" s="83">
        <f>KPCO_Additions_Summer!S235*'Key Assumptions'!$G35</f>
        <v>0</v>
      </c>
      <c r="AH235" s="83">
        <f>KPCO_Additions_Summer!T235*'Key Assumptions'!$G35</f>
        <v>33.893333333333324</v>
      </c>
      <c r="AI235" s="83">
        <f>KPCO_Additions_Summer!U235*'Key Assumptions'!$G35</f>
        <v>135.5733333333333</v>
      </c>
      <c r="AJ235" s="83">
        <f>KPCO_Additions_Summer!V235*'Key Assumptions'!$G35</f>
        <v>101.67999999999998</v>
      </c>
      <c r="AK235" s="83">
        <f>KPCO_Additions_Summer!W235*'Key Assumptions'!$G35</f>
        <v>338.93333333333328</v>
      </c>
      <c r="AL235" s="83">
        <f>KPCO_Additions_Summer!X235*'Key Assumptions'!$G35</f>
        <v>33.893333333333324</v>
      </c>
      <c r="AM235" s="83">
        <f>KPCO_Additions_Summer!Y235*'Key Assumptions'!$G35</f>
        <v>33.893333333333324</v>
      </c>
      <c r="AN235" s="83">
        <f>KPCO_Additions_Summer!Z235*'Key Assumptions'!$G35</f>
        <v>33.893333333333324</v>
      </c>
      <c r="AO235" s="83">
        <f>KPCO_Additions_Summer!AA235*'Key Assumptions'!$G35</f>
        <v>33.893333333333324</v>
      </c>
      <c r="AP235" s="83">
        <f>KPCO_Additions_Summer!AB235*'Key Assumptions'!$G35</f>
        <v>0</v>
      </c>
      <c r="AQ235" s="83">
        <f>KPCO_Additions_Summer!AC235*'Key Assumptions'!$G35</f>
        <v>0</v>
      </c>
      <c r="AR235" s="83">
        <f>KPCO_Additions_Summer!AD235*'Key Assumptions'!$G35</f>
        <v>0</v>
      </c>
      <c r="AT235" t="s">
        <v>11</v>
      </c>
    </row>
    <row r="236" spans="1:46" x14ac:dyDescent="0.25">
      <c r="A236" s="10" t="s">
        <v>430</v>
      </c>
      <c r="B236" s="10">
        <v>2037</v>
      </c>
      <c r="C236" s="10" t="s">
        <v>11</v>
      </c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2"/>
      <c r="R236" s="83">
        <f t="shared" si="194"/>
        <v>0</v>
      </c>
      <c r="S236" s="83">
        <f t="shared" si="195"/>
        <v>0</v>
      </c>
      <c r="T236" s="83">
        <f t="shared" si="196"/>
        <v>50</v>
      </c>
      <c r="U236" s="83">
        <f t="shared" si="197"/>
        <v>200</v>
      </c>
      <c r="V236" s="83">
        <f t="shared" si="198"/>
        <v>150</v>
      </c>
      <c r="W236" s="83">
        <f t="shared" si="199"/>
        <v>350</v>
      </c>
      <c r="X236" s="83">
        <f t="shared" si="200"/>
        <v>50</v>
      </c>
      <c r="Y236" s="83">
        <f t="shared" si="201"/>
        <v>50</v>
      </c>
      <c r="Z236" s="83">
        <f t="shared" si="202"/>
        <v>50</v>
      </c>
      <c r="AA236" s="83">
        <f t="shared" si="203"/>
        <v>50</v>
      </c>
      <c r="AB236" s="83">
        <f t="shared" si="204"/>
        <v>0</v>
      </c>
      <c r="AC236" s="83">
        <f t="shared" si="205"/>
        <v>0</v>
      </c>
      <c r="AD236" s="83">
        <f t="shared" si="206"/>
        <v>0</v>
      </c>
      <c r="AF236" s="83">
        <f>KPCO_Additions_Summer!R236*'Key Assumptions'!$G36</f>
        <v>0</v>
      </c>
      <c r="AG236" s="83">
        <f>KPCO_Additions_Summer!S236*'Key Assumptions'!$G36</f>
        <v>0</v>
      </c>
      <c r="AH236" s="83">
        <f>KPCO_Additions_Summer!T236*'Key Assumptions'!$G36</f>
        <v>33.073333333333323</v>
      </c>
      <c r="AI236" s="83">
        <f>KPCO_Additions_Summer!U236*'Key Assumptions'!$G36</f>
        <v>132.29333333333329</v>
      </c>
      <c r="AJ236" s="83">
        <f>KPCO_Additions_Summer!V236*'Key Assumptions'!$G36</f>
        <v>99.21999999999997</v>
      </c>
      <c r="AK236" s="83">
        <f>KPCO_Additions_Summer!W236*'Key Assumptions'!$G36</f>
        <v>231.51333333333324</v>
      </c>
      <c r="AL236" s="83">
        <f>KPCO_Additions_Summer!X236*'Key Assumptions'!$G36</f>
        <v>33.073333333333323</v>
      </c>
      <c r="AM236" s="83">
        <f>KPCO_Additions_Summer!Y236*'Key Assumptions'!$G36</f>
        <v>33.073333333333323</v>
      </c>
      <c r="AN236" s="83">
        <f>KPCO_Additions_Summer!Z236*'Key Assumptions'!$G36</f>
        <v>33.073333333333323</v>
      </c>
      <c r="AO236" s="83">
        <f>KPCO_Additions_Summer!AA236*'Key Assumptions'!$G36</f>
        <v>33.073333333333323</v>
      </c>
      <c r="AP236" s="83">
        <f>KPCO_Additions_Summer!AB236*'Key Assumptions'!$G36</f>
        <v>0</v>
      </c>
      <c r="AQ236" s="83">
        <f>KPCO_Additions_Summer!AC236*'Key Assumptions'!$G36</f>
        <v>0</v>
      </c>
      <c r="AR236" s="83">
        <f>KPCO_Additions_Summer!AD236*'Key Assumptions'!$G36</f>
        <v>0</v>
      </c>
      <c r="AT236" t="s">
        <v>11</v>
      </c>
    </row>
    <row r="237" spans="1:46" x14ac:dyDescent="0.25">
      <c r="A237" s="10" t="s">
        <v>431</v>
      </c>
      <c r="B237" s="10">
        <v>2038</v>
      </c>
      <c r="C237" s="10" t="s">
        <v>11</v>
      </c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2"/>
      <c r="R237" s="83">
        <f t="shared" si="194"/>
        <v>0</v>
      </c>
      <c r="S237" s="83">
        <f t="shared" si="195"/>
        <v>0</v>
      </c>
      <c r="T237" s="83">
        <f t="shared" si="196"/>
        <v>50</v>
      </c>
      <c r="U237" s="83">
        <f t="shared" si="197"/>
        <v>200</v>
      </c>
      <c r="V237" s="83">
        <f t="shared" si="198"/>
        <v>150</v>
      </c>
      <c r="W237" s="83">
        <f t="shared" si="199"/>
        <v>200</v>
      </c>
      <c r="X237" s="83">
        <f t="shared" si="200"/>
        <v>50</v>
      </c>
      <c r="Y237" s="83">
        <f t="shared" si="201"/>
        <v>50</v>
      </c>
      <c r="Z237" s="83">
        <f t="shared" si="202"/>
        <v>50</v>
      </c>
      <c r="AA237" s="83">
        <f t="shared" si="203"/>
        <v>50</v>
      </c>
      <c r="AB237" s="83">
        <f t="shared" si="204"/>
        <v>0</v>
      </c>
      <c r="AC237" s="83">
        <f t="shared" si="205"/>
        <v>0</v>
      </c>
      <c r="AD237" s="83">
        <f t="shared" si="206"/>
        <v>0</v>
      </c>
      <c r="AF237" s="83">
        <f>KPCO_Additions_Summer!R237*'Key Assumptions'!$G37</f>
        <v>0</v>
      </c>
      <c r="AG237" s="83">
        <f>KPCO_Additions_Summer!S237*'Key Assumptions'!$G37</f>
        <v>0</v>
      </c>
      <c r="AH237" s="83">
        <f>KPCO_Additions_Summer!T237*'Key Assumptions'!$G37</f>
        <v>33.073333333333323</v>
      </c>
      <c r="AI237" s="83">
        <f>KPCO_Additions_Summer!U237*'Key Assumptions'!$G37</f>
        <v>132.29333333333329</v>
      </c>
      <c r="AJ237" s="83">
        <f>KPCO_Additions_Summer!V237*'Key Assumptions'!$G37</f>
        <v>99.21999999999997</v>
      </c>
      <c r="AK237" s="83">
        <f>KPCO_Additions_Summer!W237*'Key Assumptions'!$G37</f>
        <v>132.29333333333329</v>
      </c>
      <c r="AL237" s="83">
        <f>KPCO_Additions_Summer!X237*'Key Assumptions'!$G37</f>
        <v>33.073333333333323</v>
      </c>
      <c r="AM237" s="83">
        <f>KPCO_Additions_Summer!Y237*'Key Assumptions'!$G37</f>
        <v>33.073333333333323</v>
      </c>
      <c r="AN237" s="83">
        <f>KPCO_Additions_Summer!Z237*'Key Assumptions'!$G37</f>
        <v>33.073333333333323</v>
      </c>
      <c r="AO237" s="83">
        <f>KPCO_Additions_Summer!AA237*'Key Assumptions'!$G37</f>
        <v>33.073333333333323</v>
      </c>
      <c r="AP237" s="83">
        <f>KPCO_Additions_Summer!AB237*'Key Assumptions'!$G37</f>
        <v>0</v>
      </c>
      <c r="AQ237" s="83">
        <f>KPCO_Additions_Summer!AC237*'Key Assumptions'!$G37</f>
        <v>0</v>
      </c>
      <c r="AR237" s="83">
        <f>KPCO_Additions_Summer!AD237*'Key Assumptions'!$G37</f>
        <v>0</v>
      </c>
      <c r="AT237" t="s">
        <v>11</v>
      </c>
    </row>
    <row r="238" spans="1:46" x14ac:dyDescent="0.25">
      <c r="A238" s="10" t="s">
        <v>432</v>
      </c>
      <c r="B238" s="10">
        <v>2039</v>
      </c>
      <c r="C238" s="10" t="s">
        <v>11</v>
      </c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2"/>
      <c r="R238" s="83">
        <f>R237+D238-D228</f>
        <v>0</v>
      </c>
      <c r="S238" s="83">
        <f t="shared" si="195"/>
        <v>0</v>
      </c>
      <c r="T238" s="83">
        <f t="shared" si="196"/>
        <v>50</v>
      </c>
      <c r="U238" s="83">
        <f t="shared" si="197"/>
        <v>200</v>
      </c>
      <c r="V238" s="83">
        <f t="shared" si="198"/>
        <v>50</v>
      </c>
      <c r="W238" s="83">
        <f t="shared" si="199"/>
        <v>200</v>
      </c>
      <c r="X238" s="83">
        <f t="shared" si="200"/>
        <v>50</v>
      </c>
      <c r="Y238" s="83">
        <f t="shared" si="201"/>
        <v>0</v>
      </c>
      <c r="Z238" s="83">
        <f t="shared" si="202"/>
        <v>50</v>
      </c>
      <c r="AA238" s="83">
        <f t="shared" si="203"/>
        <v>50</v>
      </c>
      <c r="AB238" s="83">
        <f t="shared" si="204"/>
        <v>0</v>
      </c>
      <c r="AC238" s="83">
        <f t="shared" si="205"/>
        <v>0</v>
      </c>
      <c r="AD238" s="83">
        <f t="shared" si="206"/>
        <v>0</v>
      </c>
      <c r="AF238" s="83">
        <f>KPCO_Additions_Summer!R238*'Key Assumptions'!$G38</f>
        <v>0</v>
      </c>
      <c r="AG238" s="83">
        <f>KPCO_Additions_Summer!S238*'Key Assumptions'!$G38</f>
        <v>0</v>
      </c>
      <c r="AH238" s="83">
        <f>KPCO_Additions_Summer!T238*'Key Assumptions'!$G38</f>
        <v>32.253333333333323</v>
      </c>
      <c r="AI238" s="83">
        <f>KPCO_Additions_Summer!U238*'Key Assumptions'!$G38</f>
        <v>129.01333333333329</v>
      </c>
      <c r="AJ238" s="83">
        <f>KPCO_Additions_Summer!V238*'Key Assumptions'!$G38</f>
        <v>32.253333333333323</v>
      </c>
      <c r="AK238" s="83">
        <f>KPCO_Additions_Summer!W238*'Key Assumptions'!$G38</f>
        <v>129.01333333333329</v>
      </c>
      <c r="AL238" s="83">
        <f>KPCO_Additions_Summer!X238*'Key Assumptions'!$G38</f>
        <v>32.253333333333323</v>
      </c>
      <c r="AM238" s="83">
        <f>KPCO_Additions_Summer!Y238*'Key Assumptions'!$G38</f>
        <v>0</v>
      </c>
      <c r="AN238" s="83">
        <f>KPCO_Additions_Summer!Z238*'Key Assumptions'!$G38</f>
        <v>32.253333333333323</v>
      </c>
      <c r="AO238" s="83">
        <f>KPCO_Additions_Summer!AA238*'Key Assumptions'!$G38</f>
        <v>32.253333333333323</v>
      </c>
      <c r="AP238" s="83">
        <f>KPCO_Additions_Summer!AB238*'Key Assumptions'!$G38</f>
        <v>0</v>
      </c>
      <c r="AQ238" s="83">
        <f>KPCO_Additions_Summer!AC238*'Key Assumptions'!$G38</f>
        <v>0</v>
      </c>
      <c r="AR238" s="83">
        <f>KPCO_Additions_Summer!AD238*'Key Assumptions'!$G38</f>
        <v>0</v>
      </c>
      <c r="AT238" t="s">
        <v>11</v>
      </c>
    </row>
    <row r="239" spans="1:46" x14ac:dyDescent="0.25">
      <c r="A239" s="10" t="s">
        <v>433</v>
      </c>
      <c r="B239" s="10">
        <v>2040</v>
      </c>
      <c r="C239" s="10" t="s">
        <v>11</v>
      </c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2"/>
      <c r="R239" s="83">
        <f t="shared" ref="R239:R242" si="207">R238+D239-D229</f>
        <v>0</v>
      </c>
      <c r="S239" s="83">
        <f t="shared" si="195"/>
        <v>0</v>
      </c>
      <c r="T239" s="83">
        <f t="shared" si="196"/>
        <v>50</v>
      </c>
      <c r="U239" s="83">
        <f t="shared" si="197"/>
        <v>200</v>
      </c>
      <c r="V239" s="83">
        <f t="shared" si="198"/>
        <v>50</v>
      </c>
      <c r="W239" s="83">
        <f t="shared" si="199"/>
        <v>200</v>
      </c>
      <c r="X239" s="83">
        <f t="shared" si="200"/>
        <v>50</v>
      </c>
      <c r="Y239" s="83">
        <f t="shared" si="201"/>
        <v>0</v>
      </c>
      <c r="Z239" s="83">
        <f t="shared" si="202"/>
        <v>50</v>
      </c>
      <c r="AA239" s="83">
        <f t="shared" si="203"/>
        <v>50</v>
      </c>
      <c r="AB239" s="83">
        <f t="shared" si="204"/>
        <v>0</v>
      </c>
      <c r="AC239" s="83">
        <f t="shared" si="205"/>
        <v>0</v>
      </c>
      <c r="AD239" s="83">
        <f t="shared" si="206"/>
        <v>0</v>
      </c>
      <c r="AF239" s="83">
        <f>KPCO_Additions_Summer!R239*'Key Assumptions'!$G39</f>
        <v>0</v>
      </c>
      <c r="AG239" s="83">
        <f>KPCO_Additions_Summer!S239*'Key Assumptions'!$G39</f>
        <v>0</v>
      </c>
      <c r="AH239" s="83">
        <f>KPCO_Additions_Summer!T239*'Key Assumptions'!$G39</f>
        <v>32.253333333333323</v>
      </c>
      <c r="AI239" s="83">
        <f>KPCO_Additions_Summer!U239*'Key Assumptions'!$G39</f>
        <v>129.01333333333329</v>
      </c>
      <c r="AJ239" s="83">
        <f>KPCO_Additions_Summer!V239*'Key Assumptions'!$G39</f>
        <v>32.253333333333323</v>
      </c>
      <c r="AK239" s="83">
        <f>KPCO_Additions_Summer!W239*'Key Assumptions'!$G39</f>
        <v>129.01333333333329</v>
      </c>
      <c r="AL239" s="83">
        <f>KPCO_Additions_Summer!X239*'Key Assumptions'!$G39</f>
        <v>32.253333333333323</v>
      </c>
      <c r="AM239" s="83">
        <f>KPCO_Additions_Summer!Y239*'Key Assumptions'!$G39</f>
        <v>0</v>
      </c>
      <c r="AN239" s="83">
        <f>KPCO_Additions_Summer!Z239*'Key Assumptions'!$G39</f>
        <v>32.253333333333323</v>
      </c>
      <c r="AO239" s="83">
        <f>KPCO_Additions_Summer!AA239*'Key Assumptions'!$G39</f>
        <v>32.253333333333323</v>
      </c>
      <c r="AP239" s="83">
        <f>KPCO_Additions_Summer!AB239*'Key Assumptions'!$G39</f>
        <v>0</v>
      </c>
      <c r="AQ239" s="83">
        <f>KPCO_Additions_Summer!AC239*'Key Assumptions'!$G39</f>
        <v>0</v>
      </c>
      <c r="AR239" s="83">
        <f>KPCO_Additions_Summer!AD239*'Key Assumptions'!$G39</f>
        <v>0</v>
      </c>
      <c r="AT239" t="s">
        <v>11</v>
      </c>
    </row>
    <row r="240" spans="1:46" x14ac:dyDescent="0.25">
      <c r="A240" s="10" t="s">
        <v>434</v>
      </c>
      <c r="B240" s="10">
        <v>2041</v>
      </c>
      <c r="C240" s="10" t="s">
        <v>11</v>
      </c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2"/>
      <c r="R240" s="83">
        <f t="shared" si="207"/>
        <v>0</v>
      </c>
      <c r="S240" s="83">
        <f t="shared" si="195"/>
        <v>0</v>
      </c>
      <c r="T240" s="83">
        <f t="shared" si="196"/>
        <v>50</v>
      </c>
      <c r="U240" s="83">
        <f t="shared" si="197"/>
        <v>200</v>
      </c>
      <c r="V240" s="83">
        <f t="shared" si="198"/>
        <v>50</v>
      </c>
      <c r="W240" s="83">
        <f t="shared" si="199"/>
        <v>200</v>
      </c>
      <c r="X240" s="83">
        <f t="shared" si="200"/>
        <v>50</v>
      </c>
      <c r="Y240" s="83">
        <f t="shared" si="201"/>
        <v>0</v>
      </c>
      <c r="Z240" s="83">
        <f t="shared" si="202"/>
        <v>50</v>
      </c>
      <c r="AA240" s="83">
        <f t="shared" si="203"/>
        <v>50</v>
      </c>
      <c r="AB240" s="83">
        <f t="shared" si="204"/>
        <v>0</v>
      </c>
      <c r="AC240" s="83">
        <f t="shared" si="205"/>
        <v>0</v>
      </c>
      <c r="AD240" s="83">
        <f t="shared" si="206"/>
        <v>0</v>
      </c>
      <c r="AF240" s="83">
        <f>KPCO_Additions_Summer!R240*'Key Assumptions'!$G40</f>
        <v>0</v>
      </c>
      <c r="AG240" s="83">
        <f>KPCO_Additions_Summer!S240*'Key Assumptions'!$G40</f>
        <v>0</v>
      </c>
      <c r="AH240" s="83">
        <f>KPCO_Additions_Summer!T240*'Key Assumptions'!$G40</f>
        <v>32.253333333333323</v>
      </c>
      <c r="AI240" s="83">
        <f>KPCO_Additions_Summer!U240*'Key Assumptions'!$G40</f>
        <v>129.01333333333329</v>
      </c>
      <c r="AJ240" s="83">
        <f>KPCO_Additions_Summer!V240*'Key Assumptions'!$G40</f>
        <v>32.253333333333323</v>
      </c>
      <c r="AK240" s="83">
        <f>KPCO_Additions_Summer!W240*'Key Assumptions'!$G40</f>
        <v>129.01333333333329</v>
      </c>
      <c r="AL240" s="83">
        <f>KPCO_Additions_Summer!X240*'Key Assumptions'!$G40</f>
        <v>32.253333333333323</v>
      </c>
      <c r="AM240" s="83">
        <f>KPCO_Additions_Summer!Y240*'Key Assumptions'!$G40</f>
        <v>0</v>
      </c>
      <c r="AN240" s="83">
        <f>KPCO_Additions_Summer!Z240*'Key Assumptions'!$G40</f>
        <v>32.253333333333323</v>
      </c>
      <c r="AO240" s="83">
        <f>KPCO_Additions_Summer!AA240*'Key Assumptions'!$G40</f>
        <v>32.253333333333323</v>
      </c>
      <c r="AP240" s="83">
        <f>KPCO_Additions_Summer!AB240*'Key Assumptions'!$G40</f>
        <v>0</v>
      </c>
      <c r="AQ240" s="83">
        <f>KPCO_Additions_Summer!AC240*'Key Assumptions'!$G40</f>
        <v>0</v>
      </c>
      <c r="AR240" s="83">
        <f>KPCO_Additions_Summer!AD240*'Key Assumptions'!$G40</f>
        <v>0</v>
      </c>
      <c r="AT240" t="s">
        <v>11</v>
      </c>
    </row>
    <row r="241" spans="1:46" x14ac:dyDescent="0.25">
      <c r="A241" s="10" t="s">
        <v>435</v>
      </c>
      <c r="B241" s="10">
        <v>2042</v>
      </c>
      <c r="C241" s="10" t="s">
        <v>11</v>
      </c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2"/>
      <c r="R241" s="83">
        <f t="shared" si="207"/>
        <v>0</v>
      </c>
      <c r="S241" s="83">
        <f t="shared" si="195"/>
        <v>0</v>
      </c>
      <c r="T241" s="83">
        <f t="shared" si="196"/>
        <v>50</v>
      </c>
      <c r="U241" s="83">
        <f t="shared" si="197"/>
        <v>0</v>
      </c>
      <c r="V241" s="83">
        <f t="shared" si="198"/>
        <v>50</v>
      </c>
      <c r="W241" s="83">
        <f t="shared" si="199"/>
        <v>200</v>
      </c>
      <c r="X241" s="83">
        <f t="shared" si="200"/>
        <v>50</v>
      </c>
      <c r="Y241" s="83">
        <f t="shared" si="201"/>
        <v>0</v>
      </c>
      <c r="Z241" s="83">
        <f t="shared" si="202"/>
        <v>50</v>
      </c>
      <c r="AA241" s="83">
        <f t="shared" si="203"/>
        <v>50</v>
      </c>
      <c r="AB241" s="83">
        <f t="shared" si="204"/>
        <v>0</v>
      </c>
      <c r="AC241" s="83">
        <f t="shared" si="205"/>
        <v>0</v>
      </c>
      <c r="AD241" s="83">
        <f t="shared" si="206"/>
        <v>0</v>
      </c>
      <c r="AF241" s="83">
        <f>KPCO_Additions_Summer!R241*'Key Assumptions'!$G41</f>
        <v>0</v>
      </c>
      <c r="AG241" s="83">
        <f>KPCO_Additions_Summer!S241*'Key Assumptions'!$G41</f>
        <v>0</v>
      </c>
      <c r="AH241" s="83">
        <f>KPCO_Additions_Summer!T241*'Key Assumptions'!$G41</f>
        <v>32.253333333333323</v>
      </c>
      <c r="AI241" s="83">
        <f>KPCO_Additions_Summer!U241*'Key Assumptions'!$G41</f>
        <v>0</v>
      </c>
      <c r="AJ241" s="83">
        <f>KPCO_Additions_Summer!V241*'Key Assumptions'!$G41</f>
        <v>32.253333333333323</v>
      </c>
      <c r="AK241" s="83">
        <f>KPCO_Additions_Summer!W241*'Key Assumptions'!$G41</f>
        <v>129.01333333333329</v>
      </c>
      <c r="AL241" s="83">
        <f>KPCO_Additions_Summer!X241*'Key Assumptions'!$G41</f>
        <v>32.253333333333323</v>
      </c>
      <c r="AM241" s="83">
        <f>KPCO_Additions_Summer!Y241*'Key Assumptions'!$G41</f>
        <v>0</v>
      </c>
      <c r="AN241" s="83">
        <f>KPCO_Additions_Summer!Z241*'Key Assumptions'!$G41</f>
        <v>32.253333333333323</v>
      </c>
      <c r="AO241" s="83">
        <f>KPCO_Additions_Summer!AA241*'Key Assumptions'!$G41</f>
        <v>32.253333333333323</v>
      </c>
      <c r="AP241" s="83">
        <f>KPCO_Additions_Summer!AB241*'Key Assumptions'!$G41</f>
        <v>0</v>
      </c>
      <c r="AQ241" s="83">
        <f>KPCO_Additions_Summer!AC241*'Key Assumptions'!$G41</f>
        <v>0</v>
      </c>
      <c r="AR241" s="83">
        <f>KPCO_Additions_Summer!AD241*'Key Assumptions'!$G41</f>
        <v>0</v>
      </c>
      <c r="AT241" t="s">
        <v>11</v>
      </c>
    </row>
    <row r="242" spans="1:46" x14ac:dyDescent="0.25">
      <c r="A242" s="10" t="s">
        <v>436</v>
      </c>
      <c r="B242" s="10">
        <v>2043</v>
      </c>
      <c r="C242" s="10" t="s">
        <v>11</v>
      </c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2"/>
      <c r="R242" s="83">
        <f t="shared" si="207"/>
        <v>0</v>
      </c>
      <c r="S242" s="83">
        <f t="shared" si="195"/>
        <v>0</v>
      </c>
      <c r="T242" s="83">
        <f t="shared" si="196"/>
        <v>50</v>
      </c>
      <c r="U242" s="83">
        <f t="shared" si="197"/>
        <v>0</v>
      </c>
      <c r="V242" s="83">
        <f t="shared" si="198"/>
        <v>50</v>
      </c>
      <c r="W242" s="83">
        <f t="shared" si="199"/>
        <v>200</v>
      </c>
      <c r="X242" s="83">
        <f t="shared" si="200"/>
        <v>50</v>
      </c>
      <c r="Y242" s="83">
        <f t="shared" si="201"/>
        <v>0</v>
      </c>
      <c r="Z242" s="83">
        <f t="shared" si="202"/>
        <v>50</v>
      </c>
      <c r="AA242" s="83">
        <f t="shared" si="203"/>
        <v>50</v>
      </c>
      <c r="AB242" s="83">
        <f t="shared" si="204"/>
        <v>0</v>
      </c>
      <c r="AC242" s="83">
        <f t="shared" si="205"/>
        <v>0</v>
      </c>
      <c r="AD242" s="83">
        <f t="shared" si="206"/>
        <v>0</v>
      </c>
      <c r="AF242" s="83">
        <f>KPCO_Additions_Summer!R242*'Key Assumptions'!$G42</f>
        <v>0</v>
      </c>
      <c r="AG242" s="83">
        <f>KPCO_Additions_Summer!S242*'Key Assumptions'!$G42</f>
        <v>0</v>
      </c>
      <c r="AH242" s="83">
        <f>KPCO_Additions_Summer!T242*'Key Assumptions'!$G42</f>
        <v>32.253333333333323</v>
      </c>
      <c r="AI242" s="83">
        <f>KPCO_Additions_Summer!U242*'Key Assumptions'!$G42</f>
        <v>0</v>
      </c>
      <c r="AJ242" s="83">
        <f>KPCO_Additions_Summer!V242*'Key Assumptions'!$G42</f>
        <v>32.253333333333323</v>
      </c>
      <c r="AK242" s="83">
        <f>KPCO_Additions_Summer!W242*'Key Assumptions'!$G42</f>
        <v>129.01333333333329</v>
      </c>
      <c r="AL242" s="83">
        <f>KPCO_Additions_Summer!X242*'Key Assumptions'!$G42</f>
        <v>32.253333333333323</v>
      </c>
      <c r="AM242" s="83">
        <f>KPCO_Additions_Summer!Y242*'Key Assumptions'!$G42</f>
        <v>0</v>
      </c>
      <c r="AN242" s="83">
        <f>KPCO_Additions_Summer!Z242*'Key Assumptions'!$G42</f>
        <v>32.253333333333323</v>
      </c>
      <c r="AO242" s="83">
        <f>KPCO_Additions_Summer!AA242*'Key Assumptions'!$G42</f>
        <v>32.253333333333323</v>
      </c>
      <c r="AP242" s="83">
        <f>KPCO_Additions_Summer!AB242*'Key Assumptions'!$G42</f>
        <v>0</v>
      </c>
      <c r="AQ242" s="83">
        <f>KPCO_Additions_Summer!AC242*'Key Assumptions'!$G42</f>
        <v>0</v>
      </c>
      <c r="AR242" s="83">
        <f>KPCO_Additions_Summer!AD242*'Key Assumptions'!$G42</f>
        <v>0</v>
      </c>
      <c r="AT242" t="s">
        <v>11</v>
      </c>
    </row>
    <row r="243" spans="1:46" x14ac:dyDescent="0.25">
      <c r="A243" s="10" t="s">
        <v>437</v>
      </c>
      <c r="B243" s="10">
        <v>2023</v>
      </c>
      <c r="C243" s="10" t="s">
        <v>13</v>
      </c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2"/>
      <c r="R243" s="84">
        <f>D243</f>
        <v>0</v>
      </c>
      <c r="S243" s="84">
        <f>E243</f>
        <v>0</v>
      </c>
      <c r="T243" s="84">
        <f>F243</f>
        <v>0</v>
      </c>
      <c r="U243" s="84">
        <f>G243</f>
        <v>0</v>
      </c>
      <c r="V243" s="84">
        <f t="shared" ref="V243" si="208">H243</f>
        <v>0</v>
      </c>
      <c r="W243" s="84">
        <f t="shared" ref="W243" si="209">I243</f>
        <v>0</v>
      </c>
      <c r="X243" s="84">
        <f t="shared" ref="X243" si="210">J243</f>
        <v>0</v>
      </c>
      <c r="Y243" s="84">
        <f t="shared" ref="Y243" si="211">K243</f>
        <v>0</v>
      </c>
      <c r="Z243" s="84">
        <f t="shared" ref="Z243" si="212">L243</f>
        <v>0</v>
      </c>
      <c r="AA243" s="84">
        <f t="shared" ref="AA243" si="213">M243</f>
        <v>0</v>
      </c>
      <c r="AB243" s="84">
        <f t="shared" ref="AB243" si="214">N243</f>
        <v>0</v>
      </c>
      <c r="AC243" s="84">
        <f t="shared" ref="AC243" si="215">O243</f>
        <v>0</v>
      </c>
      <c r="AD243" s="84">
        <f>P243</f>
        <v>0</v>
      </c>
      <c r="AF243" s="83">
        <f>KPCO_Additions_Summer!R243*'Key Assumptions'!$H22</f>
        <v>0</v>
      </c>
      <c r="AG243" s="83">
        <f>KPCO_Additions_Summer!S243*'Key Assumptions'!$H22</f>
        <v>0</v>
      </c>
      <c r="AH243" s="83">
        <f>KPCO_Additions_Summer!T243*'Key Assumptions'!$H22</f>
        <v>0</v>
      </c>
      <c r="AI243" s="83">
        <f>KPCO_Additions_Summer!U243*'Key Assumptions'!$H22</f>
        <v>0</v>
      </c>
      <c r="AJ243" s="83">
        <f>KPCO_Additions_Summer!V243*'Key Assumptions'!$H22</f>
        <v>0</v>
      </c>
      <c r="AK243" s="83">
        <f>KPCO_Additions_Summer!W243*'Key Assumptions'!$H22</f>
        <v>0</v>
      </c>
      <c r="AL243" s="83">
        <f>KPCO_Additions_Summer!X243*'Key Assumptions'!$H22</f>
        <v>0</v>
      </c>
      <c r="AM243" s="83">
        <f>KPCO_Additions_Summer!Y243*'Key Assumptions'!$H22</f>
        <v>0</v>
      </c>
      <c r="AN243" s="83">
        <f>KPCO_Additions_Summer!Z243*'Key Assumptions'!$H22</f>
        <v>0</v>
      </c>
      <c r="AO243" s="83">
        <f>KPCO_Additions_Summer!AA243*'Key Assumptions'!$H22</f>
        <v>0</v>
      </c>
      <c r="AP243" s="83">
        <f>KPCO_Additions_Summer!AB243*'Key Assumptions'!$H22</f>
        <v>0</v>
      </c>
      <c r="AQ243" s="83">
        <f>KPCO_Additions_Summer!AC243*'Key Assumptions'!$H22</f>
        <v>0</v>
      </c>
      <c r="AR243" s="83">
        <f>KPCO_Additions_Summer!AD243*'Key Assumptions'!$H22</f>
        <v>0</v>
      </c>
      <c r="AT243" t="s">
        <v>13</v>
      </c>
    </row>
    <row r="244" spans="1:46" x14ac:dyDescent="0.25">
      <c r="A244" s="10" t="s">
        <v>438</v>
      </c>
      <c r="B244" s="10">
        <v>2024</v>
      </c>
      <c r="C244" s="10" t="s">
        <v>13</v>
      </c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2"/>
      <c r="R244" s="84">
        <f t="shared" ref="R244:R251" si="216">R243+D244</f>
        <v>0</v>
      </c>
      <c r="S244" s="84">
        <f t="shared" ref="S244:S252" si="217">S243+E244</f>
        <v>0</v>
      </c>
      <c r="T244" s="84">
        <f t="shared" ref="T244:T252" si="218">T243+F244</f>
        <v>0</v>
      </c>
      <c r="U244" s="84">
        <f t="shared" ref="U244:U252" si="219">U243+G244</f>
        <v>0</v>
      </c>
      <c r="V244" s="84">
        <f t="shared" ref="V244:V252" si="220">V243+H244</f>
        <v>0</v>
      </c>
      <c r="W244" s="84">
        <f t="shared" ref="W244:W252" si="221">W243+I244</f>
        <v>0</v>
      </c>
      <c r="X244" s="84">
        <f t="shared" ref="X244:X252" si="222">X243+J244</f>
        <v>0</v>
      </c>
      <c r="Y244" s="84">
        <f t="shared" ref="Y244:Y252" si="223">Y243+K244</f>
        <v>0</v>
      </c>
      <c r="Z244" s="84">
        <f t="shared" ref="Z244:Z252" si="224">Z243+L244</f>
        <v>0</v>
      </c>
      <c r="AA244" s="84">
        <f t="shared" ref="AA244:AA252" si="225">AA243+M244</f>
        <v>0</v>
      </c>
      <c r="AB244" s="84">
        <f t="shared" ref="AB244:AB252" si="226">AB243+N244</f>
        <v>0</v>
      </c>
      <c r="AC244" s="84">
        <f t="shared" ref="AC244:AC252" si="227">AC243+O244</f>
        <v>0</v>
      </c>
      <c r="AD244" s="84">
        <f t="shared" ref="AD244:AD263" si="228">AD243+P244</f>
        <v>0</v>
      </c>
      <c r="AF244" s="83">
        <f>KPCO_Additions_Summer!R244*'Key Assumptions'!$H23</f>
        <v>0</v>
      </c>
      <c r="AG244" s="83">
        <f>KPCO_Additions_Summer!S244*'Key Assumptions'!$H23</f>
        <v>0</v>
      </c>
      <c r="AH244" s="83">
        <f>KPCO_Additions_Summer!T244*'Key Assumptions'!$H23</f>
        <v>0</v>
      </c>
      <c r="AI244" s="83">
        <f>KPCO_Additions_Summer!U244*'Key Assumptions'!$H23</f>
        <v>0</v>
      </c>
      <c r="AJ244" s="83">
        <f>KPCO_Additions_Summer!V244*'Key Assumptions'!$H23</f>
        <v>0</v>
      </c>
      <c r="AK244" s="83">
        <f>KPCO_Additions_Summer!W244*'Key Assumptions'!$H23</f>
        <v>0</v>
      </c>
      <c r="AL244" s="83">
        <f>KPCO_Additions_Summer!X244*'Key Assumptions'!$H23</f>
        <v>0</v>
      </c>
      <c r="AM244" s="83">
        <f>KPCO_Additions_Summer!Y244*'Key Assumptions'!$H23</f>
        <v>0</v>
      </c>
      <c r="AN244" s="83">
        <f>KPCO_Additions_Summer!Z244*'Key Assumptions'!$H23</f>
        <v>0</v>
      </c>
      <c r="AO244" s="83">
        <f>KPCO_Additions_Summer!AA244*'Key Assumptions'!$H23</f>
        <v>0</v>
      </c>
      <c r="AP244" s="83">
        <f>KPCO_Additions_Summer!AB244*'Key Assumptions'!$H23</f>
        <v>0</v>
      </c>
      <c r="AQ244" s="83">
        <f>KPCO_Additions_Summer!AC244*'Key Assumptions'!$H23</f>
        <v>0</v>
      </c>
      <c r="AR244" s="83">
        <f>KPCO_Additions_Summer!AD244*'Key Assumptions'!$H23</f>
        <v>0</v>
      </c>
      <c r="AT244" t="s">
        <v>13</v>
      </c>
    </row>
    <row r="245" spans="1:46" x14ac:dyDescent="0.25">
      <c r="A245" s="10" t="s">
        <v>439</v>
      </c>
      <c r="B245" s="10">
        <v>2025</v>
      </c>
      <c r="C245" s="10" t="s">
        <v>13</v>
      </c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2"/>
      <c r="R245" s="84">
        <f t="shared" si="216"/>
        <v>0</v>
      </c>
      <c r="S245" s="84">
        <f t="shared" si="217"/>
        <v>0</v>
      </c>
      <c r="T245" s="84">
        <f t="shared" si="218"/>
        <v>0</v>
      </c>
      <c r="U245" s="84">
        <f t="shared" si="219"/>
        <v>0</v>
      </c>
      <c r="V245" s="84">
        <f t="shared" si="220"/>
        <v>0</v>
      </c>
      <c r="W245" s="84">
        <f t="shared" si="221"/>
        <v>0</v>
      </c>
      <c r="X245" s="84">
        <f t="shared" si="222"/>
        <v>0</v>
      </c>
      <c r="Y245" s="84">
        <f t="shared" si="223"/>
        <v>0</v>
      </c>
      <c r="Z245" s="84">
        <f t="shared" si="224"/>
        <v>0</v>
      </c>
      <c r="AA245" s="84">
        <f t="shared" si="225"/>
        <v>0</v>
      </c>
      <c r="AB245" s="84">
        <f t="shared" si="226"/>
        <v>0</v>
      </c>
      <c r="AC245" s="84">
        <f t="shared" si="227"/>
        <v>0</v>
      </c>
      <c r="AD245" s="84">
        <f t="shared" si="228"/>
        <v>0</v>
      </c>
      <c r="AF245" s="83">
        <f>KPCO_Additions_Summer!R245*'Key Assumptions'!$H24</f>
        <v>0</v>
      </c>
      <c r="AG245" s="83">
        <f>KPCO_Additions_Summer!S245*'Key Assumptions'!$H24</f>
        <v>0</v>
      </c>
      <c r="AH245" s="83">
        <f>KPCO_Additions_Summer!T245*'Key Assumptions'!$H24</f>
        <v>0</v>
      </c>
      <c r="AI245" s="83">
        <f>KPCO_Additions_Summer!U245*'Key Assumptions'!$H24</f>
        <v>0</v>
      </c>
      <c r="AJ245" s="83">
        <f>KPCO_Additions_Summer!V245*'Key Assumptions'!$H24</f>
        <v>0</v>
      </c>
      <c r="AK245" s="83">
        <f>KPCO_Additions_Summer!W245*'Key Assumptions'!$H24</f>
        <v>0</v>
      </c>
      <c r="AL245" s="83">
        <f>KPCO_Additions_Summer!X245*'Key Assumptions'!$H24</f>
        <v>0</v>
      </c>
      <c r="AM245" s="83">
        <f>KPCO_Additions_Summer!Y245*'Key Assumptions'!$H24</f>
        <v>0</v>
      </c>
      <c r="AN245" s="83">
        <f>KPCO_Additions_Summer!Z245*'Key Assumptions'!$H24</f>
        <v>0</v>
      </c>
      <c r="AO245" s="83">
        <f>KPCO_Additions_Summer!AA245*'Key Assumptions'!$H24</f>
        <v>0</v>
      </c>
      <c r="AP245" s="83">
        <f>KPCO_Additions_Summer!AB245*'Key Assumptions'!$H24</f>
        <v>0</v>
      </c>
      <c r="AQ245" s="83">
        <f>KPCO_Additions_Summer!AC245*'Key Assumptions'!$H24</f>
        <v>0</v>
      </c>
      <c r="AR245" s="83">
        <f>KPCO_Additions_Summer!AD245*'Key Assumptions'!$H24</f>
        <v>0</v>
      </c>
      <c r="AT245" t="s">
        <v>13</v>
      </c>
    </row>
    <row r="246" spans="1:46" x14ac:dyDescent="0.25">
      <c r="A246" s="10" t="s">
        <v>440</v>
      </c>
      <c r="B246" s="10">
        <v>2026</v>
      </c>
      <c r="C246" s="10" t="s">
        <v>13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2"/>
      <c r="R246" s="84">
        <f t="shared" si="216"/>
        <v>0</v>
      </c>
      <c r="S246" s="84">
        <f t="shared" si="217"/>
        <v>0</v>
      </c>
      <c r="T246" s="84">
        <f t="shared" si="218"/>
        <v>0</v>
      </c>
      <c r="U246" s="84">
        <f t="shared" si="219"/>
        <v>0</v>
      </c>
      <c r="V246" s="84">
        <f t="shared" si="220"/>
        <v>0</v>
      </c>
      <c r="W246" s="84">
        <f t="shared" si="221"/>
        <v>0</v>
      </c>
      <c r="X246" s="84">
        <f t="shared" si="222"/>
        <v>0</v>
      </c>
      <c r="Y246" s="84">
        <f t="shared" si="223"/>
        <v>0</v>
      </c>
      <c r="Z246" s="84">
        <f t="shared" si="224"/>
        <v>0</v>
      </c>
      <c r="AA246" s="84">
        <f t="shared" si="225"/>
        <v>0</v>
      </c>
      <c r="AB246" s="84">
        <f t="shared" si="226"/>
        <v>0</v>
      </c>
      <c r="AC246" s="84">
        <f t="shared" si="227"/>
        <v>0</v>
      </c>
      <c r="AD246" s="84">
        <f t="shared" si="228"/>
        <v>0</v>
      </c>
      <c r="AF246" s="83">
        <f>KPCO_Additions_Summer!R246*'Key Assumptions'!$H25</f>
        <v>0</v>
      </c>
      <c r="AG246" s="83">
        <f>KPCO_Additions_Summer!S246*'Key Assumptions'!$H25</f>
        <v>0</v>
      </c>
      <c r="AH246" s="83">
        <f>KPCO_Additions_Summer!T246*'Key Assumptions'!$H25</f>
        <v>0</v>
      </c>
      <c r="AI246" s="83">
        <f>KPCO_Additions_Summer!U246*'Key Assumptions'!$H25</f>
        <v>0</v>
      </c>
      <c r="AJ246" s="83">
        <f>KPCO_Additions_Summer!V246*'Key Assumptions'!$H25</f>
        <v>0</v>
      </c>
      <c r="AK246" s="83">
        <f>KPCO_Additions_Summer!W246*'Key Assumptions'!$H25</f>
        <v>0</v>
      </c>
      <c r="AL246" s="83">
        <f>KPCO_Additions_Summer!X246*'Key Assumptions'!$H25</f>
        <v>0</v>
      </c>
      <c r="AM246" s="83">
        <f>KPCO_Additions_Summer!Y246*'Key Assumptions'!$H25</f>
        <v>0</v>
      </c>
      <c r="AN246" s="83">
        <f>KPCO_Additions_Summer!Z246*'Key Assumptions'!$H25</f>
        <v>0</v>
      </c>
      <c r="AO246" s="83">
        <f>KPCO_Additions_Summer!AA246*'Key Assumptions'!$H25</f>
        <v>0</v>
      </c>
      <c r="AP246" s="83">
        <f>KPCO_Additions_Summer!AB246*'Key Assumptions'!$H25</f>
        <v>0</v>
      </c>
      <c r="AQ246" s="83">
        <f>KPCO_Additions_Summer!AC246*'Key Assumptions'!$H25</f>
        <v>0</v>
      </c>
      <c r="AR246" s="83">
        <f>KPCO_Additions_Summer!AD246*'Key Assumptions'!$H25</f>
        <v>0</v>
      </c>
      <c r="AT246" t="s">
        <v>13</v>
      </c>
    </row>
    <row r="247" spans="1:46" x14ac:dyDescent="0.25">
      <c r="A247" s="10" t="s">
        <v>441</v>
      </c>
      <c r="B247" s="10">
        <v>2027</v>
      </c>
      <c r="C247" s="10" t="s">
        <v>13</v>
      </c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2"/>
      <c r="R247" s="84">
        <f t="shared" si="216"/>
        <v>0</v>
      </c>
      <c r="S247" s="84">
        <f t="shared" si="217"/>
        <v>0</v>
      </c>
      <c r="T247" s="84">
        <f t="shared" si="218"/>
        <v>0</v>
      </c>
      <c r="U247" s="84">
        <f t="shared" si="219"/>
        <v>0</v>
      </c>
      <c r="V247" s="84">
        <f t="shared" si="220"/>
        <v>0</v>
      </c>
      <c r="W247" s="84">
        <f t="shared" si="221"/>
        <v>0</v>
      </c>
      <c r="X247" s="84">
        <f t="shared" si="222"/>
        <v>0</v>
      </c>
      <c r="Y247" s="84">
        <f t="shared" si="223"/>
        <v>0</v>
      </c>
      <c r="Z247" s="84">
        <f t="shared" si="224"/>
        <v>0</v>
      </c>
      <c r="AA247" s="84">
        <f t="shared" si="225"/>
        <v>0</v>
      </c>
      <c r="AB247" s="84">
        <f t="shared" si="226"/>
        <v>0</v>
      </c>
      <c r="AC247" s="84">
        <f t="shared" si="227"/>
        <v>0</v>
      </c>
      <c r="AD247" s="84">
        <f t="shared" si="228"/>
        <v>0</v>
      </c>
      <c r="AF247" s="83">
        <f>KPCO_Additions_Summer!R247*'Key Assumptions'!$H26</f>
        <v>0</v>
      </c>
      <c r="AG247" s="83">
        <f>KPCO_Additions_Summer!S247*'Key Assumptions'!$H26</f>
        <v>0</v>
      </c>
      <c r="AH247" s="83">
        <f>KPCO_Additions_Summer!T247*'Key Assumptions'!$H26</f>
        <v>0</v>
      </c>
      <c r="AI247" s="83">
        <f>KPCO_Additions_Summer!U247*'Key Assumptions'!$H26</f>
        <v>0</v>
      </c>
      <c r="AJ247" s="83">
        <f>KPCO_Additions_Summer!V247*'Key Assumptions'!$H26</f>
        <v>0</v>
      </c>
      <c r="AK247" s="83">
        <f>KPCO_Additions_Summer!W247*'Key Assumptions'!$H26</f>
        <v>0</v>
      </c>
      <c r="AL247" s="83">
        <f>KPCO_Additions_Summer!X247*'Key Assumptions'!$H26</f>
        <v>0</v>
      </c>
      <c r="AM247" s="83">
        <f>KPCO_Additions_Summer!Y247*'Key Assumptions'!$H26</f>
        <v>0</v>
      </c>
      <c r="AN247" s="83">
        <f>KPCO_Additions_Summer!Z247*'Key Assumptions'!$H26</f>
        <v>0</v>
      </c>
      <c r="AO247" s="83">
        <f>KPCO_Additions_Summer!AA247*'Key Assumptions'!$H26</f>
        <v>0</v>
      </c>
      <c r="AP247" s="83">
        <f>KPCO_Additions_Summer!AB247*'Key Assumptions'!$H26</f>
        <v>0</v>
      </c>
      <c r="AQ247" s="83">
        <f>KPCO_Additions_Summer!AC247*'Key Assumptions'!$H26</f>
        <v>0</v>
      </c>
      <c r="AR247" s="83">
        <f>KPCO_Additions_Summer!AD247*'Key Assumptions'!$H26</f>
        <v>0</v>
      </c>
      <c r="AT247" t="s">
        <v>13</v>
      </c>
    </row>
    <row r="248" spans="1:46" x14ac:dyDescent="0.25">
      <c r="A248" s="10" t="s">
        <v>442</v>
      </c>
      <c r="B248" s="10">
        <v>2028</v>
      </c>
      <c r="C248" s="10" t="s">
        <v>13</v>
      </c>
      <c r="D248" s="103"/>
      <c r="E248" s="103"/>
      <c r="F248" s="103"/>
      <c r="G248" s="103"/>
      <c r="H248" s="103"/>
      <c r="I248" s="103">
        <v>50</v>
      </c>
      <c r="J248" s="103"/>
      <c r="K248" s="103"/>
      <c r="L248" s="103"/>
      <c r="M248" s="103"/>
      <c r="N248" s="103"/>
      <c r="O248" s="103"/>
      <c r="P248" s="102"/>
      <c r="R248" s="84">
        <f t="shared" si="216"/>
        <v>0</v>
      </c>
      <c r="S248" s="84">
        <f t="shared" si="217"/>
        <v>0</v>
      </c>
      <c r="T248" s="84">
        <f t="shared" si="218"/>
        <v>0</v>
      </c>
      <c r="U248" s="84">
        <f t="shared" si="219"/>
        <v>0</v>
      </c>
      <c r="V248" s="84">
        <f t="shared" si="220"/>
        <v>0</v>
      </c>
      <c r="W248" s="84">
        <f t="shared" si="221"/>
        <v>50</v>
      </c>
      <c r="X248" s="84">
        <f t="shared" si="222"/>
        <v>0</v>
      </c>
      <c r="Y248" s="84">
        <f t="shared" si="223"/>
        <v>0</v>
      </c>
      <c r="Z248" s="84">
        <f t="shared" si="224"/>
        <v>0</v>
      </c>
      <c r="AA248" s="84">
        <f t="shared" si="225"/>
        <v>0</v>
      </c>
      <c r="AB248" s="84">
        <f t="shared" si="226"/>
        <v>0</v>
      </c>
      <c r="AC248" s="84">
        <f t="shared" si="227"/>
        <v>0</v>
      </c>
      <c r="AD248" s="84">
        <f t="shared" si="228"/>
        <v>0</v>
      </c>
      <c r="AF248" s="83">
        <f>KPCO_Additions_Summer!R248*'Key Assumptions'!$H27</f>
        <v>0</v>
      </c>
      <c r="AG248" s="83">
        <f>KPCO_Additions_Summer!S248*'Key Assumptions'!$H27</f>
        <v>0</v>
      </c>
      <c r="AH248" s="83">
        <f>KPCO_Additions_Summer!T248*'Key Assumptions'!$H27</f>
        <v>0</v>
      </c>
      <c r="AI248" s="83">
        <f>KPCO_Additions_Summer!U248*'Key Assumptions'!$H27</f>
        <v>0</v>
      </c>
      <c r="AJ248" s="83">
        <f>KPCO_Additions_Summer!V248*'Key Assumptions'!$H27</f>
        <v>0</v>
      </c>
      <c r="AK248" s="83">
        <f>KPCO_Additions_Summer!W248*'Key Assumptions'!$H27</f>
        <v>50</v>
      </c>
      <c r="AL248" s="83">
        <f>KPCO_Additions_Summer!X248*'Key Assumptions'!$H27</f>
        <v>0</v>
      </c>
      <c r="AM248" s="83">
        <f>KPCO_Additions_Summer!Y248*'Key Assumptions'!$H27</f>
        <v>0</v>
      </c>
      <c r="AN248" s="83">
        <f>KPCO_Additions_Summer!Z248*'Key Assumptions'!$H27</f>
        <v>0</v>
      </c>
      <c r="AO248" s="83">
        <f>KPCO_Additions_Summer!AA248*'Key Assumptions'!$H27</f>
        <v>0</v>
      </c>
      <c r="AP248" s="83">
        <f>KPCO_Additions_Summer!AB248*'Key Assumptions'!$H27</f>
        <v>0</v>
      </c>
      <c r="AQ248" s="83">
        <f>KPCO_Additions_Summer!AC248*'Key Assumptions'!$H27</f>
        <v>0</v>
      </c>
      <c r="AR248" s="83">
        <f>KPCO_Additions_Summer!AD248*'Key Assumptions'!$H27</f>
        <v>0</v>
      </c>
      <c r="AT248" t="s">
        <v>13</v>
      </c>
    </row>
    <row r="249" spans="1:46" x14ac:dyDescent="0.25">
      <c r="A249" s="10" t="s">
        <v>443</v>
      </c>
      <c r="B249" s="10">
        <v>2029</v>
      </c>
      <c r="C249" s="10" t="s">
        <v>13</v>
      </c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2"/>
      <c r="R249" s="84">
        <f t="shared" si="216"/>
        <v>0</v>
      </c>
      <c r="S249" s="84">
        <f t="shared" si="217"/>
        <v>0</v>
      </c>
      <c r="T249" s="84">
        <f t="shared" si="218"/>
        <v>0</v>
      </c>
      <c r="U249" s="84">
        <f t="shared" si="219"/>
        <v>0</v>
      </c>
      <c r="V249" s="84">
        <f t="shared" si="220"/>
        <v>0</v>
      </c>
      <c r="W249" s="84">
        <f t="shared" si="221"/>
        <v>50</v>
      </c>
      <c r="X249" s="84">
        <f t="shared" si="222"/>
        <v>0</v>
      </c>
      <c r="Y249" s="84">
        <f t="shared" si="223"/>
        <v>0</v>
      </c>
      <c r="Z249" s="84">
        <f t="shared" si="224"/>
        <v>0</v>
      </c>
      <c r="AA249" s="84">
        <f t="shared" si="225"/>
        <v>0</v>
      </c>
      <c r="AB249" s="84">
        <f t="shared" si="226"/>
        <v>0</v>
      </c>
      <c r="AC249" s="84">
        <f t="shared" si="227"/>
        <v>0</v>
      </c>
      <c r="AD249" s="84">
        <f t="shared" si="228"/>
        <v>0</v>
      </c>
      <c r="AF249" s="83">
        <f>KPCO_Additions_Summer!R249*'Key Assumptions'!$H28</f>
        <v>0</v>
      </c>
      <c r="AG249" s="83">
        <f>KPCO_Additions_Summer!S249*'Key Assumptions'!$H28</f>
        <v>0</v>
      </c>
      <c r="AH249" s="83">
        <f>KPCO_Additions_Summer!T249*'Key Assumptions'!$H28</f>
        <v>0</v>
      </c>
      <c r="AI249" s="83">
        <f>KPCO_Additions_Summer!U249*'Key Assumptions'!$H28</f>
        <v>0</v>
      </c>
      <c r="AJ249" s="83">
        <f>KPCO_Additions_Summer!V249*'Key Assumptions'!$H28</f>
        <v>0</v>
      </c>
      <c r="AK249" s="83">
        <f>KPCO_Additions_Summer!W249*'Key Assumptions'!$H28</f>
        <v>50</v>
      </c>
      <c r="AL249" s="83">
        <f>KPCO_Additions_Summer!X249*'Key Assumptions'!$H28</f>
        <v>0</v>
      </c>
      <c r="AM249" s="83">
        <f>KPCO_Additions_Summer!Y249*'Key Assumptions'!$H28</f>
        <v>0</v>
      </c>
      <c r="AN249" s="83">
        <f>KPCO_Additions_Summer!Z249*'Key Assumptions'!$H28</f>
        <v>0</v>
      </c>
      <c r="AO249" s="83">
        <f>KPCO_Additions_Summer!AA249*'Key Assumptions'!$H28</f>
        <v>0</v>
      </c>
      <c r="AP249" s="83">
        <f>KPCO_Additions_Summer!AB249*'Key Assumptions'!$H28</f>
        <v>0</v>
      </c>
      <c r="AQ249" s="83">
        <f>KPCO_Additions_Summer!AC249*'Key Assumptions'!$H28</f>
        <v>0</v>
      </c>
      <c r="AR249" s="83">
        <f>KPCO_Additions_Summer!AD249*'Key Assumptions'!$H28</f>
        <v>0</v>
      </c>
      <c r="AT249" t="s">
        <v>13</v>
      </c>
    </row>
    <row r="250" spans="1:46" x14ac:dyDescent="0.25">
      <c r="A250" s="10" t="s">
        <v>444</v>
      </c>
      <c r="B250" s="10">
        <v>2030</v>
      </c>
      <c r="C250" s="10" t="s">
        <v>13</v>
      </c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2"/>
      <c r="R250" s="84">
        <f t="shared" si="216"/>
        <v>0</v>
      </c>
      <c r="S250" s="84">
        <f t="shared" si="217"/>
        <v>0</v>
      </c>
      <c r="T250" s="84">
        <f t="shared" si="218"/>
        <v>0</v>
      </c>
      <c r="U250" s="84">
        <f t="shared" si="219"/>
        <v>0</v>
      </c>
      <c r="V250" s="84">
        <f t="shared" si="220"/>
        <v>0</v>
      </c>
      <c r="W250" s="84">
        <f t="shared" si="221"/>
        <v>50</v>
      </c>
      <c r="X250" s="84">
        <f t="shared" si="222"/>
        <v>0</v>
      </c>
      <c r="Y250" s="84">
        <f t="shared" si="223"/>
        <v>0</v>
      </c>
      <c r="Z250" s="84">
        <f t="shared" si="224"/>
        <v>0</v>
      </c>
      <c r="AA250" s="84">
        <f t="shared" si="225"/>
        <v>0</v>
      </c>
      <c r="AB250" s="84">
        <f t="shared" si="226"/>
        <v>0</v>
      </c>
      <c r="AC250" s="84">
        <f t="shared" si="227"/>
        <v>0</v>
      </c>
      <c r="AD250" s="84">
        <f t="shared" si="228"/>
        <v>0</v>
      </c>
      <c r="AF250" s="83">
        <f>KPCO_Additions_Summer!R250*'Key Assumptions'!$H29</f>
        <v>0</v>
      </c>
      <c r="AG250" s="83">
        <f>KPCO_Additions_Summer!S250*'Key Assumptions'!$H29</f>
        <v>0</v>
      </c>
      <c r="AH250" s="83">
        <f>KPCO_Additions_Summer!T250*'Key Assumptions'!$H29</f>
        <v>0</v>
      </c>
      <c r="AI250" s="83">
        <f>KPCO_Additions_Summer!U250*'Key Assumptions'!$H29</f>
        <v>0</v>
      </c>
      <c r="AJ250" s="83">
        <f>KPCO_Additions_Summer!V250*'Key Assumptions'!$H29</f>
        <v>0</v>
      </c>
      <c r="AK250" s="83">
        <f>KPCO_Additions_Summer!W250*'Key Assumptions'!$H29</f>
        <v>50</v>
      </c>
      <c r="AL250" s="83">
        <f>KPCO_Additions_Summer!X250*'Key Assumptions'!$H29</f>
        <v>0</v>
      </c>
      <c r="AM250" s="83">
        <f>KPCO_Additions_Summer!Y250*'Key Assumptions'!$H29</f>
        <v>0</v>
      </c>
      <c r="AN250" s="83">
        <f>KPCO_Additions_Summer!Z250*'Key Assumptions'!$H29</f>
        <v>0</v>
      </c>
      <c r="AO250" s="83">
        <f>KPCO_Additions_Summer!AA250*'Key Assumptions'!$H29</f>
        <v>0</v>
      </c>
      <c r="AP250" s="83">
        <f>KPCO_Additions_Summer!AB250*'Key Assumptions'!$H29</f>
        <v>0</v>
      </c>
      <c r="AQ250" s="83">
        <f>KPCO_Additions_Summer!AC250*'Key Assumptions'!$H29</f>
        <v>0</v>
      </c>
      <c r="AR250" s="83">
        <f>KPCO_Additions_Summer!AD250*'Key Assumptions'!$H29</f>
        <v>0</v>
      </c>
      <c r="AT250" t="s">
        <v>13</v>
      </c>
    </row>
    <row r="251" spans="1:46" x14ac:dyDescent="0.25">
      <c r="A251" s="10" t="s">
        <v>445</v>
      </c>
      <c r="B251" s="10">
        <v>2031</v>
      </c>
      <c r="C251" s="10" t="s">
        <v>13</v>
      </c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2"/>
      <c r="R251" s="84">
        <f t="shared" si="216"/>
        <v>0</v>
      </c>
      <c r="S251" s="84">
        <f t="shared" si="217"/>
        <v>0</v>
      </c>
      <c r="T251" s="84">
        <f t="shared" si="218"/>
        <v>0</v>
      </c>
      <c r="U251" s="84">
        <f t="shared" si="219"/>
        <v>0</v>
      </c>
      <c r="V251" s="84">
        <f t="shared" si="220"/>
        <v>0</v>
      </c>
      <c r="W251" s="84">
        <f t="shared" si="221"/>
        <v>50</v>
      </c>
      <c r="X251" s="84">
        <f t="shared" si="222"/>
        <v>0</v>
      </c>
      <c r="Y251" s="84">
        <f t="shared" si="223"/>
        <v>0</v>
      </c>
      <c r="Z251" s="84">
        <f t="shared" si="224"/>
        <v>0</v>
      </c>
      <c r="AA251" s="84">
        <f t="shared" si="225"/>
        <v>0</v>
      </c>
      <c r="AB251" s="84">
        <f t="shared" si="226"/>
        <v>0</v>
      </c>
      <c r="AC251" s="84">
        <f t="shared" si="227"/>
        <v>0</v>
      </c>
      <c r="AD251" s="84">
        <f t="shared" si="228"/>
        <v>0</v>
      </c>
      <c r="AF251" s="83">
        <f>KPCO_Additions_Summer!R251*'Key Assumptions'!$H30</f>
        <v>0</v>
      </c>
      <c r="AG251" s="83">
        <f>KPCO_Additions_Summer!S251*'Key Assumptions'!$H30</f>
        <v>0</v>
      </c>
      <c r="AH251" s="83">
        <f>KPCO_Additions_Summer!T251*'Key Assumptions'!$H30</f>
        <v>0</v>
      </c>
      <c r="AI251" s="83">
        <f>KPCO_Additions_Summer!U251*'Key Assumptions'!$H30</f>
        <v>0</v>
      </c>
      <c r="AJ251" s="83">
        <f>KPCO_Additions_Summer!V251*'Key Assumptions'!$H30</f>
        <v>0</v>
      </c>
      <c r="AK251" s="83">
        <f>KPCO_Additions_Summer!W251*'Key Assumptions'!$H30</f>
        <v>50</v>
      </c>
      <c r="AL251" s="83">
        <f>KPCO_Additions_Summer!X251*'Key Assumptions'!$H30</f>
        <v>0</v>
      </c>
      <c r="AM251" s="83">
        <f>KPCO_Additions_Summer!Y251*'Key Assumptions'!$H30</f>
        <v>0</v>
      </c>
      <c r="AN251" s="83">
        <f>KPCO_Additions_Summer!Z251*'Key Assumptions'!$H30</f>
        <v>0</v>
      </c>
      <c r="AO251" s="83">
        <f>KPCO_Additions_Summer!AA251*'Key Assumptions'!$H30</f>
        <v>0</v>
      </c>
      <c r="AP251" s="83">
        <f>KPCO_Additions_Summer!AB251*'Key Assumptions'!$H30</f>
        <v>0</v>
      </c>
      <c r="AQ251" s="83">
        <f>KPCO_Additions_Summer!AC251*'Key Assumptions'!$H30</f>
        <v>0</v>
      </c>
      <c r="AR251" s="83">
        <f>KPCO_Additions_Summer!AD251*'Key Assumptions'!$H30</f>
        <v>0</v>
      </c>
      <c r="AT251" t="s">
        <v>13</v>
      </c>
    </row>
    <row r="252" spans="1:46" x14ac:dyDescent="0.25">
      <c r="A252" s="10" t="s">
        <v>446</v>
      </c>
      <c r="B252" s="10">
        <v>2032</v>
      </c>
      <c r="C252" s="10" t="s">
        <v>13</v>
      </c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2"/>
      <c r="R252" s="84">
        <f>R251+D252</f>
        <v>0</v>
      </c>
      <c r="S252" s="84">
        <f t="shared" si="217"/>
        <v>0</v>
      </c>
      <c r="T252" s="84">
        <f t="shared" si="218"/>
        <v>0</v>
      </c>
      <c r="U252" s="84">
        <f t="shared" si="219"/>
        <v>0</v>
      </c>
      <c r="V252" s="84">
        <f t="shared" si="220"/>
        <v>0</v>
      </c>
      <c r="W252" s="84">
        <f t="shared" si="221"/>
        <v>50</v>
      </c>
      <c r="X252" s="84">
        <f t="shared" si="222"/>
        <v>0</v>
      </c>
      <c r="Y252" s="84">
        <f t="shared" si="223"/>
        <v>0</v>
      </c>
      <c r="Z252" s="84">
        <f t="shared" si="224"/>
        <v>0</v>
      </c>
      <c r="AA252" s="84">
        <f t="shared" si="225"/>
        <v>0</v>
      </c>
      <c r="AB252" s="84">
        <f t="shared" si="226"/>
        <v>0</v>
      </c>
      <c r="AC252" s="84">
        <f t="shared" si="227"/>
        <v>0</v>
      </c>
      <c r="AD252" s="84">
        <f t="shared" si="228"/>
        <v>0</v>
      </c>
      <c r="AF252" s="83">
        <f>KPCO_Additions_Summer!R252*'Key Assumptions'!$H31</f>
        <v>0</v>
      </c>
      <c r="AG252" s="83">
        <f>KPCO_Additions_Summer!S252*'Key Assumptions'!$H31</f>
        <v>0</v>
      </c>
      <c r="AH252" s="83">
        <f>KPCO_Additions_Summer!T252*'Key Assumptions'!$H31</f>
        <v>0</v>
      </c>
      <c r="AI252" s="83">
        <f>KPCO_Additions_Summer!U252*'Key Assumptions'!$H31</f>
        <v>0</v>
      </c>
      <c r="AJ252" s="83">
        <f>KPCO_Additions_Summer!V252*'Key Assumptions'!$H31</f>
        <v>0</v>
      </c>
      <c r="AK252" s="83">
        <f>KPCO_Additions_Summer!W252*'Key Assumptions'!$H31</f>
        <v>50</v>
      </c>
      <c r="AL252" s="83">
        <f>KPCO_Additions_Summer!X252*'Key Assumptions'!$H31</f>
        <v>0</v>
      </c>
      <c r="AM252" s="83">
        <f>KPCO_Additions_Summer!Y252*'Key Assumptions'!$H31</f>
        <v>0</v>
      </c>
      <c r="AN252" s="83">
        <f>KPCO_Additions_Summer!Z252*'Key Assumptions'!$H31</f>
        <v>0</v>
      </c>
      <c r="AO252" s="83">
        <f>KPCO_Additions_Summer!AA252*'Key Assumptions'!$H31</f>
        <v>0</v>
      </c>
      <c r="AP252" s="83">
        <f>KPCO_Additions_Summer!AB252*'Key Assumptions'!$H31</f>
        <v>0</v>
      </c>
      <c r="AQ252" s="83">
        <f>KPCO_Additions_Summer!AC252*'Key Assumptions'!$H31</f>
        <v>0</v>
      </c>
      <c r="AR252" s="83">
        <f>KPCO_Additions_Summer!AD252*'Key Assumptions'!$H31</f>
        <v>0</v>
      </c>
      <c r="AT252" t="s">
        <v>13</v>
      </c>
    </row>
    <row r="253" spans="1:46" x14ac:dyDescent="0.25">
      <c r="A253" s="10" t="s">
        <v>447</v>
      </c>
      <c r="B253" s="10">
        <v>2033</v>
      </c>
      <c r="C253" s="10" t="s">
        <v>13</v>
      </c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2"/>
      <c r="R253" s="83">
        <f t="shared" ref="R253:R258" si="229">R252+D253-D243</f>
        <v>0</v>
      </c>
      <c r="S253" s="83">
        <f t="shared" ref="S253:S263" si="230">S252+E253-E243</f>
        <v>0</v>
      </c>
      <c r="T253" s="83">
        <f t="shared" ref="T253:T263" si="231">T252+F253-F243</f>
        <v>0</v>
      </c>
      <c r="U253" s="83">
        <f t="shared" ref="U253:U263" si="232">U252+G253-G243</f>
        <v>0</v>
      </c>
      <c r="V253" s="83">
        <f t="shared" ref="V253:V263" si="233">V252+H253-H243</f>
        <v>0</v>
      </c>
      <c r="W253" s="83">
        <f t="shared" ref="W253:W263" si="234">W252+I253-I243</f>
        <v>50</v>
      </c>
      <c r="X253" s="83">
        <f t="shared" ref="X253:X263" si="235">X252+J253-J243</f>
        <v>0</v>
      </c>
      <c r="Y253" s="83">
        <f t="shared" ref="Y253:Y263" si="236">Y252+K253-K243</f>
        <v>0</v>
      </c>
      <c r="Z253" s="83">
        <f t="shared" ref="Z253:Z263" si="237">Z252+L253-L243</f>
        <v>0</v>
      </c>
      <c r="AA253" s="83">
        <f t="shared" ref="AA253:AA263" si="238">AA252+M253-M243</f>
        <v>0</v>
      </c>
      <c r="AB253" s="83">
        <f t="shared" ref="AB253:AB263" si="239">AB252+N253-N243</f>
        <v>0</v>
      </c>
      <c r="AC253" s="83">
        <f t="shared" ref="AC253:AC263" si="240">AC252+O253-O243</f>
        <v>0</v>
      </c>
      <c r="AD253" s="84">
        <f t="shared" si="228"/>
        <v>0</v>
      </c>
      <c r="AF253" s="83">
        <f>KPCO_Additions_Summer!R253*'Key Assumptions'!$H32</f>
        <v>0</v>
      </c>
      <c r="AG253" s="83">
        <f>KPCO_Additions_Summer!S253*'Key Assumptions'!$H32</f>
        <v>0</v>
      </c>
      <c r="AH253" s="83">
        <f>KPCO_Additions_Summer!T253*'Key Assumptions'!$H32</f>
        <v>0</v>
      </c>
      <c r="AI253" s="83">
        <f>KPCO_Additions_Summer!U253*'Key Assumptions'!$H32</f>
        <v>0</v>
      </c>
      <c r="AJ253" s="83">
        <f>KPCO_Additions_Summer!V253*'Key Assumptions'!$H32</f>
        <v>0</v>
      </c>
      <c r="AK253" s="83">
        <f>KPCO_Additions_Summer!W253*'Key Assumptions'!$H32</f>
        <v>50</v>
      </c>
      <c r="AL253" s="83">
        <f>KPCO_Additions_Summer!X253*'Key Assumptions'!$H32</f>
        <v>0</v>
      </c>
      <c r="AM253" s="83">
        <f>KPCO_Additions_Summer!Y253*'Key Assumptions'!$H32</f>
        <v>0</v>
      </c>
      <c r="AN253" s="83">
        <f>KPCO_Additions_Summer!Z253*'Key Assumptions'!$H32</f>
        <v>0</v>
      </c>
      <c r="AO253" s="83">
        <f>KPCO_Additions_Summer!AA253*'Key Assumptions'!$H32</f>
        <v>0</v>
      </c>
      <c r="AP253" s="83">
        <f>KPCO_Additions_Summer!AB253*'Key Assumptions'!$H32</f>
        <v>0</v>
      </c>
      <c r="AQ253" s="83">
        <f>KPCO_Additions_Summer!AC253*'Key Assumptions'!$H32</f>
        <v>0</v>
      </c>
      <c r="AR253" s="83">
        <f>KPCO_Additions_Summer!AD253*'Key Assumptions'!$H32</f>
        <v>0</v>
      </c>
      <c r="AT253" t="s">
        <v>13</v>
      </c>
    </row>
    <row r="254" spans="1:46" x14ac:dyDescent="0.25">
      <c r="A254" s="10" t="s">
        <v>448</v>
      </c>
      <c r="B254" s="10">
        <v>2034</v>
      </c>
      <c r="C254" s="10" t="s">
        <v>13</v>
      </c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2"/>
      <c r="R254" s="83">
        <f t="shared" si="229"/>
        <v>0</v>
      </c>
      <c r="S254" s="83">
        <f t="shared" si="230"/>
        <v>0</v>
      </c>
      <c r="T254" s="83">
        <f t="shared" si="231"/>
        <v>0</v>
      </c>
      <c r="U254" s="83">
        <f t="shared" si="232"/>
        <v>0</v>
      </c>
      <c r="V254" s="83">
        <f t="shared" si="233"/>
        <v>0</v>
      </c>
      <c r="W254" s="83">
        <f t="shared" si="234"/>
        <v>50</v>
      </c>
      <c r="X254" s="83">
        <f t="shared" si="235"/>
        <v>0</v>
      </c>
      <c r="Y254" s="83">
        <f t="shared" si="236"/>
        <v>0</v>
      </c>
      <c r="Z254" s="83">
        <f t="shared" si="237"/>
        <v>0</v>
      </c>
      <c r="AA254" s="83">
        <f t="shared" si="238"/>
        <v>0</v>
      </c>
      <c r="AB254" s="83">
        <f t="shared" si="239"/>
        <v>0</v>
      </c>
      <c r="AC254" s="83">
        <f t="shared" si="240"/>
        <v>0</v>
      </c>
      <c r="AD254" s="84">
        <f t="shared" si="228"/>
        <v>0</v>
      </c>
      <c r="AF254" s="83">
        <f>KPCO_Additions_Summer!R254*'Key Assumptions'!$H33</f>
        <v>0</v>
      </c>
      <c r="AG254" s="83">
        <f>KPCO_Additions_Summer!S254*'Key Assumptions'!$H33</f>
        <v>0</v>
      </c>
      <c r="AH254" s="83">
        <f>KPCO_Additions_Summer!T254*'Key Assumptions'!$H33</f>
        <v>0</v>
      </c>
      <c r="AI254" s="83">
        <f>KPCO_Additions_Summer!U254*'Key Assumptions'!$H33</f>
        <v>0</v>
      </c>
      <c r="AJ254" s="83">
        <f>KPCO_Additions_Summer!V254*'Key Assumptions'!$H33</f>
        <v>0</v>
      </c>
      <c r="AK254" s="83">
        <f>KPCO_Additions_Summer!W254*'Key Assumptions'!$H33</f>
        <v>50</v>
      </c>
      <c r="AL254" s="83">
        <f>KPCO_Additions_Summer!X254*'Key Assumptions'!$H33</f>
        <v>0</v>
      </c>
      <c r="AM254" s="83">
        <f>KPCO_Additions_Summer!Y254*'Key Assumptions'!$H33</f>
        <v>0</v>
      </c>
      <c r="AN254" s="83">
        <f>KPCO_Additions_Summer!Z254*'Key Assumptions'!$H33</f>
        <v>0</v>
      </c>
      <c r="AO254" s="83">
        <f>KPCO_Additions_Summer!AA254*'Key Assumptions'!$H33</f>
        <v>0</v>
      </c>
      <c r="AP254" s="83">
        <f>KPCO_Additions_Summer!AB254*'Key Assumptions'!$H33</f>
        <v>0</v>
      </c>
      <c r="AQ254" s="83">
        <f>KPCO_Additions_Summer!AC254*'Key Assumptions'!$H33</f>
        <v>0</v>
      </c>
      <c r="AR254" s="83">
        <f>KPCO_Additions_Summer!AD254*'Key Assumptions'!$H33</f>
        <v>0</v>
      </c>
      <c r="AT254" t="s">
        <v>13</v>
      </c>
    </row>
    <row r="255" spans="1:46" x14ac:dyDescent="0.25">
      <c r="A255" s="10" t="s">
        <v>449</v>
      </c>
      <c r="B255" s="10">
        <v>2035</v>
      </c>
      <c r="C255" s="10" t="s">
        <v>13</v>
      </c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2"/>
      <c r="R255" s="83">
        <f t="shared" si="229"/>
        <v>0</v>
      </c>
      <c r="S255" s="83">
        <f t="shared" si="230"/>
        <v>0</v>
      </c>
      <c r="T255" s="83">
        <f t="shared" si="231"/>
        <v>0</v>
      </c>
      <c r="U255" s="83">
        <f t="shared" si="232"/>
        <v>0</v>
      </c>
      <c r="V255" s="83">
        <f t="shared" si="233"/>
        <v>0</v>
      </c>
      <c r="W255" s="83">
        <f t="shared" si="234"/>
        <v>50</v>
      </c>
      <c r="X255" s="83">
        <f t="shared" si="235"/>
        <v>0</v>
      </c>
      <c r="Y255" s="83">
        <f t="shared" si="236"/>
        <v>0</v>
      </c>
      <c r="Z255" s="83">
        <f t="shared" si="237"/>
        <v>0</v>
      </c>
      <c r="AA255" s="83">
        <f t="shared" si="238"/>
        <v>0</v>
      </c>
      <c r="AB255" s="83">
        <f t="shared" si="239"/>
        <v>0</v>
      </c>
      <c r="AC255" s="83">
        <f t="shared" si="240"/>
        <v>0</v>
      </c>
      <c r="AD255" s="84">
        <f t="shared" si="228"/>
        <v>0</v>
      </c>
      <c r="AF255" s="83">
        <f>KPCO_Additions_Summer!R255*'Key Assumptions'!$H34</f>
        <v>0</v>
      </c>
      <c r="AG255" s="83">
        <f>KPCO_Additions_Summer!S255*'Key Assumptions'!$H34</f>
        <v>0</v>
      </c>
      <c r="AH255" s="83">
        <f>KPCO_Additions_Summer!T255*'Key Assumptions'!$H34</f>
        <v>0</v>
      </c>
      <c r="AI255" s="83">
        <f>KPCO_Additions_Summer!U255*'Key Assumptions'!$H34</f>
        <v>0</v>
      </c>
      <c r="AJ255" s="83">
        <f>KPCO_Additions_Summer!V255*'Key Assumptions'!$H34</f>
        <v>0</v>
      </c>
      <c r="AK255" s="83">
        <f>KPCO_Additions_Summer!W255*'Key Assumptions'!$H34</f>
        <v>50</v>
      </c>
      <c r="AL255" s="83">
        <f>KPCO_Additions_Summer!X255*'Key Assumptions'!$H34</f>
        <v>0</v>
      </c>
      <c r="AM255" s="83">
        <f>KPCO_Additions_Summer!Y255*'Key Assumptions'!$H34</f>
        <v>0</v>
      </c>
      <c r="AN255" s="83">
        <f>KPCO_Additions_Summer!Z255*'Key Assumptions'!$H34</f>
        <v>0</v>
      </c>
      <c r="AO255" s="83">
        <f>KPCO_Additions_Summer!AA255*'Key Assumptions'!$H34</f>
        <v>0</v>
      </c>
      <c r="AP255" s="83">
        <f>KPCO_Additions_Summer!AB255*'Key Assumptions'!$H34</f>
        <v>0</v>
      </c>
      <c r="AQ255" s="83">
        <f>KPCO_Additions_Summer!AC255*'Key Assumptions'!$H34</f>
        <v>0</v>
      </c>
      <c r="AR255" s="83">
        <f>KPCO_Additions_Summer!AD255*'Key Assumptions'!$H34</f>
        <v>0</v>
      </c>
      <c r="AT255" t="s">
        <v>13</v>
      </c>
    </row>
    <row r="256" spans="1:46" x14ac:dyDescent="0.25">
      <c r="A256" s="10" t="s">
        <v>450</v>
      </c>
      <c r="B256" s="10">
        <v>2036</v>
      </c>
      <c r="C256" s="10" t="s">
        <v>13</v>
      </c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2"/>
      <c r="R256" s="83">
        <f t="shared" si="229"/>
        <v>0</v>
      </c>
      <c r="S256" s="83">
        <f t="shared" si="230"/>
        <v>0</v>
      </c>
      <c r="T256" s="83">
        <f t="shared" si="231"/>
        <v>0</v>
      </c>
      <c r="U256" s="83">
        <f t="shared" si="232"/>
        <v>0</v>
      </c>
      <c r="V256" s="83">
        <f t="shared" si="233"/>
        <v>0</v>
      </c>
      <c r="W256" s="83">
        <f t="shared" si="234"/>
        <v>50</v>
      </c>
      <c r="X256" s="83">
        <f t="shared" si="235"/>
        <v>0</v>
      </c>
      <c r="Y256" s="83">
        <f t="shared" si="236"/>
        <v>0</v>
      </c>
      <c r="Z256" s="83">
        <f t="shared" si="237"/>
        <v>0</v>
      </c>
      <c r="AA256" s="83">
        <f t="shared" si="238"/>
        <v>0</v>
      </c>
      <c r="AB256" s="83">
        <f t="shared" si="239"/>
        <v>0</v>
      </c>
      <c r="AC256" s="83">
        <f t="shared" si="240"/>
        <v>0</v>
      </c>
      <c r="AD256" s="84">
        <f t="shared" si="228"/>
        <v>0</v>
      </c>
      <c r="AF256" s="83">
        <f>KPCO_Additions_Summer!R256*'Key Assumptions'!$H35</f>
        <v>0</v>
      </c>
      <c r="AG256" s="83">
        <f>KPCO_Additions_Summer!S256*'Key Assumptions'!$H35</f>
        <v>0</v>
      </c>
      <c r="AH256" s="83">
        <f>KPCO_Additions_Summer!T256*'Key Assumptions'!$H35</f>
        <v>0</v>
      </c>
      <c r="AI256" s="83">
        <f>KPCO_Additions_Summer!U256*'Key Assumptions'!$H35</f>
        <v>0</v>
      </c>
      <c r="AJ256" s="83">
        <f>KPCO_Additions_Summer!V256*'Key Assumptions'!$H35</f>
        <v>0</v>
      </c>
      <c r="AK256" s="83">
        <f>KPCO_Additions_Summer!W256*'Key Assumptions'!$H35</f>
        <v>50</v>
      </c>
      <c r="AL256" s="83">
        <f>KPCO_Additions_Summer!X256*'Key Assumptions'!$H35</f>
        <v>0</v>
      </c>
      <c r="AM256" s="83">
        <f>KPCO_Additions_Summer!Y256*'Key Assumptions'!$H35</f>
        <v>0</v>
      </c>
      <c r="AN256" s="83">
        <f>KPCO_Additions_Summer!Z256*'Key Assumptions'!$H35</f>
        <v>0</v>
      </c>
      <c r="AO256" s="83">
        <f>KPCO_Additions_Summer!AA256*'Key Assumptions'!$H35</f>
        <v>0</v>
      </c>
      <c r="AP256" s="83">
        <f>KPCO_Additions_Summer!AB256*'Key Assumptions'!$H35</f>
        <v>0</v>
      </c>
      <c r="AQ256" s="83">
        <f>KPCO_Additions_Summer!AC256*'Key Assumptions'!$H35</f>
        <v>0</v>
      </c>
      <c r="AR256" s="83">
        <f>KPCO_Additions_Summer!AD256*'Key Assumptions'!$H35</f>
        <v>0</v>
      </c>
      <c r="AT256" t="s">
        <v>13</v>
      </c>
    </row>
    <row r="257" spans="1:46" x14ac:dyDescent="0.25">
      <c r="A257" s="10" t="s">
        <v>451</v>
      </c>
      <c r="B257" s="10">
        <v>2037</v>
      </c>
      <c r="C257" s="10" t="s">
        <v>13</v>
      </c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2"/>
      <c r="R257" s="83">
        <f t="shared" si="229"/>
        <v>0</v>
      </c>
      <c r="S257" s="83">
        <f t="shared" si="230"/>
        <v>0</v>
      </c>
      <c r="T257" s="83">
        <f t="shared" si="231"/>
        <v>0</v>
      </c>
      <c r="U257" s="83">
        <f t="shared" si="232"/>
        <v>0</v>
      </c>
      <c r="V257" s="83">
        <f t="shared" si="233"/>
        <v>0</v>
      </c>
      <c r="W257" s="83">
        <f t="shared" si="234"/>
        <v>50</v>
      </c>
      <c r="X257" s="83">
        <f t="shared" si="235"/>
        <v>0</v>
      </c>
      <c r="Y257" s="83">
        <f t="shared" si="236"/>
        <v>0</v>
      </c>
      <c r="Z257" s="83">
        <f t="shared" si="237"/>
        <v>0</v>
      </c>
      <c r="AA257" s="83">
        <f t="shared" si="238"/>
        <v>0</v>
      </c>
      <c r="AB257" s="83">
        <f t="shared" si="239"/>
        <v>0</v>
      </c>
      <c r="AC257" s="83">
        <f t="shared" si="240"/>
        <v>0</v>
      </c>
      <c r="AD257" s="84">
        <f t="shared" si="228"/>
        <v>0</v>
      </c>
      <c r="AF257" s="83">
        <f>KPCO_Additions_Summer!R257*'Key Assumptions'!$H36</f>
        <v>0</v>
      </c>
      <c r="AG257" s="83">
        <f>KPCO_Additions_Summer!S257*'Key Assumptions'!$H36</f>
        <v>0</v>
      </c>
      <c r="AH257" s="83">
        <f>KPCO_Additions_Summer!T257*'Key Assumptions'!$H36</f>
        <v>0</v>
      </c>
      <c r="AI257" s="83">
        <f>KPCO_Additions_Summer!U257*'Key Assumptions'!$H36</f>
        <v>0</v>
      </c>
      <c r="AJ257" s="83">
        <f>KPCO_Additions_Summer!V257*'Key Assumptions'!$H36</f>
        <v>0</v>
      </c>
      <c r="AK257" s="83">
        <f>KPCO_Additions_Summer!W257*'Key Assumptions'!$H36</f>
        <v>50</v>
      </c>
      <c r="AL257" s="83">
        <f>KPCO_Additions_Summer!X257*'Key Assumptions'!$H36</f>
        <v>0</v>
      </c>
      <c r="AM257" s="83">
        <f>KPCO_Additions_Summer!Y257*'Key Assumptions'!$H36</f>
        <v>0</v>
      </c>
      <c r="AN257" s="83">
        <f>KPCO_Additions_Summer!Z257*'Key Assumptions'!$H36</f>
        <v>0</v>
      </c>
      <c r="AO257" s="83">
        <f>KPCO_Additions_Summer!AA257*'Key Assumptions'!$H36</f>
        <v>0</v>
      </c>
      <c r="AP257" s="83">
        <f>KPCO_Additions_Summer!AB257*'Key Assumptions'!$H36</f>
        <v>0</v>
      </c>
      <c r="AQ257" s="83">
        <f>KPCO_Additions_Summer!AC257*'Key Assumptions'!$H36</f>
        <v>0</v>
      </c>
      <c r="AR257" s="83">
        <f>KPCO_Additions_Summer!AD257*'Key Assumptions'!$H36</f>
        <v>0</v>
      </c>
      <c r="AT257" t="s">
        <v>13</v>
      </c>
    </row>
    <row r="258" spans="1:46" x14ac:dyDescent="0.25">
      <c r="A258" s="10" t="s">
        <v>452</v>
      </c>
      <c r="B258" s="10">
        <v>2038</v>
      </c>
      <c r="C258" s="10" t="s">
        <v>13</v>
      </c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2"/>
      <c r="R258" s="83">
        <f t="shared" si="229"/>
        <v>0</v>
      </c>
      <c r="S258" s="83">
        <f t="shared" si="230"/>
        <v>0</v>
      </c>
      <c r="T258" s="83">
        <f t="shared" si="231"/>
        <v>0</v>
      </c>
      <c r="U258" s="83">
        <f t="shared" si="232"/>
        <v>0</v>
      </c>
      <c r="V258" s="83">
        <f t="shared" si="233"/>
        <v>0</v>
      </c>
      <c r="W258" s="83">
        <f t="shared" si="234"/>
        <v>0</v>
      </c>
      <c r="X258" s="83">
        <f t="shared" si="235"/>
        <v>0</v>
      </c>
      <c r="Y258" s="83">
        <f t="shared" si="236"/>
        <v>0</v>
      </c>
      <c r="Z258" s="83">
        <f t="shared" si="237"/>
        <v>0</v>
      </c>
      <c r="AA258" s="83">
        <f t="shared" si="238"/>
        <v>0</v>
      </c>
      <c r="AB258" s="83">
        <f t="shared" si="239"/>
        <v>0</v>
      </c>
      <c r="AC258" s="83">
        <f t="shared" si="240"/>
        <v>0</v>
      </c>
      <c r="AD258" s="84">
        <f t="shared" si="228"/>
        <v>0</v>
      </c>
      <c r="AF258" s="83">
        <f>KPCO_Additions_Summer!R258*'Key Assumptions'!$H37</f>
        <v>0</v>
      </c>
      <c r="AG258" s="83">
        <f>KPCO_Additions_Summer!S258*'Key Assumptions'!$H37</f>
        <v>0</v>
      </c>
      <c r="AH258" s="83">
        <f>KPCO_Additions_Summer!T258*'Key Assumptions'!$H37</f>
        <v>0</v>
      </c>
      <c r="AI258" s="83">
        <f>KPCO_Additions_Summer!U258*'Key Assumptions'!$H37</f>
        <v>0</v>
      </c>
      <c r="AJ258" s="83">
        <f>KPCO_Additions_Summer!V258*'Key Assumptions'!$H37</f>
        <v>0</v>
      </c>
      <c r="AK258" s="83">
        <f>KPCO_Additions_Summer!W258*'Key Assumptions'!$H37</f>
        <v>0</v>
      </c>
      <c r="AL258" s="83">
        <f>KPCO_Additions_Summer!X258*'Key Assumptions'!$H37</f>
        <v>0</v>
      </c>
      <c r="AM258" s="83">
        <f>KPCO_Additions_Summer!Y258*'Key Assumptions'!$H37</f>
        <v>0</v>
      </c>
      <c r="AN258" s="83">
        <f>KPCO_Additions_Summer!Z258*'Key Assumptions'!$H37</f>
        <v>0</v>
      </c>
      <c r="AO258" s="83">
        <f>KPCO_Additions_Summer!AA258*'Key Assumptions'!$H37</f>
        <v>0</v>
      </c>
      <c r="AP258" s="83">
        <f>KPCO_Additions_Summer!AB258*'Key Assumptions'!$H37</f>
        <v>0</v>
      </c>
      <c r="AQ258" s="83">
        <f>KPCO_Additions_Summer!AC258*'Key Assumptions'!$H37</f>
        <v>0</v>
      </c>
      <c r="AR258" s="83">
        <f>KPCO_Additions_Summer!AD258*'Key Assumptions'!$H37</f>
        <v>0</v>
      </c>
      <c r="AT258" t="s">
        <v>13</v>
      </c>
    </row>
    <row r="259" spans="1:46" x14ac:dyDescent="0.25">
      <c r="A259" s="10" t="s">
        <v>453</v>
      </c>
      <c r="B259" s="10">
        <v>2039</v>
      </c>
      <c r="C259" s="10" t="s">
        <v>13</v>
      </c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2"/>
      <c r="R259" s="83">
        <f>R258+D259-D249</f>
        <v>0</v>
      </c>
      <c r="S259" s="83">
        <f t="shared" si="230"/>
        <v>0</v>
      </c>
      <c r="T259" s="83">
        <f t="shared" si="231"/>
        <v>0</v>
      </c>
      <c r="U259" s="83">
        <f t="shared" si="232"/>
        <v>0</v>
      </c>
      <c r="V259" s="83">
        <f t="shared" si="233"/>
        <v>0</v>
      </c>
      <c r="W259" s="83">
        <f t="shared" si="234"/>
        <v>0</v>
      </c>
      <c r="X259" s="83">
        <f t="shared" si="235"/>
        <v>0</v>
      </c>
      <c r="Y259" s="83">
        <f t="shared" si="236"/>
        <v>0</v>
      </c>
      <c r="Z259" s="83">
        <f t="shared" si="237"/>
        <v>0</v>
      </c>
      <c r="AA259" s="83">
        <f t="shared" si="238"/>
        <v>0</v>
      </c>
      <c r="AB259" s="83">
        <f t="shared" si="239"/>
        <v>0</v>
      </c>
      <c r="AC259" s="83">
        <f t="shared" si="240"/>
        <v>0</v>
      </c>
      <c r="AD259" s="84">
        <f t="shared" si="228"/>
        <v>0</v>
      </c>
      <c r="AF259" s="83">
        <f>KPCO_Additions_Summer!R259*'Key Assumptions'!$H38</f>
        <v>0</v>
      </c>
      <c r="AG259" s="83">
        <f>KPCO_Additions_Summer!S259*'Key Assumptions'!$H38</f>
        <v>0</v>
      </c>
      <c r="AH259" s="83">
        <f>KPCO_Additions_Summer!T259*'Key Assumptions'!$H38</f>
        <v>0</v>
      </c>
      <c r="AI259" s="83">
        <f>KPCO_Additions_Summer!U259*'Key Assumptions'!$H38</f>
        <v>0</v>
      </c>
      <c r="AJ259" s="83">
        <f>KPCO_Additions_Summer!V259*'Key Assumptions'!$H38</f>
        <v>0</v>
      </c>
      <c r="AK259" s="83">
        <f>KPCO_Additions_Summer!W259*'Key Assumptions'!$H38</f>
        <v>0</v>
      </c>
      <c r="AL259" s="83">
        <f>KPCO_Additions_Summer!X259*'Key Assumptions'!$H38</f>
        <v>0</v>
      </c>
      <c r="AM259" s="83">
        <f>KPCO_Additions_Summer!Y259*'Key Assumptions'!$H38</f>
        <v>0</v>
      </c>
      <c r="AN259" s="83">
        <f>KPCO_Additions_Summer!Z259*'Key Assumptions'!$H38</f>
        <v>0</v>
      </c>
      <c r="AO259" s="83">
        <f>KPCO_Additions_Summer!AA259*'Key Assumptions'!$H38</f>
        <v>0</v>
      </c>
      <c r="AP259" s="83">
        <f>KPCO_Additions_Summer!AB259*'Key Assumptions'!$H38</f>
        <v>0</v>
      </c>
      <c r="AQ259" s="83">
        <f>KPCO_Additions_Summer!AC259*'Key Assumptions'!$H38</f>
        <v>0</v>
      </c>
      <c r="AR259" s="83">
        <f>KPCO_Additions_Summer!AD259*'Key Assumptions'!$H38</f>
        <v>0</v>
      </c>
      <c r="AT259" t="s">
        <v>13</v>
      </c>
    </row>
    <row r="260" spans="1:46" x14ac:dyDescent="0.25">
      <c r="A260" s="10" t="s">
        <v>454</v>
      </c>
      <c r="B260" s="10">
        <v>2040</v>
      </c>
      <c r="C260" s="10" t="s">
        <v>13</v>
      </c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2"/>
      <c r="R260" s="83">
        <f t="shared" ref="R260:R263" si="241">R259+D260-D250</f>
        <v>0</v>
      </c>
      <c r="S260" s="83">
        <f t="shared" si="230"/>
        <v>0</v>
      </c>
      <c r="T260" s="83">
        <f t="shared" si="231"/>
        <v>0</v>
      </c>
      <c r="U260" s="83">
        <f t="shared" si="232"/>
        <v>0</v>
      </c>
      <c r="V260" s="83">
        <f t="shared" si="233"/>
        <v>0</v>
      </c>
      <c r="W260" s="83">
        <f t="shared" si="234"/>
        <v>0</v>
      </c>
      <c r="X260" s="83">
        <f t="shared" si="235"/>
        <v>0</v>
      </c>
      <c r="Y260" s="83">
        <f t="shared" si="236"/>
        <v>0</v>
      </c>
      <c r="Z260" s="83">
        <f t="shared" si="237"/>
        <v>0</v>
      </c>
      <c r="AA260" s="83">
        <f t="shared" si="238"/>
        <v>0</v>
      </c>
      <c r="AB260" s="83">
        <f t="shared" si="239"/>
        <v>0</v>
      </c>
      <c r="AC260" s="83">
        <f t="shared" si="240"/>
        <v>0</v>
      </c>
      <c r="AD260" s="84">
        <f t="shared" si="228"/>
        <v>0</v>
      </c>
      <c r="AF260" s="83">
        <f>KPCO_Additions_Summer!R260*'Key Assumptions'!$H39</f>
        <v>0</v>
      </c>
      <c r="AG260" s="83">
        <f>KPCO_Additions_Summer!S260*'Key Assumptions'!$H39</f>
        <v>0</v>
      </c>
      <c r="AH260" s="83">
        <f>KPCO_Additions_Summer!T260*'Key Assumptions'!$H39</f>
        <v>0</v>
      </c>
      <c r="AI260" s="83">
        <f>KPCO_Additions_Summer!U260*'Key Assumptions'!$H39</f>
        <v>0</v>
      </c>
      <c r="AJ260" s="83">
        <f>KPCO_Additions_Summer!V260*'Key Assumptions'!$H39</f>
        <v>0</v>
      </c>
      <c r="AK260" s="83">
        <f>KPCO_Additions_Summer!W260*'Key Assumptions'!$H39</f>
        <v>0</v>
      </c>
      <c r="AL260" s="83">
        <f>KPCO_Additions_Summer!X260*'Key Assumptions'!$H39</f>
        <v>0</v>
      </c>
      <c r="AM260" s="83">
        <f>KPCO_Additions_Summer!Y260*'Key Assumptions'!$H39</f>
        <v>0</v>
      </c>
      <c r="AN260" s="83">
        <f>KPCO_Additions_Summer!Z260*'Key Assumptions'!$H39</f>
        <v>0</v>
      </c>
      <c r="AO260" s="83">
        <f>KPCO_Additions_Summer!AA260*'Key Assumptions'!$H39</f>
        <v>0</v>
      </c>
      <c r="AP260" s="83">
        <f>KPCO_Additions_Summer!AB260*'Key Assumptions'!$H39</f>
        <v>0</v>
      </c>
      <c r="AQ260" s="83">
        <f>KPCO_Additions_Summer!AC260*'Key Assumptions'!$H39</f>
        <v>0</v>
      </c>
      <c r="AR260" s="83">
        <f>KPCO_Additions_Summer!AD260*'Key Assumptions'!$H39</f>
        <v>0</v>
      </c>
      <c r="AT260" t="s">
        <v>13</v>
      </c>
    </row>
    <row r="261" spans="1:46" x14ac:dyDescent="0.25">
      <c r="A261" s="10" t="s">
        <v>455</v>
      </c>
      <c r="B261" s="10">
        <v>2041</v>
      </c>
      <c r="C261" s="10" t="s">
        <v>13</v>
      </c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2"/>
      <c r="R261" s="83">
        <f t="shared" si="241"/>
        <v>0</v>
      </c>
      <c r="S261" s="83">
        <f t="shared" si="230"/>
        <v>0</v>
      </c>
      <c r="T261" s="83">
        <f t="shared" si="231"/>
        <v>0</v>
      </c>
      <c r="U261" s="83">
        <f t="shared" si="232"/>
        <v>0</v>
      </c>
      <c r="V261" s="83">
        <f t="shared" si="233"/>
        <v>0</v>
      </c>
      <c r="W261" s="83">
        <f t="shared" si="234"/>
        <v>0</v>
      </c>
      <c r="X261" s="83">
        <f t="shared" si="235"/>
        <v>0</v>
      </c>
      <c r="Y261" s="83">
        <f t="shared" si="236"/>
        <v>0</v>
      </c>
      <c r="Z261" s="83">
        <f t="shared" si="237"/>
        <v>0</v>
      </c>
      <c r="AA261" s="83">
        <f t="shared" si="238"/>
        <v>0</v>
      </c>
      <c r="AB261" s="83">
        <f t="shared" si="239"/>
        <v>0</v>
      </c>
      <c r="AC261" s="83">
        <f t="shared" si="240"/>
        <v>0</v>
      </c>
      <c r="AD261" s="84">
        <f t="shared" si="228"/>
        <v>0</v>
      </c>
      <c r="AF261" s="83">
        <f>KPCO_Additions_Summer!R261*'Key Assumptions'!$H40</f>
        <v>0</v>
      </c>
      <c r="AG261" s="83">
        <f>KPCO_Additions_Summer!S261*'Key Assumptions'!$H40</f>
        <v>0</v>
      </c>
      <c r="AH261" s="83">
        <f>KPCO_Additions_Summer!T261*'Key Assumptions'!$H40</f>
        <v>0</v>
      </c>
      <c r="AI261" s="83">
        <f>KPCO_Additions_Summer!U261*'Key Assumptions'!$H40</f>
        <v>0</v>
      </c>
      <c r="AJ261" s="83">
        <f>KPCO_Additions_Summer!V261*'Key Assumptions'!$H40</f>
        <v>0</v>
      </c>
      <c r="AK261" s="83">
        <f>KPCO_Additions_Summer!W261*'Key Assumptions'!$H40</f>
        <v>0</v>
      </c>
      <c r="AL261" s="83">
        <f>KPCO_Additions_Summer!X261*'Key Assumptions'!$H40</f>
        <v>0</v>
      </c>
      <c r="AM261" s="83">
        <f>KPCO_Additions_Summer!Y261*'Key Assumptions'!$H40</f>
        <v>0</v>
      </c>
      <c r="AN261" s="83">
        <f>KPCO_Additions_Summer!Z261*'Key Assumptions'!$H40</f>
        <v>0</v>
      </c>
      <c r="AO261" s="83">
        <f>KPCO_Additions_Summer!AA261*'Key Assumptions'!$H40</f>
        <v>0</v>
      </c>
      <c r="AP261" s="83">
        <f>KPCO_Additions_Summer!AB261*'Key Assumptions'!$H40</f>
        <v>0</v>
      </c>
      <c r="AQ261" s="83">
        <f>KPCO_Additions_Summer!AC261*'Key Assumptions'!$H40</f>
        <v>0</v>
      </c>
      <c r="AR261" s="83">
        <f>KPCO_Additions_Summer!AD261*'Key Assumptions'!$H40</f>
        <v>0</v>
      </c>
      <c r="AT261" t="s">
        <v>13</v>
      </c>
    </row>
    <row r="262" spans="1:46" x14ac:dyDescent="0.25">
      <c r="A262" s="10" t="s">
        <v>456</v>
      </c>
      <c r="B262" s="10">
        <v>2042</v>
      </c>
      <c r="C262" s="10" t="s">
        <v>13</v>
      </c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2"/>
      <c r="R262" s="83">
        <f t="shared" si="241"/>
        <v>0</v>
      </c>
      <c r="S262" s="83">
        <f t="shared" si="230"/>
        <v>0</v>
      </c>
      <c r="T262" s="83">
        <f t="shared" si="231"/>
        <v>0</v>
      </c>
      <c r="U262" s="83">
        <f t="shared" si="232"/>
        <v>0</v>
      </c>
      <c r="V262" s="83">
        <f t="shared" si="233"/>
        <v>0</v>
      </c>
      <c r="W262" s="83">
        <f t="shared" si="234"/>
        <v>0</v>
      </c>
      <c r="X262" s="83">
        <f t="shared" si="235"/>
        <v>0</v>
      </c>
      <c r="Y262" s="83">
        <f t="shared" si="236"/>
        <v>0</v>
      </c>
      <c r="Z262" s="83">
        <f t="shared" si="237"/>
        <v>0</v>
      </c>
      <c r="AA262" s="83">
        <f t="shared" si="238"/>
        <v>0</v>
      </c>
      <c r="AB262" s="83">
        <f t="shared" si="239"/>
        <v>0</v>
      </c>
      <c r="AC262" s="83">
        <f t="shared" si="240"/>
        <v>0</v>
      </c>
      <c r="AD262" s="84">
        <f t="shared" si="228"/>
        <v>0</v>
      </c>
      <c r="AF262" s="83">
        <f>KPCO_Additions_Summer!R262*'Key Assumptions'!$H41</f>
        <v>0</v>
      </c>
      <c r="AG262" s="83">
        <f>KPCO_Additions_Summer!S262*'Key Assumptions'!$H41</f>
        <v>0</v>
      </c>
      <c r="AH262" s="83">
        <f>KPCO_Additions_Summer!T262*'Key Assumptions'!$H41</f>
        <v>0</v>
      </c>
      <c r="AI262" s="83">
        <f>KPCO_Additions_Summer!U262*'Key Assumptions'!$H41</f>
        <v>0</v>
      </c>
      <c r="AJ262" s="83">
        <f>KPCO_Additions_Summer!V262*'Key Assumptions'!$H41</f>
        <v>0</v>
      </c>
      <c r="AK262" s="83">
        <f>KPCO_Additions_Summer!W262*'Key Assumptions'!$H41</f>
        <v>0</v>
      </c>
      <c r="AL262" s="83">
        <f>KPCO_Additions_Summer!X262*'Key Assumptions'!$H41</f>
        <v>0</v>
      </c>
      <c r="AM262" s="83">
        <f>KPCO_Additions_Summer!Y262*'Key Assumptions'!$H41</f>
        <v>0</v>
      </c>
      <c r="AN262" s="83">
        <f>KPCO_Additions_Summer!Z262*'Key Assumptions'!$H41</f>
        <v>0</v>
      </c>
      <c r="AO262" s="83">
        <f>KPCO_Additions_Summer!AA262*'Key Assumptions'!$H41</f>
        <v>0</v>
      </c>
      <c r="AP262" s="83">
        <f>KPCO_Additions_Summer!AB262*'Key Assumptions'!$H41</f>
        <v>0</v>
      </c>
      <c r="AQ262" s="83">
        <f>KPCO_Additions_Summer!AC262*'Key Assumptions'!$H41</f>
        <v>0</v>
      </c>
      <c r="AR262" s="83">
        <f>KPCO_Additions_Summer!AD262*'Key Assumptions'!$H41</f>
        <v>0</v>
      </c>
      <c r="AT262" t="s">
        <v>13</v>
      </c>
    </row>
    <row r="263" spans="1:46" x14ac:dyDescent="0.25">
      <c r="A263" s="10" t="s">
        <v>457</v>
      </c>
      <c r="B263" s="10">
        <v>2043</v>
      </c>
      <c r="C263" s="10" t="s">
        <v>13</v>
      </c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2"/>
      <c r="R263" s="83">
        <f t="shared" si="241"/>
        <v>0</v>
      </c>
      <c r="S263" s="83">
        <f t="shared" si="230"/>
        <v>0</v>
      </c>
      <c r="T263" s="83">
        <f t="shared" si="231"/>
        <v>0</v>
      </c>
      <c r="U263" s="83">
        <f t="shared" si="232"/>
        <v>0</v>
      </c>
      <c r="V263" s="83">
        <f t="shared" si="233"/>
        <v>0</v>
      </c>
      <c r="W263" s="83">
        <f t="shared" si="234"/>
        <v>0</v>
      </c>
      <c r="X263" s="83">
        <f t="shared" si="235"/>
        <v>0</v>
      </c>
      <c r="Y263" s="83">
        <f t="shared" si="236"/>
        <v>0</v>
      </c>
      <c r="Z263" s="83">
        <f t="shared" si="237"/>
        <v>0</v>
      </c>
      <c r="AA263" s="83">
        <f t="shared" si="238"/>
        <v>0</v>
      </c>
      <c r="AB263" s="83">
        <f t="shared" si="239"/>
        <v>0</v>
      </c>
      <c r="AC263" s="83">
        <f t="shared" si="240"/>
        <v>0</v>
      </c>
      <c r="AD263" s="84">
        <f t="shared" si="228"/>
        <v>0</v>
      </c>
      <c r="AF263" s="83">
        <f>KPCO_Additions_Summer!R263*'Key Assumptions'!$H42</f>
        <v>0</v>
      </c>
      <c r="AG263" s="83">
        <f>KPCO_Additions_Summer!S263*'Key Assumptions'!$H42</f>
        <v>0</v>
      </c>
      <c r="AH263" s="83">
        <f>KPCO_Additions_Summer!T263*'Key Assumptions'!$H42</f>
        <v>0</v>
      </c>
      <c r="AI263" s="83">
        <f>KPCO_Additions_Summer!U263*'Key Assumptions'!$H42</f>
        <v>0</v>
      </c>
      <c r="AJ263" s="83">
        <f>KPCO_Additions_Summer!V263*'Key Assumptions'!$H42</f>
        <v>0</v>
      </c>
      <c r="AK263" s="83">
        <f>KPCO_Additions_Summer!W263*'Key Assumptions'!$H42</f>
        <v>0</v>
      </c>
      <c r="AL263" s="83">
        <f>KPCO_Additions_Summer!X263*'Key Assumptions'!$H42</f>
        <v>0</v>
      </c>
      <c r="AM263" s="83">
        <f>KPCO_Additions_Summer!Y263*'Key Assumptions'!$H42</f>
        <v>0</v>
      </c>
      <c r="AN263" s="83">
        <f>KPCO_Additions_Summer!Z263*'Key Assumptions'!$H42</f>
        <v>0</v>
      </c>
      <c r="AO263" s="83">
        <f>KPCO_Additions_Summer!AA263*'Key Assumptions'!$H42</f>
        <v>0</v>
      </c>
      <c r="AP263" s="83">
        <f>KPCO_Additions_Summer!AB263*'Key Assumptions'!$H42</f>
        <v>0</v>
      </c>
      <c r="AQ263" s="83">
        <f>KPCO_Additions_Summer!AC263*'Key Assumptions'!$H42</f>
        <v>0</v>
      </c>
      <c r="AR263" s="83">
        <f>KPCO_Additions_Summer!AD263*'Key Assumptions'!$H42</f>
        <v>0</v>
      </c>
      <c r="AT263" t="s">
        <v>13</v>
      </c>
    </row>
    <row r="264" spans="1:46" x14ac:dyDescent="0.25">
      <c r="A264" s="10" t="s">
        <v>458</v>
      </c>
      <c r="B264" s="10">
        <v>2023</v>
      </c>
      <c r="C264" s="10" t="s">
        <v>104</v>
      </c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2"/>
      <c r="R264" s="84">
        <f>D264</f>
        <v>0</v>
      </c>
      <c r="S264" s="84">
        <f>E264</f>
        <v>0</v>
      </c>
      <c r="T264" s="84">
        <f>F264</f>
        <v>0</v>
      </c>
      <c r="U264" s="84">
        <f>G264</f>
        <v>0</v>
      </c>
      <c r="V264" s="84">
        <f t="shared" ref="V264:W264" si="242">H264</f>
        <v>0</v>
      </c>
      <c r="W264" s="84">
        <f t="shared" si="242"/>
        <v>0</v>
      </c>
      <c r="X264" s="84">
        <f>J264</f>
        <v>0</v>
      </c>
      <c r="Y264" s="84">
        <f>K264</f>
        <v>0</v>
      </c>
      <c r="Z264" s="84">
        <f>L264</f>
        <v>0</v>
      </c>
      <c r="AA264" s="84">
        <f>M264</f>
        <v>0</v>
      </c>
      <c r="AB264" s="84">
        <f t="shared" ref="AB264:AC264" si="243">N264</f>
        <v>0</v>
      </c>
      <c r="AC264" s="84">
        <f t="shared" si="243"/>
        <v>0</v>
      </c>
      <c r="AD264" s="84">
        <f>P264</f>
        <v>0</v>
      </c>
      <c r="AF264" s="83">
        <f>KPCO_Additions_Summer!R264*'Key Assumptions'!$H22</f>
        <v>0</v>
      </c>
      <c r="AG264" s="83">
        <f>KPCO_Additions_Summer!S264*'Key Assumptions'!$H22</f>
        <v>0</v>
      </c>
      <c r="AH264" s="83">
        <f>KPCO_Additions_Summer!T264*'Key Assumptions'!$H22</f>
        <v>0</v>
      </c>
      <c r="AI264" s="83">
        <f>KPCO_Additions_Summer!U264*'Key Assumptions'!$H22</f>
        <v>0</v>
      </c>
      <c r="AJ264" s="83">
        <f>KPCO_Additions_Summer!V264*'Key Assumptions'!$H22</f>
        <v>0</v>
      </c>
      <c r="AK264" s="83">
        <f>KPCO_Additions_Summer!W264*'Key Assumptions'!$H22</f>
        <v>0</v>
      </c>
      <c r="AL264" s="83">
        <f>KPCO_Additions_Summer!X264*'Key Assumptions'!$H22</f>
        <v>0</v>
      </c>
      <c r="AM264" s="83">
        <f>KPCO_Additions_Summer!Y264*'Key Assumptions'!$H22</f>
        <v>0</v>
      </c>
      <c r="AN264" s="83">
        <f>KPCO_Additions_Summer!Z264*'Key Assumptions'!$H22</f>
        <v>0</v>
      </c>
      <c r="AO264" s="83">
        <f>KPCO_Additions_Summer!AA264*'Key Assumptions'!$H22</f>
        <v>0</v>
      </c>
      <c r="AP264" s="83">
        <f>KPCO_Additions_Summer!AB264*'Key Assumptions'!$H22</f>
        <v>0</v>
      </c>
      <c r="AQ264" s="83">
        <f>KPCO_Additions_Summer!AC264*'Key Assumptions'!$H22</f>
        <v>0</v>
      </c>
      <c r="AR264" s="83">
        <f>KPCO_Additions_Summer!AD264*'Key Assumptions'!$H22</f>
        <v>0</v>
      </c>
      <c r="AT264" t="s">
        <v>104</v>
      </c>
    </row>
    <row r="265" spans="1:46" x14ac:dyDescent="0.25">
      <c r="A265" s="10" t="s">
        <v>459</v>
      </c>
      <c r="B265" s="10">
        <v>2024</v>
      </c>
      <c r="C265" s="10" t="s">
        <v>104</v>
      </c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2"/>
      <c r="R265" s="84">
        <f t="shared" ref="R265:R284" si="244">R264+D265</f>
        <v>0</v>
      </c>
      <c r="S265" s="84">
        <f t="shared" ref="S265:S284" si="245">S264+E265</f>
        <v>0</v>
      </c>
      <c r="T265" s="84">
        <f t="shared" ref="T265:T284" si="246">T264+F265</f>
        <v>0</v>
      </c>
      <c r="U265" s="84">
        <f t="shared" ref="U265:U284" si="247">U264+G265</f>
        <v>0</v>
      </c>
      <c r="V265" s="84">
        <f t="shared" ref="V265:V284" si="248">V264+H265</f>
        <v>0</v>
      </c>
      <c r="W265" s="84">
        <f t="shared" ref="W265:W284" si="249">W264+I265</f>
        <v>0</v>
      </c>
      <c r="X265" s="84">
        <f t="shared" ref="X265:X284" si="250">X264+J265</f>
        <v>0</v>
      </c>
      <c r="Y265" s="84">
        <f t="shared" ref="Y265:Y284" si="251">Y264+K265</f>
        <v>0</v>
      </c>
      <c r="Z265" s="84">
        <f t="shared" ref="Z265:Z284" si="252">Z264+L265</f>
        <v>0</v>
      </c>
      <c r="AA265" s="84">
        <f t="shared" ref="AA265:AA284" si="253">AA264+M265</f>
        <v>0</v>
      </c>
      <c r="AB265" s="84">
        <f t="shared" ref="AB265:AB284" si="254">AB264+N265</f>
        <v>0</v>
      </c>
      <c r="AC265" s="84">
        <f t="shared" ref="AC265:AC284" si="255">AC264+O265</f>
        <v>0</v>
      </c>
      <c r="AD265" s="84">
        <f t="shared" ref="AD265:AD284" si="256">AD264+P265</f>
        <v>0</v>
      </c>
      <c r="AF265" s="83">
        <f>KPCO_Additions_Summer!R265*'Key Assumptions'!$H23</f>
        <v>0</v>
      </c>
      <c r="AG265" s="83">
        <f>KPCO_Additions_Summer!S265*'Key Assumptions'!$H23</f>
        <v>0</v>
      </c>
      <c r="AH265" s="83">
        <f>KPCO_Additions_Summer!T265*'Key Assumptions'!$H23</f>
        <v>0</v>
      </c>
      <c r="AI265" s="83">
        <f>KPCO_Additions_Summer!U265*'Key Assumptions'!$H23</f>
        <v>0</v>
      </c>
      <c r="AJ265" s="83">
        <f>KPCO_Additions_Summer!V265*'Key Assumptions'!$H23</f>
        <v>0</v>
      </c>
      <c r="AK265" s="83">
        <f>KPCO_Additions_Summer!W265*'Key Assumptions'!$H23</f>
        <v>0</v>
      </c>
      <c r="AL265" s="83">
        <f>KPCO_Additions_Summer!X265*'Key Assumptions'!$H23</f>
        <v>0</v>
      </c>
      <c r="AM265" s="83">
        <f>KPCO_Additions_Summer!Y265*'Key Assumptions'!$H23</f>
        <v>0</v>
      </c>
      <c r="AN265" s="83">
        <f>KPCO_Additions_Summer!Z265*'Key Assumptions'!$H23</f>
        <v>0</v>
      </c>
      <c r="AO265" s="83">
        <f>KPCO_Additions_Summer!AA265*'Key Assumptions'!$H23</f>
        <v>0</v>
      </c>
      <c r="AP265" s="83">
        <f>KPCO_Additions_Summer!AB265*'Key Assumptions'!$H23</f>
        <v>0</v>
      </c>
      <c r="AQ265" s="83">
        <f>KPCO_Additions_Summer!AC265*'Key Assumptions'!$H23</f>
        <v>0</v>
      </c>
      <c r="AR265" s="83">
        <f>KPCO_Additions_Summer!AD265*'Key Assumptions'!$H23</f>
        <v>0</v>
      </c>
      <c r="AT265" t="s">
        <v>104</v>
      </c>
    </row>
    <row r="266" spans="1:46" x14ac:dyDescent="0.25">
      <c r="A266" s="10" t="s">
        <v>460</v>
      </c>
      <c r="B266" s="10">
        <v>2025</v>
      </c>
      <c r="C266" s="10" t="s">
        <v>104</v>
      </c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2"/>
      <c r="R266" s="84">
        <f t="shared" si="244"/>
        <v>0</v>
      </c>
      <c r="S266" s="84">
        <f t="shared" si="245"/>
        <v>0</v>
      </c>
      <c r="T266" s="84">
        <f t="shared" si="246"/>
        <v>0</v>
      </c>
      <c r="U266" s="84">
        <f t="shared" si="247"/>
        <v>0</v>
      </c>
      <c r="V266" s="84">
        <f t="shared" si="248"/>
        <v>0</v>
      </c>
      <c r="W266" s="84">
        <f t="shared" si="249"/>
        <v>0</v>
      </c>
      <c r="X266" s="84">
        <f t="shared" si="250"/>
        <v>0</v>
      </c>
      <c r="Y266" s="84">
        <f t="shared" si="251"/>
        <v>0</v>
      </c>
      <c r="Z266" s="84">
        <f t="shared" si="252"/>
        <v>0</v>
      </c>
      <c r="AA266" s="84">
        <f t="shared" si="253"/>
        <v>0</v>
      </c>
      <c r="AB266" s="84">
        <f t="shared" si="254"/>
        <v>0</v>
      </c>
      <c r="AC266" s="84">
        <f t="shared" si="255"/>
        <v>0</v>
      </c>
      <c r="AD266" s="84">
        <f t="shared" si="256"/>
        <v>0</v>
      </c>
      <c r="AF266" s="83">
        <f>KPCO_Additions_Summer!R266*'Key Assumptions'!$H24</f>
        <v>0</v>
      </c>
      <c r="AG266" s="83">
        <f>KPCO_Additions_Summer!S266*'Key Assumptions'!$H24</f>
        <v>0</v>
      </c>
      <c r="AH266" s="83">
        <f>KPCO_Additions_Summer!T266*'Key Assumptions'!$H24</f>
        <v>0</v>
      </c>
      <c r="AI266" s="83">
        <f>KPCO_Additions_Summer!U266*'Key Assumptions'!$H24</f>
        <v>0</v>
      </c>
      <c r="AJ266" s="83">
        <f>KPCO_Additions_Summer!V266*'Key Assumptions'!$H24</f>
        <v>0</v>
      </c>
      <c r="AK266" s="83">
        <f>KPCO_Additions_Summer!W266*'Key Assumptions'!$H24</f>
        <v>0</v>
      </c>
      <c r="AL266" s="83">
        <f>KPCO_Additions_Summer!X266*'Key Assumptions'!$H24</f>
        <v>0</v>
      </c>
      <c r="AM266" s="83">
        <f>KPCO_Additions_Summer!Y266*'Key Assumptions'!$H24</f>
        <v>0</v>
      </c>
      <c r="AN266" s="83">
        <f>KPCO_Additions_Summer!Z266*'Key Assumptions'!$H24</f>
        <v>0</v>
      </c>
      <c r="AO266" s="83">
        <f>KPCO_Additions_Summer!AA266*'Key Assumptions'!$H24</f>
        <v>0</v>
      </c>
      <c r="AP266" s="83">
        <f>KPCO_Additions_Summer!AB266*'Key Assumptions'!$H24</f>
        <v>0</v>
      </c>
      <c r="AQ266" s="83">
        <f>KPCO_Additions_Summer!AC266*'Key Assumptions'!$H24</f>
        <v>0</v>
      </c>
      <c r="AR266" s="83">
        <f>KPCO_Additions_Summer!AD266*'Key Assumptions'!$H24</f>
        <v>0</v>
      </c>
      <c r="AT266" t="s">
        <v>104</v>
      </c>
    </row>
    <row r="267" spans="1:46" x14ac:dyDescent="0.25">
      <c r="A267" s="10" t="s">
        <v>461</v>
      </c>
      <c r="B267" s="10">
        <v>2026</v>
      </c>
      <c r="C267" s="10" t="s">
        <v>104</v>
      </c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2"/>
      <c r="R267" s="84">
        <f t="shared" si="244"/>
        <v>0</v>
      </c>
      <c r="S267" s="84">
        <f t="shared" si="245"/>
        <v>0</v>
      </c>
      <c r="T267" s="84">
        <f t="shared" si="246"/>
        <v>0</v>
      </c>
      <c r="U267" s="84">
        <f t="shared" si="247"/>
        <v>0</v>
      </c>
      <c r="V267" s="84">
        <f t="shared" si="248"/>
        <v>0</v>
      </c>
      <c r="W267" s="84">
        <f t="shared" si="249"/>
        <v>0</v>
      </c>
      <c r="X267" s="84">
        <f t="shared" si="250"/>
        <v>0</v>
      </c>
      <c r="Y267" s="84">
        <f t="shared" si="251"/>
        <v>0</v>
      </c>
      <c r="Z267" s="84">
        <f t="shared" si="252"/>
        <v>0</v>
      </c>
      <c r="AA267" s="84">
        <f t="shared" si="253"/>
        <v>0</v>
      </c>
      <c r="AB267" s="84">
        <f t="shared" si="254"/>
        <v>0</v>
      </c>
      <c r="AC267" s="84">
        <f t="shared" si="255"/>
        <v>0</v>
      </c>
      <c r="AD267" s="84">
        <f t="shared" si="256"/>
        <v>0</v>
      </c>
      <c r="AF267" s="83">
        <f>KPCO_Additions_Summer!R267*'Key Assumptions'!$H25</f>
        <v>0</v>
      </c>
      <c r="AG267" s="83">
        <f>KPCO_Additions_Summer!S267*'Key Assumptions'!$H25</f>
        <v>0</v>
      </c>
      <c r="AH267" s="83">
        <f>KPCO_Additions_Summer!T267*'Key Assumptions'!$H25</f>
        <v>0</v>
      </c>
      <c r="AI267" s="83">
        <f>KPCO_Additions_Summer!U267*'Key Assumptions'!$H25</f>
        <v>0</v>
      </c>
      <c r="AJ267" s="83">
        <f>KPCO_Additions_Summer!V267*'Key Assumptions'!$H25</f>
        <v>0</v>
      </c>
      <c r="AK267" s="83">
        <f>KPCO_Additions_Summer!W267*'Key Assumptions'!$H25</f>
        <v>0</v>
      </c>
      <c r="AL267" s="83">
        <f>KPCO_Additions_Summer!X267*'Key Assumptions'!$H25</f>
        <v>0</v>
      </c>
      <c r="AM267" s="83">
        <f>KPCO_Additions_Summer!Y267*'Key Assumptions'!$H25</f>
        <v>0</v>
      </c>
      <c r="AN267" s="83">
        <f>KPCO_Additions_Summer!Z267*'Key Assumptions'!$H25</f>
        <v>0</v>
      </c>
      <c r="AO267" s="83">
        <f>KPCO_Additions_Summer!AA267*'Key Assumptions'!$H25</f>
        <v>0</v>
      </c>
      <c r="AP267" s="83">
        <f>KPCO_Additions_Summer!AB267*'Key Assumptions'!$H25</f>
        <v>0</v>
      </c>
      <c r="AQ267" s="83">
        <f>KPCO_Additions_Summer!AC267*'Key Assumptions'!$H25</f>
        <v>0</v>
      </c>
      <c r="AR267" s="83">
        <f>KPCO_Additions_Summer!AD267*'Key Assumptions'!$H25</f>
        <v>0</v>
      </c>
      <c r="AT267" t="s">
        <v>104</v>
      </c>
    </row>
    <row r="268" spans="1:46" x14ac:dyDescent="0.25">
      <c r="A268" s="10" t="s">
        <v>462</v>
      </c>
      <c r="B268" s="10">
        <v>2027</v>
      </c>
      <c r="C268" s="10" t="s">
        <v>104</v>
      </c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2"/>
      <c r="R268" s="84">
        <f t="shared" si="244"/>
        <v>0</v>
      </c>
      <c r="S268" s="84">
        <f t="shared" si="245"/>
        <v>0</v>
      </c>
      <c r="T268" s="84">
        <f t="shared" si="246"/>
        <v>0</v>
      </c>
      <c r="U268" s="84">
        <f t="shared" si="247"/>
        <v>0</v>
      </c>
      <c r="V268" s="84">
        <f t="shared" si="248"/>
        <v>0</v>
      </c>
      <c r="W268" s="84">
        <f t="shared" si="249"/>
        <v>0</v>
      </c>
      <c r="X268" s="84">
        <f t="shared" si="250"/>
        <v>0</v>
      </c>
      <c r="Y268" s="84">
        <f t="shared" si="251"/>
        <v>0</v>
      </c>
      <c r="Z268" s="84">
        <f t="shared" si="252"/>
        <v>0</v>
      </c>
      <c r="AA268" s="84">
        <f t="shared" si="253"/>
        <v>0</v>
      </c>
      <c r="AB268" s="84">
        <f t="shared" si="254"/>
        <v>0</v>
      </c>
      <c r="AC268" s="84">
        <f t="shared" si="255"/>
        <v>0</v>
      </c>
      <c r="AD268" s="84">
        <f t="shared" si="256"/>
        <v>0</v>
      </c>
      <c r="AF268" s="83">
        <f>KPCO_Additions_Summer!R268*'Key Assumptions'!$H26</f>
        <v>0</v>
      </c>
      <c r="AG268" s="83">
        <f>KPCO_Additions_Summer!S268*'Key Assumptions'!$H26</f>
        <v>0</v>
      </c>
      <c r="AH268" s="83">
        <f>KPCO_Additions_Summer!T268*'Key Assumptions'!$H26</f>
        <v>0</v>
      </c>
      <c r="AI268" s="83">
        <f>KPCO_Additions_Summer!U268*'Key Assumptions'!$H26</f>
        <v>0</v>
      </c>
      <c r="AJ268" s="83">
        <f>KPCO_Additions_Summer!V268*'Key Assumptions'!$H26</f>
        <v>0</v>
      </c>
      <c r="AK268" s="83">
        <f>KPCO_Additions_Summer!W268*'Key Assumptions'!$H26</f>
        <v>0</v>
      </c>
      <c r="AL268" s="83">
        <f>KPCO_Additions_Summer!X268*'Key Assumptions'!$H26</f>
        <v>0</v>
      </c>
      <c r="AM268" s="83">
        <f>KPCO_Additions_Summer!Y268*'Key Assumptions'!$H26</f>
        <v>0</v>
      </c>
      <c r="AN268" s="83">
        <f>KPCO_Additions_Summer!Z268*'Key Assumptions'!$H26</f>
        <v>0</v>
      </c>
      <c r="AO268" s="83">
        <f>KPCO_Additions_Summer!AA268*'Key Assumptions'!$H26</f>
        <v>0</v>
      </c>
      <c r="AP268" s="83">
        <f>KPCO_Additions_Summer!AB268*'Key Assumptions'!$H26</f>
        <v>0</v>
      </c>
      <c r="AQ268" s="83">
        <f>KPCO_Additions_Summer!AC268*'Key Assumptions'!$H26</f>
        <v>0</v>
      </c>
      <c r="AR268" s="83">
        <f>KPCO_Additions_Summer!AD268*'Key Assumptions'!$H26</f>
        <v>0</v>
      </c>
      <c r="AT268" t="s">
        <v>104</v>
      </c>
    </row>
    <row r="269" spans="1:46" x14ac:dyDescent="0.25">
      <c r="A269" s="10" t="s">
        <v>463</v>
      </c>
      <c r="B269" s="10">
        <v>2028</v>
      </c>
      <c r="C269" s="10" t="s">
        <v>104</v>
      </c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2"/>
      <c r="R269" s="84">
        <f t="shared" si="244"/>
        <v>0</v>
      </c>
      <c r="S269" s="84">
        <f t="shared" si="245"/>
        <v>0</v>
      </c>
      <c r="T269" s="84">
        <f t="shared" si="246"/>
        <v>0</v>
      </c>
      <c r="U269" s="84">
        <f t="shared" si="247"/>
        <v>0</v>
      </c>
      <c r="V269" s="84">
        <f t="shared" si="248"/>
        <v>0</v>
      </c>
      <c r="W269" s="84">
        <f t="shared" si="249"/>
        <v>0</v>
      </c>
      <c r="X269" s="84">
        <f t="shared" si="250"/>
        <v>0</v>
      </c>
      <c r="Y269" s="84">
        <f t="shared" si="251"/>
        <v>0</v>
      </c>
      <c r="Z269" s="84">
        <f t="shared" si="252"/>
        <v>0</v>
      </c>
      <c r="AA269" s="84">
        <f t="shared" si="253"/>
        <v>0</v>
      </c>
      <c r="AB269" s="84">
        <f t="shared" si="254"/>
        <v>0</v>
      </c>
      <c r="AC269" s="84">
        <f t="shared" si="255"/>
        <v>0</v>
      </c>
      <c r="AD269" s="84">
        <f t="shared" si="256"/>
        <v>0</v>
      </c>
      <c r="AF269" s="83">
        <f>KPCO_Additions_Summer!R269*'Key Assumptions'!$H27</f>
        <v>0</v>
      </c>
      <c r="AG269" s="83">
        <f>KPCO_Additions_Summer!S269*'Key Assumptions'!$H27</f>
        <v>0</v>
      </c>
      <c r="AH269" s="83">
        <f>KPCO_Additions_Summer!T269*'Key Assumptions'!$H27</f>
        <v>0</v>
      </c>
      <c r="AI269" s="83">
        <f>KPCO_Additions_Summer!U269*'Key Assumptions'!$H27</f>
        <v>0</v>
      </c>
      <c r="AJ269" s="83">
        <f>KPCO_Additions_Summer!V269*'Key Assumptions'!$H27</f>
        <v>0</v>
      </c>
      <c r="AK269" s="83">
        <f>KPCO_Additions_Summer!W269*'Key Assumptions'!$H27</f>
        <v>0</v>
      </c>
      <c r="AL269" s="83">
        <f>KPCO_Additions_Summer!X269*'Key Assumptions'!$H27</f>
        <v>0</v>
      </c>
      <c r="AM269" s="83">
        <f>KPCO_Additions_Summer!Y269*'Key Assumptions'!$H27</f>
        <v>0</v>
      </c>
      <c r="AN269" s="83">
        <f>KPCO_Additions_Summer!Z269*'Key Assumptions'!$H27</f>
        <v>0</v>
      </c>
      <c r="AO269" s="83">
        <f>KPCO_Additions_Summer!AA269*'Key Assumptions'!$H27</f>
        <v>0</v>
      </c>
      <c r="AP269" s="83">
        <f>KPCO_Additions_Summer!AB269*'Key Assumptions'!$H27</f>
        <v>0</v>
      </c>
      <c r="AQ269" s="83">
        <f>KPCO_Additions_Summer!AC269*'Key Assumptions'!$H27</f>
        <v>0</v>
      </c>
      <c r="AR269" s="83">
        <f>KPCO_Additions_Summer!AD269*'Key Assumptions'!$H27</f>
        <v>0</v>
      </c>
      <c r="AT269" t="s">
        <v>104</v>
      </c>
    </row>
    <row r="270" spans="1:46" x14ac:dyDescent="0.25">
      <c r="A270" s="10" t="s">
        <v>464</v>
      </c>
      <c r="B270" s="10">
        <v>2029</v>
      </c>
      <c r="C270" s="10" t="s">
        <v>104</v>
      </c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2"/>
      <c r="R270" s="84">
        <f t="shared" si="244"/>
        <v>0</v>
      </c>
      <c r="S270" s="84">
        <f t="shared" si="245"/>
        <v>0</v>
      </c>
      <c r="T270" s="84">
        <f t="shared" si="246"/>
        <v>0</v>
      </c>
      <c r="U270" s="84">
        <f t="shared" si="247"/>
        <v>0</v>
      </c>
      <c r="V270" s="84">
        <f t="shared" si="248"/>
        <v>0</v>
      </c>
      <c r="W270" s="84">
        <f t="shared" si="249"/>
        <v>0</v>
      </c>
      <c r="X270" s="84">
        <f t="shared" si="250"/>
        <v>0</v>
      </c>
      <c r="Y270" s="84">
        <f t="shared" si="251"/>
        <v>0</v>
      </c>
      <c r="Z270" s="84">
        <f t="shared" si="252"/>
        <v>0</v>
      </c>
      <c r="AA270" s="84">
        <f t="shared" si="253"/>
        <v>0</v>
      </c>
      <c r="AB270" s="84">
        <f t="shared" si="254"/>
        <v>0</v>
      </c>
      <c r="AC270" s="84">
        <f t="shared" si="255"/>
        <v>0</v>
      </c>
      <c r="AD270" s="84">
        <f t="shared" si="256"/>
        <v>0</v>
      </c>
      <c r="AF270" s="83">
        <f>KPCO_Additions_Summer!R270*'Key Assumptions'!$H28</f>
        <v>0</v>
      </c>
      <c r="AG270" s="83">
        <f>KPCO_Additions_Summer!S270*'Key Assumptions'!$H28</f>
        <v>0</v>
      </c>
      <c r="AH270" s="83">
        <f>KPCO_Additions_Summer!T270*'Key Assumptions'!$H28</f>
        <v>0</v>
      </c>
      <c r="AI270" s="83">
        <f>KPCO_Additions_Summer!U270*'Key Assumptions'!$H28</f>
        <v>0</v>
      </c>
      <c r="AJ270" s="83">
        <f>KPCO_Additions_Summer!V270*'Key Assumptions'!$H28</f>
        <v>0</v>
      </c>
      <c r="AK270" s="83">
        <f>KPCO_Additions_Summer!W270*'Key Assumptions'!$H28</f>
        <v>0</v>
      </c>
      <c r="AL270" s="83">
        <f>KPCO_Additions_Summer!X270*'Key Assumptions'!$H28</f>
        <v>0</v>
      </c>
      <c r="AM270" s="83">
        <f>KPCO_Additions_Summer!Y270*'Key Assumptions'!$H28</f>
        <v>0</v>
      </c>
      <c r="AN270" s="83">
        <f>KPCO_Additions_Summer!Z270*'Key Assumptions'!$H28</f>
        <v>0</v>
      </c>
      <c r="AO270" s="83">
        <f>KPCO_Additions_Summer!AA270*'Key Assumptions'!$H28</f>
        <v>0</v>
      </c>
      <c r="AP270" s="83">
        <f>KPCO_Additions_Summer!AB270*'Key Assumptions'!$H28</f>
        <v>0</v>
      </c>
      <c r="AQ270" s="83">
        <f>KPCO_Additions_Summer!AC270*'Key Assumptions'!$H28</f>
        <v>0</v>
      </c>
      <c r="AR270" s="83">
        <f>KPCO_Additions_Summer!AD270*'Key Assumptions'!$H28</f>
        <v>0</v>
      </c>
      <c r="AT270" t="s">
        <v>104</v>
      </c>
    </row>
    <row r="271" spans="1:46" x14ac:dyDescent="0.25">
      <c r="A271" s="10" t="s">
        <v>465</v>
      </c>
      <c r="B271" s="10">
        <v>2030</v>
      </c>
      <c r="C271" s="10" t="s">
        <v>104</v>
      </c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2"/>
      <c r="R271" s="84">
        <f t="shared" si="244"/>
        <v>0</v>
      </c>
      <c r="S271" s="84">
        <f t="shared" si="245"/>
        <v>0</v>
      </c>
      <c r="T271" s="84">
        <f t="shared" si="246"/>
        <v>0</v>
      </c>
      <c r="U271" s="84">
        <f t="shared" si="247"/>
        <v>0</v>
      </c>
      <c r="V271" s="84">
        <f t="shared" si="248"/>
        <v>0</v>
      </c>
      <c r="W271" s="84">
        <f t="shared" si="249"/>
        <v>0</v>
      </c>
      <c r="X271" s="84">
        <f t="shared" si="250"/>
        <v>0</v>
      </c>
      <c r="Y271" s="84">
        <f t="shared" si="251"/>
        <v>0</v>
      </c>
      <c r="Z271" s="84">
        <f t="shared" si="252"/>
        <v>0</v>
      </c>
      <c r="AA271" s="84">
        <f t="shared" si="253"/>
        <v>0</v>
      </c>
      <c r="AB271" s="84">
        <f t="shared" si="254"/>
        <v>0</v>
      </c>
      <c r="AC271" s="84">
        <f t="shared" si="255"/>
        <v>0</v>
      </c>
      <c r="AD271" s="84">
        <f t="shared" si="256"/>
        <v>0</v>
      </c>
      <c r="AF271" s="83">
        <f>KPCO_Additions_Summer!R271*'Key Assumptions'!$H29</f>
        <v>0</v>
      </c>
      <c r="AG271" s="83">
        <f>KPCO_Additions_Summer!S271*'Key Assumptions'!$H29</f>
        <v>0</v>
      </c>
      <c r="AH271" s="83">
        <f>KPCO_Additions_Summer!T271*'Key Assumptions'!$H29</f>
        <v>0</v>
      </c>
      <c r="AI271" s="83">
        <f>KPCO_Additions_Summer!U271*'Key Assumptions'!$H29</f>
        <v>0</v>
      </c>
      <c r="AJ271" s="83">
        <f>KPCO_Additions_Summer!V271*'Key Assumptions'!$H29</f>
        <v>0</v>
      </c>
      <c r="AK271" s="83">
        <f>KPCO_Additions_Summer!W271*'Key Assumptions'!$H29</f>
        <v>0</v>
      </c>
      <c r="AL271" s="83">
        <f>KPCO_Additions_Summer!X271*'Key Assumptions'!$H29</f>
        <v>0</v>
      </c>
      <c r="AM271" s="83">
        <f>KPCO_Additions_Summer!Y271*'Key Assumptions'!$H29</f>
        <v>0</v>
      </c>
      <c r="AN271" s="83">
        <f>KPCO_Additions_Summer!Z271*'Key Assumptions'!$H29</f>
        <v>0</v>
      </c>
      <c r="AO271" s="83">
        <f>KPCO_Additions_Summer!AA271*'Key Assumptions'!$H29</f>
        <v>0</v>
      </c>
      <c r="AP271" s="83">
        <f>KPCO_Additions_Summer!AB271*'Key Assumptions'!$H29</f>
        <v>0</v>
      </c>
      <c r="AQ271" s="83">
        <f>KPCO_Additions_Summer!AC271*'Key Assumptions'!$H29</f>
        <v>0</v>
      </c>
      <c r="AR271" s="83">
        <f>KPCO_Additions_Summer!AD271*'Key Assumptions'!$H29</f>
        <v>0</v>
      </c>
      <c r="AT271" t="s">
        <v>104</v>
      </c>
    </row>
    <row r="272" spans="1:46" x14ac:dyDescent="0.25">
      <c r="A272" s="10" t="s">
        <v>466</v>
      </c>
      <c r="B272" s="10">
        <v>2031</v>
      </c>
      <c r="C272" s="10" t="s">
        <v>104</v>
      </c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2"/>
      <c r="R272" s="84">
        <f t="shared" si="244"/>
        <v>0</v>
      </c>
      <c r="S272" s="84">
        <f t="shared" si="245"/>
        <v>0</v>
      </c>
      <c r="T272" s="84">
        <f t="shared" si="246"/>
        <v>0</v>
      </c>
      <c r="U272" s="84">
        <f t="shared" si="247"/>
        <v>0</v>
      </c>
      <c r="V272" s="84">
        <f t="shared" si="248"/>
        <v>0</v>
      </c>
      <c r="W272" s="84">
        <f t="shared" si="249"/>
        <v>0</v>
      </c>
      <c r="X272" s="84">
        <f t="shared" si="250"/>
        <v>0</v>
      </c>
      <c r="Y272" s="84">
        <f t="shared" si="251"/>
        <v>0</v>
      </c>
      <c r="Z272" s="84">
        <f t="shared" si="252"/>
        <v>0</v>
      </c>
      <c r="AA272" s="84">
        <f t="shared" si="253"/>
        <v>0</v>
      </c>
      <c r="AB272" s="84">
        <f t="shared" si="254"/>
        <v>0</v>
      </c>
      <c r="AC272" s="84">
        <f t="shared" si="255"/>
        <v>0</v>
      </c>
      <c r="AD272" s="84">
        <f t="shared" si="256"/>
        <v>0</v>
      </c>
      <c r="AF272" s="83">
        <f>KPCO_Additions_Summer!R272*'Key Assumptions'!$H30</f>
        <v>0</v>
      </c>
      <c r="AG272" s="83">
        <f>KPCO_Additions_Summer!S272*'Key Assumptions'!$H30</f>
        <v>0</v>
      </c>
      <c r="AH272" s="83">
        <f>KPCO_Additions_Summer!T272*'Key Assumptions'!$H30</f>
        <v>0</v>
      </c>
      <c r="AI272" s="83">
        <f>KPCO_Additions_Summer!U272*'Key Assumptions'!$H30</f>
        <v>0</v>
      </c>
      <c r="AJ272" s="83">
        <f>KPCO_Additions_Summer!V272*'Key Assumptions'!$H30</f>
        <v>0</v>
      </c>
      <c r="AK272" s="83">
        <f>KPCO_Additions_Summer!W272*'Key Assumptions'!$H30</f>
        <v>0</v>
      </c>
      <c r="AL272" s="83">
        <f>KPCO_Additions_Summer!X272*'Key Assumptions'!$H30</f>
        <v>0</v>
      </c>
      <c r="AM272" s="83">
        <f>KPCO_Additions_Summer!Y272*'Key Assumptions'!$H30</f>
        <v>0</v>
      </c>
      <c r="AN272" s="83">
        <f>KPCO_Additions_Summer!Z272*'Key Assumptions'!$H30</f>
        <v>0</v>
      </c>
      <c r="AO272" s="83">
        <f>KPCO_Additions_Summer!AA272*'Key Assumptions'!$H30</f>
        <v>0</v>
      </c>
      <c r="AP272" s="83">
        <f>KPCO_Additions_Summer!AB272*'Key Assumptions'!$H30</f>
        <v>0</v>
      </c>
      <c r="AQ272" s="83">
        <f>KPCO_Additions_Summer!AC272*'Key Assumptions'!$H30</f>
        <v>0</v>
      </c>
      <c r="AR272" s="83">
        <f>KPCO_Additions_Summer!AD272*'Key Assumptions'!$H30</f>
        <v>0</v>
      </c>
      <c r="AT272" t="s">
        <v>104</v>
      </c>
    </row>
    <row r="273" spans="1:46" x14ac:dyDescent="0.25">
      <c r="A273" s="10" t="s">
        <v>467</v>
      </c>
      <c r="B273" s="10">
        <v>2032</v>
      </c>
      <c r="C273" s="10" t="s">
        <v>104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2"/>
      <c r="R273" s="84">
        <f t="shared" si="244"/>
        <v>0</v>
      </c>
      <c r="S273" s="84">
        <f t="shared" si="245"/>
        <v>0</v>
      </c>
      <c r="T273" s="84">
        <f t="shared" si="246"/>
        <v>0</v>
      </c>
      <c r="U273" s="84">
        <f t="shared" si="247"/>
        <v>0</v>
      </c>
      <c r="V273" s="84">
        <f t="shared" si="248"/>
        <v>0</v>
      </c>
      <c r="W273" s="84">
        <f t="shared" si="249"/>
        <v>0</v>
      </c>
      <c r="X273" s="84">
        <f t="shared" si="250"/>
        <v>0</v>
      </c>
      <c r="Y273" s="84">
        <f t="shared" si="251"/>
        <v>0</v>
      </c>
      <c r="Z273" s="84">
        <f t="shared" si="252"/>
        <v>0</v>
      </c>
      <c r="AA273" s="84">
        <f t="shared" si="253"/>
        <v>0</v>
      </c>
      <c r="AB273" s="84">
        <f t="shared" si="254"/>
        <v>0</v>
      </c>
      <c r="AC273" s="84">
        <f t="shared" si="255"/>
        <v>0</v>
      </c>
      <c r="AD273" s="84">
        <f t="shared" si="256"/>
        <v>0</v>
      </c>
      <c r="AF273" s="83">
        <f>KPCO_Additions_Summer!R273*'Key Assumptions'!$H31</f>
        <v>0</v>
      </c>
      <c r="AG273" s="83">
        <f>KPCO_Additions_Summer!S273*'Key Assumptions'!$H31</f>
        <v>0</v>
      </c>
      <c r="AH273" s="83">
        <f>KPCO_Additions_Summer!T273*'Key Assumptions'!$H31</f>
        <v>0</v>
      </c>
      <c r="AI273" s="83">
        <f>KPCO_Additions_Summer!U273*'Key Assumptions'!$H31</f>
        <v>0</v>
      </c>
      <c r="AJ273" s="83">
        <f>KPCO_Additions_Summer!V273*'Key Assumptions'!$H31</f>
        <v>0</v>
      </c>
      <c r="AK273" s="83">
        <f>KPCO_Additions_Summer!W273*'Key Assumptions'!$H31</f>
        <v>0</v>
      </c>
      <c r="AL273" s="83">
        <f>KPCO_Additions_Summer!X273*'Key Assumptions'!$H31</f>
        <v>0</v>
      </c>
      <c r="AM273" s="83">
        <f>KPCO_Additions_Summer!Y273*'Key Assumptions'!$H31</f>
        <v>0</v>
      </c>
      <c r="AN273" s="83">
        <f>KPCO_Additions_Summer!Z273*'Key Assumptions'!$H31</f>
        <v>0</v>
      </c>
      <c r="AO273" s="83">
        <f>KPCO_Additions_Summer!AA273*'Key Assumptions'!$H31</f>
        <v>0</v>
      </c>
      <c r="AP273" s="83">
        <f>KPCO_Additions_Summer!AB273*'Key Assumptions'!$H31</f>
        <v>0</v>
      </c>
      <c r="AQ273" s="83">
        <f>KPCO_Additions_Summer!AC273*'Key Assumptions'!$H31</f>
        <v>0</v>
      </c>
      <c r="AR273" s="83">
        <f>KPCO_Additions_Summer!AD273*'Key Assumptions'!$H31</f>
        <v>0</v>
      </c>
      <c r="AT273" t="s">
        <v>104</v>
      </c>
    </row>
    <row r="274" spans="1:46" x14ac:dyDescent="0.25">
      <c r="A274" s="10" t="s">
        <v>468</v>
      </c>
      <c r="B274" s="10">
        <v>2033</v>
      </c>
      <c r="C274" s="10" t="s">
        <v>104</v>
      </c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2"/>
      <c r="R274" s="84">
        <f t="shared" si="244"/>
        <v>0</v>
      </c>
      <c r="S274" s="84">
        <f t="shared" si="245"/>
        <v>0</v>
      </c>
      <c r="T274" s="84">
        <f t="shared" si="246"/>
        <v>0</v>
      </c>
      <c r="U274" s="84">
        <f t="shared" si="247"/>
        <v>0</v>
      </c>
      <c r="V274" s="84">
        <f t="shared" si="248"/>
        <v>0</v>
      </c>
      <c r="W274" s="84">
        <f t="shared" si="249"/>
        <v>0</v>
      </c>
      <c r="X274" s="84">
        <f t="shared" si="250"/>
        <v>0</v>
      </c>
      <c r="Y274" s="84">
        <f t="shared" si="251"/>
        <v>0</v>
      </c>
      <c r="Z274" s="84">
        <f t="shared" si="252"/>
        <v>0</v>
      </c>
      <c r="AA274" s="84">
        <f t="shared" si="253"/>
        <v>0</v>
      </c>
      <c r="AB274" s="84">
        <f t="shared" si="254"/>
        <v>0</v>
      </c>
      <c r="AC274" s="84">
        <f t="shared" si="255"/>
        <v>0</v>
      </c>
      <c r="AD274" s="84">
        <f t="shared" si="256"/>
        <v>0</v>
      </c>
      <c r="AF274" s="83">
        <f>KPCO_Additions_Summer!R274*'Key Assumptions'!$H32</f>
        <v>0</v>
      </c>
      <c r="AG274" s="83">
        <f>KPCO_Additions_Summer!S274*'Key Assumptions'!$H32</f>
        <v>0</v>
      </c>
      <c r="AH274" s="83">
        <f>KPCO_Additions_Summer!T274*'Key Assumptions'!$H32</f>
        <v>0</v>
      </c>
      <c r="AI274" s="83">
        <f>KPCO_Additions_Summer!U274*'Key Assumptions'!$H32</f>
        <v>0</v>
      </c>
      <c r="AJ274" s="83">
        <f>KPCO_Additions_Summer!V274*'Key Assumptions'!$H32</f>
        <v>0</v>
      </c>
      <c r="AK274" s="83">
        <f>KPCO_Additions_Summer!W274*'Key Assumptions'!$H32</f>
        <v>0</v>
      </c>
      <c r="AL274" s="83">
        <f>KPCO_Additions_Summer!X274*'Key Assumptions'!$H32</f>
        <v>0</v>
      </c>
      <c r="AM274" s="83">
        <f>KPCO_Additions_Summer!Y274*'Key Assumptions'!$H32</f>
        <v>0</v>
      </c>
      <c r="AN274" s="83">
        <f>KPCO_Additions_Summer!Z274*'Key Assumptions'!$H32</f>
        <v>0</v>
      </c>
      <c r="AO274" s="83">
        <f>KPCO_Additions_Summer!AA274*'Key Assumptions'!$H32</f>
        <v>0</v>
      </c>
      <c r="AP274" s="83">
        <f>KPCO_Additions_Summer!AB274*'Key Assumptions'!$H32</f>
        <v>0</v>
      </c>
      <c r="AQ274" s="83">
        <f>KPCO_Additions_Summer!AC274*'Key Assumptions'!$H32</f>
        <v>0</v>
      </c>
      <c r="AR274" s="83">
        <f>KPCO_Additions_Summer!AD274*'Key Assumptions'!$H32</f>
        <v>0</v>
      </c>
      <c r="AT274" t="s">
        <v>104</v>
      </c>
    </row>
    <row r="275" spans="1:46" x14ac:dyDescent="0.25">
      <c r="A275" s="10" t="s">
        <v>469</v>
      </c>
      <c r="B275" s="10">
        <v>2034</v>
      </c>
      <c r="C275" s="10" t="s">
        <v>104</v>
      </c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2"/>
      <c r="R275" s="84">
        <f t="shared" si="244"/>
        <v>0</v>
      </c>
      <c r="S275" s="84">
        <f t="shared" si="245"/>
        <v>0</v>
      </c>
      <c r="T275" s="84">
        <f t="shared" si="246"/>
        <v>0</v>
      </c>
      <c r="U275" s="84">
        <f t="shared" si="247"/>
        <v>0</v>
      </c>
      <c r="V275" s="84">
        <f t="shared" si="248"/>
        <v>0</v>
      </c>
      <c r="W275" s="84">
        <f t="shared" si="249"/>
        <v>0</v>
      </c>
      <c r="X275" s="84">
        <f t="shared" si="250"/>
        <v>0</v>
      </c>
      <c r="Y275" s="84">
        <f t="shared" si="251"/>
        <v>0</v>
      </c>
      <c r="Z275" s="84">
        <f t="shared" si="252"/>
        <v>0</v>
      </c>
      <c r="AA275" s="84">
        <f t="shared" si="253"/>
        <v>0</v>
      </c>
      <c r="AB275" s="84">
        <f t="shared" si="254"/>
        <v>0</v>
      </c>
      <c r="AC275" s="84">
        <f t="shared" si="255"/>
        <v>0</v>
      </c>
      <c r="AD275" s="84">
        <f t="shared" si="256"/>
        <v>0</v>
      </c>
      <c r="AF275" s="83">
        <f>KPCO_Additions_Summer!R275*'Key Assumptions'!$H33</f>
        <v>0</v>
      </c>
      <c r="AG275" s="83">
        <f>KPCO_Additions_Summer!S275*'Key Assumptions'!$H33</f>
        <v>0</v>
      </c>
      <c r="AH275" s="83">
        <f>KPCO_Additions_Summer!T275*'Key Assumptions'!$H33</f>
        <v>0</v>
      </c>
      <c r="AI275" s="83">
        <f>KPCO_Additions_Summer!U275*'Key Assumptions'!$H33</f>
        <v>0</v>
      </c>
      <c r="AJ275" s="83">
        <f>KPCO_Additions_Summer!V275*'Key Assumptions'!$H33</f>
        <v>0</v>
      </c>
      <c r="AK275" s="83">
        <f>KPCO_Additions_Summer!W275*'Key Assumptions'!$H33</f>
        <v>0</v>
      </c>
      <c r="AL275" s="83">
        <f>KPCO_Additions_Summer!X275*'Key Assumptions'!$H33</f>
        <v>0</v>
      </c>
      <c r="AM275" s="83">
        <f>KPCO_Additions_Summer!Y275*'Key Assumptions'!$H33</f>
        <v>0</v>
      </c>
      <c r="AN275" s="83">
        <f>KPCO_Additions_Summer!Z275*'Key Assumptions'!$H33</f>
        <v>0</v>
      </c>
      <c r="AO275" s="83">
        <f>KPCO_Additions_Summer!AA275*'Key Assumptions'!$H33</f>
        <v>0</v>
      </c>
      <c r="AP275" s="83">
        <f>KPCO_Additions_Summer!AB275*'Key Assumptions'!$H33</f>
        <v>0</v>
      </c>
      <c r="AQ275" s="83">
        <f>KPCO_Additions_Summer!AC275*'Key Assumptions'!$H33</f>
        <v>0</v>
      </c>
      <c r="AR275" s="83">
        <f>KPCO_Additions_Summer!AD275*'Key Assumptions'!$H33</f>
        <v>0</v>
      </c>
      <c r="AT275" t="s">
        <v>104</v>
      </c>
    </row>
    <row r="276" spans="1:46" x14ac:dyDescent="0.25">
      <c r="A276" s="10" t="s">
        <v>470</v>
      </c>
      <c r="B276" s="10">
        <v>2035</v>
      </c>
      <c r="C276" s="10" t="s">
        <v>104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2"/>
      <c r="R276" s="84">
        <f t="shared" si="244"/>
        <v>0</v>
      </c>
      <c r="S276" s="84">
        <f t="shared" si="245"/>
        <v>0</v>
      </c>
      <c r="T276" s="84">
        <f t="shared" si="246"/>
        <v>0</v>
      </c>
      <c r="U276" s="84">
        <f t="shared" si="247"/>
        <v>0</v>
      </c>
      <c r="V276" s="84">
        <f t="shared" si="248"/>
        <v>0</v>
      </c>
      <c r="W276" s="84">
        <f t="shared" si="249"/>
        <v>0</v>
      </c>
      <c r="X276" s="84">
        <f t="shared" si="250"/>
        <v>0</v>
      </c>
      <c r="Y276" s="84">
        <f t="shared" si="251"/>
        <v>0</v>
      </c>
      <c r="Z276" s="84">
        <f t="shared" si="252"/>
        <v>0</v>
      </c>
      <c r="AA276" s="84">
        <f t="shared" si="253"/>
        <v>0</v>
      </c>
      <c r="AB276" s="84">
        <f t="shared" si="254"/>
        <v>0</v>
      </c>
      <c r="AC276" s="84">
        <f t="shared" si="255"/>
        <v>0</v>
      </c>
      <c r="AD276" s="84">
        <f t="shared" si="256"/>
        <v>0</v>
      </c>
      <c r="AF276" s="83">
        <f>KPCO_Additions_Summer!R276*'Key Assumptions'!$H34</f>
        <v>0</v>
      </c>
      <c r="AG276" s="83">
        <f>KPCO_Additions_Summer!S276*'Key Assumptions'!$H34</f>
        <v>0</v>
      </c>
      <c r="AH276" s="83">
        <f>KPCO_Additions_Summer!T276*'Key Assumptions'!$H34</f>
        <v>0</v>
      </c>
      <c r="AI276" s="83">
        <f>KPCO_Additions_Summer!U276*'Key Assumptions'!$H34</f>
        <v>0</v>
      </c>
      <c r="AJ276" s="83">
        <f>KPCO_Additions_Summer!V276*'Key Assumptions'!$H34</f>
        <v>0</v>
      </c>
      <c r="AK276" s="83">
        <f>KPCO_Additions_Summer!W276*'Key Assumptions'!$H34</f>
        <v>0</v>
      </c>
      <c r="AL276" s="83">
        <f>KPCO_Additions_Summer!X276*'Key Assumptions'!$H34</f>
        <v>0</v>
      </c>
      <c r="AM276" s="83">
        <f>KPCO_Additions_Summer!Y276*'Key Assumptions'!$H34</f>
        <v>0</v>
      </c>
      <c r="AN276" s="83">
        <f>KPCO_Additions_Summer!Z276*'Key Assumptions'!$H34</f>
        <v>0</v>
      </c>
      <c r="AO276" s="83">
        <f>KPCO_Additions_Summer!AA276*'Key Assumptions'!$H34</f>
        <v>0</v>
      </c>
      <c r="AP276" s="83">
        <f>KPCO_Additions_Summer!AB276*'Key Assumptions'!$H34</f>
        <v>0</v>
      </c>
      <c r="AQ276" s="83">
        <f>KPCO_Additions_Summer!AC276*'Key Assumptions'!$H34</f>
        <v>0</v>
      </c>
      <c r="AR276" s="83">
        <f>KPCO_Additions_Summer!AD276*'Key Assumptions'!$H34</f>
        <v>0</v>
      </c>
      <c r="AT276" t="s">
        <v>104</v>
      </c>
    </row>
    <row r="277" spans="1:46" x14ac:dyDescent="0.25">
      <c r="A277" s="10" t="s">
        <v>471</v>
      </c>
      <c r="B277" s="10">
        <v>2036</v>
      </c>
      <c r="C277" s="10" t="s">
        <v>104</v>
      </c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2"/>
      <c r="R277" s="84">
        <f t="shared" si="244"/>
        <v>0</v>
      </c>
      <c r="S277" s="84">
        <f t="shared" si="245"/>
        <v>0</v>
      </c>
      <c r="T277" s="84">
        <f t="shared" si="246"/>
        <v>0</v>
      </c>
      <c r="U277" s="84">
        <f t="shared" si="247"/>
        <v>0</v>
      </c>
      <c r="V277" s="84">
        <f t="shared" si="248"/>
        <v>0</v>
      </c>
      <c r="W277" s="84">
        <f t="shared" si="249"/>
        <v>0</v>
      </c>
      <c r="X277" s="84">
        <f t="shared" si="250"/>
        <v>0</v>
      </c>
      <c r="Y277" s="84">
        <f t="shared" si="251"/>
        <v>0</v>
      </c>
      <c r="Z277" s="84">
        <f t="shared" si="252"/>
        <v>0</v>
      </c>
      <c r="AA277" s="84">
        <f t="shared" si="253"/>
        <v>0</v>
      </c>
      <c r="AB277" s="84">
        <f t="shared" si="254"/>
        <v>0</v>
      </c>
      <c r="AC277" s="84">
        <f t="shared" si="255"/>
        <v>0</v>
      </c>
      <c r="AD277" s="84">
        <f t="shared" si="256"/>
        <v>0</v>
      </c>
      <c r="AF277" s="83">
        <f>KPCO_Additions_Summer!R277*'Key Assumptions'!$H35</f>
        <v>0</v>
      </c>
      <c r="AG277" s="83">
        <f>KPCO_Additions_Summer!S277*'Key Assumptions'!$H35</f>
        <v>0</v>
      </c>
      <c r="AH277" s="83">
        <f>KPCO_Additions_Summer!T277*'Key Assumptions'!$H35</f>
        <v>0</v>
      </c>
      <c r="AI277" s="83">
        <f>KPCO_Additions_Summer!U277*'Key Assumptions'!$H35</f>
        <v>0</v>
      </c>
      <c r="AJ277" s="83">
        <f>KPCO_Additions_Summer!V277*'Key Assumptions'!$H35</f>
        <v>0</v>
      </c>
      <c r="AK277" s="83">
        <f>KPCO_Additions_Summer!W277*'Key Assumptions'!$H35</f>
        <v>0</v>
      </c>
      <c r="AL277" s="83">
        <f>KPCO_Additions_Summer!X277*'Key Assumptions'!$H35</f>
        <v>0</v>
      </c>
      <c r="AM277" s="83">
        <f>KPCO_Additions_Summer!Y277*'Key Assumptions'!$H35</f>
        <v>0</v>
      </c>
      <c r="AN277" s="83">
        <f>KPCO_Additions_Summer!Z277*'Key Assumptions'!$H35</f>
        <v>0</v>
      </c>
      <c r="AO277" s="83">
        <f>KPCO_Additions_Summer!AA277*'Key Assumptions'!$H35</f>
        <v>0</v>
      </c>
      <c r="AP277" s="83">
        <f>KPCO_Additions_Summer!AB277*'Key Assumptions'!$H35</f>
        <v>0</v>
      </c>
      <c r="AQ277" s="83">
        <f>KPCO_Additions_Summer!AC277*'Key Assumptions'!$H35</f>
        <v>0</v>
      </c>
      <c r="AR277" s="83">
        <f>KPCO_Additions_Summer!AD277*'Key Assumptions'!$H35</f>
        <v>0</v>
      </c>
      <c r="AT277" t="s">
        <v>104</v>
      </c>
    </row>
    <row r="278" spans="1:46" x14ac:dyDescent="0.25">
      <c r="A278" s="10" t="s">
        <v>472</v>
      </c>
      <c r="B278" s="10">
        <v>2037</v>
      </c>
      <c r="C278" s="10" t="s">
        <v>104</v>
      </c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2"/>
      <c r="R278" s="84">
        <f t="shared" si="244"/>
        <v>0</v>
      </c>
      <c r="S278" s="84">
        <f t="shared" si="245"/>
        <v>0</v>
      </c>
      <c r="T278" s="84">
        <f t="shared" si="246"/>
        <v>0</v>
      </c>
      <c r="U278" s="84">
        <f t="shared" si="247"/>
        <v>0</v>
      </c>
      <c r="V278" s="84">
        <f t="shared" si="248"/>
        <v>0</v>
      </c>
      <c r="W278" s="84">
        <f t="shared" si="249"/>
        <v>0</v>
      </c>
      <c r="X278" s="84">
        <f t="shared" si="250"/>
        <v>0</v>
      </c>
      <c r="Y278" s="84">
        <f t="shared" si="251"/>
        <v>0</v>
      </c>
      <c r="Z278" s="84">
        <f t="shared" si="252"/>
        <v>0</v>
      </c>
      <c r="AA278" s="84">
        <f t="shared" si="253"/>
        <v>0</v>
      </c>
      <c r="AB278" s="84">
        <f t="shared" si="254"/>
        <v>0</v>
      </c>
      <c r="AC278" s="84">
        <f t="shared" si="255"/>
        <v>0</v>
      </c>
      <c r="AD278" s="84">
        <f t="shared" si="256"/>
        <v>0</v>
      </c>
      <c r="AF278" s="83">
        <f>KPCO_Additions_Summer!R278*'Key Assumptions'!$H36</f>
        <v>0</v>
      </c>
      <c r="AG278" s="83">
        <f>KPCO_Additions_Summer!S278*'Key Assumptions'!$H36</f>
        <v>0</v>
      </c>
      <c r="AH278" s="83">
        <f>KPCO_Additions_Summer!T278*'Key Assumptions'!$H36</f>
        <v>0</v>
      </c>
      <c r="AI278" s="83">
        <f>KPCO_Additions_Summer!U278*'Key Assumptions'!$H36</f>
        <v>0</v>
      </c>
      <c r="AJ278" s="83">
        <f>KPCO_Additions_Summer!V278*'Key Assumptions'!$H36</f>
        <v>0</v>
      </c>
      <c r="AK278" s="83">
        <f>KPCO_Additions_Summer!W278*'Key Assumptions'!$H36</f>
        <v>0</v>
      </c>
      <c r="AL278" s="83">
        <f>KPCO_Additions_Summer!X278*'Key Assumptions'!$H36</f>
        <v>0</v>
      </c>
      <c r="AM278" s="83">
        <f>KPCO_Additions_Summer!Y278*'Key Assumptions'!$H36</f>
        <v>0</v>
      </c>
      <c r="AN278" s="83">
        <f>KPCO_Additions_Summer!Z278*'Key Assumptions'!$H36</f>
        <v>0</v>
      </c>
      <c r="AO278" s="83">
        <f>KPCO_Additions_Summer!AA278*'Key Assumptions'!$H36</f>
        <v>0</v>
      </c>
      <c r="AP278" s="83">
        <f>KPCO_Additions_Summer!AB278*'Key Assumptions'!$H36</f>
        <v>0</v>
      </c>
      <c r="AQ278" s="83">
        <f>KPCO_Additions_Summer!AC278*'Key Assumptions'!$H36</f>
        <v>0</v>
      </c>
      <c r="AR278" s="83">
        <f>KPCO_Additions_Summer!AD278*'Key Assumptions'!$H36</f>
        <v>0</v>
      </c>
      <c r="AT278" t="s">
        <v>104</v>
      </c>
    </row>
    <row r="279" spans="1:46" x14ac:dyDescent="0.25">
      <c r="A279" s="10" t="s">
        <v>473</v>
      </c>
      <c r="B279" s="10">
        <v>2038</v>
      </c>
      <c r="C279" s="10" t="s">
        <v>104</v>
      </c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2"/>
      <c r="R279" s="84">
        <f t="shared" si="244"/>
        <v>0</v>
      </c>
      <c r="S279" s="84">
        <f t="shared" si="245"/>
        <v>0</v>
      </c>
      <c r="T279" s="84">
        <f t="shared" si="246"/>
        <v>0</v>
      </c>
      <c r="U279" s="84">
        <f t="shared" si="247"/>
        <v>0</v>
      </c>
      <c r="V279" s="84">
        <f t="shared" si="248"/>
        <v>0</v>
      </c>
      <c r="W279" s="84">
        <f t="shared" si="249"/>
        <v>0</v>
      </c>
      <c r="X279" s="84">
        <f t="shared" si="250"/>
        <v>0</v>
      </c>
      <c r="Y279" s="84">
        <f t="shared" si="251"/>
        <v>0</v>
      </c>
      <c r="Z279" s="84">
        <f t="shared" si="252"/>
        <v>0</v>
      </c>
      <c r="AA279" s="84">
        <f t="shared" si="253"/>
        <v>0</v>
      </c>
      <c r="AB279" s="84">
        <f t="shared" si="254"/>
        <v>0</v>
      </c>
      <c r="AC279" s="84">
        <f t="shared" si="255"/>
        <v>0</v>
      </c>
      <c r="AD279" s="84">
        <f t="shared" si="256"/>
        <v>0</v>
      </c>
      <c r="AF279" s="83">
        <f>KPCO_Additions_Summer!R279*'Key Assumptions'!$H37</f>
        <v>0</v>
      </c>
      <c r="AG279" s="83">
        <f>KPCO_Additions_Summer!S279*'Key Assumptions'!$H37</f>
        <v>0</v>
      </c>
      <c r="AH279" s="83">
        <f>KPCO_Additions_Summer!T279*'Key Assumptions'!$H37</f>
        <v>0</v>
      </c>
      <c r="AI279" s="83">
        <f>KPCO_Additions_Summer!U279*'Key Assumptions'!$H37</f>
        <v>0</v>
      </c>
      <c r="AJ279" s="83">
        <f>KPCO_Additions_Summer!V279*'Key Assumptions'!$H37</f>
        <v>0</v>
      </c>
      <c r="AK279" s="83">
        <f>KPCO_Additions_Summer!W279*'Key Assumptions'!$H37</f>
        <v>0</v>
      </c>
      <c r="AL279" s="83">
        <f>KPCO_Additions_Summer!X279*'Key Assumptions'!$H37</f>
        <v>0</v>
      </c>
      <c r="AM279" s="83">
        <f>KPCO_Additions_Summer!Y279*'Key Assumptions'!$H37</f>
        <v>0</v>
      </c>
      <c r="AN279" s="83">
        <f>KPCO_Additions_Summer!Z279*'Key Assumptions'!$H37</f>
        <v>0</v>
      </c>
      <c r="AO279" s="83">
        <f>KPCO_Additions_Summer!AA279*'Key Assumptions'!$H37</f>
        <v>0</v>
      </c>
      <c r="AP279" s="83">
        <f>KPCO_Additions_Summer!AB279*'Key Assumptions'!$H37</f>
        <v>0</v>
      </c>
      <c r="AQ279" s="83">
        <f>KPCO_Additions_Summer!AC279*'Key Assumptions'!$H37</f>
        <v>0</v>
      </c>
      <c r="AR279" s="83">
        <f>KPCO_Additions_Summer!AD279*'Key Assumptions'!$H37</f>
        <v>0</v>
      </c>
      <c r="AT279" t="s">
        <v>104</v>
      </c>
    </row>
    <row r="280" spans="1:46" x14ac:dyDescent="0.25">
      <c r="A280" s="10" t="s">
        <v>474</v>
      </c>
      <c r="B280" s="10">
        <v>2039</v>
      </c>
      <c r="C280" s="10" t="s">
        <v>104</v>
      </c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2"/>
      <c r="R280" s="84">
        <f t="shared" si="244"/>
        <v>0</v>
      </c>
      <c r="S280" s="84">
        <f t="shared" si="245"/>
        <v>0</v>
      </c>
      <c r="T280" s="84">
        <f t="shared" si="246"/>
        <v>0</v>
      </c>
      <c r="U280" s="84">
        <f t="shared" si="247"/>
        <v>0</v>
      </c>
      <c r="V280" s="84">
        <f t="shared" si="248"/>
        <v>0</v>
      </c>
      <c r="W280" s="84">
        <f t="shared" si="249"/>
        <v>0</v>
      </c>
      <c r="X280" s="84">
        <f t="shared" si="250"/>
        <v>0</v>
      </c>
      <c r="Y280" s="84">
        <f t="shared" si="251"/>
        <v>0</v>
      </c>
      <c r="Z280" s="84">
        <f t="shared" si="252"/>
        <v>0</v>
      </c>
      <c r="AA280" s="84">
        <f t="shared" si="253"/>
        <v>0</v>
      </c>
      <c r="AB280" s="84">
        <f t="shared" si="254"/>
        <v>0</v>
      </c>
      <c r="AC280" s="84">
        <f t="shared" si="255"/>
        <v>0</v>
      </c>
      <c r="AD280" s="84">
        <f t="shared" si="256"/>
        <v>0</v>
      </c>
      <c r="AF280" s="83">
        <f>KPCO_Additions_Summer!R280*'Key Assumptions'!$H38</f>
        <v>0</v>
      </c>
      <c r="AG280" s="83">
        <f>KPCO_Additions_Summer!S280*'Key Assumptions'!$H38</f>
        <v>0</v>
      </c>
      <c r="AH280" s="83">
        <f>KPCO_Additions_Summer!T280*'Key Assumptions'!$H38</f>
        <v>0</v>
      </c>
      <c r="AI280" s="83">
        <f>KPCO_Additions_Summer!U280*'Key Assumptions'!$H38</f>
        <v>0</v>
      </c>
      <c r="AJ280" s="83">
        <f>KPCO_Additions_Summer!V280*'Key Assumptions'!$H38</f>
        <v>0</v>
      </c>
      <c r="AK280" s="83">
        <f>KPCO_Additions_Summer!W280*'Key Assumptions'!$H38</f>
        <v>0</v>
      </c>
      <c r="AL280" s="83">
        <f>KPCO_Additions_Summer!X280*'Key Assumptions'!$H38</f>
        <v>0</v>
      </c>
      <c r="AM280" s="83">
        <f>KPCO_Additions_Summer!Y280*'Key Assumptions'!$H38</f>
        <v>0</v>
      </c>
      <c r="AN280" s="83">
        <f>KPCO_Additions_Summer!Z280*'Key Assumptions'!$H38</f>
        <v>0</v>
      </c>
      <c r="AO280" s="83">
        <f>KPCO_Additions_Summer!AA280*'Key Assumptions'!$H38</f>
        <v>0</v>
      </c>
      <c r="AP280" s="83">
        <f>KPCO_Additions_Summer!AB280*'Key Assumptions'!$H38</f>
        <v>0</v>
      </c>
      <c r="AQ280" s="83">
        <f>KPCO_Additions_Summer!AC280*'Key Assumptions'!$H38</f>
        <v>0</v>
      </c>
      <c r="AR280" s="83">
        <f>KPCO_Additions_Summer!AD280*'Key Assumptions'!$H38</f>
        <v>0</v>
      </c>
      <c r="AT280" t="s">
        <v>104</v>
      </c>
    </row>
    <row r="281" spans="1:46" x14ac:dyDescent="0.25">
      <c r="A281" s="10" t="s">
        <v>475</v>
      </c>
      <c r="B281" s="10">
        <v>2040</v>
      </c>
      <c r="C281" s="10" t="s">
        <v>104</v>
      </c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2"/>
      <c r="R281" s="84">
        <f t="shared" si="244"/>
        <v>0</v>
      </c>
      <c r="S281" s="84">
        <f t="shared" si="245"/>
        <v>0</v>
      </c>
      <c r="T281" s="84">
        <f t="shared" si="246"/>
        <v>0</v>
      </c>
      <c r="U281" s="84">
        <f t="shared" si="247"/>
        <v>0</v>
      </c>
      <c r="V281" s="84">
        <f t="shared" si="248"/>
        <v>0</v>
      </c>
      <c r="W281" s="84">
        <f t="shared" si="249"/>
        <v>0</v>
      </c>
      <c r="X281" s="84">
        <f t="shared" si="250"/>
        <v>0</v>
      </c>
      <c r="Y281" s="84">
        <f t="shared" si="251"/>
        <v>0</v>
      </c>
      <c r="Z281" s="84">
        <f t="shared" si="252"/>
        <v>0</v>
      </c>
      <c r="AA281" s="84">
        <f t="shared" si="253"/>
        <v>0</v>
      </c>
      <c r="AB281" s="84">
        <f t="shared" si="254"/>
        <v>0</v>
      </c>
      <c r="AC281" s="84">
        <f t="shared" si="255"/>
        <v>0</v>
      </c>
      <c r="AD281" s="84">
        <f t="shared" si="256"/>
        <v>0</v>
      </c>
      <c r="AF281" s="83">
        <f>KPCO_Additions_Summer!R281*'Key Assumptions'!$H39</f>
        <v>0</v>
      </c>
      <c r="AG281" s="83">
        <f>KPCO_Additions_Summer!S281*'Key Assumptions'!$H39</f>
        <v>0</v>
      </c>
      <c r="AH281" s="83">
        <f>KPCO_Additions_Summer!T281*'Key Assumptions'!$H39</f>
        <v>0</v>
      </c>
      <c r="AI281" s="83">
        <f>KPCO_Additions_Summer!U281*'Key Assumptions'!$H39</f>
        <v>0</v>
      </c>
      <c r="AJ281" s="83">
        <f>KPCO_Additions_Summer!V281*'Key Assumptions'!$H39</f>
        <v>0</v>
      </c>
      <c r="AK281" s="83">
        <f>KPCO_Additions_Summer!W281*'Key Assumptions'!$H39</f>
        <v>0</v>
      </c>
      <c r="AL281" s="83">
        <f>KPCO_Additions_Summer!X281*'Key Assumptions'!$H39</f>
        <v>0</v>
      </c>
      <c r="AM281" s="83">
        <f>KPCO_Additions_Summer!Y281*'Key Assumptions'!$H39</f>
        <v>0</v>
      </c>
      <c r="AN281" s="83">
        <f>KPCO_Additions_Summer!Z281*'Key Assumptions'!$H39</f>
        <v>0</v>
      </c>
      <c r="AO281" s="83">
        <f>KPCO_Additions_Summer!AA281*'Key Assumptions'!$H39</f>
        <v>0</v>
      </c>
      <c r="AP281" s="83">
        <f>KPCO_Additions_Summer!AB281*'Key Assumptions'!$H39</f>
        <v>0</v>
      </c>
      <c r="AQ281" s="83">
        <f>KPCO_Additions_Summer!AC281*'Key Assumptions'!$H39</f>
        <v>0</v>
      </c>
      <c r="AR281" s="83">
        <f>KPCO_Additions_Summer!AD281*'Key Assumptions'!$H39</f>
        <v>0</v>
      </c>
      <c r="AT281" t="s">
        <v>104</v>
      </c>
    </row>
    <row r="282" spans="1:46" x14ac:dyDescent="0.25">
      <c r="A282" s="10" t="s">
        <v>476</v>
      </c>
      <c r="B282" s="10">
        <v>2041</v>
      </c>
      <c r="C282" s="10" t="s">
        <v>104</v>
      </c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2"/>
      <c r="R282" s="84">
        <f t="shared" si="244"/>
        <v>0</v>
      </c>
      <c r="S282" s="84">
        <f t="shared" si="245"/>
        <v>0</v>
      </c>
      <c r="T282" s="84">
        <f t="shared" si="246"/>
        <v>0</v>
      </c>
      <c r="U282" s="84">
        <f t="shared" si="247"/>
        <v>0</v>
      </c>
      <c r="V282" s="84">
        <f t="shared" si="248"/>
        <v>0</v>
      </c>
      <c r="W282" s="84">
        <f t="shared" si="249"/>
        <v>0</v>
      </c>
      <c r="X282" s="84">
        <f t="shared" si="250"/>
        <v>0</v>
      </c>
      <c r="Y282" s="84">
        <f t="shared" si="251"/>
        <v>0</v>
      </c>
      <c r="Z282" s="84">
        <f t="shared" si="252"/>
        <v>0</v>
      </c>
      <c r="AA282" s="84">
        <f t="shared" si="253"/>
        <v>0</v>
      </c>
      <c r="AB282" s="84">
        <f t="shared" si="254"/>
        <v>0</v>
      </c>
      <c r="AC282" s="84">
        <f t="shared" si="255"/>
        <v>0</v>
      </c>
      <c r="AD282" s="84">
        <f t="shared" si="256"/>
        <v>0</v>
      </c>
      <c r="AF282" s="83">
        <f>KPCO_Additions_Summer!R282*'Key Assumptions'!$H40</f>
        <v>0</v>
      </c>
      <c r="AG282" s="83">
        <f>KPCO_Additions_Summer!S282*'Key Assumptions'!$H40</f>
        <v>0</v>
      </c>
      <c r="AH282" s="83">
        <f>KPCO_Additions_Summer!T282*'Key Assumptions'!$H40</f>
        <v>0</v>
      </c>
      <c r="AI282" s="83">
        <f>KPCO_Additions_Summer!U282*'Key Assumptions'!$H40</f>
        <v>0</v>
      </c>
      <c r="AJ282" s="83">
        <f>KPCO_Additions_Summer!V282*'Key Assumptions'!$H40</f>
        <v>0</v>
      </c>
      <c r="AK282" s="83">
        <f>KPCO_Additions_Summer!W282*'Key Assumptions'!$H40</f>
        <v>0</v>
      </c>
      <c r="AL282" s="83">
        <f>KPCO_Additions_Summer!X282*'Key Assumptions'!$H40</f>
        <v>0</v>
      </c>
      <c r="AM282" s="83">
        <f>KPCO_Additions_Summer!Y282*'Key Assumptions'!$H40</f>
        <v>0</v>
      </c>
      <c r="AN282" s="83">
        <f>KPCO_Additions_Summer!Z282*'Key Assumptions'!$H40</f>
        <v>0</v>
      </c>
      <c r="AO282" s="83">
        <f>KPCO_Additions_Summer!AA282*'Key Assumptions'!$H40</f>
        <v>0</v>
      </c>
      <c r="AP282" s="83">
        <f>KPCO_Additions_Summer!AB282*'Key Assumptions'!$H40</f>
        <v>0</v>
      </c>
      <c r="AQ282" s="83">
        <f>KPCO_Additions_Summer!AC282*'Key Assumptions'!$H40</f>
        <v>0</v>
      </c>
      <c r="AR282" s="83">
        <f>KPCO_Additions_Summer!AD282*'Key Assumptions'!$H40</f>
        <v>0</v>
      </c>
      <c r="AT282" t="s">
        <v>104</v>
      </c>
    </row>
    <row r="283" spans="1:46" x14ac:dyDescent="0.25">
      <c r="A283" s="10" t="s">
        <v>477</v>
      </c>
      <c r="B283" s="10">
        <v>2042</v>
      </c>
      <c r="C283" s="10" t="s">
        <v>104</v>
      </c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2"/>
      <c r="R283" s="84">
        <f t="shared" si="244"/>
        <v>0</v>
      </c>
      <c r="S283" s="84">
        <f t="shared" si="245"/>
        <v>0</v>
      </c>
      <c r="T283" s="84">
        <f t="shared" si="246"/>
        <v>0</v>
      </c>
      <c r="U283" s="84">
        <f t="shared" si="247"/>
        <v>0</v>
      </c>
      <c r="V283" s="84">
        <f t="shared" si="248"/>
        <v>0</v>
      </c>
      <c r="W283" s="84">
        <f t="shared" si="249"/>
        <v>0</v>
      </c>
      <c r="X283" s="84">
        <f t="shared" si="250"/>
        <v>0</v>
      </c>
      <c r="Y283" s="84">
        <f t="shared" si="251"/>
        <v>0</v>
      </c>
      <c r="Z283" s="84">
        <f t="shared" si="252"/>
        <v>0</v>
      </c>
      <c r="AA283" s="84">
        <f t="shared" si="253"/>
        <v>0</v>
      </c>
      <c r="AB283" s="84">
        <f t="shared" si="254"/>
        <v>0</v>
      </c>
      <c r="AC283" s="84">
        <f t="shared" si="255"/>
        <v>0</v>
      </c>
      <c r="AD283" s="84">
        <f t="shared" si="256"/>
        <v>0</v>
      </c>
      <c r="AF283" s="83">
        <f>KPCO_Additions_Summer!R283*'Key Assumptions'!$H41</f>
        <v>0</v>
      </c>
      <c r="AG283" s="83">
        <f>KPCO_Additions_Summer!S283*'Key Assumptions'!$H41</f>
        <v>0</v>
      </c>
      <c r="AH283" s="83">
        <f>KPCO_Additions_Summer!T283*'Key Assumptions'!$H41</f>
        <v>0</v>
      </c>
      <c r="AI283" s="83">
        <f>KPCO_Additions_Summer!U283*'Key Assumptions'!$H41</f>
        <v>0</v>
      </c>
      <c r="AJ283" s="83">
        <f>KPCO_Additions_Summer!V283*'Key Assumptions'!$H41</f>
        <v>0</v>
      </c>
      <c r="AK283" s="83">
        <f>KPCO_Additions_Summer!W283*'Key Assumptions'!$H41</f>
        <v>0</v>
      </c>
      <c r="AL283" s="83">
        <f>KPCO_Additions_Summer!X283*'Key Assumptions'!$H41</f>
        <v>0</v>
      </c>
      <c r="AM283" s="83">
        <f>KPCO_Additions_Summer!Y283*'Key Assumptions'!$H41</f>
        <v>0</v>
      </c>
      <c r="AN283" s="83">
        <f>KPCO_Additions_Summer!Z283*'Key Assumptions'!$H41</f>
        <v>0</v>
      </c>
      <c r="AO283" s="83">
        <f>KPCO_Additions_Summer!AA283*'Key Assumptions'!$H41</f>
        <v>0</v>
      </c>
      <c r="AP283" s="83">
        <f>KPCO_Additions_Summer!AB283*'Key Assumptions'!$H41</f>
        <v>0</v>
      </c>
      <c r="AQ283" s="83">
        <f>KPCO_Additions_Summer!AC283*'Key Assumptions'!$H41</f>
        <v>0</v>
      </c>
      <c r="AR283" s="83">
        <f>KPCO_Additions_Summer!AD283*'Key Assumptions'!$H41</f>
        <v>0</v>
      </c>
      <c r="AT283" t="s">
        <v>104</v>
      </c>
    </row>
    <row r="284" spans="1:46" x14ac:dyDescent="0.25">
      <c r="A284" s="10" t="s">
        <v>478</v>
      </c>
      <c r="B284" s="10">
        <v>2043</v>
      </c>
      <c r="C284" s="10" t="s">
        <v>104</v>
      </c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2"/>
      <c r="R284" s="84">
        <f t="shared" si="244"/>
        <v>0</v>
      </c>
      <c r="S284" s="84">
        <f t="shared" si="245"/>
        <v>0</v>
      </c>
      <c r="T284" s="84">
        <f t="shared" si="246"/>
        <v>0</v>
      </c>
      <c r="U284" s="84">
        <f t="shared" si="247"/>
        <v>0</v>
      </c>
      <c r="V284" s="84">
        <f t="shared" si="248"/>
        <v>0</v>
      </c>
      <c r="W284" s="84">
        <f t="shared" si="249"/>
        <v>0</v>
      </c>
      <c r="X284" s="84">
        <f t="shared" si="250"/>
        <v>0</v>
      </c>
      <c r="Y284" s="84">
        <f t="shared" si="251"/>
        <v>0</v>
      </c>
      <c r="Z284" s="84">
        <f t="shared" si="252"/>
        <v>0</v>
      </c>
      <c r="AA284" s="84">
        <f t="shared" si="253"/>
        <v>0</v>
      </c>
      <c r="AB284" s="84">
        <f t="shared" si="254"/>
        <v>0</v>
      </c>
      <c r="AC284" s="84">
        <f t="shared" si="255"/>
        <v>0</v>
      </c>
      <c r="AD284" s="84">
        <f t="shared" si="256"/>
        <v>0</v>
      </c>
      <c r="AF284" s="83">
        <f>KPCO_Additions_Summer!R284*'Key Assumptions'!$H42</f>
        <v>0</v>
      </c>
      <c r="AG284" s="83">
        <f>KPCO_Additions_Summer!S284*'Key Assumptions'!$H42</f>
        <v>0</v>
      </c>
      <c r="AH284" s="83">
        <f>KPCO_Additions_Summer!T284*'Key Assumptions'!$H42</f>
        <v>0</v>
      </c>
      <c r="AI284" s="83">
        <f>KPCO_Additions_Summer!U284*'Key Assumptions'!$H42</f>
        <v>0</v>
      </c>
      <c r="AJ284" s="83">
        <f>KPCO_Additions_Summer!V284*'Key Assumptions'!$H42</f>
        <v>0</v>
      </c>
      <c r="AK284" s="83">
        <f>KPCO_Additions_Summer!W284*'Key Assumptions'!$H42</f>
        <v>0</v>
      </c>
      <c r="AL284" s="83">
        <f>KPCO_Additions_Summer!X284*'Key Assumptions'!$H42</f>
        <v>0</v>
      </c>
      <c r="AM284" s="83">
        <f>KPCO_Additions_Summer!Y284*'Key Assumptions'!$H42</f>
        <v>0</v>
      </c>
      <c r="AN284" s="83">
        <f>KPCO_Additions_Summer!Z284*'Key Assumptions'!$H42</f>
        <v>0</v>
      </c>
      <c r="AO284" s="83">
        <f>KPCO_Additions_Summer!AA284*'Key Assumptions'!$H42</f>
        <v>0</v>
      </c>
      <c r="AP284" s="83">
        <f>KPCO_Additions_Summer!AB284*'Key Assumptions'!$H42</f>
        <v>0</v>
      </c>
      <c r="AQ284" s="83">
        <f>KPCO_Additions_Summer!AC284*'Key Assumptions'!$H42</f>
        <v>0</v>
      </c>
      <c r="AR284" s="83">
        <f>KPCO_Additions_Summer!AD284*'Key Assumptions'!$H42</f>
        <v>0</v>
      </c>
      <c r="AT284" t="s">
        <v>104</v>
      </c>
    </row>
    <row r="285" spans="1:46" x14ac:dyDescent="0.25">
      <c r="A285" s="10" t="s">
        <v>479</v>
      </c>
      <c r="B285" s="10">
        <v>2023</v>
      </c>
      <c r="C285" s="10" t="s">
        <v>14</v>
      </c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2"/>
      <c r="R285" s="84">
        <f>D285</f>
        <v>0</v>
      </c>
      <c r="S285" s="84">
        <f>E285</f>
        <v>0</v>
      </c>
      <c r="T285" s="84">
        <f>F285</f>
        <v>0</v>
      </c>
      <c r="U285" s="84">
        <f>G285</f>
        <v>0</v>
      </c>
      <c r="V285" s="84">
        <f t="shared" ref="V285:W285" si="257">H285</f>
        <v>0</v>
      </c>
      <c r="W285" s="84">
        <f t="shared" si="257"/>
        <v>0</v>
      </c>
      <c r="X285" s="84">
        <f>J285</f>
        <v>0</v>
      </c>
      <c r="Y285" s="84">
        <f>K285</f>
        <v>0</v>
      </c>
      <c r="Z285" s="84">
        <f>L285</f>
        <v>0</v>
      </c>
      <c r="AA285" s="84">
        <f>M285</f>
        <v>0</v>
      </c>
      <c r="AB285" s="84">
        <f t="shared" ref="AB285:AC285" si="258">N285</f>
        <v>0</v>
      </c>
      <c r="AC285" s="84">
        <f t="shared" si="258"/>
        <v>0</v>
      </c>
      <c r="AD285" s="84">
        <f>P285</f>
        <v>0</v>
      </c>
      <c r="AF285" s="83">
        <f>KPCO_Additions_Summer!R285*'Key Assumptions'!$H22</f>
        <v>0</v>
      </c>
      <c r="AG285" s="83">
        <f>KPCO_Additions_Summer!S285*'Key Assumptions'!$H22</f>
        <v>0</v>
      </c>
      <c r="AH285" s="83">
        <f>KPCO_Additions_Summer!T285*'Key Assumptions'!$H22</f>
        <v>0</v>
      </c>
      <c r="AI285" s="83">
        <f>KPCO_Additions_Summer!U285*'Key Assumptions'!$H22</f>
        <v>0</v>
      </c>
      <c r="AJ285" s="83">
        <f>KPCO_Additions_Summer!V285*'Key Assumptions'!$H22</f>
        <v>0</v>
      </c>
      <c r="AK285" s="83">
        <f>KPCO_Additions_Summer!W285*'Key Assumptions'!$H22</f>
        <v>0</v>
      </c>
      <c r="AL285" s="83">
        <f>KPCO_Additions_Summer!X285*'Key Assumptions'!$H22</f>
        <v>0</v>
      </c>
      <c r="AM285" s="83">
        <f>KPCO_Additions_Summer!Y285*'Key Assumptions'!$H22</f>
        <v>0</v>
      </c>
      <c r="AN285" s="83">
        <f>KPCO_Additions_Summer!Z285*'Key Assumptions'!$H22</f>
        <v>0</v>
      </c>
      <c r="AO285" s="83">
        <f>KPCO_Additions_Summer!AA285*'Key Assumptions'!$H22</f>
        <v>0</v>
      </c>
      <c r="AP285" s="83">
        <f>KPCO_Additions_Summer!AB285*'Key Assumptions'!$H22</f>
        <v>0</v>
      </c>
      <c r="AQ285" s="83">
        <f>KPCO_Additions_Summer!AC285*'Key Assumptions'!$H22</f>
        <v>0</v>
      </c>
      <c r="AR285" s="83">
        <f>KPCO_Additions_Summer!AD285*'Key Assumptions'!$H22</f>
        <v>0</v>
      </c>
      <c r="AT285" t="s">
        <v>14</v>
      </c>
    </row>
    <row r="286" spans="1:46" x14ac:dyDescent="0.25">
      <c r="A286" s="10" t="s">
        <v>480</v>
      </c>
      <c r="B286" s="10">
        <v>2024</v>
      </c>
      <c r="C286" s="10" t="s">
        <v>14</v>
      </c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2"/>
      <c r="R286" s="84">
        <f t="shared" ref="R286:R305" si="259">R285+D286</f>
        <v>0</v>
      </c>
      <c r="S286" s="84">
        <f t="shared" ref="S286:S305" si="260">S285+E286</f>
        <v>0</v>
      </c>
      <c r="T286" s="84">
        <f t="shared" ref="T286:T305" si="261">T285+F286</f>
        <v>0</v>
      </c>
      <c r="U286" s="84">
        <f t="shared" ref="U286:U305" si="262">U285+G286</f>
        <v>0</v>
      </c>
      <c r="V286" s="84">
        <f t="shared" ref="V286:V305" si="263">V285+H286</f>
        <v>0</v>
      </c>
      <c r="W286" s="84">
        <f t="shared" ref="W286:W305" si="264">W285+I286</f>
        <v>0</v>
      </c>
      <c r="X286" s="84">
        <f t="shared" ref="X286:X305" si="265">X285+J286</f>
        <v>0</v>
      </c>
      <c r="Y286" s="84">
        <f t="shared" ref="Y286:Y305" si="266">Y285+K286</f>
        <v>0</v>
      </c>
      <c r="Z286" s="84">
        <f t="shared" ref="Z286:Z305" si="267">Z285+L286</f>
        <v>0</v>
      </c>
      <c r="AA286" s="84">
        <f t="shared" ref="AA286:AA305" si="268">AA285+M286</f>
        <v>0</v>
      </c>
      <c r="AB286" s="84">
        <f t="shared" ref="AB286:AB305" si="269">AB285+N286</f>
        <v>0</v>
      </c>
      <c r="AC286" s="84">
        <f t="shared" ref="AC286:AC305" si="270">AC285+O286</f>
        <v>0</v>
      </c>
      <c r="AD286" s="84">
        <f t="shared" ref="AD286:AD305" si="271">AD285+P286</f>
        <v>0</v>
      </c>
      <c r="AF286" s="83">
        <f>KPCO_Additions_Summer!R286*'Key Assumptions'!$H23</f>
        <v>0</v>
      </c>
      <c r="AG286" s="83">
        <f>KPCO_Additions_Summer!S286*'Key Assumptions'!$H23</f>
        <v>0</v>
      </c>
      <c r="AH286" s="83">
        <f>KPCO_Additions_Summer!T286*'Key Assumptions'!$H23</f>
        <v>0</v>
      </c>
      <c r="AI286" s="83">
        <f>KPCO_Additions_Summer!U286*'Key Assumptions'!$H23</f>
        <v>0</v>
      </c>
      <c r="AJ286" s="83">
        <f>KPCO_Additions_Summer!V286*'Key Assumptions'!$H23</f>
        <v>0</v>
      </c>
      <c r="AK286" s="83">
        <f>KPCO_Additions_Summer!W286*'Key Assumptions'!$H23</f>
        <v>0</v>
      </c>
      <c r="AL286" s="83">
        <f>KPCO_Additions_Summer!X286*'Key Assumptions'!$H23</f>
        <v>0</v>
      </c>
      <c r="AM286" s="83">
        <f>KPCO_Additions_Summer!Y286*'Key Assumptions'!$H23</f>
        <v>0</v>
      </c>
      <c r="AN286" s="83">
        <f>KPCO_Additions_Summer!Z286*'Key Assumptions'!$H23</f>
        <v>0</v>
      </c>
      <c r="AO286" s="83">
        <f>KPCO_Additions_Summer!AA286*'Key Assumptions'!$H23</f>
        <v>0</v>
      </c>
      <c r="AP286" s="83">
        <f>KPCO_Additions_Summer!AB286*'Key Assumptions'!$H23</f>
        <v>0</v>
      </c>
      <c r="AQ286" s="83">
        <f>KPCO_Additions_Summer!AC286*'Key Assumptions'!$H23</f>
        <v>0</v>
      </c>
      <c r="AR286" s="83">
        <f>KPCO_Additions_Summer!AD286*'Key Assumptions'!$H23</f>
        <v>0</v>
      </c>
      <c r="AT286" t="s">
        <v>14</v>
      </c>
    </row>
    <row r="287" spans="1:46" x14ac:dyDescent="0.25">
      <c r="A287" s="10" t="s">
        <v>481</v>
      </c>
      <c r="B287" s="10">
        <v>2025</v>
      </c>
      <c r="C287" s="10" t="s">
        <v>14</v>
      </c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2"/>
      <c r="R287" s="84">
        <f t="shared" si="259"/>
        <v>0</v>
      </c>
      <c r="S287" s="84">
        <f t="shared" si="260"/>
        <v>0</v>
      </c>
      <c r="T287" s="84">
        <f t="shared" si="261"/>
        <v>0</v>
      </c>
      <c r="U287" s="84">
        <f t="shared" si="262"/>
        <v>0</v>
      </c>
      <c r="V287" s="84">
        <f t="shared" si="263"/>
        <v>0</v>
      </c>
      <c r="W287" s="84">
        <f t="shared" si="264"/>
        <v>0</v>
      </c>
      <c r="X287" s="84">
        <f t="shared" si="265"/>
        <v>0</v>
      </c>
      <c r="Y287" s="84">
        <f t="shared" si="266"/>
        <v>0</v>
      </c>
      <c r="Z287" s="84">
        <f t="shared" si="267"/>
        <v>0</v>
      </c>
      <c r="AA287" s="84">
        <f t="shared" si="268"/>
        <v>0</v>
      </c>
      <c r="AB287" s="84">
        <f t="shared" si="269"/>
        <v>0</v>
      </c>
      <c r="AC287" s="84">
        <f t="shared" si="270"/>
        <v>0</v>
      </c>
      <c r="AD287" s="84">
        <f t="shared" si="271"/>
        <v>0</v>
      </c>
      <c r="AF287" s="83">
        <f>KPCO_Additions_Summer!R287*'Key Assumptions'!$H24</f>
        <v>0</v>
      </c>
      <c r="AG287" s="83">
        <f>KPCO_Additions_Summer!S287*'Key Assumptions'!$H24</f>
        <v>0</v>
      </c>
      <c r="AH287" s="83">
        <f>KPCO_Additions_Summer!T287*'Key Assumptions'!$H24</f>
        <v>0</v>
      </c>
      <c r="AI287" s="83">
        <f>KPCO_Additions_Summer!U287*'Key Assumptions'!$H24</f>
        <v>0</v>
      </c>
      <c r="AJ287" s="83">
        <f>KPCO_Additions_Summer!V287*'Key Assumptions'!$H24</f>
        <v>0</v>
      </c>
      <c r="AK287" s="83">
        <f>KPCO_Additions_Summer!W287*'Key Assumptions'!$H24</f>
        <v>0</v>
      </c>
      <c r="AL287" s="83">
        <f>KPCO_Additions_Summer!X287*'Key Assumptions'!$H24</f>
        <v>0</v>
      </c>
      <c r="AM287" s="83">
        <f>KPCO_Additions_Summer!Y287*'Key Assumptions'!$H24</f>
        <v>0</v>
      </c>
      <c r="AN287" s="83">
        <f>KPCO_Additions_Summer!Z287*'Key Assumptions'!$H24</f>
        <v>0</v>
      </c>
      <c r="AO287" s="83">
        <f>KPCO_Additions_Summer!AA287*'Key Assumptions'!$H24</f>
        <v>0</v>
      </c>
      <c r="AP287" s="83">
        <f>KPCO_Additions_Summer!AB287*'Key Assumptions'!$H24</f>
        <v>0</v>
      </c>
      <c r="AQ287" s="83">
        <f>KPCO_Additions_Summer!AC287*'Key Assumptions'!$H24</f>
        <v>0</v>
      </c>
      <c r="AR287" s="83">
        <f>KPCO_Additions_Summer!AD287*'Key Assumptions'!$H24</f>
        <v>0</v>
      </c>
      <c r="AT287" t="s">
        <v>14</v>
      </c>
    </row>
    <row r="288" spans="1:46" x14ac:dyDescent="0.25">
      <c r="A288" s="10" t="s">
        <v>482</v>
      </c>
      <c r="B288" s="10">
        <v>2026</v>
      </c>
      <c r="C288" s="10" t="s">
        <v>14</v>
      </c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2"/>
      <c r="R288" s="84">
        <f t="shared" si="259"/>
        <v>0</v>
      </c>
      <c r="S288" s="84">
        <f t="shared" si="260"/>
        <v>0</v>
      </c>
      <c r="T288" s="84">
        <f t="shared" si="261"/>
        <v>0</v>
      </c>
      <c r="U288" s="84">
        <f t="shared" si="262"/>
        <v>0</v>
      </c>
      <c r="V288" s="84">
        <f t="shared" si="263"/>
        <v>0</v>
      </c>
      <c r="W288" s="84">
        <f t="shared" si="264"/>
        <v>0</v>
      </c>
      <c r="X288" s="84">
        <f t="shared" si="265"/>
        <v>0</v>
      </c>
      <c r="Y288" s="84">
        <f t="shared" si="266"/>
        <v>0</v>
      </c>
      <c r="Z288" s="84">
        <f t="shared" si="267"/>
        <v>0</v>
      </c>
      <c r="AA288" s="84">
        <f t="shared" si="268"/>
        <v>0</v>
      </c>
      <c r="AB288" s="84">
        <f t="shared" si="269"/>
        <v>0</v>
      </c>
      <c r="AC288" s="84">
        <f t="shared" si="270"/>
        <v>0</v>
      </c>
      <c r="AD288" s="84">
        <f t="shared" si="271"/>
        <v>0</v>
      </c>
      <c r="AF288" s="83">
        <f>KPCO_Additions_Summer!R288*'Key Assumptions'!$H25</f>
        <v>0</v>
      </c>
      <c r="AG288" s="83">
        <f>KPCO_Additions_Summer!S288*'Key Assumptions'!$H25</f>
        <v>0</v>
      </c>
      <c r="AH288" s="83">
        <f>KPCO_Additions_Summer!T288*'Key Assumptions'!$H25</f>
        <v>0</v>
      </c>
      <c r="AI288" s="83">
        <f>KPCO_Additions_Summer!U288*'Key Assumptions'!$H25</f>
        <v>0</v>
      </c>
      <c r="AJ288" s="83">
        <f>KPCO_Additions_Summer!V288*'Key Assumptions'!$H25</f>
        <v>0</v>
      </c>
      <c r="AK288" s="83">
        <f>KPCO_Additions_Summer!W288*'Key Assumptions'!$H25</f>
        <v>0</v>
      </c>
      <c r="AL288" s="83">
        <f>KPCO_Additions_Summer!X288*'Key Assumptions'!$H25</f>
        <v>0</v>
      </c>
      <c r="AM288" s="83">
        <f>KPCO_Additions_Summer!Y288*'Key Assumptions'!$H25</f>
        <v>0</v>
      </c>
      <c r="AN288" s="83">
        <f>KPCO_Additions_Summer!Z288*'Key Assumptions'!$H25</f>
        <v>0</v>
      </c>
      <c r="AO288" s="83">
        <f>KPCO_Additions_Summer!AA288*'Key Assumptions'!$H25</f>
        <v>0</v>
      </c>
      <c r="AP288" s="83">
        <f>KPCO_Additions_Summer!AB288*'Key Assumptions'!$H25</f>
        <v>0</v>
      </c>
      <c r="AQ288" s="83">
        <f>KPCO_Additions_Summer!AC288*'Key Assumptions'!$H25</f>
        <v>0</v>
      </c>
      <c r="AR288" s="83">
        <f>KPCO_Additions_Summer!AD288*'Key Assumptions'!$H25</f>
        <v>0</v>
      </c>
      <c r="AT288" t="s">
        <v>14</v>
      </c>
    </row>
    <row r="289" spans="1:46" x14ac:dyDescent="0.25">
      <c r="A289" s="10" t="s">
        <v>483</v>
      </c>
      <c r="B289" s="10">
        <v>2027</v>
      </c>
      <c r="C289" s="10" t="s">
        <v>14</v>
      </c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2"/>
      <c r="R289" s="84">
        <f t="shared" si="259"/>
        <v>0</v>
      </c>
      <c r="S289" s="84">
        <f t="shared" si="260"/>
        <v>0</v>
      </c>
      <c r="T289" s="84">
        <f t="shared" si="261"/>
        <v>0</v>
      </c>
      <c r="U289" s="84">
        <f t="shared" si="262"/>
        <v>0</v>
      </c>
      <c r="V289" s="84">
        <f t="shared" si="263"/>
        <v>0</v>
      </c>
      <c r="W289" s="84">
        <f t="shared" si="264"/>
        <v>0</v>
      </c>
      <c r="X289" s="84">
        <f t="shared" si="265"/>
        <v>0</v>
      </c>
      <c r="Y289" s="84">
        <f t="shared" si="266"/>
        <v>0</v>
      </c>
      <c r="Z289" s="84">
        <f t="shared" si="267"/>
        <v>0</v>
      </c>
      <c r="AA289" s="84">
        <f t="shared" si="268"/>
        <v>0</v>
      </c>
      <c r="AB289" s="84">
        <f t="shared" si="269"/>
        <v>0</v>
      </c>
      <c r="AC289" s="84">
        <f t="shared" si="270"/>
        <v>0</v>
      </c>
      <c r="AD289" s="84">
        <f t="shared" si="271"/>
        <v>0</v>
      </c>
      <c r="AF289" s="83">
        <f>KPCO_Additions_Summer!R289*'Key Assumptions'!$H26</f>
        <v>0</v>
      </c>
      <c r="AG289" s="83">
        <f>KPCO_Additions_Summer!S289*'Key Assumptions'!$H26</f>
        <v>0</v>
      </c>
      <c r="AH289" s="83">
        <f>KPCO_Additions_Summer!T289*'Key Assumptions'!$H26</f>
        <v>0</v>
      </c>
      <c r="AI289" s="83">
        <f>KPCO_Additions_Summer!U289*'Key Assumptions'!$H26</f>
        <v>0</v>
      </c>
      <c r="AJ289" s="83">
        <f>KPCO_Additions_Summer!V289*'Key Assumptions'!$H26</f>
        <v>0</v>
      </c>
      <c r="AK289" s="83">
        <f>KPCO_Additions_Summer!W289*'Key Assumptions'!$H26</f>
        <v>0</v>
      </c>
      <c r="AL289" s="83">
        <f>KPCO_Additions_Summer!X289*'Key Assumptions'!$H26</f>
        <v>0</v>
      </c>
      <c r="AM289" s="83">
        <f>KPCO_Additions_Summer!Y289*'Key Assumptions'!$H26</f>
        <v>0</v>
      </c>
      <c r="AN289" s="83">
        <f>KPCO_Additions_Summer!Z289*'Key Assumptions'!$H26</f>
        <v>0</v>
      </c>
      <c r="AO289" s="83">
        <f>KPCO_Additions_Summer!AA289*'Key Assumptions'!$H26</f>
        <v>0</v>
      </c>
      <c r="AP289" s="83">
        <f>KPCO_Additions_Summer!AB289*'Key Assumptions'!$H26</f>
        <v>0</v>
      </c>
      <c r="AQ289" s="83">
        <f>KPCO_Additions_Summer!AC289*'Key Assumptions'!$H26</f>
        <v>0</v>
      </c>
      <c r="AR289" s="83">
        <f>KPCO_Additions_Summer!AD289*'Key Assumptions'!$H26</f>
        <v>0</v>
      </c>
      <c r="AT289" t="s">
        <v>14</v>
      </c>
    </row>
    <row r="290" spans="1:46" x14ac:dyDescent="0.25">
      <c r="A290" s="10" t="s">
        <v>484</v>
      </c>
      <c r="B290" s="10">
        <v>2028</v>
      </c>
      <c r="C290" s="10" t="s">
        <v>14</v>
      </c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2"/>
      <c r="R290" s="84">
        <f t="shared" si="259"/>
        <v>0</v>
      </c>
      <c r="S290" s="84">
        <f t="shared" si="260"/>
        <v>0</v>
      </c>
      <c r="T290" s="84">
        <f t="shared" si="261"/>
        <v>0</v>
      </c>
      <c r="U290" s="84">
        <f t="shared" si="262"/>
        <v>0</v>
      </c>
      <c r="V290" s="84">
        <f t="shared" si="263"/>
        <v>0</v>
      </c>
      <c r="W290" s="84">
        <f t="shared" si="264"/>
        <v>0</v>
      </c>
      <c r="X290" s="84">
        <f t="shared" si="265"/>
        <v>0</v>
      </c>
      <c r="Y290" s="84">
        <f t="shared" si="266"/>
        <v>0</v>
      </c>
      <c r="Z290" s="84">
        <f t="shared" si="267"/>
        <v>0</v>
      </c>
      <c r="AA290" s="84">
        <f t="shared" si="268"/>
        <v>0</v>
      </c>
      <c r="AB290" s="84">
        <f t="shared" si="269"/>
        <v>0</v>
      </c>
      <c r="AC290" s="84">
        <f t="shared" si="270"/>
        <v>0</v>
      </c>
      <c r="AD290" s="84">
        <f t="shared" si="271"/>
        <v>0</v>
      </c>
      <c r="AF290" s="83">
        <f>KPCO_Additions_Summer!R290*'Key Assumptions'!$H27</f>
        <v>0</v>
      </c>
      <c r="AG290" s="83">
        <f>KPCO_Additions_Summer!S290*'Key Assumptions'!$H27</f>
        <v>0</v>
      </c>
      <c r="AH290" s="83">
        <f>KPCO_Additions_Summer!T290*'Key Assumptions'!$H27</f>
        <v>0</v>
      </c>
      <c r="AI290" s="83">
        <f>KPCO_Additions_Summer!U290*'Key Assumptions'!$H27</f>
        <v>0</v>
      </c>
      <c r="AJ290" s="83">
        <f>KPCO_Additions_Summer!V290*'Key Assumptions'!$H27</f>
        <v>0</v>
      </c>
      <c r="AK290" s="83">
        <f>KPCO_Additions_Summer!W290*'Key Assumptions'!$H27</f>
        <v>0</v>
      </c>
      <c r="AL290" s="83">
        <f>KPCO_Additions_Summer!X290*'Key Assumptions'!$H27</f>
        <v>0</v>
      </c>
      <c r="AM290" s="83">
        <f>KPCO_Additions_Summer!Y290*'Key Assumptions'!$H27</f>
        <v>0</v>
      </c>
      <c r="AN290" s="83">
        <f>KPCO_Additions_Summer!Z290*'Key Assumptions'!$H27</f>
        <v>0</v>
      </c>
      <c r="AO290" s="83">
        <f>KPCO_Additions_Summer!AA290*'Key Assumptions'!$H27</f>
        <v>0</v>
      </c>
      <c r="AP290" s="83">
        <f>KPCO_Additions_Summer!AB290*'Key Assumptions'!$H27</f>
        <v>0</v>
      </c>
      <c r="AQ290" s="83">
        <f>KPCO_Additions_Summer!AC290*'Key Assumptions'!$H27</f>
        <v>0</v>
      </c>
      <c r="AR290" s="83">
        <f>KPCO_Additions_Summer!AD290*'Key Assumptions'!$H27</f>
        <v>0</v>
      </c>
      <c r="AT290" t="s">
        <v>14</v>
      </c>
    </row>
    <row r="291" spans="1:46" x14ac:dyDescent="0.25">
      <c r="A291" s="10" t="s">
        <v>485</v>
      </c>
      <c r="B291" s="10">
        <v>2029</v>
      </c>
      <c r="C291" s="10" t="s">
        <v>14</v>
      </c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2"/>
      <c r="R291" s="84">
        <f t="shared" si="259"/>
        <v>0</v>
      </c>
      <c r="S291" s="84">
        <f t="shared" si="260"/>
        <v>0</v>
      </c>
      <c r="T291" s="84">
        <f t="shared" si="261"/>
        <v>0</v>
      </c>
      <c r="U291" s="84">
        <f t="shared" si="262"/>
        <v>0</v>
      </c>
      <c r="V291" s="84">
        <f t="shared" si="263"/>
        <v>0</v>
      </c>
      <c r="W291" s="84">
        <f t="shared" si="264"/>
        <v>0</v>
      </c>
      <c r="X291" s="84">
        <f t="shared" si="265"/>
        <v>0</v>
      </c>
      <c r="Y291" s="84">
        <f t="shared" si="266"/>
        <v>0</v>
      </c>
      <c r="Z291" s="84">
        <f t="shared" si="267"/>
        <v>0</v>
      </c>
      <c r="AA291" s="84">
        <f t="shared" si="268"/>
        <v>0</v>
      </c>
      <c r="AB291" s="84">
        <f t="shared" si="269"/>
        <v>0</v>
      </c>
      <c r="AC291" s="84">
        <f t="shared" si="270"/>
        <v>0</v>
      </c>
      <c r="AD291" s="84">
        <f t="shared" si="271"/>
        <v>0</v>
      </c>
      <c r="AF291" s="83">
        <f>KPCO_Additions_Summer!R291*'Key Assumptions'!$H28</f>
        <v>0</v>
      </c>
      <c r="AG291" s="83">
        <f>KPCO_Additions_Summer!S291*'Key Assumptions'!$H28</f>
        <v>0</v>
      </c>
      <c r="AH291" s="83">
        <f>KPCO_Additions_Summer!T291*'Key Assumptions'!$H28</f>
        <v>0</v>
      </c>
      <c r="AI291" s="83">
        <f>KPCO_Additions_Summer!U291*'Key Assumptions'!$H28</f>
        <v>0</v>
      </c>
      <c r="AJ291" s="83">
        <f>KPCO_Additions_Summer!V291*'Key Assumptions'!$H28</f>
        <v>0</v>
      </c>
      <c r="AK291" s="83">
        <f>KPCO_Additions_Summer!W291*'Key Assumptions'!$H28</f>
        <v>0</v>
      </c>
      <c r="AL291" s="83">
        <f>KPCO_Additions_Summer!X291*'Key Assumptions'!$H28</f>
        <v>0</v>
      </c>
      <c r="AM291" s="83">
        <f>KPCO_Additions_Summer!Y291*'Key Assumptions'!$H28</f>
        <v>0</v>
      </c>
      <c r="AN291" s="83">
        <f>KPCO_Additions_Summer!Z291*'Key Assumptions'!$H28</f>
        <v>0</v>
      </c>
      <c r="AO291" s="83">
        <f>KPCO_Additions_Summer!AA291*'Key Assumptions'!$H28</f>
        <v>0</v>
      </c>
      <c r="AP291" s="83">
        <f>KPCO_Additions_Summer!AB291*'Key Assumptions'!$H28</f>
        <v>0</v>
      </c>
      <c r="AQ291" s="83">
        <f>KPCO_Additions_Summer!AC291*'Key Assumptions'!$H28</f>
        <v>0</v>
      </c>
      <c r="AR291" s="83">
        <f>KPCO_Additions_Summer!AD291*'Key Assumptions'!$H28</f>
        <v>0</v>
      </c>
      <c r="AT291" t="s">
        <v>14</v>
      </c>
    </row>
    <row r="292" spans="1:46" x14ac:dyDescent="0.25">
      <c r="A292" s="10" t="s">
        <v>486</v>
      </c>
      <c r="B292" s="10">
        <v>2030</v>
      </c>
      <c r="C292" s="10" t="s">
        <v>14</v>
      </c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2"/>
      <c r="R292" s="84">
        <f t="shared" si="259"/>
        <v>0</v>
      </c>
      <c r="S292" s="84">
        <f t="shared" si="260"/>
        <v>0</v>
      </c>
      <c r="T292" s="84">
        <f t="shared" si="261"/>
        <v>0</v>
      </c>
      <c r="U292" s="84">
        <f t="shared" si="262"/>
        <v>0</v>
      </c>
      <c r="V292" s="84">
        <f t="shared" si="263"/>
        <v>0</v>
      </c>
      <c r="W292" s="84">
        <f t="shared" si="264"/>
        <v>0</v>
      </c>
      <c r="X292" s="84">
        <f t="shared" si="265"/>
        <v>0</v>
      </c>
      <c r="Y292" s="84">
        <f t="shared" si="266"/>
        <v>0</v>
      </c>
      <c r="Z292" s="84">
        <f t="shared" si="267"/>
        <v>0</v>
      </c>
      <c r="AA292" s="84">
        <f t="shared" si="268"/>
        <v>0</v>
      </c>
      <c r="AB292" s="84">
        <f t="shared" si="269"/>
        <v>0</v>
      </c>
      <c r="AC292" s="84">
        <f t="shared" si="270"/>
        <v>0</v>
      </c>
      <c r="AD292" s="84">
        <f t="shared" si="271"/>
        <v>0</v>
      </c>
      <c r="AF292" s="83">
        <f>KPCO_Additions_Summer!R292*'Key Assumptions'!$H29</f>
        <v>0</v>
      </c>
      <c r="AG292" s="83">
        <f>KPCO_Additions_Summer!S292*'Key Assumptions'!$H29</f>
        <v>0</v>
      </c>
      <c r="AH292" s="83">
        <f>KPCO_Additions_Summer!T292*'Key Assumptions'!$H29</f>
        <v>0</v>
      </c>
      <c r="AI292" s="83">
        <f>KPCO_Additions_Summer!U292*'Key Assumptions'!$H29</f>
        <v>0</v>
      </c>
      <c r="AJ292" s="83">
        <f>KPCO_Additions_Summer!V292*'Key Assumptions'!$H29</f>
        <v>0</v>
      </c>
      <c r="AK292" s="83">
        <f>KPCO_Additions_Summer!W292*'Key Assumptions'!$H29</f>
        <v>0</v>
      </c>
      <c r="AL292" s="83">
        <f>KPCO_Additions_Summer!X292*'Key Assumptions'!$H29</f>
        <v>0</v>
      </c>
      <c r="AM292" s="83">
        <f>KPCO_Additions_Summer!Y292*'Key Assumptions'!$H29</f>
        <v>0</v>
      </c>
      <c r="AN292" s="83">
        <f>KPCO_Additions_Summer!Z292*'Key Assumptions'!$H29</f>
        <v>0</v>
      </c>
      <c r="AO292" s="83">
        <f>KPCO_Additions_Summer!AA292*'Key Assumptions'!$H29</f>
        <v>0</v>
      </c>
      <c r="AP292" s="83">
        <f>KPCO_Additions_Summer!AB292*'Key Assumptions'!$H29</f>
        <v>0</v>
      </c>
      <c r="AQ292" s="83">
        <f>KPCO_Additions_Summer!AC292*'Key Assumptions'!$H29</f>
        <v>0</v>
      </c>
      <c r="AR292" s="83">
        <f>KPCO_Additions_Summer!AD292*'Key Assumptions'!$H29</f>
        <v>0</v>
      </c>
      <c r="AT292" t="s">
        <v>14</v>
      </c>
    </row>
    <row r="293" spans="1:46" x14ac:dyDescent="0.25">
      <c r="A293" s="10" t="s">
        <v>487</v>
      </c>
      <c r="B293" s="10">
        <v>2031</v>
      </c>
      <c r="C293" s="10" t="s">
        <v>14</v>
      </c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2"/>
      <c r="R293" s="84">
        <f t="shared" si="259"/>
        <v>0</v>
      </c>
      <c r="S293" s="84">
        <f t="shared" si="260"/>
        <v>0</v>
      </c>
      <c r="T293" s="84">
        <f t="shared" si="261"/>
        <v>0</v>
      </c>
      <c r="U293" s="84">
        <f t="shared" si="262"/>
        <v>0</v>
      </c>
      <c r="V293" s="84">
        <f t="shared" si="263"/>
        <v>0</v>
      </c>
      <c r="W293" s="84">
        <f t="shared" si="264"/>
        <v>0</v>
      </c>
      <c r="X293" s="84">
        <f t="shared" si="265"/>
        <v>0</v>
      </c>
      <c r="Y293" s="84">
        <f t="shared" si="266"/>
        <v>0</v>
      </c>
      <c r="Z293" s="84">
        <f t="shared" si="267"/>
        <v>0</v>
      </c>
      <c r="AA293" s="84">
        <f t="shared" si="268"/>
        <v>0</v>
      </c>
      <c r="AB293" s="84">
        <f t="shared" si="269"/>
        <v>0</v>
      </c>
      <c r="AC293" s="84">
        <f t="shared" si="270"/>
        <v>0</v>
      </c>
      <c r="AD293" s="84">
        <f t="shared" si="271"/>
        <v>0</v>
      </c>
      <c r="AF293" s="83">
        <f>KPCO_Additions_Summer!R293*'Key Assumptions'!$H30</f>
        <v>0</v>
      </c>
      <c r="AG293" s="83">
        <f>KPCO_Additions_Summer!S293*'Key Assumptions'!$H30</f>
        <v>0</v>
      </c>
      <c r="AH293" s="83">
        <f>KPCO_Additions_Summer!T293*'Key Assumptions'!$H30</f>
        <v>0</v>
      </c>
      <c r="AI293" s="83">
        <f>KPCO_Additions_Summer!U293*'Key Assumptions'!$H30</f>
        <v>0</v>
      </c>
      <c r="AJ293" s="83">
        <f>KPCO_Additions_Summer!V293*'Key Assumptions'!$H30</f>
        <v>0</v>
      </c>
      <c r="AK293" s="83">
        <f>KPCO_Additions_Summer!W293*'Key Assumptions'!$H30</f>
        <v>0</v>
      </c>
      <c r="AL293" s="83">
        <f>KPCO_Additions_Summer!X293*'Key Assumptions'!$H30</f>
        <v>0</v>
      </c>
      <c r="AM293" s="83">
        <f>KPCO_Additions_Summer!Y293*'Key Assumptions'!$H30</f>
        <v>0</v>
      </c>
      <c r="AN293" s="83">
        <f>KPCO_Additions_Summer!Z293*'Key Assumptions'!$H30</f>
        <v>0</v>
      </c>
      <c r="AO293" s="83">
        <f>KPCO_Additions_Summer!AA293*'Key Assumptions'!$H30</f>
        <v>0</v>
      </c>
      <c r="AP293" s="83">
        <f>KPCO_Additions_Summer!AB293*'Key Assumptions'!$H30</f>
        <v>0</v>
      </c>
      <c r="AQ293" s="83">
        <f>KPCO_Additions_Summer!AC293*'Key Assumptions'!$H30</f>
        <v>0</v>
      </c>
      <c r="AR293" s="83">
        <f>KPCO_Additions_Summer!AD293*'Key Assumptions'!$H30</f>
        <v>0</v>
      </c>
      <c r="AT293" t="s">
        <v>14</v>
      </c>
    </row>
    <row r="294" spans="1:46" x14ac:dyDescent="0.25">
      <c r="A294" s="10" t="s">
        <v>488</v>
      </c>
      <c r="B294" s="10">
        <v>2032</v>
      </c>
      <c r="C294" s="10" t="s">
        <v>14</v>
      </c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2"/>
      <c r="R294" s="84">
        <f t="shared" si="259"/>
        <v>0</v>
      </c>
      <c r="S294" s="84">
        <f t="shared" si="260"/>
        <v>0</v>
      </c>
      <c r="T294" s="84">
        <f t="shared" si="261"/>
        <v>0</v>
      </c>
      <c r="U294" s="84">
        <f t="shared" si="262"/>
        <v>0</v>
      </c>
      <c r="V294" s="84">
        <f t="shared" si="263"/>
        <v>0</v>
      </c>
      <c r="W294" s="84">
        <f t="shared" si="264"/>
        <v>0</v>
      </c>
      <c r="X294" s="84">
        <f t="shared" si="265"/>
        <v>0</v>
      </c>
      <c r="Y294" s="84">
        <f t="shared" si="266"/>
        <v>0</v>
      </c>
      <c r="Z294" s="84">
        <f t="shared" si="267"/>
        <v>0</v>
      </c>
      <c r="AA294" s="84">
        <f t="shared" si="268"/>
        <v>0</v>
      </c>
      <c r="AB294" s="84">
        <f t="shared" si="269"/>
        <v>0</v>
      </c>
      <c r="AC294" s="84">
        <f t="shared" si="270"/>
        <v>0</v>
      </c>
      <c r="AD294" s="84">
        <f t="shared" si="271"/>
        <v>0</v>
      </c>
      <c r="AF294" s="83">
        <f>KPCO_Additions_Summer!R294*'Key Assumptions'!$H31</f>
        <v>0</v>
      </c>
      <c r="AG294" s="83">
        <f>KPCO_Additions_Summer!S294*'Key Assumptions'!$H31</f>
        <v>0</v>
      </c>
      <c r="AH294" s="83">
        <f>KPCO_Additions_Summer!T294*'Key Assumptions'!$H31</f>
        <v>0</v>
      </c>
      <c r="AI294" s="83">
        <f>KPCO_Additions_Summer!U294*'Key Assumptions'!$H31</f>
        <v>0</v>
      </c>
      <c r="AJ294" s="83">
        <f>KPCO_Additions_Summer!V294*'Key Assumptions'!$H31</f>
        <v>0</v>
      </c>
      <c r="AK294" s="83">
        <f>KPCO_Additions_Summer!W294*'Key Assumptions'!$H31</f>
        <v>0</v>
      </c>
      <c r="AL294" s="83">
        <f>KPCO_Additions_Summer!X294*'Key Assumptions'!$H31</f>
        <v>0</v>
      </c>
      <c r="AM294" s="83">
        <f>KPCO_Additions_Summer!Y294*'Key Assumptions'!$H31</f>
        <v>0</v>
      </c>
      <c r="AN294" s="83">
        <f>KPCO_Additions_Summer!Z294*'Key Assumptions'!$H31</f>
        <v>0</v>
      </c>
      <c r="AO294" s="83">
        <f>KPCO_Additions_Summer!AA294*'Key Assumptions'!$H31</f>
        <v>0</v>
      </c>
      <c r="AP294" s="83">
        <f>KPCO_Additions_Summer!AB294*'Key Assumptions'!$H31</f>
        <v>0</v>
      </c>
      <c r="AQ294" s="83">
        <f>KPCO_Additions_Summer!AC294*'Key Assumptions'!$H31</f>
        <v>0</v>
      </c>
      <c r="AR294" s="83">
        <f>KPCO_Additions_Summer!AD294*'Key Assumptions'!$H31</f>
        <v>0</v>
      </c>
      <c r="AT294" t="s">
        <v>14</v>
      </c>
    </row>
    <row r="295" spans="1:46" x14ac:dyDescent="0.25">
      <c r="A295" s="10" t="s">
        <v>489</v>
      </c>
      <c r="B295" s="10">
        <v>2033</v>
      </c>
      <c r="C295" s="10" t="s">
        <v>14</v>
      </c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2"/>
      <c r="R295" s="84">
        <f t="shared" si="259"/>
        <v>0</v>
      </c>
      <c r="S295" s="84">
        <f t="shared" si="260"/>
        <v>0</v>
      </c>
      <c r="T295" s="84">
        <f t="shared" si="261"/>
        <v>0</v>
      </c>
      <c r="U295" s="84">
        <f t="shared" si="262"/>
        <v>0</v>
      </c>
      <c r="V295" s="84">
        <f t="shared" si="263"/>
        <v>0</v>
      </c>
      <c r="W295" s="84">
        <f t="shared" si="264"/>
        <v>0</v>
      </c>
      <c r="X295" s="84">
        <f t="shared" si="265"/>
        <v>0</v>
      </c>
      <c r="Y295" s="84">
        <f t="shared" si="266"/>
        <v>0</v>
      </c>
      <c r="Z295" s="84">
        <f t="shared" si="267"/>
        <v>0</v>
      </c>
      <c r="AA295" s="84">
        <f t="shared" si="268"/>
        <v>0</v>
      </c>
      <c r="AB295" s="84">
        <f t="shared" si="269"/>
        <v>0</v>
      </c>
      <c r="AC295" s="84">
        <f t="shared" si="270"/>
        <v>0</v>
      </c>
      <c r="AD295" s="84">
        <f t="shared" si="271"/>
        <v>0</v>
      </c>
      <c r="AF295" s="83">
        <f>KPCO_Additions_Summer!R295*'Key Assumptions'!$H32</f>
        <v>0</v>
      </c>
      <c r="AG295" s="83">
        <f>KPCO_Additions_Summer!S295*'Key Assumptions'!$H32</f>
        <v>0</v>
      </c>
      <c r="AH295" s="83">
        <f>KPCO_Additions_Summer!T295*'Key Assumptions'!$H32</f>
        <v>0</v>
      </c>
      <c r="AI295" s="83">
        <f>KPCO_Additions_Summer!U295*'Key Assumptions'!$H32</f>
        <v>0</v>
      </c>
      <c r="AJ295" s="83">
        <f>KPCO_Additions_Summer!V295*'Key Assumptions'!$H32</f>
        <v>0</v>
      </c>
      <c r="AK295" s="83">
        <f>KPCO_Additions_Summer!W295*'Key Assumptions'!$H32</f>
        <v>0</v>
      </c>
      <c r="AL295" s="83">
        <f>KPCO_Additions_Summer!X295*'Key Assumptions'!$H32</f>
        <v>0</v>
      </c>
      <c r="AM295" s="83">
        <f>KPCO_Additions_Summer!Y295*'Key Assumptions'!$H32</f>
        <v>0</v>
      </c>
      <c r="AN295" s="83">
        <f>KPCO_Additions_Summer!Z295*'Key Assumptions'!$H32</f>
        <v>0</v>
      </c>
      <c r="AO295" s="83">
        <f>KPCO_Additions_Summer!AA295*'Key Assumptions'!$H32</f>
        <v>0</v>
      </c>
      <c r="AP295" s="83">
        <f>KPCO_Additions_Summer!AB295*'Key Assumptions'!$H32</f>
        <v>0</v>
      </c>
      <c r="AQ295" s="83">
        <f>KPCO_Additions_Summer!AC295*'Key Assumptions'!$H32</f>
        <v>0</v>
      </c>
      <c r="AR295" s="83">
        <f>KPCO_Additions_Summer!AD295*'Key Assumptions'!$H32</f>
        <v>0</v>
      </c>
      <c r="AT295" t="s">
        <v>14</v>
      </c>
    </row>
    <row r="296" spans="1:46" x14ac:dyDescent="0.25">
      <c r="A296" s="10" t="s">
        <v>490</v>
      </c>
      <c r="B296" s="10">
        <v>2034</v>
      </c>
      <c r="C296" s="10" t="s">
        <v>14</v>
      </c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2"/>
      <c r="R296" s="84">
        <f t="shared" si="259"/>
        <v>0</v>
      </c>
      <c r="S296" s="84">
        <f t="shared" si="260"/>
        <v>0</v>
      </c>
      <c r="T296" s="84">
        <f t="shared" si="261"/>
        <v>0</v>
      </c>
      <c r="U296" s="84">
        <f t="shared" si="262"/>
        <v>0</v>
      </c>
      <c r="V296" s="84">
        <f t="shared" si="263"/>
        <v>0</v>
      </c>
      <c r="W296" s="84">
        <f t="shared" si="264"/>
        <v>0</v>
      </c>
      <c r="X296" s="84">
        <f t="shared" si="265"/>
        <v>0</v>
      </c>
      <c r="Y296" s="84">
        <f t="shared" si="266"/>
        <v>0</v>
      </c>
      <c r="Z296" s="84">
        <f t="shared" si="267"/>
        <v>0</v>
      </c>
      <c r="AA296" s="84">
        <f t="shared" si="268"/>
        <v>0</v>
      </c>
      <c r="AB296" s="84">
        <f t="shared" si="269"/>
        <v>0</v>
      </c>
      <c r="AC296" s="84">
        <f t="shared" si="270"/>
        <v>0</v>
      </c>
      <c r="AD296" s="84">
        <f t="shared" si="271"/>
        <v>0</v>
      </c>
      <c r="AF296" s="83">
        <f>KPCO_Additions_Summer!R296*'Key Assumptions'!$H33</f>
        <v>0</v>
      </c>
      <c r="AG296" s="83">
        <f>KPCO_Additions_Summer!S296*'Key Assumptions'!$H33</f>
        <v>0</v>
      </c>
      <c r="AH296" s="83">
        <f>KPCO_Additions_Summer!T296*'Key Assumptions'!$H33</f>
        <v>0</v>
      </c>
      <c r="AI296" s="83">
        <f>KPCO_Additions_Summer!U296*'Key Assumptions'!$H33</f>
        <v>0</v>
      </c>
      <c r="AJ296" s="83">
        <f>KPCO_Additions_Summer!V296*'Key Assumptions'!$H33</f>
        <v>0</v>
      </c>
      <c r="AK296" s="83">
        <f>KPCO_Additions_Summer!W296*'Key Assumptions'!$H33</f>
        <v>0</v>
      </c>
      <c r="AL296" s="83">
        <f>KPCO_Additions_Summer!X296*'Key Assumptions'!$H33</f>
        <v>0</v>
      </c>
      <c r="AM296" s="83">
        <f>KPCO_Additions_Summer!Y296*'Key Assumptions'!$H33</f>
        <v>0</v>
      </c>
      <c r="AN296" s="83">
        <f>KPCO_Additions_Summer!Z296*'Key Assumptions'!$H33</f>
        <v>0</v>
      </c>
      <c r="AO296" s="83">
        <f>KPCO_Additions_Summer!AA296*'Key Assumptions'!$H33</f>
        <v>0</v>
      </c>
      <c r="AP296" s="83">
        <f>KPCO_Additions_Summer!AB296*'Key Assumptions'!$H33</f>
        <v>0</v>
      </c>
      <c r="AQ296" s="83">
        <f>KPCO_Additions_Summer!AC296*'Key Assumptions'!$H33</f>
        <v>0</v>
      </c>
      <c r="AR296" s="83">
        <f>KPCO_Additions_Summer!AD296*'Key Assumptions'!$H33</f>
        <v>0</v>
      </c>
      <c r="AT296" t="s">
        <v>14</v>
      </c>
    </row>
    <row r="297" spans="1:46" x14ac:dyDescent="0.25">
      <c r="A297" s="10" t="s">
        <v>491</v>
      </c>
      <c r="B297" s="10">
        <v>2035</v>
      </c>
      <c r="C297" s="10" t="s">
        <v>14</v>
      </c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2"/>
      <c r="R297" s="84">
        <f t="shared" si="259"/>
        <v>0</v>
      </c>
      <c r="S297" s="84">
        <f t="shared" si="260"/>
        <v>0</v>
      </c>
      <c r="T297" s="84">
        <f t="shared" si="261"/>
        <v>0</v>
      </c>
      <c r="U297" s="84">
        <f t="shared" si="262"/>
        <v>0</v>
      </c>
      <c r="V297" s="84">
        <f t="shared" si="263"/>
        <v>0</v>
      </c>
      <c r="W297" s="84">
        <f t="shared" si="264"/>
        <v>0</v>
      </c>
      <c r="X297" s="84">
        <f t="shared" si="265"/>
        <v>0</v>
      </c>
      <c r="Y297" s="84">
        <f t="shared" si="266"/>
        <v>0</v>
      </c>
      <c r="Z297" s="84">
        <f t="shared" si="267"/>
        <v>0</v>
      </c>
      <c r="AA297" s="84">
        <f t="shared" si="268"/>
        <v>0</v>
      </c>
      <c r="AB297" s="84">
        <f t="shared" si="269"/>
        <v>0</v>
      </c>
      <c r="AC297" s="84">
        <f t="shared" si="270"/>
        <v>0</v>
      </c>
      <c r="AD297" s="84">
        <f t="shared" si="271"/>
        <v>0</v>
      </c>
      <c r="AF297" s="83">
        <f>KPCO_Additions_Summer!R297*'Key Assumptions'!$H34</f>
        <v>0</v>
      </c>
      <c r="AG297" s="83">
        <f>KPCO_Additions_Summer!S297*'Key Assumptions'!$H34</f>
        <v>0</v>
      </c>
      <c r="AH297" s="83">
        <f>KPCO_Additions_Summer!T297*'Key Assumptions'!$H34</f>
        <v>0</v>
      </c>
      <c r="AI297" s="83">
        <f>KPCO_Additions_Summer!U297*'Key Assumptions'!$H34</f>
        <v>0</v>
      </c>
      <c r="AJ297" s="83">
        <f>KPCO_Additions_Summer!V297*'Key Assumptions'!$H34</f>
        <v>0</v>
      </c>
      <c r="AK297" s="83">
        <f>KPCO_Additions_Summer!W297*'Key Assumptions'!$H34</f>
        <v>0</v>
      </c>
      <c r="AL297" s="83">
        <f>KPCO_Additions_Summer!X297*'Key Assumptions'!$H34</f>
        <v>0</v>
      </c>
      <c r="AM297" s="83">
        <f>KPCO_Additions_Summer!Y297*'Key Assumptions'!$H34</f>
        <v>0</v>
      </c>
      <c r="AN297" s="83">
        <f>KPCO_Additions_Summer!Z297*'Key Assumptions'!$H34</f>
        <v>0</v>
      </c>
      <c r="AO297" s="83">
        <f>KPCO_Additions_Summer!AA297*'Key Assumptions'!$H34</f>
        <v>0</v>
      </c>
      <c r="AP297" s="83">
        <f>KPCO_Additions_Summer!AB297*'Key Assumptions'!$H34</f>
        <v>0</v>
      </c>
      <c r="AQ297" s="83">
        <f>KPCO_Additions_Summer!AC297*'Key Assumptions'!$H34</f>
        <v>0</v>
      </c>
      <c r="AR297" s="83">
        <f>KPCO_Additions_Summer!AD297*'Key Assumptions'!$H34</f>
        <v>0</v>
      </c>
      <c r="AT297" t="s">
        <v>14</v>
      </c>
    </row>
    <row r="298" spans="1:46" x14ac:dyDescent="0.25">
      <c r="A298" s="10" t="s">
        <v>492</v>
      </c>
      <c r="B298" s="10">
        <v>2036</v>
      </c>
      <c r="C298" s="10" t="s">
        <v>14</v>
      </c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2"/>
      <c r="R298" s="84">
        <f t="shared" si="259"/>
        <v>0</v>
      </c>
      <c r="S298" s="84">
        <f t="shared" si="260"/>
        <v>0</v>
      </c>
      <c r="T298" s="84">
        <f t="shared" si="261"/>
        <v>0</v>
      </c>
      <c r="U298" s="84">
        <f t="shared" si="262"/>
        <v>0</v>
      </c>
      <c r="V298" s="84">
        <f t="shared" si="263"/>
        <v>0</v>
      </c>
      <c r="W298" s="84">
        <f t="shared" si="264"/>
        <v>0</v>
      </c>
      <c r="X298" s="84">
        <f t="shared" si="265"/>
        <v>0</v>
      </c>
      <c r="Y298" s="84">
        <f t="shared" si="266"/>
        <v>0</v>
      </c>
      <c r="Z298" s="84">
        <f t="shared" si="267"/>
        <v>0</v>
      </c>
      <c r="AA298" s="84">
        <f t="shared" si="268"/>
        <v>0</v>
      </c>
      <c r="AB298" s="84">
        <f t="shared" si="269"/>
        <v>0</v>
      </c>
      <c r="AC298" s="84">
        <f t="shared" si="270"/>
        <v>0</v>
      </c>
      <c r="AD298" s="84">
        <f t="shared" si="271"/>
        <v>0</v>
      </c>
      <c r="AF298" s="83">
        <f>KPCO_Additions_Summer!R298*'Key Assumptions'!$H35</f>
        <v>0</v>
      </c>
      <c r="AG298" s="83">
        <f>KPCO_Additions_Summer!S298*'Key Assumptions'!$H35</f>
        <v>0</v>
      </c>
      <c r="AH298" s="83">
        <f>KPCO_Additions_Summer!T298*'Key Assumptions'!$H35</f>
        <v>0</v>
      </c>
      <c r="AI298" s="83">
        <f>KPCO_Additions_Summer!U298*'Key Assumptions'!$H35</f>
        <v>0</v>
      </c>
      <c r="AJ298" s="83">
        <f>KPCO_Additions_Summer!V298*'Key Assumptions'!$H35</f>
        <v>0</v>
      </c>
      <c r="AK298" s="83">
        <f>KPCO_Additions_Summer!W298*'Key Assumptions'!$H35</f>
        <v>0</v>
      </c>
      <c r="AL298" s="83">
        <f>KPCO_Additions_Summer!X298*'Key Assumptions'!$H35</f>
        <v>0</v>
      </c>
      <c r="AM298" s="83">
        <f>KPCO_Additions_Summer!Y298*'Key Assumptions'!$H35</f>
        <v>0</v>
      </c>
      <c r="AN298" s="83">
        <f>KPCO_Additions_Summer!Z298*'Key Assumptions'!$H35</f>
        <v>0</v>
      </c>
      <c r="AO298" s="83">
        <f>KPCO_Additions_Summer!AA298*'Key Assumptions'!$H35</f>
        <v>0</v>
      </c>
      <c r="AP298" s="83">
        <f>KPCO_Additions_Summer!AB298*'Key Assumptions'!$H35</f>
        <v>0</v>
      </c>
      <c r="AQ298" s="83">
        <f>KPCO_Additions_Summer!AC298*'Key Assumptions'!$H35</f>
        <v>0</v>
      </c>
      <c r="AR298" s="83">
        <f>KPCO_Additions_Summer!AD298*'Key Assumptions'!$H35</f>
        <v>0</v>
      </c>
      <c r="AT298" t="s">
        <v>14</v>
      </c>
    </row>
    <row r="299" spans="1:46" x14ac:dyDescent="0.25">
      <c r="A299" s="10" t="s">
        <v>493</v>
      </c>
      <c r="B299" s="10">
        <v>2037</v>
      </c>
      <c r="C299" s="10" t="s">
        <v>14</v>
      </c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2"/>
      <c r="R299" s="84">
        <f t="shared" si="259"/>
        <v>0</v>
      </c>
      <c r="S299" s="84">
        <f t="shared" si="260"/>
        <v>0</v>
      </c>
      <c r="T299" s="84">
        <f t="shared" si="261"/>
        <v>0</v>
      </c>
      <c r="U299" s="84">
        <f t="shared" si="262"/>
        <v>0</v>
      </c>
      <c r="V299" s="84">
        <f t="shared" si="263"/>
        <v>0</v>
      </c>
      <c r="W299" s="84">
        <f t="shared" si="264"/>
        <v>0</v>
      </c>
      <c r="X299" s="84">
        <f t="shared" si="265"/>
        <v>0</v>
      </c>
      <c r="Y299" s="84">
        <f t="shared" si="266"/>
        <v>0</v>
      </c>
      <c r="Z299" s="84">
        <f t="shared" si="267"/>
        <v>0</v>
      </c>
      <c r="AA299" s="84">
        <f t="shared" si="268"/>
        <v>0</v>
      </c>
      <c r="AB299" s="84">
        <f t="shared" si="269"/>
        <v>0</v>
      </c>
      <c r="AC299" s="84">
        <f t="shared" si="270"/>
        <v>0</v>
      </c>
      <c r="AD299" s="84">
        <f t="shared" si="271"/>
        <v>0</v>
      </c>
      <c r="AF299" s="83">
        <f>KPCO_Additions_Summer!R299*'Key Assumptions'!$H36</f>
        <v>0</v>
      </c>
      <c r="AG299" s="83">
        <f>KPCO_Additions_Summer!S299*'Key Assumptions'!$H36</f>
        <v>0</v>
      </c>
      <c r="AH299" s="83">
        <f>KPCO_Additions_Summer!T299*'Key Assumptions'!$H36</f>
        <v>0</v>
      </c>
      <c r="AI299" s="83">
        <f>KPCO_Additions_Summer!U299*'Key Assumptions'!$H36</f>
        <v>0</v>
      </c>
      <c r="AJ299" s="83">
        <f>KPCO_Additions_Summer!V299*'Key Assumptions'!$H36</f>
        <v>0</v>
      </c>
      <c r="AK299" s="83">
        <f>KPCO_Additions_Summer!W299*'Key Assumptions'!$H36</f>
        <v>0</v>
      </c>
      <c r="AL299" s="83">
        <f>KPCO_Additions_Summer!X299*'Key Assumptions'!$H36</f>
        <v>0</v>
      </c>
      <c r="AM299" s="83">
        <f>KPCO_Additions_Summer!Y299*'Key Assumptions'!$H36</f>
        <v>0</v>
      </c>
      <c r="AN299" s="83">
        <f>KPCO_Additions_Summer!Z299*'Key Assumptions'!$H36</f>
        <v>0</v>
      </c>
      <c r="AO299" s="83">
        <f>KPCO_Additions_Summer!AA299*'Key Assumptions'!$H36</f>
        <v>0</v>
      </c>
      <c r="AP299" s="83">
        <f>KPCO_Additions_Summer!AB299*'Key Assumptions'!$H36</f>
        <v>0</v>
      </c>
      <c r="AQ299" s="83">
        <f>KPCO_Additions_Summer!AC299*'Key Assumptions'!$H36</f>
        <v>0</v>
      </c>
      <c r="AR299" s="83">
        <f>KPCO_Additions_Summer!AD299*'Key Assumptions'!$H36</f>
        <v>0</v>
      </c>
      <c r="AT299" t="s">
        <v>14</v>
      </c>
    </row>
    <row r="300" spans="1:46" x14ac:dyDescent="0.25">
      <c r="A300" s="10" t="s">
        <v>494</v>
      </c>
      <c r="B300" s="10">
        <v>2038</v>
      </c>
      <c r="C300" s="10" t="s">
        <v>14</v>
      </c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2"/>
      <c r="R300" s="84">
        <f t="shared" si="259"/>
        <v>0</v>
      </c>
      <c r="S300" s="84">
        <f t="shared" si="260"/>
        <v>0</v>
      </c>
      <c r="T300" s="84">
        <f t="shared" si="261"/>
        <v>0</v>
      </c>
      <c r="U300" s="84">
        <f t="shared" si="262"/>
        <v>0</v>
      </c>
      <c r="V300" s="84">
        <f t="shared" si="263"/>
        <v>0</v>
      </c>
      <c r="W300" s="84">
        <f t="shared" si="264"/>
        <v>0</v>
      </c>
      <c r="X300" s="84">
        <f t="shared" si="265"/>
        <v>0</v>
      </c>
      <c r="Y300" s="84">
        <f t="shared" si="266"/>
        <v>0</v>
      </c>
      <c r="Z300" s="84">
        <f t="shared" si="267"/>
        <v>0</v>
      </c>
      <c r="AA300" s="84">
        <f t="shared" si="268"/>
        <v>0</v>
      </c>
      <c r="AB300" s="84">
        <f t="shared" si="269"/>
        <v>0</v>
      </c>
      <c r="AC300" s="84">
        <f t="shared" si="270"/>
        <v>0</v>
      </c>
      <c r="AD300" s="84">
        <f t="shared" si="271"/>
        <v>0</v>
      </c>
      <c r="AF300" s="83">
        <f>KPCO_Additions_Summer!R300*'Key Assumptions'!$H37</f>
        <v>0</v>
      </c>
      <c r="AG300" s="83">
        <f>KPCO_Additions_Summer!S300*'Key Assumptions'!$H37</f>
        <v>0</v>
      </c>
      <c r="AH300" s="83">
        <f>KPCO_Additions_Summer!T300*'Key Assumptions'!$H37</f>
        <v>0</v>
      </c>
      <c r="AI300" s="83">
        <f>KPCO_Additions_Summer!U300*'Key Assumptions'!$H37</f>
        <v>0</v>
      </c>
      <c r="AJ300" s="83">
        <f>KPCO_Additions_Summer!V300*'Key Assumptions'!$H37</f>
        <v>0</v>
      </c>
      <c r="AK300" s="83">
        <f>KPCO_Additions_Summer!W300*'Key Assumptions'!$H37</f>
        <v>0</v>
      </c>
      <c r="AL300" s="83">
        <f>KPCO_Additions_Summer!X300*'Key Assumptions'!$H37</f>
        <v>0</v>
      </c>
      <c r="AM300" s="83">
        <f>KPCO_Additions_Summer!Y300*'Key Assumptions'!$H37</f>
        <v>0</v>
      </c>
      <c r="AN300" s="83">
        <f>KPCO_Additions_Summer!Z300*'Key Assumptions'!$H37</f>
        <v>0</v>
      </c>
      <c r="AO300" s="83">
        <f>KPCO_Additions_Summer!AA300*'Key Assumptions'!$H37</f>
        <v>0</v>
      </c>
      <c r="AP300" s="83">
        <f>KPCO_Additions_Summer!AB300*'Key Assumptions'!$H37</f>
        <v>0</v>
      </c>
      <c r="AQ300" s="83">
        <f>KPCO_Additions_Summer!AC300*'Key Assumptions'!$H37</f>
        <v>0</v>
      </c>
      <c r="AR300" s="83">
        <f>KPCO_Additions_Summer!AD300*'Key Assumptions'!$H37</f>
        <v>0</v>
      </c>
      <c r="AT300" t="s">
        <v>14</v>
      </c>
    </row>
    <row r="301" spans="1:46" x14ac:dyDescent="0.25">
      <c r="A301" s="10" t="s">
        <v>495</v>
      </c>
      <c r="B301" s="10">
        <v>2039</v>
      </c>
      <c r="C301" s="10" t="s">
        <v>14</v>
      </c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2"/>
      <c r="R301" s="84">
        <f t="shared" si="259"/>
        <v>0</v>
      </c>
      <c r="S301" s="84">
        <f t="shared" si="260"/>
        <v>0</v>
      </c>
      <c r="T301" s="84">
        <f t="shared" si="261"/>
        <v>0</v>
      </c>
      <c r="U301" s="84">
        <f t="shared" si="262"/>
        <v>0</v>
      </c>
      <c r="V301" s="84">
        <f t="shared" si="263"/>
        <v>0</v>
      </c>
      <c r="W301" s="84">
        <f t="shared" si="264"/>
        <v>0</v>
      </c>
      <c r="X301" s="84">
        <f t="shared" si="265"/>
        <v>0</v>
      </c>
      <c r="Y301" s="84">
        <f t="shared" si="266"/>
        <v>0</v>
      </c>
      <c r="Z301" s="84">
        <f t="shared" si="267"/>
        <v>0</v>
      </c>
      <c r="AA301" s="84">
        <f t="shared" si="268"/>
        <v>0</v>
      </c>
      <c r="AB301" s="84">
        <f t="shared" si="269"/>
        <v>0</v>
      </c>
      <c r="AC301" s="84">
        <f t="shared" si="270"/>
        <v>0</v>
      </c>
      <c r="AD301" s="84">
        <f t="shared" si="271"/>
        <v>0</v>
      </c>
      <c r="AF301" s="83">
        <f>KPCO_Additions_Summer!R301*'Key Assumptions'!$H38</f>
        <v>0</v>
      </c>
      <c r="AG301" s="83">
        <f>KPCO_Additions_Summer!S301*'Key Assumptions'!$H38</f>
        <v>0</v>
      </c>
      <c r="AH301" s="83">
        <f>KPCO_Additions_Summer!T301*'Key Assumptions'!$H38</f>
        <v>0</v>
      </c>
      <c r="AI301" s="83">
        <f>KPCO_Additions_Summer!U301*'Key Assumptions'!$H38</f>
        <v>0</v>
      </c>
      <c r="AJ301" s="83">
        <f>KPCO_Additions_Summer!V301*'Key Assumptions'!$H38</f>
        <v>0</v>
      </c>
      <c r="AK301" s="83">
        <f>KPCO_Additions_Summer!W301*'Key Assumptions'!$H38</f>
        <v>0</v>
      </c>
      <c r="AL301" s="83">
        <f>KPCO_Additions_Summer!X301*'Key Assumptions'!$H38</f>
        <v>0</v>
      </c>
      <c r="AM301" s="83">
        <f>KPCO_Additions_Summer!Y301*'Key Assumptions'!$H38</f>
        <v>0</v>
      </c>
      <c r="AN301" s="83">
        <f>KPCO_Additions_Summer!Z301*'Key Assumptions'!$H38</f>
        <v>0</v>
      </c>
      <c r="AO301" s="83">
        <f>KPCO_Additions_Summer!AA301*'Key Assumptions'!$H38</f>
        <v>0</v>
      </c>
      <c r="AP301" s="83">
        <f>KPCO_Additions_Summer!AB301*'Key Assumptions'!$H38</f>
        <v>0</v>
      </c>
      <c r="AQ301" s="83">
        <f>KPCO_Additions_Summer!AC301*'Key Assumptions'!$H38</f>
        <v>0</v>
      </c>
      <c r="AR301" s="83">
        <f>KPCO_Additions_Summer!AD301*'Key Assumptions'!$H38</f>
        <v>0</v>
      </c>
      <c r="AT301" t="s">
        <v>14</v>
      </c>
    </row>
    <row r="302" spans="1:46" x14ac:dyDescent="0.25">
      <c r="A302" s="10" t="s">
        <v>496</v>
      </c>
      <c r="B302" s="10">
        <v>2040</v>
      </c>
      <c r="C302" s="10" t="s">
        <v>14</v>
      </c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2"/>
      <c r="R302" s="84">
        <f t="shared" si="259"/>
        <v>0</v>
      </c>
      <c r="S302" s="84">
        <f t="shared" si="260"/>
        <v>0</v>
      </c>
      <c r="T302" s="84">
        <f t="shared" si="261"/>
        <v>0</v>
      </c>
      <c r="U302" s="84">
        <f t="shared" si="262"/>
        <v>0</v>
      </c>
      <c r="V302" s="84">
        <f t="shared" si="263"/>
        <v>0</v>
      </c>
      <c r="W302" s="84">
        <f t="shared" si="264"/>
        <v>0</v>
      </c>
      <c r="X302" s="84">
        <f t="shared" si="265"/>
        <v>0</v>
      </c>
      <c r="Y302" s="84">
        <f t="shared" si="266"/>
        <v>0</v>
      </c>
      <c r="Z302" s="84">
        <f t="shared" si="267"/>
        <v>0</v>
      </c>
      <c r="AA302" s="84">
        <f t="shared" si="268"/>
        <v>0</v>
      </c>
      <c r="AB302" s="84">
        <f t="shared" si="269"/>
        <v>0</v>
      </c>
      <c r="AC302" s="84">
        <f t="shared" si="270"/>
        <v>0</v>
      </c>
      <c r="AD302" s="84">
        <f t="shared" si="271"/>
        <v>0</v>
      </c>
      <c r="AF302" s="83">
        <f>KPCO_Additions_Summer!R302*'Key Assumptions'!$H39</f>
        <v>0</v>
      </c>
      <c r="AG302" s="83">
        <f>KPCO_Additions_Summer!S302*'Key Assumptions'!$H39</f>
        <v>0</v>
      </c>
      <c r="AH302" s="83">
        <f>KPCO_Additions_Summer!T302*'Key Assumptions'!$H39</f>
        <v>0</v>
      </c>
      <c r="AI302" s="83">
        <f>KPCO_Additions_Summer!U302*'Key Assumptions'!$H39</f>
        <v>0</v>
      </c>
      <c r="AJ302" s="83">
        <f>KPCO_Additions_Summer!V302*'Key Assumptions'!$H39</f>
        <v>0</v>
      </c>
      <c r="AK302" s="83">
        <f>KPCO_Additions_Summer!W302*'Key Assumptions'!$H39</f>
        <v>0</v>
      </c>
      <c r="AL302" s="83">
        <f>KPCO_Additions_Summer!X302*'Key Assumptions'!$H39</f>
        <v>0</v>
      </c>
      <c r="AM302" s="83">
        <f>KPCO_Additions_Summer!Y302*'Key Assumptions'!$H39</f>
        <v>0</v>
      </c>
      <c r="AN302" s="83">
        <f>KPCO_Additions_Summer!Z302*'Key Assumptions'!$H39</f>
        <v>0</v>
      </c>
      <c r="AO302" s="83">
        <f>KPCO_Additions_Summer!AA302*'Key Assumptions'!$H39</f>
        <v>0</v>
      </c>
      <c r="AP302" s="83">
        <f>KPCO_Additions_Summer!AB302*'Key Assumptions'!$H39</f>
        <v>0</v>
      </c>
      <c r="AQ302" s="83">
        <f>KPCO_Additions_Summer!AC302*'Key Assumptions'!$H39</f>
        <v>0</v>
      </c>
      <c r="AR302" s="83">
        <f>KPCO_Additions_Summer!AD302*'Key Assumptions'!$H39</f>
        <v>0</v>
      </c>
      <c r="AT302" t="s">
        <v>14</v>
      </c>
    </row>
    <row r="303" spans="1:46" x14ac:dyDescent="0.25">
      <c r="A303" s="10" t="s">
        <v>497</v>
      </c>
      <c r="B303" s="10">
        <v>2041</v>
      </c>
      <c r="C303" s="10" t="s">
        <v>14</v>
      </c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2"/>
      <c r="R303" s="84">
        <f t="shared" si="259"/>
        <v>0</v>
      </c>
      <c r="S303" s="84">
        <f t="shared" si="260"/>
        <v>0</v>
      </c>
      <c r="T303" s="84">
        <f t="shared" si="261"/>
        <v>0</v>
      </c>
      <c r="U303" s="84">
        <f t="shared" si="262"/>
        <v>0</v>
      </c>
      <c r="V303" s="84">
        <f t="shared" si="263"/>
        <v>0</v>
      </c>
      <c r="W303" s="84">
        <f t="shared" si="264"/>
        <v>0</v>
      </c>
      <c r="X303" s="84">
        <f t="shared" si="265"/>
        <v>0</v>
      </c>
      <c r="Y303" s="84">
        <f t="shared" si="266"/>
        <v>0</v>
      </c>
      <c r="Z303" s="84">
        <f t="shared" si="267"/>
        <v>0</v>
      </c>
      <c r="AA303" s="84">
        <f t="shared" si="268"/>
        <v>0</v>
      </c>
      <c r="AB303" s="84">
        <f t="shared" si="269"/>
        <v>0</v>
      </c>
      <c r="AC303" s="84">
        <f t="shared" si="270"/>
        <v>0</v>
      </c>
      <c r="AD303" s="84">
        <f t="shared" si="271"/>
        <v>0</v>
      </c>
      <c r="AF303" s="83">
        <f>KPCO_Additions_Summer!R303*'Key Assumptions'!$H40</f>
        <v>0</v>
      </c>
      <c r="AG303" s="83">
        <f>KPCO_Additions_Summer!S303*'Key Assumptions'!$H40</f>
        <v>0</v>
      </c>
      <c r="AH303" s="83">
        <f>KPCO_Additions_Summer!T303*'Key Assumptions'!$H40</f>
        <v>0</v>
      </c>
      <c r="AI303" s="83">
        <f>KPCO_Additions_Summer!U303*'Key Assumptions'!$H40</f>
        <v>0</v>
      </c>
      <c r="AJ303" s="83">
        <f>KPCO_Additions_Summer!V303*'Key Assumptions'!$H40</f>
        <v>0</v>
      </c>
      <c r="AK303" s="83">
        <f>KPCO_Additions_Summer!W303*'Key Assumptions'!$H40</f>
        <v>0</v>
      </c>
      <c r="AL303" s="83">
        <f>KPCO_Additions_Summer!X303*'Key Assumptions'!$H40</f>
        <v>0</v>
      </c>
      <c r="AM303" s="83">
        <f>KPCO_Additions_Summer!Y303*'Key Assumptions'!$H40</f>
        <v>0</v>
      </c>
      <c r="AN303" s="83">
        <f>KPCO_Additions_Summer!Z303*'Key Assumptions'!$H40</f>
        <v>0</v>
      </c>
      <c r="AO303" s="83">
        <f>KPCO_Additions_Summer!AA303*'Key Assumptions'!$H40</f>
        <v>0</v>
      </c>
      <c r="AP303" s="83">
        <f>KPCO_Additions_Summer!AB303*'Key Assumptions'!$H40</f>
        <v>0</v>
      </c>
      <c r="AQ303" s="83">
        <f>KPCO_Additions_Summer!AC303*'Key Assumptions'!$H40</f>
        <v>0</v>
      </c>
      <c r="AR303" s="83">
        <f>KPCO_Additions_Summer!AD303*'Key Assumptions'!$H40</f>
        <v>0</v>
      </c>
      <c r="AT303" t="s">
        <v>14</v>
      </c>
    </row>
    <row r="304" spans="1:46" x14ac:dyDescent="0.25">
      <c r="A304" s="10" t="s">
        <v>498</v>
      </c>
      <c r="B304" s="10">
        <v>2042</v>
      </c>
      <c r="C304" s="10" t="s">
        <v>14</v>
      </c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2"/>
      <c r="R304" s="84">
        <f t="shared" si="259"/>
        <v>0</v>
      </c>
      <c r="S304" s="84">
        <f t="shared" si="260"/>
        <v>0</v>
      </c>
      <c r="T304" s="84">
        <f t="shared" si="261"/>
        <v>0</v>
      </c>
      <c r="U304" s="84">
        <f t="shared" si="262"/>
        <v>0</v>
      </c>
      <c r="V304" s="84">
        <f t="shared" si="263"/>
        <v>0</v>
      </c>
      <c r="W304" s="84">
        <f t="shared" si="264"/>
        <v>0</v>
      </c>
      <c r="X304" s="84">
        <f t="shared" si="265"/>
        <v>0</v>
      </c>
      <c r="Y304" s="84">
        <f t="shared" si="266"/>
        <v>0</v>
      </c>
      <c r="Z304" s="84">
        <f t="shared" si="267"/>
        <v>0</v>
      </c>
      <c r="AA304" s="84">
        <f t="shared" si="268"/>
        <v>0</v>
      </c>
      <c r="AB304" s="84">
        <f t="shared" si="269"/>
        <v>0</v>
      </c>
      <c r="AC304" s="84">
        <f t="shared" si="270"/>
        <v>0</v>
      </c>
      <c r="AD304" s="84">
        <f t="shared" si="271"/>
        <v>0</v>
      </c>
      <c r="AF304" s="83">
        <f>KPCO_Additions_Summer!R304*'Key Assumptions'!$H41</f>
        <v>0</v>
      </c>
      <c r="AG304" s="83">
        <f>KPCO_Additions_Summer!S304*'Key Assumptions'!$H41</f>
        <v>0</v>
      </c>
      <c r="AH304" s="83">
        <f>KPCO_Additions_Summer!T304*'Key Assumptions'!$H41</f>
        <v>0</v>
      </c>
      <c r="AI304" s="83">
        <f>KPCO_Additions_Summer!U304*'Key Assumptions'!$H41</f>
        <v>0</v>
      </c>
      <c r="AJ304" s="83">
        <f>KPCO_Additions_Summer!V304*'Key Assumptions'!$H41</f>
        <v>0</v>
      </c>
      <c r="AK304" s="83">
        <f>KPCO_Additions_Summer!W304*'Key Assumptions'!$H41</f>
        <v>0</v>
      </c>
      <c r="AL304" s="83">
        <f>KPCO_Additions_Summer!X304*'Key Assumptions'!$H41</f>
        <v>0</v>
      </c>
      <c r="AM304" s="83">
        <f>KPCO_Additions_Summer!Y304*'Key Assumptions'!$H41</f>
        <v>0</v>
      </c>
      <c r="AN304" s="83">
        <f>KPCO_Additions_Summer!Z304*'Key Assumptions'!$H41</f>
        <v>0</v>
      </c>
      <c r="AO304" s="83">
        <f>KPCO_Additions_Summer!AA304*'Key Assumptions'!$H41</f>
        <v>0</v>
      </c>
      <c r="AP304" s="83">
        <f>KPCO_Additions_Summer!AB304*'Key Assumptions'!$H41</f>
        <v>0</v>
      </c>
      <c r="AQ304" s="83">
        <f>KPCO_Additions_Summer!AC304*'Key Assumptions'!$H41</f>
        <v>0</v>
      </c>
      <c r="AR304" s="83">
        <f>KPCO_Additions_Summer!AD304*'Key Assumptions'!$H41</f>
        <v>0</v>
      </c>
      <c r="AT304" t="s">
        <v>14</v>
      </c>
    </row>
    <row r="305" spans="1:46" x14ac:dyDescent="0.25">
      <c r="A305" s="10" t="s">
        <v>499</v>
      </c>
      <c r="B305" s="10">
        <v>2043</v>
      </c>
      <c r="C305" s="10" t="s">
        <v>14</v>
      </c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2"/>
      <c r="R305" s="84">
        <f t="shared" si="259"/>
        <v>0</v>
      </c>
      <c r="S305" s="84">
        <f t="shared" si="260"/>
        <v>0</v>
      </c>
      <c r="T305" s="84">
        <f t="shared" si="261"/>
        <v>0</v>
      </c>
      <c r="U305" s="84">
        <f t="shared" si="262"/>
        <v>0</v>
      </c>
      <c r="V305" s="84">
        <f t="shared" si="263"/>
        <v>0</v>
      </c>
      <c r="W305" s="84">
        <f t="shared" si="264"/>
        <v>0</v>
      </c>
      <c r="X305" s="84">
        <f t="shared" si="265"/>
        <v>0</v>
      </c>
      <c r="Y305" s="84">
        <f t="shared" si="266"/>
        <v>0</v>
      </c>
      <c r="Z305" s="84">
        <f t="shared" si="267"/>
        <v>0</v>
      </c>
      <c r="AA305" s="84">
        <f t="shared" si="268"/>
        <v>0</v>
      </c>
      <c r="AB305" s="84">
        <f t="shared" si="269"/>
        <v>0</v>
      </c>
      <c r="AC305" s="84">
        <f t="shared" si="270"/>
        <v>0</v>
      </c>
      <c r="AD305" s="84">
        <f t="shared" si="271"/>
        <v>0</v>
      </c>
      <c r="AF305" s="83">
        <f>KPCO_Additions_Summer!R305*'Key Assumptions'!$H42</f>
        <v>0</v>
      </c>
      <c r="AG305" s="83">
        <f>KPCO_Additions_Summer!S305*'Key Assumptions'!$H42</f>
        <v>0</v>
      </c>
      <c r="AH305" s="83">
        <f>KPCO_Additions_Summer!T305*'Key Assumptions'!$H42</f>
        <v>0</v>
      </c>
      <c r="AI305" s="83">
        <f>KPCO_Additions_Summer!U305*'Key Assumptions'!$H42</f>
        <v>0</v>
      </c>
      <c r="AJ305" s="83">
        <f>KPCO_Additions_Summer!V305*'Key Assumptions'!$H42</f>
        <v>0</v>
      </c>
      <c r="AK305" s="83">
        <f>KPCO_Additions_Summer!W305*'Key Assumptions'!$H42</f>
        <v>0</v>
      </c>
      <c r="AL305" s="83">
        <f>KPCO_Additions_Summer!X305*'Key Assumptions'!$H42</f>
        <v>0</v>
      </c>
      <c r="AM305" s="83">
        <f>KPCO_Additions_Summer!Y305*'Key Assumptions'!$H42</f>
        <v>0</v>
      </c>
      <c r="AN305" s="83">
        <f>KPCO_Additions_Summer!Z305*'Key Assumptions'!$H42</f>
        <v>0</v>
      </c>
      <c r="AO305" s="83">
        <f>KPCO_Additions_Summer!AA305*'Key Assumptions'!$H42</f>
        <v>0</v>
      </c>
      <c r="AP305" s="83">
        <f>KPCO_Additions_Summer!AB305*'Key Assumptions'!$H42</f>
        <v>0</v>
      </c>
      <c r="AQ305" s="83">
        <f>KPCO_Additions_Summer!AC305*'Key Assumptions'!$H42</f>
        <v>0</v>
      </c>
      <c r="AR305" s="83">
        <f>KPCO_Additions_Summer!AD305*'Key Assumptions'!$H42</f>
        <v>0</v>
      </c>
      <c r="AT305" t="s">
        <v>14</v>
      </c>
    </row>
    <row r="306" spans="1:46" x14ac:dyDescent="0.25">
      <c r="A306" s="10" t="s">
        <v>500</v>
      </c>
      <c r="B306" s="10">
        <v>2023</v>
      </c>
      <c r="C306" s="10" t="s">
        <v>105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2"/>
      <c r="R306" s="84">
        <f>D306</f>
        <v>0</v>
      </c>
      <c r="S306" s="84">
        <f>E306</f>
        <v>0</v>
      </c>
      <c r="T306" s="84">
        <f>F306</f>
        <v>0</v>
      </c>
      <c r="U306" s="84">
        <f>G306</f>
        <v>0</v>
      </c>
      <c r="V306" s="84">
        <f t="shared" ref="V306:W306" si="272">H306</f>
        <v>0</v>
      </c>
      <c r="W306" s="84">
        <f t="shared" si="272"/>
        <v>0</v>
      </c>
      <c r="X306" s="84">
        <f>J306</f>
        <v>0</v>
      </c>
      <c r="Y306" s="84">
        <f>K306</f>
        <v>0</v>
      </c>
      <c r="Z306" s="84">
        <f>L306</f>
        <v>0</v>
      </c>
      <c r="AA306" s="84">
        <f>M306</f>
        <v>0</v>
      </c>
      <c r="AB306" s="84">
        <f t="shared" ref="AB306:AC306" si="273">N306</f>
        <v>0</v>
      </c>
      <c r="AC306" s="84">
        <f t="shared" si="273"/>
        <v>0</v>
      </c>
      <c r="AD306" s="84">
        <f>P306</f>
        <v>0</v>
      </c>
      <c r="AF306" s="83">
        <f>KPCO_Additions_Summer!R306*'Key Assumptions'!$H22</f>
        <v>0</v>
      </c>
      <c r="AG306" s="83">
        <f>KPCO_Additions_Summer!S306*'Key Assumptions'!$H22</f>
        <v>0</v>
      </c>
      <c r="AH306" s="83">
        <f>KPCO_Additions_Summer!T306*'Key Assumptions'!$H22</f>
        <v>0</v>
      </c>
      <c r="AI306" s="83">
        <f>KPCO_Additions_Summer!U306*'Key Assumptions'!$H22</f>
        <v>0</v>
      </c>
      <c r="AJ306" s="83">
        <f>KPCO_Additions_Summer!V306*'Key Assumptions'!$H22</f>
        <v>0</v>
      </c>
      <c r="AK306" s="83">
        <f>KPCO_Additions_Summer!W306*'Key Assumptions'!$H22</f>
        <v>0</v>
      </c>
      <c r="AL306" s="83">
        <f>KPCO_Additions_Summer!X306*'Key Assumptions'!$H22</f>
        <v>0</v>
      </c>
      <c r="AM306" s="83">
        <f>KPCO_Additions_Summer!Y306*'Key Assumptions'!$H22</f>
        <v>0</v>
      </c>
      <c r="AN306" s="83">
        <f>KPCO_Additions_Summer!Z306*'Key Assumptions'!$H22</f>
        <v>0</v>
      </c>
      <c r="AO306" s="83">
        <f>KPCO_Additions_Summer!AA306*'Key Assumptions'!$H22</f>
        <v>0</v>
      </c>
      <c r="AP306" s="83">
        <f>KPCO_Additions_Summer!AB306*'Key Assumptions'!$H22</f>
        <v>0</v>
      </c>
      <c r="AQ306" s="83">
        <f>KPCO_Additions_Summer!AC306*'Key Assumptions'!$H22</f>
        <v>0</v>
      </c>
      <c r="AR306" s="83">
        <f>KPCO_Additions_Summer!AD306*'Key Assumptions'!$H22</f>
        <v>0</v>
      </c>
      <c r="AT306" t="s">
        <v>105</v>
      </c>
    </row>
    <row r="307" spans="1:46" x14ac:dyDescent="0.25">
      <c r="A307" s="10" t="s">
        <v>501</v>
      </c>
      <c r="B307" s="10">
        <v>2024</v>
      </c>
      <c r="C307" s="10" t="s">
        <v>105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2"/>
      <c r="R307" s="84">
        <f t="shared" ref="R307:R326" si="274">R306+D307</f>
        <v>0</v>
      </c>
      <c r="S307" s="84">
        <f t="shared" ref="S307:S326" si="275">S306+E307</f>
        <v>0</v>
      </c>
      <c r="T307" s="84">
        <f t="shared" ref="T307:T326" si="276">T306+F307</f>
        <v>0</v>
      </c>
      <c r="U307" s="84">
        <f t="shared" ref="U307:U326" si="277">U306+G307</f>
        <v>0</v>
      </c>
      <c r="V307" s="84">
        <f t="shared" ref="V307:V326" si="278">V306+H307</f>
        <v>0</v>
      </c>
      <c r="W307" s="84">
        <f t="shared" ref="W307:W326" si="279">W306+I307</f>
        <v>0</v>
      </c>
      <c r="X307" s="84">
        <f t="shared" ref="X307:X326" si="280">X306+J307</f>
        <v>0</v>
      </c>
      <c r="Y307" s="84">
        <f t="shared" ref="Y307:Y326" si="281">Y306+K307</f>
        <v>0</v>
      </c>
      <c r="Z307" s="84">
        <f t="shared" ref="Z307:Z326" si="282">Z306+L307</f>
        <v>0</v>
      </c>
      <c r="AA307" s="84">
        <f t="shared" ref="AA307:AA326" si="283">AA306+M307</f>
        <v>0</v>
      </c>
      <c r="AB307" s="84">
        <f t="shared" ref="AB307:AB326" si="284">AB306+N307</f>
        <v>0</v>
      </c>
      <c r="AC307" s="84">
        <f t="shared" ref="AC307:AC326" si="285">AC306+O307</f>
        <v>0</v>
      </c>
      <c r="AD307" s="84">
        <f t="shared" ref="AD307:AD326" si="286">AD306+P307</f>
        <v>0</v>
      </c>
      <c r="AF307" s="83">
        <f>KPCO_Additions_Summer!R307*'Key Assumptions'!$H23</f>
        <v>0</v>
      </c>
      <c r="AG307" s="83">
        <f>KPCO_Additions_Summer!S307*'Key Assumptions'!$H23</f>
        <v>0</v>
      </c>
      <c r="AH307" s="83">
        <f>KPCO_Additions_Summer!T307*'Key Assumptions'!$H23</f>
        <v>0</v>
      </c>
      <c r="AI307" s="83">
        <f>KPCO_Additions_Summer!U307*'Key Assumptions'!$H23</f>
        <v>0</v>
      </c>
      <c r="AJ307" s="83">
        <f>KPCO_Additions_Summer!V307*'Key Assumptions'!$H23</f>
        <v>0</v>
      </c>
      <c r="AK307" s="83">
        <f>KPCO_Additions_Summer!W307*'Key Assumptions'!$H23</f>
        <v>0</v>
      </c>
      <c r="AL307" s="83">
        <f>KPCO_Additions_Summer!X307*'Key Assumptions'!$H23</f>
        <v>0</v>
      </c>
      <c r="AM307" s="83">
        <f>KPCO_Additions_Summer!Y307*'Key Assumptions'!$H23</f>
        <v>0</v>
      </c>
      <c r="AN307" s="83">
        <f>KPCO_Additions_Summer!Z307*'Key Assumptions'!$H23</f>
        <v>0</v>
      </c>
      <c r="AO307" s="83">
        <f>KPCO_Additions_Summer!AA307*'Key Assumptions'!$H23</f>
        <v>0</v>
      </c>
      <c r="AP307" s="83">
        <f>KPCO_Additions_Summer!AB307*'Key Assumptions'!$H23</f>
        <v>0</v>
      </c>
      <c r="AQ307" s="83">
        <f>KPCO_Additions_Summer!AC307*'Key Assumptions'!$H23</f>
        <v>0</v>
      </c>
      <c r="AR307" s="83">
        <f>KPCO_Additions_Summer!AD307*'Key Assumptions'!$H23</f>
        <v>0</v>
      </c>
      <c r="AT307" t="s">
        <v>105</v>
      </c>
    </row>
    <row r="308" spans="1:46" x14ac:dyDescent="0.25">
      <c r="A308" s="10" t="s">
        <v>502</v>
      </c>
      <c r="B308" s="10">
        <v>2025</v>
      </c>
      <c r="C308" s="10" t="s">
        <v>105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2"/>
      <c r="R308" s="84">
        <f t="shared" si="274"/>
        <v>0</v>
      </c>
      <c r="S308" s="84">
        <f t="shared" si="275"/>
        <v>0</v>
      </c>
      <c r="T308" s="84">
        <f t="shared" si="276"/>
        <v>0</v>
      </c>
      <c r="U308" s="84">
        <f t="shared" si="277"/>
        <v>0</v>
      </c>
      <c r="V308" s="84">
        <f t="shared" si="278"/>
        <v>0</v>
      </c>
      <c r="W308" s="84">
        <f t="shared" si="279"/>
        <v>0</v>
      </c>
      <c r="X308" s="84">
        <f t="shared" si="280"/>
        <v>0</v>
      </c>
      <c r="Y308" s="84">
        <f t="shared" si="281"/>
        <v>0</v>
      </c>
      <c r="Z308" s="84">
        <f t="shared" si="282"/>
        <v>0</v>
      </c>
      <c r="AA308" s="84">
        <f t="shared" si="283"/>
        <v>0</v>
      </c>
      <c r="AB308" s="84">
        <f t="shared" si="284"/>
        <v>0</v>
      </c>
      <c r="AC308" s="84">
        <f t="shared" si="285"/>
        <v>0</v>
      </c>
      <c r="AD308" s="84">
        <f t="shared" si="286"/>
        <v>0</v>
      </c>
      <c r="AF308" s="83">
        <f>KPCO_Additions_Summer!R308*'Key Assumptions'!$H24</f>
        <v>0</v>
      </c>
      <c r="AG308" s="83">
        <f>KPCO_Additions_Summer!S308*'Key Assumptions'!$H24</f>
        <v>0</v>
      </c>
      <c r="AH308" s="83">
        <f>KPCO_Additions_Summer!T308*'Key Assumptions'!$H24</f>
        <v>0</v>
      </c>
      <c r="AI308" s="83">
        <f>KPCO_Additions_Summer!U308*'Key Assumptions'!$H24</f>
        <v>0</v>
      </c>
      <c r="AJ308" s="83">
        <f>KPCO_Additions_Summer!V308*'Key Assumptions'!$H24</f>
        <v>0</v>
      </c>
      <c r="AK308" s="83">
        <f>KPCO_Additions_Summer!W308*'Key Assumptions'!$H24</f>
        <v>0</v>
      </c>
      <c r="AL308" s="83">
        <f>KPCO_Additions_Summer!X308*'Key Assumptions'!$H24</f>
        <v>0</v>
      </c>
      <c r="AM308" s="83">
        <f>KPCO_Additions_Summer!Y308*'Key Assumptions'!$H24</f>
        <v>0</v>
      </c>
      <c r="AN308" s="83">
        <f>KPCO_Additions_Summer!Z308*'Key Assumptions'!$H24</f>
        <v>0</v>
      </c>
      <c r="AO308" s="83">
        <f>KPCO_Additions_Summer!AA308*'Key Assumptions'!$H24</f>
        <v>0</v>
      </c>
      <c r="AP308" s="83">
        <f>KPCO_Additions_Summer!AB308*'Key Assumptions'!$H24</f>
        <v>0</v>
      </c>
      <c r="AQ308" s="83">
        <f>KPCO_Additions_Summer!AC308*'Key Assumptions'!$H24</f>
        <v>0</v>
      </c>
      <c r="AR308" s="83">
        <f>KPCO_Additions_Summer!AD308*'Key Assumptions'!$H24</f>
        <v>0</v>
      </c>
      <c r="AT308" t="s">
        <v>105</v>
      </c>
    </row>
    <row r="309" spans="1:46" x14ac:dyDescent="0.25">
      <c r="A309" s="10" t="s">
        <v>503</v>
      </c>
      <c r="B309" s="10">
        <v>2026</v>
      </c>
      <c r="C309" s="10" t="s">
        <v>105</v>
      </c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2"/>
      <c r="R309" s="84">
        <f t="shared" si="274"/>
        <v>0</v>
      </c>
      <c r="S309" s="84">
        <f t="shared" si="275"/>
        <v>0</v>
      </c>
      <c r="T309" s="84">
        <f t="shared" si="276"/>
        <v>0</v>
      </c>
      <c r="U309" s="84">
        <f t="shared" si="277"/>
        <v>0</v>
      </c>
      <c r="V309" s="84">
        <f t="shared" si="278"/>
        <v>0</v>
      </c>
      <c r="W309" s="84">
        <f t="shared" si="279"/>
        <v>0</v>
      </c>
      <c r="X309" s="84">
        <f t="shared" si="280"/>
        <v>0</v>
      </c>
      <c r="Y309" s="84">
        <f t="shared" si="281"/>
        <v>0</v>
      </c>
      <c r="Z309" s="84">
        <f t="shared" si="282"/>
        <v>0</v>
      </c>
      <c r="AA309" s="84">
        <f t="shared" si="283"/>
        <v>0</v>
      </c>
      <c r="AB309" s="84">
        <f t="shared" si="284"/>
        <v>0</v>
      </c>
      <c r="AC309" s="84">
        <f t="shared" si="285"/>
        <v>0</v>
      </c>
      <c r="AD309" s="84">
        <f t="shared" si="286"/>
        <v>0</v>
      </c>
      <c r="AF309" s="83">
        <f>KPCO_Additions_Summer!R309*'Key Assumptions'!$H25</f>
        <v>0</v>
      </c>
      <c r="AG309" s="83">
        <f>KPCO_Additions_Summer!S309*'Key Assumptions'!$H25</f>
        <v>0</v>
      </c>
      <c r="AH309" s="83">
        <f>KPCO_Additions_Summer!T309*'Key Assumptions'!$H25</f>
        <v>0</v>
      </c>
      <c r="AI309" s="83">
        <f>KPCO_Additions_Summer!U309*'Key Assumptions'!$H25</f>
        <v>0</v>
      </c>
      <c r="AJ309" s="83">
        <f>KPCO_Additions_Summer!V309*'Key Assumptions'!$H25</f>
        <v>0</v>
      </c>
      <c r="AK309" s="83">
        <f>KPCO_Additions_Summer!W309*'Key Assumptions'!$H25</f>
        <v>0</v>
      </c>
      <c r="AL309" s="83">
        <f>KPCO_Additions_Summer!X309*'Key Assumptions'!$H25</f>
        <v>0</v>
      </c>
      <c r="AM309" s="83">
        <f>KPCO_Additions_Summer!Y309*'Key Assumptions'!$H25</f>
        <v>0</v>
      </c>
      <c r="AN309" s="83">
        <f>KPCO_Additions_Summer!Z309*'Key Assumptions'!$H25</f>
        <v>0</v>
      </c>
      <c r="AO309" s="83">
        <f>KPCO_Additions_Summer!AA309*'Key Assumptions'!$H25</f>
        <v>0</v>
      </c>
      <c r="AP309" s="83">
        <f>KPCO_Additions_Summer!AB309*'Key Assumptions'!$H25</f>
        <v>0</v>
      </c>
      <c r="AQ309" s="83">
        <f>KPCO_Additions_Summer!AC309*'Key Assumptions'!$H25</f>
        <v>0</v>
      </c>
      <c r="AR309" s="83">
        <f>KPCO_Additions_Summer!AD309*'Key Assumptions'!$H25</f>
        <v>0</v>
      </c>
      <c r="AT309" t="s">
        <v>105</v>
      </c>
    </row>
    <row r="310" spans="1:46" x14ac:dyDescent="0.25">
      <c r="A310" s="10" t="s">
        <v>504</v>
      </c>
      <c r="B310" s="10">
        <v>2027</v>
      </c>
      <c r="C310" s="10" t="s">
        <v>105</v>
      </c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2"/>
      <c r="R310" s="84">
        <f t="shared" si="274"/>
        <v>0</v>
      </c>
      <c r="S310" s="84">
        <f t="shared" si="275"/>
        <v>0</v>
      </c>
      <c r="T310" s="84">
        <f t="shared" si="276"/>
        <v>0</v>
      </c>
      <c r="U310" s="84">
        <f t="shared" si="277"/>
        <v>0</v>
      </c>
      <c r="V310" s="84">
        <f t="shared" si="278"/>
        <v>0</v>
      </c>
      <c r="W310" s="84">
        <f t="shared" si="279"/>
        <v>0</v>
      </c>
      <c r="X310" s="84">
        <f t="shared" si="280"/>
        <v>0</v>
      </c>
      <c r="Y310" s="84">
        <f t="shared" si="281"/>
        <v>0</v>
      </c>
      <c r="Z310" s="84">
        <f t="shared" si="282"/>
        <v>0</v>
      </c>
      <c r="AA310" s="84">
        <f t="shared" si="283"/>
        <v>0</v>
      </c>
      <c r="AB310" s="84">
        <f t="shared" si="284"/>
        <v>0</v>
      </c>
      <c r="AC310" s="84">
        <f t="shared" si="285"/>
        <v>0</v>
      </c>
      <c r="AD310" s="84">
        <f t="shared" si="286"/>
        <v>0</v>
      </c>
      <c r="AF310" s="83">
        <f>KPCO_Additions_Summer!R310*'Key Assumptions'!$H26</f>
        <v>0</v>
      </c>
      <c r="AG310" s="83">
        <f>KPCO_Additions_Summer!S310*'Key Assumptions'!$H26</f>
        <v>0</v>
      </c>
      <c r="AH310" s="83">
        <f>KPCO_Additions_Summer!T310*'Key Assumptions'!$H26</f>
        <v>0</v>
      </c>
      <c r="AI310" s="83">
        <f>KPCO_Additions_Summer!U310*'Key Assumptions'!$H26</f>
        <v>0</v>
      </c>
      <c r="AJ310" s="83">
        <f>KPCO_Additions_Summer!V310*'Key Assumptions'!$H26</f>
        <v>0</v>
      </c>
      <c r="AK310" s="83">
        <f>KPCO_Additions_Summer!W310*'Key Assumptions'!$H26</f>
        <v>0</v>
      </c>
      <c r="AL310" s="83">
        <f>KPCO_Additions_Summer!X310*'Key Assumptions'!$H26</f>
        <v>0</v>
      </c>
      <c r="AM310" s="83">
        <f>KPCO_Additions_Summer!Y310*'Key Assumptions'!$H26</f>
        <v>0</v>
      </c>
      <c r="AN310" s="83">
        <f>KPCO_Additions_Summer!Z310*'Key Assumptions'!$H26</f>
        <v>0</v>
      </c>
      <c r="AO310" s="83">
        <f>KPCO_Additions_Summer!AA310*'Key Assumptions'!$H26</f>
        <v>0</v>
      </c>
      <c r="AP310" s="83">
        <f>KPCO_Additions_Summer!AB310*'Key Assumptions'!$H26</f>
        <v>0</v>
      </c>
      <c r="AQ310" s="83">
        <f>KPCO_Additions_Summer!AC310*'Key Assumptions'!$H26</f>
        <v>0</v>
      </c>
      <c r="AR310" s="83">
        <f>KPCO_Additions_Summer!AD310*'Key Assumptions'!$H26</f>
        <v>0</v>
      </c>
      <c r="AT310" t="s">
        <v>105</v>
      </c>
    </row>
    <row r="311" spans="1:46" x14ac:dyDescent="0.25">
      <c r="A311" s="10" t="s">
        <v>505</v>
      </c>
      <c r="B311" s="10">
        <v>2028</v>
      </c>
      <c r="C311" s="10" t="s">
        <v>105</v>
      </c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2"/>
      <c r="R311" s="84">
        <f t="shared" si="274"/>
        <v>0</v>
      </c>
      <c r="S311" s="84">
        <f t="shared" si="275"/>
        <v>0</v>
      </c>
      <c r="T311" s="84">
        <f t="shared" si="276"/>
        <v>0</v>
      </c>
      <c r="U311" s="84">
        <f t="shared" si="277"/>
        <v>0</v>
      </c>
      <c r="V311" s="84">
        <f t="shared" si="278"/>
        <v>0</v>
      </c>
      <c r="W311" s="84">
        <f t="shared" si="279"/>
        <v>0</v>
      </c>
      <c r="X311" s="84">
        <f t="shared" si="280"/>
        <v>0</v>
      </c>
      <c r="Y311" s="84">
        <f t="shared" si="281"/>
        <v>0</v>
      </c>
      <c r="Z311" s="84">
        <f t="shared" si="282"/>
        <v>0</v>
      </c>
      <c r="AA311" s="84">
        <f t="shared" si="283"/>
        <v>0</v>
      </c>
      <c r="AB311" s="84">
        <f t="shared" si="284"/>
        <v>0</v>
      </c>
      <c r="AC311" s="84">
        <f t="shared" si="285"/>
        <v>0</v>
      </c>
      <c r="AD311" s="84">
        <f t="shared" si="286"/>
        <v>0</v>
      </c>
      <c r="AF311" s="83">
        <f>KPCO_Additions_Summer!R311*'Key Assumptions'!$H27</f>
        <v>0</v>
      </c>
      <c r="AG311" s="83">
        <f>KPCO_Additions_Summer!S311*'Key Assumptions'!$H27</f>
        <v>0</v>
      </c>
      <c r="AH311" s="83">
        <f>KPCO_Additions_Summer!T311*'Key Assumptions'!$H27</f>
        <v>0</v>
      </c>
      <c r="AI311" s="83">
        <f>KPCO_Additions_Summer!U311*'Key Assumptions'!$H27</f>
        <v>0</v>
      </c>
      <c r="AJ311" s="83">
        <f>KPCO_Additions_Summer!V311*'Key Assumptions'!$H27</f>
        <v>0</v>
      </c>
      <c r="AK311" s="83">
        <f>KPCO_Additions_Summer!W311*'Key Assumptions'!$H27</f>
        <v>0</v>
      </c>
      <c r="AL311" s="83">
        <f>KPCO_Additions_Summer!X311*'Key Assumptions'!$H27</f>
        <v>0</v>
      </c>
      <c r="AM311" s="83">
        <f>KPCO_Additions_Summer!Y311*'Key Assumptions'!$H27</f>
        <v>0</v>
      </c>
      <c r="AN311" s="83">
        <f>KPCO_Additions_Summer!Z311*'Key Assumptions'!$H27</f>
        <v>0</v>
      </c>
      <c r="AO311" s="83">
        <f>KPCO_Additions_Summer!AA311*'Key Assumptions'!$H27</f>
        <v>0</v>
      </c>
      <c r="AP311" s="83">
        <f>KPCO_Additions_Summer!AB311*'Key Assumptions'!$H27</f>
        <v>0</v>
      </c>
      <c r="AQ311" s="83">
        <f>KPCO_Additions_Summer!AC311*'Key Assumptions'!$H27</f>
        <v>0</v>
      </c>
      <c r="AR311" s="83">
        <f>KPCO_Additions_Summer!AD311*'Key Assumptions'!$H27</f>
        <v>0</v>
      </c>
      <c r="AT311" t="s">
        <v>105</v>
      </c>
    </row>
    <row r="312" spans="1:46" x14ac:dyDescent="0.25">
      <c r="A312" s="10" t="s">
        <v>506</v>
      </c>
      <c r="B312" s="10">
        <v>2029</v>
      </c>
      <c r="C312" s="10" t="s">
        <v>105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2"/>
      <c r="R312" s="84">
        <f t="shared" si="274"/>
        <v>0</v>
      </c>
      <c r="S312" s="84">
        <f t="shared" si="275"/>
        <v>0</v>
      </c>
      <c r="T312" s="84">
        <f t="shared" si="276"/>
        <v>0</v>
      </c>
      <c r="U312" s="84">
        <f t="shared" si="277"/>
        <v>0</v>
      </c>
      <c r="V312" s="84">
        <f t="shared" si="278"/>
        <v>0</v>
      </c>
      <c r="W312" s="84">
        <f t="shared" si="279"/>
        <v>0</v>
      </c>
      <c r="X312" s="84">
        <f t="shared" si="280"/>
        <v>0</v>
      </c>
      <c r="Y312" s="84">
        <f t="shared" si="281"/>
        <v>0</v>
      </c>
      <c r="Z312" s="84">
        <f t="shared" si="282"/>
        <v>0</v>
      </c>
      <c r="AA312" s="84">
        <f t="shared" si="283"/>
        <v>0</v>
      </c>
      <c r="AB312" s="84">
        <f t="shared" si="284"/>
        <v>0</v>
      </c>
      <c r="AC312" s="84">
        <f t="shared" si="285"/>
        <v>0</v>
      </c>
      <c r="AD312" s="84">
        <f t="shared" si="286"/>
        <v>0</v>
      </c>
      <c r="AF312" s="83">
        <f>KPCO_Additions_Summer!R312*'Key Assumptions'!$H28</f>
        <v>0</v>
      </c>
      <c r="AG312" s="83">
        <f>KPCO_Additions_Summer!S312*'Key Assumptions'!$H28</f>
        <v>0</v>
      </c>
      <c r="AH312" s="83">
        <f>KPCO_Additions_Summer!T312*'Key Assumptions'!$H28</f>
        <v>0</v>
      </c>
      <c r="AI312" s="83">
        <f>KPCO_Additions_Summer!U312*'Key Assumptions'!$H28</f>
        <v>0</v>
      </c>
      <c r="AJ312" s="83">
        <f>KPCO_Additions_Summer!V312*'Key Assumptions'!$H28</f>
        <v>0</v>
      </c>
      <c r="AK312" s="83">
        <f>KPCO_Additions_Summer!W312*'Key Assumptions'!$H28</f>
        <v>0</v>
      </c>
      <c r="AL312" s="83">
        <f>KPCO_Additions_Summer!X312*'Key Assumptions'!$H28</f>
        <v>0</v>
      </c>
      <c r="AM312" s="83">
        <f>KPCO_Additions_Summer!Y312*'Key Assumptions'!$H28</f>
        <v>0</v>
      </c>
      <c r="AN312" s="83">
        <f>KPCO_Additions_Summer!Z312*'Key Assumptions'!$H28</f>
        <v>0</v>
      </c>
      <c r="AO312" s="83">
        <f>KPCO_Additions_Summer!AA312*'Key Assumptions'!$H28</f>
        <v>0</v>
      </c>
      <c r="AP312" s="83">
        <f>KPCO_Additions_Summer!AB312*'Key Assumptions'!$H28</f>
        <v>0</v>
      </c>
      <c r="AQ312" s="83">
        <f>KPCO_Additions_Summer!AC312*'Key Assumptions'!$H28</f>
        <v>0</v>
      </c>
      <c r="AR312" s="83">
        <f>KPCO_Additions_Summer!AD312*'Key Assumptions'!$H28</f>
        <v>0</v>
      </c>
      <c r="AT312" t="s">
        <v>105</v>
      </c>
    </row>
    <row r="313" spans="1:46" x14ac:dyDescent="0.25">
      <c r="A313" s="10" t="s">
        <v>507</v>
      </c>
      <c r="B313" s="10">
        <v>2030</v>
      </c>
      <c r="C313" s="10" t="s">
        <v>105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2"/>
      <c r="R313" s="84">
        <f t="shared" si="274"/>
        <v>0</v>
      </c>
      <c r="S313" s="84">
        <f t="shared" si="275"/>
        <v>0</v>
      </c>
      <c r="T313" s="84">
        <f t="shared" si="276"/>
        <v>0</v>
      </c>
      <c r="U313" s="84">
        <f t="shared" si="277"/>
        <v>0</v>
      </c>
      <c r="V313" s="84">
        <f t="shared" si="278"/>
        <v>0</v>
      </c>
      <c r="W313" s="84">
        <f t="shared" si="279"/>
        <v>0</v>
      </c>
      <c r="X313" s="84">
        <f t="shared" si="280"/>
        <v>0</v>
      </c>
      <c r="Y313" s="84">
        <f t="shared" si="281"/>
        <v>0</v>
      </c>
      <c r="Z313" s="84">
        <f t="shared" si="282"/>
        <v>0</v>
      </c>
      <c r="AA313" s="84">
        <f t="shared" si="283"/>
        <v>0</v>
      </c>
      <c r="AB313" s="84">
        <f t="shared" si="284"/>
        <v>0</v>
      </c>
      <c r="AC313" s="84">
        <f t="shared" si="285"/>
        <v>0</v>
      </c>
      <c r="AD313" s="84">
        <f t="shared" si="286"/>
        <v>0</v>
      </c>
      <c r="AF313" s="83">
        <f>KPCO_Additions_Summer!R313*'Key Assumptions'!$H29</f>
        <v>0</v>
      </c>
      <c r="AG313" s="83">
        <f>KPCO_Additions_Summer!S313*'Key Assumptions'!$H29</f>
        <v>0</v>
      </c>
      <c r="AH313" s="83">
        <f>KPCO_Additions_Summer!T313*'Key Assumptions'!$H29</f>
        <v>0</v>
      </c>
      <c r="AI313" s="83">
        <f>KPCO_Additions_Summer!U313*'Key Assumptions'!$H29</f>
        <v>0</v>
      </c>
      <c r="AJ313" s="83">
        <f>KPCO_Additions_Summer!V313*'Key Assumptions'!$H29</f>
        <v>0</v>
      </c>
      <c r="AK313" s="83">
        <f>KPCO_Additions_Summer!W313*'Key Assumptions'!$H29</f>
        <v>0</v>
      </c>
      <c r="AL313" s="83">
        <f>KPCO_Additions_Summer!X313*'Key Assumptions'!$H29</f>
        <v>0</v>
      </c>
      <c r="AM313" s="83">
        <f>KPCO_Additions_Summer!Y313*'Key Assumptions'!$H29</f>
        <v>0</v>
      </c>
      <c r="AN313" s="83">
        <f>KPCO_Additions_Summer!Z313*'Key Assumptions'!$H29</f>
        <v>0</v>
      </c>
      <c r="AO313" s="83">
        <f>KPCO_Additions_Summer!AA313*'Key Assumptions'!$H29</f>
        <v>0</v>
      </c>
      <c r="AP313" s="83">
        <f>KPCO_Additions_Summer!AB313*'Key Assumptions'!$H29</f>
        <v>0</v>
      </c>
      <c r="AQ313" s="83">
        <f>KPCO_Additions_Summer!AC313*'Key Assumptions'!$H29</f>
        <v>0</v>
      </c>
      <c r="AR313" s="83">
        <f>KPCO_Additions_Summer!AD313*'Key Assumptions'!$H29</f>
        <v>0</v>
      </c>
      <c r="AT313" t="s">
        <v>105</v>
      </c>
    </row>
    <row r="314" spans="1:46" x14ac:dyDescent="0.25">
      <c r="A314" s="10" t="s">
        <v>508</v>
      </c>
      <c r="B314" s="10">
        <v>2031</v>
      </c>
      <c r="C314" s="10" t="s">
        <v>105</v>
      </c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2"/>
      <c r="R314" s="84">
        <f t="shared" si="274"/>
        <v>0</v>
      </c>
      <c r="S314" s="84">
        <f t="shared" si="275"/>
        <v>0</v>
      </c>
      <c r="T314" s="84">
        <f t="shared" si="276"/>
        <v>0</v>
      </c>
      <c r="U314" s="84">
        <f t="shared" si="277"/>
        <v>0</v>
      </c>
      <c r="V314" s="84">
        <f t="shared" si="278"/>
        <v>0</v>
      </c>
      <c r="W314" s="84">
        <f t="shared" si="279"/>
        <v>0</v>
      </c>
      <c r="X314" s="84">
        <f t="shared" si="280"/>
        <v>0</v>
      </c>
      <c r="Y314" s="84">
        <f t="shared" si="281"/>
        <v>0</v>
      </c>
      <c r="Z314" s="84">
        <f t="shared" si="282"/>
        <v>0</v>
      </c>
      <c r="AA314" s="84">
        <f t="shared" si="283"/>
        <v>0</v>
      </c>
      <c r="AB314" s="84">
        <f t="shared" si="284"/>
        <v>0</v>
      </c>
      <c r="AC314" s="84">
        <f t="shared" si="285"/>
        <v>0</v>
      </c>
      <c r="AD314" s="84">
        <f t="shared" si="286"/>
        <v>0</v>
      </c>
      <c r="AF314" s="83">
        <f>KPCO_Additions_Summer!R314*'Key Assumptions'!$H30</f>
        <v>0</v>
      </c>
      <c r="AG314" s="83">
        <f>KPCO_Additions_Summer!S314*'Key Assumptions'!$H30</f>
        <v>0</v>
      </c>
      <c r="AH314" s="83">
        <f>KPCO_Additions_Summer!T314*'Key Assumptions'!$H30</f>
        <v>0</v>
      </c>
      <c r="AI314" s="83">
        <f>KPCO_Additions_Summer!U314*'Key Assumptions'!$H30</f>
        <v>0</v>
      </c>
      <c r="AJ314" s="83">
        <f>KPCO_Additions_Summer!V314*'Key Assumptions'!$H30</f>
        <v>0</v>
      </c>
      <c r="AK314" s="83">
        <f>KPCO_Additions_Summer!W314*'Key Assumptions'!$H30</f>
        <v>0</v>
      </c>
      <c r="AL314" s="83">
        <f>KPCO_Additions_Summer!X314*'Key Assumptions'!$H30</f>
        <v>0</v>
      </c>
      <c r="AM314" s="83">
        <f>KPCO_Additions_Summer!Y314*'Key Assumptions'!$H30</f>
        <v>0</v>
      </c>
      <c r="AN314" s="83">
        <f>KPCO_Additions_Summer!Z314*'Key Assumptions'!$H30</f>
        <v>0</v>
      </c>
      <c r="AO314" s="83">
        <f>KPCO_Additions_Summer!AA314*'Key Assumptions'!$H30</f>
        <v>0</v>
      </c>
      <c r="AP314" s="83">
        <f>KPCO_Additions_Summer!AB314*'Key Assumptions'!$H30</f>
        <v>0</v>
      </c>
      <c r="AQ314" s="83">
        <f>KPCO_Additions_Summer!AC314*'Key Assumptions'!$H30</f>
        <v>0</v>
      </c>
      <c r="AR314" s="83">
        <f>KPCO_Additions_Summer!AD314*'Key Assumptions'!$H30</f>
        <v>0</v>
      </c>
      <c r="AT314" t="s">
        <v>105</v>
      </c>
    </row>
    <row r="315" spans="1:46" x14ac:dyDescent="0.25">
      <c r="A315" s="10" t="s">
        <v>509</v>
      </c>
      <c r="B315" s="10">
        <v>2032</v>
      </c>
      <c r="C315" s="10" t="s">
        <v>105</v>
      </c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2"/>
      <c r="R315" s="84">
        <f t="shared" si="274"/>
        <v>0</v>
      </c>
      <c r="S315" s="84">
        <f t="shared" si="275"/>
        <v>0</v>
      </c>
      <c r="T315" s="84">
        <f t="shared" si="276"/>
        <v>0</v>
      </c>
      <c r="U315" s="84">
        <f t="shared" si="277"/>
        <v>0</v>
      </c>
      <c r="V315" s="84">
        <f t="shared" si="278"/>
        <v>0</v>
      </c>
      <c r="W315" s="84">
        <f t="shared" si="279"/>
        <v>0</v>
      </c>
      <c r="X315" s="84">
        <f t="shared" si="280"/>
        <v>0</v>
      </c>
      <c r="Y315" s="84">
        <f t="shared" si="281"/>
        <v>0</v>
      </c>
      <c r="Z315" s="84">
        <f t="shared" si="282"/>
        <v>0</v>
      </c>
      <c r="AA315" s="84">
        <f t="shared" si="283"/>
        <v>0</v>
      </c>
      <c r="AB315" s="84">
        <f t="shared" si="284"/>
        <v>0</v>
      </c>
      <c r="AC315" s="84">
        <f t="shared" si="285"/>
        <v>0</v>
      </c>
      <c r="AD315" s="84">
        <f t="shared" si="286"/>
        <v>0</v>
      </c>
      <c r="AF315" s="83">
        <f>KPCO_Additions_Summer!R315*'Key Assumptions'!$H31</f>
        <v>0</v>
      </c>
      <c r="AG315" s="83">
        <f>KPCO_Additions_Summer!S315*'Key Assumptions'!$H31</f>
        <v>0</v>
      </c>
      <c r="AH315" s="83">
        <f>KPCO_Additions_Summer!T315*'Key Assumptions'!$H31</f>
        <v>0</v>
      </c>
      <c r="AI315" s="83">
        <f>KPCO_Additions_Summer!U315*'Key Assumptions'!$H31</f>
        <v>0</v>
      </c>
      <c r="AJ315" s="83">
        <f>KPCO_Additions_Summer!V315*'Key Assumptions'!$H31</f>
        <v>0</v>
      </c>
      <c r="AK315" s="83">
        <f>KPCO_Additions_Summer!W315*'Key Assumptions'!$H31</f>
        <v>0</v>
      </c>
      <c r="AL315" s="83">
        <f>KPCO_Additions_Summer!X315*'Key Assumptions'!$H31</f>
        <v>0</v>
      </c>
      <c r="AM315" s="83">
        <f>KPCO_Additions_Summer!Y315*'Key Assumptions'!$H31</f>
        <v>0</v>
      </c>
      <c r="AN315" s="83">
        <f>KPCO_Additions_Summer!Z315*'Key Assumptions'!$H31</f>
        <v>0</v>
      </c>
      <c r="AO315" s="83">
        <f>KPCO_Additions_Summer!AA315*'Key Assumptions'!$H31</f>
        <v>0</v>
      </c>
      <c r="AP315" s="83">
        <f>KPCO_Additions_Summer!AB315*'Key Assumptions'!$H31</f>
        <v>0</v>
      </c>
      <c r="AQ315" s="83">
        <f>KPCO_Additions_Summer!AC315*'Key Assumptions'!$H31</f>
        <v>0</v>
      </c>
      <c r="AR315" s="83">
        <f>KPCO_Additions_Summer!AD315*'Key Assumptions'!$H31</f>
        <v>0</v>
      </c>
      <c r="AT315" t="s">
        <v>105</v>
      </c>
    </row>
    <row r="316" spans="1:46" x14ac:dyDescent="0.25">
      <c r="A316" s="10" t="s">
        <v>510</v>
      </c>
      <c r="B316" s="10">
        <v>2033</v>
      </c>
      <c r="C316" s="10" t="s">
        <v>105</v>
      </c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2"/>
      <c r="R316" s="84">
        <f t="shared" si="274"/>
        <v>0</v>
      </c>
      <c r="S316" s="84">
        <f t="shared" si="275"/>
        <v>0</v>
      </c>
      <c r="T316" s="84">
        <f t="shared" si="276"/>
        <v>0</v>
      </c>
      <c r="U316" s="84">
        <f t="shared" si="277"/>
        <v>0</v>
      </c>
      <c r="V316" s="84">
        <f t="shared" si="278"/>
        <v>0</v>
      </c>
      <c r="W316" s="84">
        <f t="shared" si="279"/>
        <v>0</v>
      </c>
      <c r="X316" s="84">
        <f t="shared" si="280"/>
        <v>0</v>
      </c>
      <c r="Y316" s="84">
        <f t="shared" si="281"/>
        <v>0</v>
      </c>
      <c r="Z316" s="84">
        <f t="shared" si="282"/>
        <v>0</v>
      </c>
      <c r="AA316" s="84">
        <f t="shared" si="283"/>
        <v>0</v>
      </c>
      <c r="AB316" s="84">
        <f t="shared" si="284"/>
        <v>0</v>
      </c>
      <c r="AC316" s="84">
        <f t="shared" si="285"/>
        <v>0</v>
      </c>
      <c r="AD316" s="84">
        <f t="shared" si="286"/>
        <v>0</v>
      </c>
      <c r="AF316" s="83">
        <f>KPCO_Additions_Summer!R316*'Key Assumptions'!$H32</f>
        <v>0</v>
      </c>
      <c r="AG316" s="83">
        <f>KPCO_Additions_Summer!S316*'Key Assumptions'!$H32</f>
        <v>0</v>
      </c>
      <c r="AH316" s="83">
        <f>KPCO_Additions_Summer!T316*'Key Assumptions'!$H32</f>
        <v>0</v>
      </c>
      <c r="AI316" s="83">
        <f>KPCO_Additions_Summer!U316*'Key Assumptions'!$H32</f>
        <v>0</v>
      </c>
      <c r="AJ316" s="83">
        <f>KPCO_Additions_Summer!V316*'Key Assumptions'!$H32</f>
        <v>0</v>
      </c>
      <c r="AK316" s="83">
        <f>KPCO_Additions_Summer!W316*'Key Assumptions'!$H32</f>
        <v>0</v>
      </c>
      <c r="AL316" s="83">
        <f>KPCO_Additions_Summer!X316*'Key Assumptions'!$H32</f>
        <v>0</v>
      </c>
      <c r="AM316" s="83">
        <f>KPCO_Additions_Summer!Y316*'Key Assumptions'!$H32</f>
        <v>0</v>
      </c>
      <c r="AN316" s="83">
        <f>KPCO_Additions_Summer!Z316*'Key Assumptions'!$H32</f>
        <v>0</v>
      </c>
      <c r="AO316" s="83">
        <f>KPCO_Additions_Summer!AA316*'Key Assumptions'!$H32</f>
        <v>0</v>
      </c>
      <c r="AP316" s="83">
        <f>KPCO_Additions_Summer!AB316*'Key Assumptions'!$H32</f>
        <v>0</v>
      </c>
      <c r="AQ316" s="83">
        <f>KPCO_Additions_Summer!AC316*'Key Assumptions'!$H32</f>
        <v>0</v>
      </c>
      <c r="AR316" s="83">
        <f>KPCO_Additions_Summer!AD316*'Key Assumptions'!$H32</f>
        <v>0</v>
      </c>
      <c r="AT316" t="s">
        <v>105</v>
      </c>
    </row>
    <row r="317" spans="1:46" x14ac:dyDescent="0.25">
      <c r="A317" s="10" t="s">
        <v>511</v>
      </c>
      <c r="B317" s="10">
        <v>2034</v>
      </c>
      <c r="C317" s="10" t="s">
        <v>105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2"/>
      <c r="R317" s="84">
        <f t="shared" si="274"/>
        <v>0</v>
      </c>
      <c r="S317" s="84">
        <f t="shared" si="275"/>
        <v>0</v>
      </c>
      <c r="T317" s="84">
        <f t="shared" si="276"/>
        <v>0</v>
      </c>
      <c r="U317" s="84">
        <f t="shared" si="277"/>
        <v>0</v>
      </c>
      <c r="V317" s="84">
        <f t="shared" si="278"/>
        <v>0</v>
      </c>
      <c r="W317" s="84">
        <f t="shared" si="279"/>
        <v>0</v>
      </c>
      <c r="X317" s="84">
        <f t="shared" si="280"/>
        <v>0</v>
      </c>
      <c r="Y317" s="84">
        <f t="shared" si="281"/>
        <v>0</v>
      </c>
      <c r="Z317" s="84">
        <f t="shared" si="282"/>
        <v>0</v>
      </c>
      <c r="AA317" s="84">
        <f t="shared" si="283"/>
        <v>0</v>
      </c>
      <c r="AB317" s="84">
        <f t="shared" si="284"/>
        <v>0</v>
      </c>
      <c r="AC317" s="84">
        <f t="shared" si="285"/>
        <v>0</v>
      </c>
      <c r="AD317" s="84">
        <f t="shared" si="286"/>
        <v>0</v>
      </c>
      <c r="AF317" s="83">
        <f>KPCO_Additions_Summer!R317*'Key Assumptions'!$H33</f>
        <v>0</v>
      </c>
      <c r="AG317" s="83">
        <f>KPCO_Additions_Summer!S317*'Key Assumptions'!$H33</f>
        <v>0</v>
      </c>
      <c r="AH317" s="83">
        <f>KPCO_Additions_Summer!T317*'Key Assumptions'!$H33</f>
        <v>0</v>
      </c>
      <c r="AI317" s="83">
        <f>KPCO_Additions_Summer!U317*'Key Assumptions'!$H33</f>
        <v>0</v>
      </c>
      <c r="AJ317" s="83">
        <f>KPCO_Additions_Summer!V317*'Key Assumptions'!$H33</f>
        <v>0</v>
      </c>
      <c r="AK317" s="83">
        <f>KPCO_Additions_Summer!W317*'Key Assumptions'!$H33</f>
        <v>0</v>
      </c>
      <c r="AL317" s="83">
        <f>KPCO_Additions_Summer!X317*'Key Assumptions'!$H33</f>
        <v>0</v>
      </c>
      <c r="AM317" s="83">
        <f>KPCO_Additions_Summer!Y317*'Key Assumptions'!$H33</f>
        <v>0</v>
      </c>
      <c r="AN317" s="83">
        <f>KPCO_Additions_Summer!Z317*'Key Assumptions'!$H33</f>
        <v>0</v>
      </c>
      <c r="AO317" s="83">
        <f>KPCO_Additions_Summer!AA317*'Key Assumptions'!$H33</f>
        <v>0</v>
      </c>
      <c r="AP317" s="83">
        <f>KPCO_Additions_Summer!AB317*'Key Assumptions'!$H33</f>
        <v>0</v>
      </c>
      <c r="AQ317" s="83">
        <f>KPCO_Additions_Summer!AC317*'Key Assumptions'!$H33</f>
        <v>0</v>
      </c>
      <c r="AR317" s="83">
        <f>KPCO_Additions_Summer!AD317*'Key Assumptions'!$H33</f>
        <v>0</v>
      </c>
      <c r="AT317" t="s">
        <v>105</v>
      </c>
    </row>
    <row r="318" spans="1:46" x14ac:dyDescent="0.25">
      <c r="A318" s="10" t="s">
        <v>512</v>
      </c>
      <c r="B318" s="10">
        <v>2035</v>
      </c>
      <c r="C318" s="10" t="s">
        <v>105</v>
      </c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2"/>
      <c r="R318" s="84">
        <f t="shared" si="274"/>
        <v>0</v>
      </c>
      <c r="S318" s="84">
        <f t="shared" si="275"/>
        <v>0</v>
      </c>
      <c r="T318" s="84">
        <f t="shared" si="276"/>
        <v>0</v>
      </c>
      <c r="U318" s="84">
        <f t="shared" si="277"/>
        <v>0</v>
      </c>
      <c r="V318" s="84">
        <f t="shared" si="278"/>
        <v>0</v>
      </c>
      <c r="W318" s="84">
        <f t="shared" si="279"/>
        <v>0</v>
      </c>
      <c r="X318" s="84">
        <f t="shared" si="280"/>
        <v>0</v>
      </c>
      <c r="Y318" s="84">
        <f t="shared" si="281"/>
        <v>0</v>
      </c>
      <c r="Z318" s="84">
        <f t="shared" si="282"/>
        <v>0</v>
      </c>
      <c r="AA318" s="84">
        <f t="shared" si="283"/>
        <v>0</v>
      </c>
      <c r="AB318" s="84">
        <f t="shared" si="284"/>
        <v>0</v>
      </c>
      <c r="AC318" s="84">
        <f t="shared" si="285"/>
        <v>0</v>
      </c>
      <c r="AD318" s="84">
        <f t="shared" si="286"/>
        <v>0</v>
      </c>
      <c r="AF318" s="83">
        <f>KPCO_Additions_Summer!R318*'Key Assumptions'!$H34</f>
        <v>0</v>
      </c>
      <c r="AG318" s="83">
        <f>KPCO_Additions_Summer!S318*'Key Assumptions'!$H34</f>
        <v>0</v>
      </c>
      <c r="AH318" s="83">
        <f>KPCO_Additions_Summer!T318*'Key Assumptions'!$H34</f>
        <v>0</v>
      </c>
      <c r="AI318" s="83">
        <f>KPCO_Additions_Summer!U318*'Key Assumptions'!$H34</f>
        <v>0</v>
      </c>
      <c r="AJ318" s="83">
        <f>KPCO_Additions_Summer!V318*'Key Assumptions'!$H34</f>
        <v>0</v>
      </c>
      <c r="AK318" s="83">
        <f>KPCO_Additions_Summer!W318*'Key Assumptions'!$H34</f>
        <v>0</v>
      </c>
      <c r="AL318" s="83">
        <f>KPCO_Additions_Summer!X318*'Key Assumptions'!$H34</f>
        <v>0</v>
      </c>
      <c r="AM318" s="83">
        <f>KPCO_Additions_Summer!Y318*'Key Assumptions'!$H34</f>
        <v>0</v>
      </c>
      <c r="AN318" s="83">
        <f>KPCO_Additions_Summer!Z318*'Key Assumptions'!$H34</f>
        <v>0</v>
      </c>
      <c r="AO318" s="83">
        <f>KPCO_Additions_Summer!AA318*'Key Assumptions'!$H34</f>
        <v>0</v>
      </c>
      <c r="AP318" s="83">
        <f>KPCO_Additions_Summer!AB318*'Key Assumptions'!$H34</f>
        <v>0</v>
      </c>
      <c r="AQ318" s="83">
        <f>KPCO_Additions_Summer!AC318*'Key Assumptions'!$H34</f>
        <v>0</v>
      </c>
      <c r="AR318" s="83">
        <f>KPCO_Additions_Summer!AD318*'Key Assumptions'!$H34</f>
        <v>0</v>
      </c>
      <c r="AT318" t="s">
        <v>105</v>
      </c>
    </row>
    <row r="319" spans="1:46" x14ac:dyDescent="0.25">
      <c r="A319" s="10" t="s">
        <v>513</v>
      </c>
      <c r="B319" s="10">
        <v>2036</v>
      </c>
      <c r="C319" s="10" t="s">
        <v>105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2"/>
      <c r="R319" s="84">
        <f t="shared" si="274"/>
        <v>0</v>
      </c>
      <c r="S319" s="84">
        <f t="shared" si="275"/>
        <v>0</v>
      </c>
      <c r="T319" s="84">
        <f t="shared" si="276"/>
        <v>0</v>
      </c>
      <c r="U319" s="84">
        <f t="shared" si="277"/>
        <v>0</v>
      </c>
      <c r="V319" s="84">
        <f t="shared" si="278"/>
        <v>0</v>
      </c>
      <c r="W319" s="84">
        <f t="shared" si="279"/>
        <v>0</v>
      </c>
      <c r="X319" s="84">
        <f t="shared" si="280"/>
        <v>0</v>
      </c>
      <c r="Y319" s="84">
        <f t="shared" si="281"/>
        <v>0</v>
      </c>
      <c r="Z319" s="84">
        <f t="shared" si="282"/>
        <v>0</v>
      </c>
      <c r="AA319" s="84">
        <f t="shared" si="283"/>
        <v>0</v>
      </c>
      <c r="AB319" s="84">
        <f t="shared" si="284"/>
        <v>0</v>
      </c>
      <c r="AC319" s="84">
        <f t="shared" si="285"/>
        <v>0</v>
      </c>
      <c r="AD319" s="84">
        <f t="shared" si="286"/>
        <v>0</v>
      </c>
      <c r="AF319" s="83">
        <f>KPCO_Additions_Summer!R319*'Key Assumptions'!$H35</f>
        <v>0</v>
      </c>
      <c r="AG319" s="83">
        <f>KPCO_Additions_Summer!S319*'Key Assumptions'!$H35</f>
        <v>0</v>
      </c>
      <c r="AH319" s="83">
        <f>KPCO_Additions_Summer!T319*'Key Assumptions'!$H35</f>
        <v>0</v>
      </c>
      <c r="AI319" s="83">
        <f>KPCO_Additions_Summer!U319*'Key Assumptions'!$H35</f>
        <v>0</v>
      </c>
      <c r="AJ319" s="83">
        <f>KPCO_Additions_Summer!V319*'Key Assumptions'!$H35</f>
        <v>0</v>
      </c>
      <c r="AK319" s="83">
        <f>KPCO_Additions_Summer!W319*'Key Assumptions'!$H35</f>
        <v>0</v>
      </c>
      <c r="AL319" s="83">
        <f>KPCO_Additions_Summer!X319*'Key Assumptions'!$H35</f>
        <v>0</v>
      </c>
      <c r="AM319" s="83">
        <f>KPCO_Additions_Summer!Y319*'Key Assumptions'!$H35</f>
        <v>0</v>
      </c>
      <c r="AN319" s="83">
        <f>KPCO_Additions_Summer!Z319*'Key Assumptions'!$H35</f>
        <v>0</v>
      </c>
      <c r="AO319" s="83">
        <f>KPCO_Additions_Summer!AA319*'Key Assumptions'!$H35</f>
        <v>0</v>
      </c>
      <c r="AP319" s="83">
        <f>KPCO_Additions_Summer!AB319*'Key Assumptions'!$H35</f>
        <v>0</v>
      </c>
      <c r="AQ319" s="83">
        <f>KPCO_Additions_Summer!AC319*'Key Assumptions'!$H35</f>
        <v>0</v>
      </c>
      <c r="AR319" s="83">
        <f>KPCO_Additions_Summer!AD319*'Key Assumptions'!$H35</f>
        <v>0</v>
      </c>
      <c r="AT319" t="s">
        <v>105</v>
      </c>
    </row>
    <row r="320" spans="1:46" x14ac:dyDescent="0.25">
      <c r="A320" s="10" t="s">
        <v>514</v>
      </c>
      <c r="B320" s="10">
        <v>2037</v>
      </c>
      <c r="C320" s="10" t="s">
        <v>105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2"/>
      <c r="R320" s="84">
        <f t="shared" si="274"/>
        <v>0</v>
      </c>
      <c r="S320" s="84">
        <f t="shared" si="275"/>
        <v>0</v>
      </c>
      <c r="T320" s="84">
        <f t="shared" si="276"/>
        <v>0</v>
      </c>
      <c r="U320" s="84">
        <f t="shared" si="277"/>
        <v>0</v>
      </c>
      <c r="V320" s="84">
        <f t="shared" si="278"/>
        <v>0</v>
      </c>
      <c r="W320" s="84">
        <f t="shared" si="279"/>
        <v>0</v>
      </c>
      <c r="X320" s="84">
        <f t="shared" si="280"/>
        <v>0</v>
      </c>
      <c r="Y320" s="84">
        <f t="shared" si="281"/>
        <v>0</v>
      </c>
      <c r="Z320" s="84">
        <f t="shared" si="282"/>
        <v>0</v>
      </c>
      <c r="AA320" s="84">
        <f t="shared" si="283"/>
        <v>0</v>
      </c>
      <c r="AB320" s="84">
        <f t="shared" si="284"/>
        <v>0</v>
      </c>
      <c r="AC320" s="84">
        <f t="shared" si="285"/>
        <v>0</v>
      </c>
      <c r="AD320" s="84">
        <f t="shared" si="286"/>
        <v>0</v>
      </c>
      <c r="AF320" s="83">
        <f>KPCO_Additions_Summer!R320*'Key Assumptions'!$H36</f>
        <v>0</v>
      </c>
      <c r="AG320" s="83">
        <f>KPCO_Additions_Summer!S320*'Key Assumptions'!$H36</f>
        <v>0</v>
      </c>
      <c r="AH320" s="83">
        <f>KPCO_Additions_Summer!T320*'Key Assumptions'!$H36</f>
        <v>0</v>
      </c>
      <c r="AI320" s="83">
        <f>KPCO_Additions_Summer!U320*'Key Assumptions'!$H36</f>
        <v>0</v>
      </c>
      <c r="AJ320" s="83">
        <f>KPCO_Additions_Summer!V320*'Key Assumptions'!$H36</f>
        <v>0</v>
      </c>
      <c r="AK320" s="83">
        <f>KPCO_Additions_Summer!W320*'Key Assumptions'!$H36</f>
        <v>0</v>
      </c>
      <c r="AL320" s="83">
        <f>KPCO_Additions_Summer!X320*'Key Assumptions'!$H36</f>
        <v>0</v>
      </c>
      <c r="AM320" s="83">
        <f>KPCO_Additions_Summer!Y320*'Key Assumptions'!$H36</f>
        <v>0</v>
      </c>
      <c r="AN320" s="83">
        <f>KPCO_Additions_Summer!Z320*'Key Assumptions'!$H36</f>
        <v>0</v>
      </c>
      <c r="AO320" s="83">
        <f>KPCO_Additions_Summer!AA320*'Key Assumptions'!$H36</f>
        <v>0</v>
      </c>
      <c r="AP320" s="83">
        <f>KPCO_Additions_Summer!AB320*'Key Assumptions'!$H36</f>
        <v>0</v>
      </c>
      <c r="AQ320" s="83">
        <f>KPCO_Additions_Summer!AC320*'Key Assumptions'!$H36</f>
        <v>0</v>
      </c>
      <c r="AR320" s="83">
        <f>KPCO_Additions_Summer!AD320*'Key Assumptions'!$H36</f>
        <v>0</v>
      </c>
      <c r="AT320" t="s">
        <v>105</v>
      </c>
    </row>
    <row r="321" spans="1:46" x14ac:dyDescent="0.25">
      <c r="A321" s="10" t="s">
        <v>515</v>
      </c>
      <c r="B321" s="10">
        <v>2038</v>
      </c>
      <c r="C321" s="10" t="s">
        <v>105</v>
      </c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2"/>
      <c r="R321" s="84">
        <f t="shared" si="274"/>
        <v>0</v>
      </c>
      <c r="S321" s="84">
        <f t="shared" si="275"/>
        <v>0</v>
      </c>
      <c r="T321" s="84">
        <f t="shared" si="276"/>
        <v>0</v>
      </c>
      <c r="U321" s="84">
        <f t="shared" si="277"/>
        <v>0</v>
      </c>
      <c r="V321" s="84">
        <f t="shared" si="278"/>
        <v>0</v>
      </c>
      <c r="W321" s="84">
        <f t="shared" si="279"/>
        <v>0</v>
      </c>
      <c r="X321" s="84">
        <f t="shared" si="280"/>
        <v>0</v>
      </c>
      <c r="Y321" s="84">
        <f t="shared" si="281"/>
        <v>0</v>
      </c>
      <c r="Z321" s="84">
        <f t="shared" si="282"/>
        <v>0</v>
      </c>
      <c r="AA321" s="84">
        <f t="shared" si="283"/>
        <v>0</v>
      </c>
      <c r="AB321" s="84">
        <f t="shared" si="284"/>
        <v>0</v>
      </c>
      <c r="AC321" s="84">
        <f t="shared" si="285"/>
        <v>0</v>
      </c>
      <c r="AD321" s="84">
        <f t="shared" si="286"/>
        <v>0</v>
      </c>
      <c r="AF321" s="83">
        <f>KPCO_Additions_Summer!R321*'Key Assumptions'!$H37</f>
        <v>0</v>
      </c>
      <c r="AG321" s="83">
        <f>KPCO_Additions_Summer!S321*'Key Assumptions'!$H37</f>
        <v>0</v>
      </c>
      <c r="AH321" s="83">
        <f>KPCO_Additions_Summer!T321*'Key Assumptions'!$H37</f>
        <v>0</v>
      </c>
      <c r="AI321" s="83">
        <f>KPCO_Additions_Summer!U321*'Key Assumptions'!$H37</f>
        <v>0</v>
      </c>
      <c r="AJ321" s="83">
        <f>KPCO_Additions_Summer!V321*'Key Assumptions'!$H37</f>
        <v>0</v>
      </c>
      <c r="AK321" s="83">
        <f>KPCO_Additions_Summer!W321*'Key Assumptions'!$H37</f>
        <v>0</v>
      </c>
      <c r="AL321" s="83">
        <f>KPCO_Additions_Summer!X321*'Key Assumptions'!$H37</f>
        <v>0</v>
      </c>
      <c r="AM321" s="83">
        <f>KPCO_Additions_Summer!Y321*'Key Assumptions'!$H37</f>
        <v>0</v>
      </c>
      <c r="AN321" s="83">
        <f>KPCO_Additions_Summer!Z321*'Key Assumptions'!$H37</f>
        <v>0</v>
      </c>
      <c r="AO321" s="83">
        <f>KPCO_Additions_Summer!AA321*'Key Assumptions'!$H37</f>
        <v>0</v>
      </c>
      <c r="AP321" s="83">
        <f>KPCO_Additions_Summer!AB321*'Key Assumptions'!$H37</f>
        <v>0</v>
      </c>
      <c r="AQ321" s="83">
        <f>KPCO_Additions_Summer!AC321*'Key Assumptions'!$H37</f>
        <v>0</v>
      </c>
      <c r="AR321" s="83">
        <f>KPCO_Additions_Summer!AD321*'Key Assumptions'!$H37</f>
        <v>0</v>
      </c>
      <c r="AT321" t="s">
        <v>105</v>
      </c>
    </row>
    <row r="322" spans="1:46" x14ac:dyDescent="0.25">
      <c r="A322" s="10" t="s">
        <v>516</v>
      </c>
      <c r="B322" s="10">
        <v>2039</v>
      </c>
      <c r="C322" s="10" t="s">
        <v>105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2"/>
      <c r="R322" s="84">
        <f t="shared" si="274"/>
        <v>0</v>
      </c>
      <c r="S322" s="84">
        <f t="shared" si="275"/>
        <v>0</v>
      </c>
      <c r="T322" s="84">
        <f t="shared" si="276"/>
        <v>0</v>
      </c>
      <c r="U322" s="84">
        <f t="shared" si="277"/>
        <v>0</v>
      </c>
      <c r="V322" s="84">
        <f t="shared" si="278"/>
        <v>0</v>
      </c>
      <c r="W322" s="84">
        <f t="shared" si="279"/>
        <v>0</v>
      </c>
      <c r="X322" s="84">
        <f t="shared" si="280"/>
        <v>0</v>
      </c>
      <c r="Y322" s="84">
        <f t="shared" si="281"/>
        <v>0</v>
      </c>
      <c r="Z322" s="84">
        <f t="shared" si="282"/>
        <v>0</v>
      </c>
      <c r="AA322" s="84">
        <f t="shared" si="283"/>
        <v>0</v>
      </c>
      <c r="AB322" s="84">
        <f t="shared" si="284"/>
        <v>0</v>
      </c>
      <c r="AC322" s="84">
        <f t="shared" si="285"/>
        <v>0</v>
      </c>
      <c r="AD322" s="84">
        <f t="shared" si="286"/>
        <v>0</v>
      </c>
      <c r="AF322" s="83">
        <f>KPCO_Additions_Summer!R322*'Key Assumptions'!$H38</f>
        <v>0</v>
      </c>
      <c r="AG322" s="83">
        <f>KPCO_Additions_Summer!S322*'Key Assumptions'!$H38</f>
        <v>0</v>
      </c>
      <c r="AH322" s="83">
        <f>KPCO_Additions_Summer!T322*'Key Assumptions'!$H38</f>
        <v>0</v>
      </c>
      <c r="AI322" s="83">
        <f>KPCO_Additions_Summer!U322*'Key Assumptions'!$H38</f>
        <v>0</v>
      </c>
      <c r="AJ322" s="83">
        <f>KPCO_Additions_Summer!V322*'Key Assumptions'!$H38</f>
        <v>0</v>
      </c>
      <c r="AK322" s="83">
        <f>KPCO_Additions_Summer!W322*'Key Assumptions'!$H38</f>
        <v>0</v>
      </c>
      <c r="AL322" s="83">
        <f>KPCO_Additions_Summer!X322*'Key Assumptions'!$H38</f>
        <v>0</v>
      </c>
      <c r="AM322" s="83">
        <f>KPCO_Additions_Summer!Y322*'Key Assumptions'!$H38</f>
        <v>0</v>
      </c>
      <c r="AN322" s="83">
        <f>KPCO_Additions_Summer!Z322*'Key Assumptions'!$H38</f>
        <v>0</v>
      </c>
      <c r="AO322" s="83">
        <f>KPCO_Additions_Summer!AA322*'Key Assumptions'!$H38</f>
        <v>0</v>
      </c>
      <c r="AP322" s="83">
        <f>KPCO_Additions_Summer!AB322*'Key Assumptions'!$H38</f>
        <v>0</v>
      </c>
      <c r="AQ322" s="83">
        <f>KPCO_Additions_Summer!AC322*'Key Assumptions'!$H38</f>
        <v>0</v>
      </c>
      <c r="AR322" s="83">
        <f>KPCO_Additions_Summer!AD322*'Key Assumptions'!$H38</f>
        <v>0</v>
      </c>
      <c r="AT322" t="s">
        <v>105</v>
      </c>
    </row>
    <row r="323" spans="1:46" x14ac:dyDescent="0.25">
      <c r="A323" s="10" t="s">
        <v>517</v>
      </c>
      <c r="B323" s="10">
        <v>2040</v>
      </c>
      <c r="C323" s="10" t="s">
        <v>105</v>
      </c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2"/>
      <c r="R323" s="84">
        <f t="shared" si="274"/>
        <v>0</v>
      </c>
      <c r="S323" s="84">
        <f t="shared" si="275"/>
        <v>0</v>
      </c>
      <c r="T323" s="84">
        <f t="shared" si="276"/>
        <v>0</v>
      </c>
      <c r="U323" s="84">
        <f t="shared" si="277"/>
        <v>0</v>
      </c>
      <c r="V323" s="84">
        <f t="shared" si="278"/>
        <v>0</v>
      </c>
      <c r="W323" s="84">
        <f t="shared" si="279"/>
        <v>0</v>
      </c>
      <c r="X323" s="84">
        <f t="shared" si="280"/>
        <v>0</v>
      </c>
      <c r="Y323" s="84">
        <f t="shared" si="281"/>
        <v>0</v>
      </c>
      <c r="Z323" s="84">
        <f t="shared" si="282"/>
        <v>0</v>
      </c>
      <c r="AA323" s="84">
        <f t="shared" si="283"/>
        <v>0</v>
      </c>
      <c r="AB323" s="84">
        <f t="shared" si="284"/>
        <v>0</v>
      </c>
      <c r="AC323" s="84">
        <f t="shared" si="285"/>
        <v>0</v>
      </c>
      <c r="AD323" s="84">
        <f t="shared" si="286"/>
        <v>0</v>
      </c>
      <c r="AF323" s="83">
        <f>KPCO_Additions_Summer!R323*'Key Assumptions'!$H39</f>
        <v>0</v>
      </c>
      <c r="AG323" s="83">
        <f>KPCO_Additions_Summer!S323*'Key Assumptions'!$H39</f>
        <v>0</v>
      </c>
      <c r="AH323" s="83">
        <f>KPCO_Additions_Summer!T323*'Key Assumptions'!$H39</f>
        <v>0</v>
      </c>
      <c r="AI323" s="83">
        <f>KPCO_Additions_Summer!U323*'Key Assumptions'!$H39</f>
        <v>0</v>
      </c>
      <c r="AJ323" s="83">
        <f>KPCO_Additions_Summer!V323*'Key Assumptions'!$H39</f>
        <v>0</v>
      </c>
      <c r="AK323" s="83">
        <f>KPCO_Additions_Summer!W323*'Key Assumptions'!$H39</f>
        <v>0</v>
      </c>
      <c r="AL323" s="83">
        <f>KPCO_Additions_Summer!X323*'Key Assumptions'!$H39</f>
        <v>0</v>
      </c>
      <c r="AM323" s="83">
        <f>KPCO_Additions_Summer!Y323*'Key Assumptions'!$H39</f>
        <v>0</v>
      </c>
      <c r="AN323" s="83">
        <f>KPCO_Additions_Summer!Z323*'Key Assumptions'!$H39</f>
        <v>0</v>
      </c>
      <c r="AO323" s="83">
        <f>KPCO_Additions_Summer!AA323*'Key Assumptions'!$H39</f>
        <v>0</v>
      </c>
      <c r="AP323" s="83">
        <f>KPCO_Additions_Summer!AB323*'Key Assumptions'!$H39</f>
        <v>0</v>
      </c>
      <c r="AQ323" s="83">
        <f>KPCO_Additions_Summer!AC323*'Key Assumptions'!$H39</f>
        <v>0</v>
      </c>
      <c r="AR323" s="83">
        <f>KPCO_Additions_Summer!AD323*'Key Assumptions'!$H39</f>
        <v>0</v>
      </c>
      <c r="AT323" t="s">
        <v>105</v>
      </c>
    </row>
    <row r="324" spans="1:46" x14ac:dyDescent="0.25">
      <c r="A324" s="10" t="s">
        <v>518</v>
      </c>
      <c r="B324" s="10">
        <v>2041</v>
      </c>
      <c r="C324" s="10" t="s">
        <v>105</v>
      </c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2"/>
      <c r="R324" s="84">
        <f t="shared" si="274"/>
        <v>0</v>
      </c>
      <c r="S324" s="84">
        <f t="shared" si="275"/>
        <v>0</v>
      </c>
      <c r="T324" s="84">
        <f t="shared" si="276"/>
        <v>0</v>
      </c>
      <c r="U324" s="84">
        <f t="shared" si="277"/>
        <v>0</v>
      </c>
      <c r="V324" s="84">
        <f t="shared" si="278"/>
        <v>0</v>
      </c>
      <c r="W324" s="84">
        <f t="shared" si="279"/>
        <v>0</v>
      </c>
      <c r="X324" s="84">
        <f t="shared" si="280"/>
        <v>0</v>
      </c>
      <c r="Y324" s="84">
        <f t="shared" si="281"/>
        <v>0</v>
      </c>
      <c r="Z324" s="84">
        <f t="shared" si="282"/>
        <v>0</v>
      </c>
      <c r="AA324" s="84">
        <f t="shared" si="283"/>
        <v>0</v>
      </c>
      <c r="AB324" s="84">
        <f t="shared" si="284"/>
        <v>0</v>
      </c>
      <c r="AC324" s="84">
        <f t="shared" si="285"/>
        <v>0</v>
      </c>
      <c r="AD324" s="84">
        <f t="shared" si="286"/>
        <v>0</v>
      </c>
      <c r="AF324" s="83">
        <f>KPCO_Additions_Summer!R324*'Key Assumptions'!$H40</f>
        <v>0</v>
      </c>
      <c r="AG324" s="83">
        <f>KPCO_Additions_Summer!S324*'Key Assumptions'!$H40</f>
        <v>0</v>
      </c>
      <c r="AH324" s="83">
        <f>KPCO_Additions_Summer!T324*'Key Assumptions'!$H40</f>
        <v>0</v>
      </c>
      <c r="AI324" s="83">
        <f>KPCO_Additions_Summer!U324*'Key Assumptions'!$H40</f>
        <v>0</v>
      </c>
      <c r="AJ324" s="83">
        <f>KPCO_Additions_Summer!V324*'Key Assumptions'!$H40</f>
        <v>0</v>
      </c>
      <c r="AK324" s="83">
        <f>KPCO_Additions_Summer!W324*'Key Assumptions'!$H40</f>
        <v>0</v>
      </c>
      <c r="AL324" s="83">
        <f>KPCO_Additions_Summer!X324*'Key Assumptions'!$H40</f>
        <v>0</v>
      </c>
      <c r="AM324" s="83">
        <f>KPCO_Additions_Summer!Y324*'Key Assumptions'!$H40</f>
        <v>0</v>
      </c>
      <c r="AN324" s="83">
        <f>KPCO_Additions_Summer!Z324*'Key Assumptions'!$H40</f>
        <v>0</v>
      </c>
      <c r="AO324" s="83">
        <f>KPCO_Additions_Summer!AA324*'Key Assumptions'!$H40</f>
        <v>0</v>
      </c>
      <c r="AP324" s="83">
        <f>KPCO_Additions_Summer!AB324*'Key Assumptions'!$H40</f>
        <v>0</v>
      </c>
      <c r="AQ324" s="83">
        <f>KPCO_Additions_Summer!AC324*'Key Assumptions'!$H40</f>
        <v>0</v>
      </c>
      <c r="AR324" s="83">
        <f>KPCO_Additions_Summer!AD324*'Key Assumptions'!$H40</f>
        <v>0</v>
      </c>
      <c r="AT324" t="s">
        <v>105</v>
      </c>
    </row>
    <row r="325" spans="1:46" x14ac:dyDescent="0.25">
      <c r="A325" s="10" t="s">
        <v>519</v>
      </c>
      <c r="B325" s="10">
        <v>2042</v>
      </c>
      <c r="C325" s="10" t="s">
        <v>105</v>
      </c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2"/>
      <c r="R325" s="84">
        <f t="shared" si="274"/>
        <v>0</v>
      </c>
      <c r="S325" s="84">
        <f t="shared" si="275"/>
        <v>0</v>
      </c>
      <c r="T325" s="84">
        <f t="shared" si="276"/>
        <v>0</v>
      </c>
      <c r="U325" s="84">
        <f t="shared" si="277"/>
        <v>0</v>
      </c>
      <c r="V325" s="84">
        <f t="shared" si="278"/>
        <v>0</v>
      </c>
      <c r="W325" s="84">
        <f t="shared" si="279"/>
        <v>0</v>
      </c>
      <c r="X325" s="84">
        <f t="shared" si="280"/>
        <v>0</v>
      </c>
      <c r="Y325" s="84">
        <f t="shared" si="281"/>
        <v>0</v>
      </c>
      <c r="Z325" s="84">
        <f t="shared" si="282"/>
        <v>0</v>
      </c>
      <c r="AA325" s="84">
        <f t="shared" si="283"/>
        <v>0</v>
      </c>
      <c r="AB325" s="84">
        <f t="shared" si="284"/>
        <v>0</v>
      </c>
      <c r="AC325" s="84">
        <f t="shared" si="285"/>
        <v>0</v>
      </c>
      <c r="AD325" s="84">
        <f t="shared" si="286"/>
        <v>0</v>
      </c>
      <c r="AF325" s="83">
        <f>KPCO_Additions_Summer!R325*'Key Assumptions'!$H41</f>
        <v>0</v>
      </c>
      <c r="AG325" s="83">
        <f>KPCO_Additions_Summer!S325*'Key Assumptions'!$H41</f>
        <v>0</v>
      </c>
      <c r="AH325" s="83">
        <f>KPCO_Additions_Summer!T325*'Key Assumptions'!$H41</f>
        <v>0</v>
      </c>
      <c r="AI325" s="83">
        <f>KPCO_Additions_Summer!U325*'Key Assumptions'!$H41</f>
        <v>0</v>
      </c>
      <c r="AJ325" s="83">
        <f>KPCO_Additions_Summer!V325*'Key Assumptions'!$H41</f>
        <v>0</v>
      </c>
      <c r="AK325" s="83">
        <f>KPCO_Additions_Summer!W325*'Key Assumptions'!$H41</f>
        <v>0</v>
      </c>
      <c r="AL325" s="83">
        <f>KPCO_Additions_Summer!X325*'Key Assumptions'!$H41</f>
        <v>0</v>
      </c>
      <c r="AM325" s="83">
        <f>KPCO_Additions_Summer!Y325*'Key Assumptions'!$H41</f>
        <v>0</v>
      </c>
      <c r="AN325" s="83">
        <f>KPCO_Additions_Summer!Z325*'Key Assumptions'!$H41</f>
        <v>0</v>
      </c>
      <c r="AO325" s="83">
        <f>KPCO_Additions_Summer!AA325*'Key Assumptions'!$H41</f>
        <v>0</v>
      </c>
      <c r="AP325" s="83">
        <f>KPCO_Additions_Summer!AB325*'Key Assumptions'!$H41</f>
        <v>0</v>
      </c>
      <c r="AQ325" s="83">
        <f>KPCO_Additions_Summer!AC325*'Key Assumptions'!$H41</f>
        <v>0</v>
      </c>
      <c r="AR325" s="83">
        <f>KPCO_Additions_Summer!AD325*'Key Assumptions'!$H41</f>
        <v>0</v>
      </c>
      <c r="AT325" t="s">
        <v>105</v>
      </c>
    </row>
    <row r="326" spans="1:46" x14ac:dyDescent="0.25">
      <c r="A326" s="10" t="s">
        <v>520</v>
      </c>
      <c r="B326" s="10">
        <v>2043</v>
      </c>
      <c r="C326" s="10" t="s">
        <v>105</v>
      </c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2"/>
      <c r="R326" s="84">
        <f t="shared" si="274"/>
        <v>0</v>
      </c>
      <c r="S326" s="84">
        <f t="shared" si="275"/>
        <v>0</v>
      </c>
      <c r="T326" s="84">
        <f t="shared" si="276"/>
        <v>0</v>
      </c>
      <c r="U326" s="84">
        <f t="shared" si="277"/>
        <v>0</v>
      </c>
      <c r="V326" s="84">
        <f t="shared" si="278"/>
        <v>0</v>
      </c>
      <c r="W326" s="84">
        <f t="shared" si="279"/>
        <v>0</v>
      </c>
      <c r="X326" s="84">
        <f t="shared" si="280"/>
        <v>0</v>
      </c>
      <c r="Y326" s="84">
        <f t="shared" si="281"/>
        <v>0</v>
      </c>
      <c r="Z326" s="84">
        <f t="shared" si="282"/>
        <v>0</v>
      </c>
      <c r="AA326" s="84">
        <f t="shared" si="283"/>
        <v>0</v>
      </c>
      <c r="AB326" s="84">
        <f t="shared" si="284"/>
        <v>0</v>
      </c>
      <c r="AC326" s="84">
        <f t="shared" si="285"/>
        <v>0</v>
      </c>
      <c r="AD326" s="84">
        <f t="shared" si="286"/>
        <v>0</v>
      </c>
      <c r="AF326" s="83">
        <f>KPCO_Additions_Summer!R326*'Key Assumptions'!$H42</f>
        <v>0</v>
      </c>
      <c r="AG326" s="83">
        <f>KPCO_Additions_Summer!S326*'Key Assumptions'!$H42</f>
        <v>0</v>
      </c>
      <c r="AH326" s="83">
        <f>KPCO_Additions_Summer!T326*'Key Assumptions'!$H42</f>
        <v>0</v>
      </c>
      <c r="AI326" s="83">
        <f>KPCO_Additions_Summer!U326*'Key Assumptions'!$H42</f>
        <v>0</v>
      </c>
      <c r="AJ326" s="83">
        <f>KPCO_Additions_Summer!V326*'Key Assumptions'!$H42</f>
        <v>0</v>
      </c>
      <c r="AK326" s="83">
        <f>KPCO_Additions_Summer!W326*'Key Assumptions'!$H42</f>
        <v>0</v>
      </c>
      <c r="AL326" s="83">
        <f>KPCO_Additions_Summer!X326*'Key Assumptions'!$H42</f>
        <v>0</v>
      </c>
      <c r="AM326" s="83">
        <f>KPCO_Additions_Summer!Y326*'Key Assumptions'!$H42</f>
        <v>0</v>
      </c>
      <c r="AN326" s="83">
        <f>KPCO_Additions_Summer!Z326*'Key Assumptions'!$H42</f>
        <v>0</v>
      </c>
      <c r="AO326" s="83">
        <f>KPCO_Additions_Summer!AA326*'Key Assumptions'!$H42</f>
        <v>0</v>
      </c>
      <c r="AP326" s="83">
        <f>KPCO_Additions_Summer!AB326*'Key Assumptions'!$H42</f>
        <v>0</v>
      </c>
      <c r="AQ326" s="83">
        <f>KPCO_Additions_Summer!AC326*'Key Assumptions'!$H42</f>
        <v>0</v>
      </c>
      <c r="AR326" s="83">
        <f>KPCO_Additions_Summer!AD326*'Key Assumptions'!$H42</f>
        <v>0</v>
      </c>
      <c r="AT326" t="s">
        <v>105</v>
      </c>
    </row>
    <row r="327" spans="1:46" x14ac:dyDescent="0.25">
      <c r="A327" s="10" t="s">
        <v>521</v>
      </c>
      <c r="B327" s="10">
        <v>2027</v>
      </c>
      <c r="C327" s="10" t="s">
        <v>521</v>
      </c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2"/>
      <c r="R327" s="84">
        <f t="shared" ref="R327:U329" si="287">D327</f>
        <v>0</v>
      </c>
      <c r="S327" s="84">
        <f t="shared" si="287"/>
        <v>0</v>
      </c>
      <c r="T327" s="84">
        <f t="shared" si="287"/>
        <v>0</v>
      </c>
      <c r="U327" s="84">
        <f t="shared" si="287"/>
        <v>0</v>
      </c>
      <c r="V327" s="84">
        <f t="shared" ref="V327:W330" si="288">H327</f>
        <v>0</v>
      </c>
      <c r="W327" s="84">
        <f t="shared" si="288"/>
        <v>0</v>
      </c>
      <c r="X327" s="84">
        <f t="shared" ref="X327:AA330" si="289">J327</f>
        <v>0</v>
      </c>
      <c r="Y327" s="84">
        <f t="shared" si="289"/>
        <v>0</v>
      </c>
      <c r="Z327" s="84">
        <f t="shared" si="289"/>
        <v>0</v>
      </c>
      <c r="AA327" s="84">
        <f t="shared" si="289"/>
        <v>0</v>
      </c>
      <c r="AB327" s="84">
        <f t="shared" ref="AB327:AC330" si="290">N327</f>
        <v>0</v>
      </c>
      <c r="AC327" s="84">
        <f t="shared" si="290"/>
        <v>0</v>
      </c>
      <c r="AD327" s="84">
        <f t="shared" ref="AD327:AD330" si="291">P327</f>
        <v>0</v>
      </c>
      <c r="AF327" s="83">
        <f>R327*'Key Assumptions'!$C$25</f>
        <v>0</v>
      </c>
      <c r="AG327" s="83">
        <f>S327*'Key Assumptions'!$C$25</f>
        <v>0</v>
      </c>
      <c r="AH327" s="83">
        <f>T327*'Key Assumptions'!$C$25</f>
        <v>0</v>
      </c>
      <c r="AI327" s="83">
        <f>U327*'Key Assumptions'!$C$25</f>
        <v>0</v>
      </c>
      <c r="AJ327" s="83">
        <f>V327*'Key Assumptions'!$C$25</f>
        <v>0</v>
      </c>
      <c r="AK327" s="83">
        <f>W327*'Key Assumptions'!$C$25</f>
        <v>0</v>
      </c>
      <c r="AL327" s="83">
        <f>X327*'Key Assumptions'!$C$25</f>
        <v>0</v>
      </c>
      <c r="AM327" s="83">
        <f>Y327*'Key Assumptions'!$C$25</f>
        <v>0</v>
      </c>
      <c r="AN327" s="83">
        <f>Z327*'Key Assumptions'!$C$25</f>
        <v>0</v>
      </c>
      <c r="AO327" s="83">
        <f>AA327*'Key Assumptions'!$C$25</f>
        <v>0</v>
      </c>
      <c r="AP327" s="83">
        <f>AB327*'Key Assumptions'!$C$25</f>
        <v>0</v>
      </c>
      <c r="AQ327" s="83">
        <f>AC327*'Key Assumptions'!$C$25</f>
        <v>0</v>
      </c>
      <c r="AR327" s="83">
        <f>AD327*'Key Assumptions'!$C$25</f>
        <v>0</v>
      </c>
      <c r="AT327" t="s">
        <v>521</v>
      </c>
    </row>
    <row r="328" spans="1:46" x14ac:dyDescent="0.25">
      <c r="A328" s="10" t="s">
        <v>522</v>
      </c>
      <c r="B328" s="10">
        <v>2031</v>
      </c>
      <c r="C328" s="10" t="s">
        <v>12</v>
      </c>
      <c r="D328" s="103">
        <v>295</v>
      </c>
      <c r="E328" s="103">
        <v>295</v>
      </c>
      <c r="F328" s="103">
        <v>295</v>
      </c>
      <c r="G328" s="103"/>
      <c r="H328" s="103">
        <v>295</v>
      </c>
      <c r="I328" s="103">
        <v>295</v>
      </c>
      <c r="J328" s="103">
        <v>295</v>
      </c>
      <c r="K328" s="103">
        <v>295</v>
      </c>
      <c r="L328" s="103">
        <v>295</v>
      </c>
      <c r="M328" s="103">
        <v>295</v>
      </c>
      <c r="N328" s="103"/>
      <c r="O328" s="103"/>
      <c r="P328" s="102"/>
      <c r="R328" s="84">
        <f>IF(ISBLANK(D328),0,'Existing Resources'!$D$5)</f>
        <v>285</v>
      </c>
      <c r="S328" s="84">
        <f>IF(ISBLANK(E328),0,'Existing Resources'!$D$5)</f>
        <v>285</v>
      </c>
      <c r="T328" s="84">
        <f>IF(ISBLANK(F328),0,'Existing Resources'!$D$5)</f>
        <v>285</v>
      </c>
      <c r="U328" s="84">
        <f>IF(ISBLANK(G328),0,'Existing Resources'!$D$5)</f>
        <v>0</v>
      </c>
      <c r="V328" s="84">
        <f>IF(ISBLANK(H328),0,'Existing Resources'!$D$5)</f>
        <v>285</v>
      </c>
      <c r="W328" s="84">
        <f>IF(ISBLANK(I328),0,'Existing Resources'!$D$5)</f>
        <v>285</v>
      </c>
      <c r="X328" s="84">
        <f>IF(ISBLANK(J328),0,'Existing Resources'!$D$5)</f>
        <v>285</v>
      </c>
      <c r="Y328" s="84">
        <f>IF(ISBLANK(K328),0,'Existing Resources'!$D$5)</f>
        <v>285</v>
      </c>
      <c r="Z328" s="84">
        <f>IF(ISBLANK(L328),0,'Existing Resources'!$D$5)</f>
        <v>285</v>
      </c>
      <c r="AA328" s="84">
        <f>IF(ISBLANK(M328),0,'Existing Resources'!$D$5)</f>
        <v>285</v>
      </c>
      <c r="AB328" s="84">
        <f>IF(ISBLANK(N328),0,'Existing Resources'!$D$5)</f>
        <v>0</v>
      </c>
      <c r="AC328" s="84">
        <f>IF(ISBLANK(O328),0,'Existing Resources'!$D$5)</f>
        <v>0</v>
      </c>
      <c r="AD328" s="84">
        <f>IF(ISBLANK(P328),0,'Existing Resources'!$D$5)</f>
        <v>0</v>
      </c>
      <c r="AF328" s="83">
        <f>R328</f>
        <v>285</v>
      </c>
      <c r="AG328" s="83">
        <f t="shared" ref="AG328" si="292">S328</f>
        <v>285</v>
      </c>
      <c r="AH328" s="83">
        <f t="shared" ref="AH328" si="293">T328</f>
        <v>285</v>
      </c>
      <c r="AI328" s="83">
        <f t="shared" ref="AI328" si="294">U328</f>
        <v>0</v>
      </c>
      <c r="AJ328" s="83">
        <f t="shared" ref="AJ328" si="295">V328</f>
        <v>285</v>
      </c>
      <c r="AK328" s="83">
        <f t="shared" ref="AK328" si="296">W328</f>
        <v>285</v>
      </c>
      <c r="AL328" s="83">
        <f t="shared" ref="AL328" si="297">X328</f>
        <v>285</v>
      </c>
      <c r="AM328" s="83">
        <f t="shared" ref="AM328" si="298">Y328</f>
        <v>285</v>
      </c>
      <c r="AN328" s="83">
        <f t="shared" ref="AN328" si="299">Z328</f>
        <v>285</v>
      </c>
      <c r="AO328" s="83">
        <f t="shared" ref="AO328" si="300">AA328</f>
        <v>285</v>
      </c>
      <c r="AP328" s="83">
        <f t="shared" ref="AP328" si="301">AB328</f>
        <v>0</v>
      </c>
      <c r="AQ328" s="83">
        <f t="shared" ref="AQ328" si="302">AC328</f>
        <v>0</v>
      </c>
      <c r="AR328" s="83">
        <f t="shared" ref="AR328" si="303">AD328</f>
        <v>0</v>
      </c>
      <c r="AT328" t="s">
        <v>12</v>
      </c>
    </row>
    <row r="329" spans="1:46" x14ac:dyDescent="0.25">
      <c r="A329" s="10" t="s">
        <v>523</v>
      </c>
      <c r="B329" s="10">
        <v>2031</v>
      </c>
      <c r="C329" s="10" t="s">
        <v>107</v>
      </c>
      <c r="D329" s="103"/>
      <c r="E329" s="102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2"/>
      <c r="R329" s="84">
        <f t="shared" si="287"/>
        <v>0</v>
      </c>
      <c r="S329" s="84">
        <f t="shared" si="287"/>
        <v>0</v>
      </c>
      <c r="T329" s="84">
        <f t="shared" si="287"/>
        <v>0</v>
      </c>
      <c r="U329" s="84">
        <f t="shared" si="287"/>
        <v>0</v>
      </c>
      <c r="V329" s="84">
        <f t="shared" si="288"/>
        <v>0</v>
      </c>
      <c r="W329" s="84">
        <f t="shared" si="288"/>
        <v>0</v>
      </c>
      <c r="X329" s="84">
        <f t="shared" si="289"/>
        <v>0</v>
      </c>
      <c r="Y329" s="84">
        <f t="shared" si="289"/>
        <v>0</v>
      </c>
      <c r="Z329" s="84">
        <f t="shared" si="289"/>
        <v>0</v>
      </c>
      <c r="AA329" s="84">
        <f t="shared" si="289"/>
        <v>0</v>
      </c>
      <c r="AB329" s="84">
        <f t="shared" si="290"/>
        <v>0</v>
      </c>
      <c r="AC329" s="84">
        <f t="shared" si="290"/>
        <v>0</v>
      </c>
      <c r="AD329" s="84">
        <f t="shared" si="291"/>
        <v>0</v>
      </c>
      <c r="AF329" s="83">
        <f>R329</f>
        <v>0</v>
      </c>
      <c r="AG329" s="83">
        <f>S329*'Key Assumptions'!$J$30</f>
        <v>0</v>
      </c>
      <c r="AH329" s="83">
        <f>T329*'Key Assumptions'!$J$30</f>
        <v>0</v>
      </c>
      <c r="AI329" s="83">
        <f>U329*'Key Assumptions'!$J$30</f>
        <v>0</v>
      </c>
      <c r="AJ329" s="83">
        <f>V329*'Key Assumptions'!$J$30</f>
        <v>0</v>
      </c>
      <c r="AK329" s="83">
        <f>W329*'Key Assumptions'!$J$30</f>
        <v>0</v>
      </c>
      <c r="AL329" s="83">
        <f>X329*'Key Assumptions'!$J$30</f>
        <v>0</v>
      </c>
      <c r="AM329" s="83">
        <f>Y329*'Key Assumptions'!$J$30</f>
        <v>0</v>
      </c>
      <c r="AN329" s="83">
        <f>Z329*'Key Assumptions'!$J$30</f>
        <v>0</v>
      </c>
      <c r="AO329" s="83">
        <f>AA329*'Key Assumptions'!$J$30</f>
        <v>0</v>
      </c>
      <c r="AP329" s="83">
        <f>AB329*'Key Assumptions'!$J$30</f>
        <v>0</v>
      </c>
      <c r="AQ329" s="83">
        <f>AC329*'Key Assumptions'!$J$30</f>
        <v>0</v>
      </c>
      <c r="AR329" s="83">
        <f>AD329*'Key Assumptions'!$J$30</f>
        <v>0</v>
      </c>
      <c r="AT329" t="s">
        <v>107</v>
      </c>
    </row>
    <row r="330" spans="1:46" x14ac:dyDescent="0.25">
      <c r="A330" s="10" t="s">
        <v>524</v>
      </c>
      <c r="B330" s="10">
        <v>2023</v>
      </c>
      <c r="C330" s="10" t="s">
        <v>10</v>
      </c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2"/>
      <c r="R330" s="84">
        <f>D330</f>
        <v>0</v>
      </c>
      <c r="S330" s="84">
        <f>E330</f>
        <v>0</v>
      </c>
      <c r="T330" s="84">
        <f t="shared" ref="T330" si="304">F330</f>
        <v>0</v>
      </c>
      <c r="U330" s="84">
        <f t="shared" ref="U330" si="305">G330</f>
        <v>0</v>
      </c>
      <c r="V330" s="84">
        <f t="shared" si="288"/>
        <v>0</v>
      </c>
      <c r="W330" s="84">
        <f t="shared" si="288"/>
        <v>0</v>
      </c>
      <c r="X330" s="84">
        <f t="shared" si="289"/>
        <v>0</v>
      </c>
      <c r="Y330" s="84">
        <f t="shared" si="289"/>
        <v>0</v>
      </c>
      <c r="Z330" s="84">
        <f t="shared" si="289"/>
        <v>0</v>
      </c>
      <c r="AA330" s="84">
        <f t="shared" si="289"/>
        <v>0</v>
      </c>
      <c r="AB330" s="84">
        <f t="shared" si="290"/>
        <v>0</v>
      </c>
      <c r="AC330" s="84">
        <f t="shared" si="290"/>
        <v>0</v>
      </c>
      <c r="AD330" s="84">
        <f t="shared" si="291"/>
        <v>0</v>
      </c>
      <c r="AF330" s="83">
        <f>R330*'Key Assumptions'!$E$56*'Key Assumptions'!$C22+R330*'Key Assumptions'!$F$56*'Key Assumptions'!$G22</f>
        <v>0</v>
      </c>
      <c r="AG330" s="83">
        <f>S330*'Key Assumptions'!$E$56*'Key Assumptions'!$C22+S330*'Key Assumptions'!$F$56*'Key Assumptions'!$G22</f>
        <v>0</v>
      </c>
      <c r="AH330" s="83">
        <f>T330*'Key Assumptions'!$E$56*'Key Assumptions'!$C22+T330*'Key Assumptions'!$F$56*'Key Assumptions'!$G22</f>
        <v>0</v>
      </c>
      <c r="AI330" s="83">
        <f>U330*'Key Assumptions'!$E$56*'Key Assumptions'!$C22+U330*'Key Assumptions'!$F$56*'Key Assumptions'!$G22</f>
        <v>0</v>
      </c>
      <c r="AJ330" s="83">
        <f>V330*'Key Assumptions'!$E$56*'Key Assumptions'!$C22+V330*'Key Assumptions'!$F$56*'Key Assumptions'!$G22</f>
        <v>0</v>
      </c>
      <c r="AK330" s="83">
        <f>W330*'Key Assumptions'!$E$56*'Key Assumptions'!$C22+W330*'Key Assumptions'!$F$56*'Key Assumptions'!$G22</f>
        <v>0</v>
      </c>
      <c r="AL330" s="83">
        <f>X330*'Key Assumptions'!$E$56*'Key Assumptions'!$C22+X330*'Key Assumptions'!$F$56*'Key Assumptions'!$G22</f>
        <v>0</v>
      </c>
      <c r="AM330" s="83">
        <f>Y330*'Key Assumptions'!$E$56*'Key Assumptions'!$C22+Y330*'Key Assumptions'!$F$56*'Key Assumptions'!$G22</f>
        <v>0</v>
      </c>
      <c r="AN330" s="83">
        <f>Z330*'Key Assumptions'!$E$56*'Key Assumptions'!$C22+Z330*'Key Assumptions'!$F$56*'Key Assumptions'!$G22</f>
        <v>0</v>
      </c>
      <c r="AO330" s="83">
        <f>AA330*'Key Assumptions'!$E$56*'Key Assumptions'!$C22+AA330*'Key Assumptions'!$F$56*'Key Assumptions'!$G22</f>
        <v>0</v>
      </c>
      <c r="AP330" s="83">
        <f>AB330*'Key Assumptions'!$E$56*'Key Assumptions'!$C22+AB330*'Key Assumptions'!$F$56*'Key Assumptions'!$G22</f>
        <v>0</v>
      </c>
      <c r="AQ330" s="83">
        <f>AC330*'Key Assumptions'!$E$56*'Key Assumptions'!$C22+AC330*'Key Assumptions'!$F$56*'Key Assumptions'!$G22</f>
        <v>0</v>
      </c>
      <c r="AR330" s="83">
        <f>AD330*'Key Assumptions'!$E$56*'Key Assumptions'!$C22+AD330*'Key Assumptions'!$F$56*'Key Assumptions'!$G22</f>
        <v>0</v>
      </c>
      <c r="AT330" t="s">
        <v>10</v>
      </c>
    </row>
    <row r="331" spans="1:46" x14ac:dyDescent="0.25">
      <c r="A331" s="10" t="s">
        <v>525</v>
      </c>
      <c r="B331" s="10">
        <v>2024</v>
      </c>
      <c r="C331" s="10" t="s">
        <v>10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2"/>
      <c r="R331" s="84">
        <f t="shared" ref="R331:R350" si="306">R330+D331</f>
        <v>0</v>
      </c>
      <c r="S331" s="84">
        <f t="shared" ref="S331:S350" si="307">S330+E331</f>
        <v>0</v>
      </c>
      <c r="T331" s="84">
        <f t="shared" ref="T331:T350" si="308">T330+F331</f>
        <v>0</v>
      </c>
      <c r="U331" s="84">
        <f t="shared" ref="U331:U350" si="309">U330+G331</f>
        <v>0</v>
      </c>
      <c r="V331" s="84">
        <f t="shared" ref="V331:V350" si="310">V330+H331</f>
        <v>0</v>
      </c>
      <c r="W331" s="84">
        <f t="shared" ref="W331:W350" si="311">W330+I331</f>
        <v>0</v>
      </c>
      <c r="X331" s="84">
        <f t="shared" ref="X331:X350" si="312">X330+J331</f>
        <v>0</v>
      </c>
      <c r="Y331" s="84">
        <f t="shared" ref="Y331:Y350" si="313">Y330+K331</f>
        <v>0</v>
      </c>
      <c r="Z331" s="84">
        <f t="shared" ref="Z331:Z350" si="314">Z330+L331</f>
        <v>0</v>
      </c>
      <c r="AA331" s="84">
        <f t="shared" ref="AA331:AA350" si="315">AA330+M331</f>
        <v>0</v>
      </c>
      <c r="AB331" s="84">
        <f t="shared" ref="AB331:AB350" si="316">AB330+N331</f>
        <v>0</v>
      </c>
      <c r="AC331" s="84">
        <f t="shared" ref="AC331:AC350" si="317">AC330+O331</f>
        <v>0</v>
      </c>
      <c r="AD331" s="84">
        <f t="shared" ref="AD331:AD350" si="318">AD330+P331</f>
        <v>0</v>
      </c>
      <c r="AF331" s="83">
        <f>R331*'Key Assumptions'!$E$56*'Key Assumptions'!$C23+R331*'Key Assumptions'!$F$56*'Key Assumptions'!$G23</f>
        <v>0</v>
      </c>
      <c r="AG331" s="83">
        <f>S331*'Key Assumptions'!$E$56*'Key Assumptions'!$C23+S331*'Key Assumptions'!$F$56*'Key Assumptions'!$G23</f>
        <v>0</v>
      </c>
      <c r="AH331" s="83">
        <f>T331*'Key Assumptions'!$E$56*'Key Assumptions'!$C23+T331*'Key Assumptions'!$F$56*'Key Assumptions'!$G23</f>
        <v>0</v>
      </c>
      <c r="AI331" s="83">
        <f>U331*'Key Assumptions'!$E$56*'Key Assumptions'!$C23+U331*'Key Assumptions'!$F$56*'Key Assumptions'!$G23</f>
        <v>0</v>
      </c>
      <c r="AJ331" s="83">
        <f>V331*'Key Assumptions'!$E$56*'Key Assumptions'!$C23+V331*'Key Assumptions'!$F$56*'Key Assumptions'!$G23</f>
        <v>0</v>
      </c>
      <c r="AK331" s="83">
        <f>W331*'Key Assumptions'!$E$56*'Key Assumptions'!$C23+W331*'Key Assumptions'!$F$56*'Key Assumptions'!$G23</f>
        <v>0</v>
      </c>
      <c r="AL331" s="83">
        <f>X331*'Key Assumptions'!$E$56*'Key Assumptions'!$C23+X331*'Key Assumptions'!$F$56*'Key Assumptions'!$G23</f>
        <v>0</v>
      </c>
      <c r="AM331" s="83">
        <f>Y331*'Key Assumptions'!$E$56*'Key Assumptions'!$C23+Y331*'Key Assumptions'!$F$56*'Key Assumptions'!$G23</f>
        <v>0</v>
      </c>
      <c r="AN331" s="83">
        <f>Z331*'Key Assumptions'!$E$56*'Key Assumptions'!$C23+Z331*'Key Assumptions'!$F$56*'Key Assumptions'!$G23</f>
        <v>0</v>
      </c>
      <c r="AO331" s="83">
        <f>AA331*'Key Assumptions'!$E$56*'Key Assumptions'!$C23+AA331*'Key Assumptions'!$F$56*'Key Assumptions'!$G23</f>
        <v>0</v>
      </c>
      <c r="AP331" s="83">
        <f>AB331*'Key Assumptions'!$E$56*'Key Assumptions'!$C23+AB331*'Key Assumptions'!$F$56*'Key Assumptions'!$G23</f>
        <v>0</v>
      </c>
      <c r="AQ331" s="83">
        <f>AC331*'Key Assumptions'!$E$56*'Key Assumptions'!$C23+AC331*'Key Assumptions'!$F$56*'Key Assumptions'!$G23</f>
        <v>0</v>
      </c>
      <c r="AR331" s="83">
        <f>AD331*'Key Assumptions'!$E$56*'Key Assumptions'!$C23+AD331*'Key Assumptions'!$F$56*'Key Assumptions'!$G23</f>
        <v>0</v>
      </c>
      <c r="AT331" t="s">
        <v>10</v>
      </c>
    </row>
    <row r="332" spans="1:46" x14ac:dyDescent="0.25">
      <c r="A332" s="10" t="s">
        <v>526</v>
      </c>
      <c r="B332" s="10">
        <v>2025</v>
      </c>
      <c r="C332" s="10" t="s">
        <v>10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2"/>
      <c r="R332" s="84">
        <f t="shared" si="306"/>
        <v>0</v>
      </c>
      <c r="S332" s="84">
        <f t="shared" si="307"/>
        <v>0</v>
      </c>
      <c r="T332" s="84">
        <f t="shared" si="308"/>
        <v>0</v>
      </c>
      <c r="U332" s="84">
        <f t="shared" si="309"/>
        <v>0</v>
      </c>
      <c r="V332" s="84">
        <f t="shared" si="310"/>
        <v>0</v>
      </c>
      <c r="W332" s="84">
        <f t="shared" si="311"/>
        <v>0</v>
      </c>
      <c r="X332" s="84">
        <f t="shared" si="312"/>
        <v>0</v>
      </c>
      <c r="Y332" s="84">
        <f t="shared" si="313"/>
        <v>0</v>
      </c>
      <c r="Z332" s="84">
        <f t="shared" si="314"/>
        <v>0</v>
      </c>
      <c r="AA332" s="84">
        <f t="shared" si="315"/>
        <v>0</v>
      </c>
      <c r="AB332" s="84">
        <f t="shared" si="316"/>
        <v>0</v>
      </c>
      <c r="AC332" s="84">
        <f t="shared" si="317"/>
        <v>0</v>
      </c>
      <c r="AD332" s="84">
        <f t="shared" si="318"/>
        <v>0</v>
      </c>
      <c r="AF332" s="83">
        <f>R332*'Key Assumptions'!$E$56*'Key Assumptions'!$C24+R332*'Key Assumptions'!$F$56*'Key Assumptions'!$G24</f>
        <v>0</v>
      </c>
      <c r="AG332" s="83">
        <f>S332*'Key Assumptions'!$E$56*'Key Assumptions'!$C24+S332*'Key Assumptions'!$F$56*'Key Assumptions'!$G24</f>
        <v>0</v>
      </c>
      <c r="AH332" s="83">
        <f>T332*'Key Assumptions'!$E$56*'Key Assumptions'!$C24+T332*'Key Assumptions'!$F$56*'Key Assumptions'!$G24</f>
        <v>0</v>
      </c>
      <c r="AI332" s="83">
        <f>U332*'Key Assumptions'!$E$56*'Key Assumptions'!$C24+U332*'Key Assumptions'!$F$56*'Key Assumptions'!$G24</f>
        <v>0</v>
      </c>
      <c r="AJ332" s="83">
        <f>V332*'Key Assumptions'!$E$56*'Key Assumptions'!$C24+V332*'Key Assumptions'!$F$56*'Key Assumptions'!$G24</f>
        <v>0</v>
      </c>
      <c r="AK332" s="83">
        <f>W332*'Key Assumptions'!$E$56*'Key Assumptions'!$C24+W332*'Key Assumptions'!$F$56*'Key Assumptions'!$G24</f>
        <v>0</v>
      </c>
      <c r="AL332" s="83">
        <f>X332*'Key Assumptions'!$E$56*'Key Assumptions'!$C24+X332*'Key Assumptions'!$F$56*'Key Assumptions'!$G24</f>
        <v>0</v>
      </c>
      <c r="AM332" s="83">
        <f>Y332*'Key Assumptions'!$E$56*'Key Assumptions'!$C24+Y332*'Key Assumptions'!$F$56*'Key Assumptions'!$G24</f>
        <v>0</v>
      </c>
      <c r="AN332" s="83">
        <f>Z332*'Key Assumptions'!$E$56*'Key Assumptions'!$C24+Z332*'Key Assumptions'!$F$56*'Key Assumptions'!$G24</f>
        <v>0</v>
      </c>
      <c r="AO332" s="83">
        <f>AA332*'Key Assumptions'!$E$56*'Key Assumptions'!$C24+AA332*'Key Assumptions'!$F$56*'Key Assumptions'!$G24</f>
        <v>0</v>
      </c>
      <c r="AP332" s="83">
        <f>AB332*'Key Assumptions'!$E$56*'Key Assumptions'!$C24+AB332*'Key Assumptions'!$F$56*'Key Assumptions'!$G24</f>
        <v>0</v>
      </c>
      <c r="AQ332" s="83">
        <f>AC332*'Key Assumptions'!$E$56*'Key Assumptions'!$C24+AC332*'Key Assumptions'!$F$56*'Key Assumptions'!$G24</f>
        <v>0</v>
      </c>
      <c r="AR332" s="83">
        <f>AD332*'Key Assumptions'!$E$56*'Key Assumptions'!$C24+AD332*'Key Assumptions'!$F$56*'Key Assumptions'!$G24</f>
        <v>0</v>
      </c>
      <c r="AT332" t="s">
        <v>10</v>
      </c>
    </row>
    <row r="333" spans="1:46" x14ac:dyDescent="0.25">
      <c r="A333" s="10" t="s">
        <v>527</v>
      </c>
      <c r="B333" s="10">
        <v>2026</v>
      </c>
      <c r="C333" s="10" t="s">
        <v>10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2"/>
      <c r="R333" s="84">
        <f t="shared" si="306"/>
        <v>0</v>
      </c>
      <c r="S333" s="84">
        <f t="shared" si="307"/>
        <v>0</v>
      </c>
      <c r="T333" s="84">
        <f t="shared" si="308"/>
        <v>0</v>
      </c>
      <c r="U333" s="84">
        <f t="shared" si="309"/>
        <v>0</v>
      </c>
      <c r="V333" s="84">
        <f t="shared" si="310"/>
        <v>0</v>
      </c>
      <c r="W333" s="84">
        <f t="shared" si="311"/>
        <v>0</v>
      </c>
      <c r="X333" s="84">
        <f t="shared" si="312"/>
        <v>0</v>
      </c>
      <c r="Y333" s="84">
        <f t="shared" si="313"/>
        <v>0</v>
      </c>
      <c r="Z333" s="84">
        <f t="shared" si="314"/>
        <v>0</v>
      </c>
      <c r="AA333" s="84">
        <f t="shared" si="315"/>
        <v>0</v>
      </c>
      <c r="AB333" s="84">
        <f t="shared" si="316"/>
        <v>0</v>
      </c>
      <c r="AC333" s="84">
        <f t="shared" si="317"/>
        <v>0</v>
      </c>
      <c r="AD333" s="84">
        <f t="shared" si="318"/>
        <v>0</v>
      </c>
      <c r="AF333" s="83">
        <f>R333*'Key Assumptions'!$E$56*'Key Assumptions'!$C25+R333*'Key Assumptions'!$F$56*'Key Assumptions'!$G25</f>
        <v>0</v>
      </c>
      <c r="AG333" s="83">
        <f>S333*'Key Assumptions'!$E$56*'Key Assumptions'!$C25+S333*'Key Assumptions'!$F$56*'Key Assumptions'!$G25</f>
        <v>0</v>
      </c>
      <c r="AH333" s="83">
        <f>T333*'Key Assumptions'!$E$56*'Key Assumptions'!$C25+T333*'Key Assumptions'!$F$56*'Key Assumptions'!$G25</f>
        <v>0</v>
      </c>
      <c r="AI333" s="83">
        <f>U333*'Key Assumptions'!$E$56*'Key Assumptions'!$C25+U333*'Key Assumptions'!$F$56*'Key Assumptions'!$G25</f>
        <v>0</v>
      </c>
      <c r="AJ333" s="83">
        <f>V333*'Key Assumptions'!$E$56*'Key Assumptions'!$C25+V333*'Key Assumptions'!$F$56*'Key Assumptions'!$G25</f>
        <v>0</v>
      </c>
      <c r="AK333" s="83">
        <f>W333*'Key Assumptions'!$E$56*'Key Assumptions'!$C25+W333*'Key Assumptions'!$F$56*'Key Assumptions'!$G25</f>
        <v>0</v>
      </c>
      <c r="AL333" s="83">
        <f>X333*'Key Assumptions'!$E$56*'Key Assumptions'!$C25+X333*'Key Assumptions'!$F$56*'Key Assumptions'!$G25</f>
        <v>0</v>
      </c>
      <c r="AM333" s="83">
        <f>Y333*'Key Assumptions'!$E$56*'Key Assumptions'!$C25+Y333*'Key Assumptions'!$F$56*'Key Assumptions'!$G25</f>
        <v>0</v>
      </c>
      <c r="AN333" s="83">
        <f>Z333*'Key Assumptions'!$E$56*'Key Assumptions'!$C25+Z333*'Key Assumptions'!$F$56*'Key Assumptions'!$G25</f>
        <v>0</v>
      </c>
      <c r="AO333" s="83">
        <f>AA333*'Key Assumptions'!$E$56*'Key Assumptions'!$C25+AA333*'Key Assumptions'!$F$56*'Key Assumptions'!$G25</f>
        <v>0</v>
      </c>
      <c r="AP333" s="83">
        <f>AB333*'Key Assumptions'!$E$56*'Key Assumptions'!$C25+AB333*'Key Assumptions'!$F$56*'Key Assumptions'!$G25</f>
        <v>0</v>
      </c>
      <c r="AQ333" s="83">
        <f>AC333*'Key Assumptions'!$E$56*'Key Assumptions'!$C25+AC333*'Key Assumptions'!$F$56*'Key Assumptions'!$G25</f>
        <v>0</v>
      </c>
      <c r="AR333" s="83">
        <f>AD333*'Key Assumptions'!$E$56*'Key Assumptions'!$C25+AD333*'Key Assumptions'!$F$56*'Key Assumptions'!$G25</f>
        <v>0</v>
      </c>
      <c r="AT333" t="s">
        <v>10</v>
      </c>
    </row>
    <row r="334" spans="1:46" x14ac:dyDescent="0.25">
      <c r="A334" s="10" t="s">
        <v>528</v>
      </c>
      <c r="B334" s="10">
        <v>2027</v>
      </c>
      <c r="C334" s="10" t="s">
        <v>10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2"/>
      <c r="R334" s="84">
        <f t="shared" si="306"/>
        <v>0</v>
      </c>
      <c r="S334" s="84">
        <f t="shared" si="307"/>
        <v>0</v>
      </c>
      <c r="T334" s="84">
        <f t="shared" si="308"/>
        <v>0</v>
      </c>
      <c r="U334" s="84">
        <f t="shared" si="309"/>
        <v>0</v>
      </c>
      <c r="V334" s="84">
        <f t="shared" si="310"/>
        <v>0</v>
      </c>
      <c r="W334" s="84">
        <f t="shared" si="311"/>
        <v>0</v>
      </c>
      <c r="X334" s="84">
        <f t="shared" si="312"/>
        <v>0</v>
      </c>
      <c r="Y334" s="84">
        <f t="shared" si="313"/>
        <v>0</v>
      </c>
      <c r="Z334" s="84">
        <f t="shared" si="314"/>
        <v>0</v>
      </c>
      <c r="AA334" s="84">
        <f t="shared" si="315"/>
        <v>0</v>
      </c>
      <c r="AB334" s="84">
        <f t="shared" si="316"/>
        <v>0</v>
      </c>
      <c r="AC334" s="84">
        <f t="shared" si="317"/>
        <v>0</v>
      </c>
      <c r="AD334" s="84">
        <f t="shared" si="318"/>
        <v>0</v>
      </c>
      <c r="AF334" s="83">
        <f>R334*'Key Assumptions'!$E$56*'Key Assumptions'!$C26+R334*'Key Assumptions'!$F$56*'Key Assumptions'!$G26</f>
        <v>0</v>
      </c>
      <c r="AG334" s="83">
        <f>S334*'Key Assumptions'!$E$56*'Key Assumptions'!$C26+S334*'Key Assumptions'!$F$56*'Key Assumptions'!$G26</f>
        <v>0</v>
      </c>
      <c r="AH334" s="83">
        <f>T334*'Key Assumptions'!$E$56*'Key Assumptions'!$C26+T334*'Key Assumptions'!$F$56*'Key Assumptions'!$G26</f>
        <v>0</v>
      </c>
      <c r="AI334" s="83">
        <f>U334*'Key Assumptions'!$E$56*'Key Assumptions'!$C26+U334*'Key Assumptions'!$F$56*'Key Assumptions'!$G26</f>
        <v>0</v>
      </c>
      <c r="AJ334" s="83">
        <f>V334*'Key Assumptions'!$E$56*'Key Assumptions'!$C26+V334*'Key Assumptions'!$F$56*'Key Assumptions'!$G26</f>
        <v>0</v>
      </c>
      <c r="AK334" s="83">
        <f>W334*'Key Assumptions'!$E$56*'Key Assumptions'!$C26+W334*'Key Assumptions'!$F$56*'Key Assumptions'!$G26</f>
        <v>0</v>
      </c>
      <c r="AL334" s="83">
        <f>X334*'Key Assumptions'!$E$56*'Key Assumptions'!$C26+X334*'Key Assumptions'!$F$56*'Key Assumptions'!$G26</f>
        <v>0</v>
      </c>
      <c r="AM334" s="83">
        <f>Y334*'Key Assumptions'!$E$56*'Key Assumptions'!$C26+Y334*'Key Assumptions'!$F$56*'Key Assumptions'!$G26</f>
        <v>0</v>
      </c>
      <c r="AN334" s="83">
        <f>Z334*'Key Assumptions'!$E$56*'Key Assumptions'!$C26+Z334*'Key Assumptions'!$F$56*'Key Assumptions'!$G26</f>
        <v>0</v>
      </c>
      <c r="AO334" s="83">
        <f>AA334*'Key Assumptions'!$E$56*'Key Assumptions'!$C26+AA334*'Key Assumptions'!$F$56*'Key Assumptions'!$G26</f>
        <v>0</v>
      </c>
      <c r="AP334" s="83">
        <f>AB334*'Key Assumptions'!$E$56*'Key Assumptions'!$C26+AB334*'Key Assumptions'!$F$56*'Key Assumptions'!$G26</f>
        <v>0</v>
      </c>
      <c r="AQ334" s="83">
        <f>AC334*'Key Assumptions'!$E$56*'Key Assumptions'!$C26+AC334*'Key Assumptions'!$F$56*'Key Assumptions'!$G26</f>
        <v>0</v>
      </c>
      <c r="AR334" s="83">
        <f>AD334*'Key Assumptions'!$E$56*'Key Assumptions'!$C26+AD334*'Key Assumptions'!$F$56*'Key Assumptions'!$G26</f>
        <v>0</v>
      </c>
      <c r="AT334" t="s">
        <v>10</v>
      </c>
    </row>
    <row r="335" spans="1:46" x14ac:dyDescent="0.25">
      <c r="A335" s="10" t="s">
        <v>529</v>
      </c>
      <c r="B335" s="10">
        <v>2028</v>
      </c>
      <c r="C335" s="10" t="s">
        <v>10</v>
      </c>
      <c r="D335" s="103"/>
      <c r="E335" s="103"/>
      <c r="F335" s="103"/>
      <c r="G335" s="103">
        <v>200</v>
      </c>
      <c r="H335" s="103"/>
      <c r="I335" s="103"/>
      <c r="J335" s="103"/>
      <c r="K335" s="103">
        <v>300</v>
      </c>
      <c r="L335" s="103"/>
      <c r="M335" s="103"/>
      <c r="N335" s="103"/>
      <c r="O335" s="103"/>
      <c r="P335" s="102"/>
      <c r="R335" s="84">
        <f t="shared" si="306"/>
        <v>0</v>
      </c>
      <c r="S335" s="84">
        <f t="shared" si="307"/>
        <v>0</v>
      </c>
      <c r="T335" s="84">
        <f t="shared" si="308"/>
        <v>0</v>
      </c>
      <c r="U335" s="84">
        <f t="shared" si="309"/>
        <v>200</v>
      </c>
      <c r="V335" s="84">
        <f t="shared" si="310"/>
        <v>0</v>
      </c>
      <c r="W335" s="84">
        <f t="shared" si="311"/>
        <v>0</v>
      </c>
      <c r="X335" s="84">
        <f t="shared" si="312"/>
        <v>0</v>
      </c>
      <c r="Y335" s="84">
        <f t="shared" si="313"/>
        <v>300</v>
      </c>
      <c r="Z335" s="84">
        <f t="shared" si="314"/>
        <v>0</v>
      </c>
      <c r="AA335" s="84">
        <f t="shared" si="315"/>
        <v>0</v>
      </c>
      <c r="AB335" s="84">
        <f t="shared" si="316"/>
        <v>0</v>
      </c>
      <c r="AC335" s="84">
        <f t="shared" si="317"/>
        <v>0</v>
      </c>
      <c r="AD335" s="84">
        <f t="shared" si="318"/>
        <v>0</v>
      </c>
      <c r="AF335" s="83">
        <f>R335*'Key Assumptions'!$E$56*'Key Assumptions'!$C27+R335*'Key Assumptions'!$F$56*'Key Assumptions'!$G27</f>
        <v>0</v>
      </c>
      <c r="AG335" s="83">
        <f>S335*'Key Assumptions'!$E$56*'Key Assumptions'!$C27+S335*'Key Assumptions'!$F$56*'Key Assumptions'!$G27</f>
        <v>0</v>
      </c>
      <c r="AH335" s="83">
        <f>T335*'Key Assumptions'!$E$56*'Key Assumptions'!$C27+T335*'Key Assumptions'!$F$56*'Key Assumptions'!$G27</f>
        <v>0</v>
      </c>
      <c r="AI335" s="83">
        <f>U335*'Key Assumptions'!$E$56*'Key Assumptions'!$C27+U335*'Key Assumptions'!$F$56*'Key Assumptions'!$G27</f>
        <v>93.752235889839994</v>
      </c>
      <c r="AJ335" s="83">
        <f>V335*'Key Assumptions'!$E$56*'Key Assumptions'!$C27+V335*'Key Assumptions'!$F$56*'Key Assumptions'!$G27</f>
        <v>0</v>
      </c>
      <c r="AK335" s="83">
        <f>W335*'Key Assumptions'!$E$56*'Key Assumptions'!$C27+W335*'Key Assumptions'!$F$56*'Key Assumptions'!$G27</f>
        <v>0</v>
      </c>
      <c r="AL335" s="83">
        <f>X335*'Key Assumptions'!$E$56*'Key Assumptions'!$C27+X335*'Key Assumptions'!$F$56*'Key Assumptions'!$G27</f>
        <v>0</v>
      </c>
      <c r="AM335" s="83">
        <f>Y335*'Key Assumptions'!$E$56*'Key Assumptions'!$C27+Y335*'Key Assumptions'!$F$56*'Key Assumptions'!$G27</f>
        <v>140.62835383475999</v>
      </c>
      <c r="AN335" s="83">
        <f>Z335*'Key Assumptions'!$E$56*'Key Assumptions'!$C27+Z335*'Key Assumptions'!$F$56*'Key Assumptions'!$G27</f>
        <v>0</v>
      </c>
      <c r="AO335" s="83">
        <f>AA335*'Key Assumptions'!$E$56*'Key Assumptions'!$C27+AA335*'Key Assumptions'!$F$56*'Key Assumptions'!$G27</f>
        <v>0</v>
      </c>
      <c r="AP335" s="83">
        <f>AB335*'Key Assumptions'!$E$56*'Key Assumptions'!$C27+AB335*'Key Assumptions'!$F$56*'Key Assumptions'!$G27</f>
        <v>0</v>
      </c>
      <c r="AQ335" s="83">
        <f>AC335*'Key Assumptions'!$E$56*'Key Assumptions'!$C27+AC335*'Key Assumptions'!$F$56*'Key Assumptions'!$G27</f>
        <v>0</v>
      </c>
      <c r="AR335" s="83">
        <f>AD335*'Key Assumptions'!$E$56*'Key Assumptions'!$C27+AD335*'Key Assumptions'!$F$56*'Key Assumptions'!$G27</f>
        <v>0</v>
      </c>
      <c r="AT335" t="s">
        <v>10</v>
      </c>
    </row>
    <row r="336" spans="1:46" x14ac:dyDescent="0.25">
      <c r="A336" s="10" t="s">
        <v>530</v>
      </c>
      <c r="B336" s="10">
        <v>2029</v>
      </c>
      <c r="C336" s="10" t="s">
        <v>10</v>
      </c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2"/>
      <c r="R336" s="84">
        <f t="shared" si="306"/>
        <v>0</v>
      </c>
      <c r="S336" s="84">
        <f t="shared" si="307"/>
        <v>0</v>
      </c>
      <c r="T336" s="84">
        <f t="shared" si="308"/>
        <v>0</v>
      </c>
      <c r="U336" s="84">
        <f t="shared" si="309"/>
        <v>200</v>
      </c>
      <c r="V336" s="84">
        <f t="shared" si="310"/>
        <v>0</v>
      </c>
      <c r="W336" s="84">
        <f t="shared" si="311"/>
        <v>0</v>
      </c>
      <c r="X336" s="84">
        <f t="shared" si="312"/>
        <v>0</v>
      </c>
      <c r="Y336" s="84">
        <f t="shared" si="313"/>
        <v>300</v>
      </c>
      <c r="Z336" s="84">
        <f t="shared" si="314"/>
        <v>0</v>
      </c>
      <c r="AA336" s="84">
        <f t="shared" si="315"/>
        <v>0</v>
      </c>
      <c r="AB336" s="84">
        <f t="shared" si="316"/>
        <v>0</v>
      </c>
      <c r="AC336" s="84">
        <f t="shared" si="317"/>
        <v>0</v>
      </c>
      <c r="AD336" s="84">
        <f t="shared" si="318"/>
        <v>0</v>
      </c>
      <c r="AF336" s="83">
        <f>R336*'Key Assumptions'!$E$56*'Key Assumptions'!$C28+R336*'Key Assumptions'!$F$56*'Key Assumptions'!$G28</f>
        <v>0</v>
      </c>
      <c r="AG336" s="83">
        <f>S336*'Key Assumptions'!$E$56*'Key Assumptions'!$C28+S336*'Key Assumptions'!$F$56*'Key Assumptions'!$G28</f>
        <v>0</v>
      </c>
      <c r="AH336" s="83">
        <f>T336*'Key Assumptions'!$E$56*'Key Assumptions'!$C28+T336*'Key Assumptions'!$F$56*'Key Assumptions'!$G28</f>
        <v>0</v>
      </c>
      <c r="AI336" s="83">
        <f>U336*'Key Assumptions'!$E$56*'Key Assumptions'!$C28+U336*'Key Assumptions'!$F$56*'Key Assumptions'!$G28</f>
        <v>88.102683067808002</v>
      </c>
      <c r="AJ336" s="83">
        <f>V336*'Key Assumptions'!$E$56*'Key Assumptions'!$C28+V336*'Key Assumptions'!$F$56*'Key Assumptions'!$G28</f>
        <v>0</v>
      </c>
      <c r="AK336" s="83">
        <f>W336*'Key Assumptions'!$E$56*'Key Assumptions'!$C28+W336*'Key Assumptions'!$F$56*'Key Assumptions'!$G28</f>
        <v>0</v>
      </c>
      <c r="AL336" s="83">
        <f>X336*'Key Assumptions'!$E$56*'Key Assumptions'!$C28+X336*'Key Assumptions'!$F$56*'Key Assumptions'!$G28</f>
        <v>0</v>
      </c>
      <c r="AM336" s="83">
        <f>Y336*'Key Assumptions'!$E$56*'Key Assumptions'!$C28+Y336*'Key Assumptions'!$F$56*'Key Assumptions'!$G28</f>
        <v>132.154024601712</v>
      </c>
      <c r="AN336" s="83">
        <f>Z336*'Key Assumptions'!$E$56*'Key Assumptions'!$C28+Z336*'Key Assumptions'!$F$56*'Key Assumptions'!$G28</f>
        <v>0</v>
      </c>
      <c r="AO336" s="83">
        <f>AA336*'Key Assumptions'!$E$56*'Key Assumptions'!$C28+AA336*'Key Assumptions'!$F$56*'Key Assumptions'!$G28</f>
        <v>0</v>
      </c>
      <c r="AP336" s="83">
        <f>AB336*'Key Assumptions'!$E$56*'Key Assumptions'!$C28+AB336*'Key Assumptions'!$F$56*'Key Assumptions'!$G28</f>
        <v>0</v>
      </c>
      <c r="AQ336" s="83">
        <f>AC336*'Key Assumptions'!$E$56*'Key Assumptions'!$C28+AC336*'Key Assumptions'!$F$56*'Key Assumptions'!$G28</f>
        <v>0</v>
      </c>
      <c r="AR336" s="83">
        <f>AD336*'Key Assumptions'!$E$56*'Key Assumptions'!$C28+AD336*'Key Assumptions'!$F$56*'Key Assumptions'!$G28</f>
        <v>0</v>
      </c>
      <c r="AT336" t="s">
        <v>10</v>
      </c>
    </row>
    <row r="337" spans="1:46" x14ac:dyDescent="0.25">
      <c r="A337" s="10" t="s">
        <v>531</v>
      </c>
      <c r="B337" s="10">
        <v>2030</v>
      </c>
      <c r="C337" s="10" t="s">
        <v>10</v>
      </c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2"/>
      <c r="R337" s="84">
        <f t="shared" si="306"/>
        <v>0</v>
      </c>
      <c r="S337" s="84">
        <f t="shared" si="307"/>
        <v>0</v>
      </c>
      <c r="T337" s="84">
        <f t="shared" si="308"/>
        <v>0</v>
      </c>
      <c r="U337" s="84">
        <f t="shared" si="309"/>
        <v>200</v>
      </c>
      <c r="V337" s="84">
        <f t="shared" si="310"/>
        <v>0</v>
      </c>
      <c r="W337" s="84">
        <f t="shared" si="311"/>
        <v>0</v>
      </c>
      <c r="X337" s="84">
        <f t="shared" si="312"/>
        <v>0</v>
      </c>
      <c r="Y337" s="84">
        <f t="shared" si="313"/>
        <v>300</v>
      </c>
      <c r="Z337" s="84">
        <f t="shared" si="314"/>
        <v>0</v>
      </c>
      <c r="AA337" s="84">
        <f t="shared" si="315"/>
        <v>0</v>
      </c>
      <c r="AB337" s="84">
        <f t="shared" si="316"/>
        <v>0</v>
      </c>
      <c r="AC337" s="84">
        <f t="shared" si="317"/>
        <v>0</v>
      </c>
      <c r="AD337" s="84">
        <f t="shared" si="318"/>
        <v>0</v>
      </c>
      <c r="AF337" s="83">
        <f>R337*'Key Assumptions'!$E$56*'Key Assumptions'!$C29+R337*'Key Assumptions'!$F$56*'Key Assumptions'!$G29</f>
        <v>0</v>
      </c>
      <c r="AG337" s="83">
        <f>S337*'Key Assumptions'!$E$56*'Key Assumptions'!$C29+S337*'Key Assumptions'!$F$56*'Key Assumptions'!$G29</f>
        <v>0</v>
      </c>
      <c r="AH337" s="83">
        <f>T337*'Key Assumptions'!$E$56*'Key Assumptions'!$C29+T337*'Key Assumptions'!$F$56*'Key Assumptions'!$G29</f>
        <v>0</v>
      </c>
      <c r="AI337" s="83">
        <f>U337*'Key Assumptions'!$E$56*'Key Assumptions'!$C29+U337*'Key Assumptions'!$F$56*'Key Assumptions'!$G29</f>
        <v>85.978040383425935</v>
      </c>
      <c r="AJ337" s="83">
        <f>V337*'Key Assumptions'!$E$56*'Key Assumptions'!$C29+V337*'Key Assumptions'!$F$56*'Key Assumptions'!$G29</f>
        <v>0</v>
      </c>
      <c r="AK337" s="83">
        <f>W337*'Key Assumptions'!$E$56*'Key Assumptions'!$C29+W337*'Key Assumptions'!$F$56*'Key Assumptions'!$G29</f>
        <v>0</v>
      </c>
      <c r="AL337" s="83">
        <f>X337*'Key Assumptions'!$E$56*'Key Assumptions'!$C29+X337*'Key Assumptions'!$F$56*'Key Assumptions'!$G29</f>
        <v>0</v>
      </c>
      <c r="AM337" s="83">
        <f>Y337*'Key Assumptions'!$E$56*'Key Assumptions'!$C29+Y337*'Key Assumptions'!$F$56*'Key Assumptions'!$G29</f>
        <v>128.96706057513893</v>
      </c>
      <c r="AN337" s="83">
        <f>Z337*'Key Assumptions'!$E$56*'Key Assumptions'!$C29+Z337*'Key Assumptions'!$F$56*'Key Assumptions'!$G29</f>
        <v>0</v>
      </c>
      <c r="AO337" s="83">
        <f>AA337*'Key Assumptions'!$E$56*'Key Assumptions'!$C29+AA337*'Key Assumptions'!$F$56*'Key Assumptions'!$G29</f>
        <v>0</v>
      </c>
      <c r="AP337" s="83">
        <f>AB337*'Key Assumptions'!$E$56*'Key Assumptions'!$C29+AB337*'Key Assumptions'!$F$56*'Key Assumptions'!$G29</f>
        <v>0</v>
      </c>
      <c r="AQ337" s="83">
        <f>AC337*'Key Assumptions'!$E$56*'Key Assumptions'!$C29+AC337*'Key Assumptions'!$F$56*'Key Assumptions'!$G29</f>
        <v>0</v>
      </c>
      <c r="AR337" s="83">
        <f>AD337*'Key Assumptions'!$E$56*'Key Assumptions'!$C29+AD337*'Key Assumptions'!$F$56*'Key Assumptions'!$G29</f>
        <v>0</v>
      </c>
      <c r="AT337" t="s">
        <v>10</v>
      </c>
    </row>
    <row r="338" spans="1:46" x14ac:dyDescent="0.25">
      <c r="A338" s="10" t="s">
        <v>532</v>
      </c>
      <c r="B338" s="10">
        <v>2031</v>
      </c>
      <c r="C338" s="10" t="s">
        <v>10</v>
      </c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2"/>
      <c r="R338" s="84">
        <f t="shared" si="306"/>
        <v>0</v>
      </c>
      <c r="S338" s="84">
        <f t="shared" si="307"/>
        <v>0</v>
      </c>
      <c r="T338" s="84">
        <f t="shared" si="308"/>
        <v>0</v>
      </c>
      <c r="U338" s="84">
        <f t="shared" si="309"/>
        <v>200</v>
      </c>
      <c r="V338" s="84">
        <f t="shared" si="310"/>
        <v>0</v>
      </c>
      <c r="W338" s="84">
        <f t="shared" si="311"/>
        <v>0</v>
      </c>
      <c r="X338" s="84">
        <f t="shared" si="312"/>
        <v>0</v>
      </c>
      <c r="Y338" s="84">
        <f t="shared" si="313"/>
        <v>300</v>
      </c>
      <c r="Z338" s="84">
        <f t="shared" si="314"/>
        <v>0</v>
      </c>
      <c r="AA338" s="84">
        <f t="shared" si="315"/>
        <v>0</v>
      </c>
      <c r="AB338" s="84">
        <f t="shared" si="316"/>
        <v>0</v>
      </c>
      <c r="AC338" s="84">
        <f t="shared" si="317"/>
        <v>0</v>
      </c>
      <c r="AD338" s="84">
        <f t="shared" si="318"/>
        <v>0</v>
      </c>
      <c r="AF338" s="83">
        <f>R338*'Key Assumptions'!$E$56*'Key Assumptions'!$C30+R338*'Key Assumptions'!$F$56*'Key Assumptions'!$G30</f>
        <v>0</v>
      </c>
      <c r="AG338" s="83">
        <f>S338*'Key Assumptions'!$E$56*'Key Assumptions'!$C30+S338*'Key Assumptions'!$F$56*'Key Assumptions'!$G30</f>
        <v>0</v>
      </c>
      <c r="AH338" s="83">
        <f>T338*'Key Assumptions'!$E$56*'Key Assumptions'!$C30+T338*'Key Assumptions'!$F$56*'Key Assumptions'!$G30</f>
        <v>0</v>
      </c>
      <c r="AI338" s="83">
        <f>U338*'Key Assumptions'!$E$56*'Key Assumptions'!$C30+U338*'Key Assumptions'!$F$56*'Key Assumptions'!$G30</f>
        <v>83.853397699043882</v>
      </c>
      <c r="AJ338" s="83">
        <f>V338*'Key Assumptions'!$E$56*'Key Assumptions'!$C30+V338*'Key Assumptions'!$F$56*'Key Assumptions'!$G30</f>
        <v>0</v>
      </c>
      <c r="AK338" s="83">
        <f>W338*'Key Assumptions'!$E$56*'Key Assumptions'!$C30+W338*'Key Assumptions'!$F$56*'Key Assumptions'!$G30</f>
        <v>0</v>
      </c>
      <c r="AL338" s="83">
        <f>X338*'Key Assumptions'!$E$56*'Key Assumptions'!$C30+X338*'Key Assumptions'!$F$56*'Key Assumptions'!$G30</f>
        <v>0</v>
      </c>
      <c r="AM338" s="83">
        <f>Y338*'Key Assumptions'!$E$56*'Key Assumptions'!$C30+Y338*'Key Assumptions'!$F$56*'Key Assumptions'!$G30</f>
        <v>125.78009654856584</v>
      </c>
      <c r="AN338" s="83">
        <f>Z338*'Key Assumptions'!$E$56*'Key Assumptions'!$C30+Z338*'Key Assumptions'!$F$56*'Key Assumptions'!$G30</f>
        <v>0</v>
      </c>
      <c r="AO338" s="83">
        <f>AA338*'Key Assumptions'!$E$56*'Key Assumptions'!$C30+AA338*'Key Assumptions'!$F$56*'Key Assumptions'!$G30</f>
        <v>0</v>
      </c>
      <c r="AP338" s="83">
        <f>AB338*'Key Assumptions'!$E$56*'Key Assumptions'!$C30+AB338*'Key Assumptions'!$F$56*'Key Assumptions'!$G30</f>
        <v>0</v>
      </c>
      <c r="AQ338" s="83">
        <f>AC338*'Key Assumptions'!$E$56*'Key Assumptions'!$C30+AC338*'Key Assumptions'!$F$56*'Key Assumptions'!$G30</f>
        <v>0</v>
      </c>
      <c r="AR338" s="83">
        <f>AD338*'Key Assumptions'!$E$56*'Key Assumptions'!$C30+AD338*'Key Assumptions'!$F$56*'Key Assumptions'!$G30</f>
        <v>0</v>
      </c>
      <c r="AT338" t="s">
        <v>10</v>
      </c>
    </row>
    <row r="339" spans="1:46" x14ac:dyDescent="0.25">
      <c r="A339" s="10" t="s">
        <v>533</v>
      </c>
      <c r="B339" s="10">
        <v>2032</v>
      </c>
      <c r="C339" s="10" t="s">
        <v>10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2"/>
      <c r="R339" s="84">
        <f t="shared" si="306"/>
        <v>0</v>
      </c>
      <c r="S339" s="84">
        <f t="shared" si="307"/>
        <v>0</v>
      </c>
      <c r="T339" s="84">
        <f t="shared" si="308"/>
        <v>0</v>
      </c>
      <c r="U339" s="84">
        <f t="shared" si="309"/>
        <v>200</v>
      </c>
      <c r="V339" s="84">
        <f t="shared" si="310"/>
        <v>0</v>
      </c>
      <c r="W339" s="84">
        <f t="shared" si="311"/>
        <v>0</v>
      </c>
      <c r="X339" s="84">
        <f t="shared" si="312"/>
        <v>0</v>
      </c>
      <c r="Y339" s="84">
        <f t="shared" si="313"/>
        <v>300</v>
      </c>
      <c r="Z339" s="84">
        <f t="shared" si="314"/>
        <v>0</v>
      </c>
      <c r="AA339" s="84">
        <f t="shared" si="315"/>
        <v>0</v>
      </c>
      <c r="AB339" s="84">
        <f t="shared" si="316"/>
        <v>0</v>
      </c>
      <c r="AC339" s="84">
        <f t="shared" si="317"/>
        <v>0</v>
      </c>
      <c r="AD339" s="84">
        <f t="shared" si="318"/>
        <v>0</v>
      </c>
      <c r="AF339" s="83">
        <f>R339*'Key Assumptions'!$E$56*'Key Assumptions'!$C31+R339*'Key Assumptions'!$F$56*'Key Assumptions'!$G31</f>
        <v>0</v>
      </c>
      <c r="AG339" s="83">
        <f>S339*'Key Assumptions'!$E$56*'Key Assumptions'!$C31+S339*'Key Assumptions'!$F$56*'Key Assumptions'!$G31</f>
        <v>0</v>
      </c>
      <c r="AH339" s="83">
        <f>T339*'Key Assumptions'!$E$56*'Key Assumptions'!$C31+T339*'Key Assumptions'!$F$56*'Key Assumptions'!$G31</f>
        <v>0</v>
      </c>
      <c r="AI339" s="83">
        <f>U339*'Key Assumptions'!$E$56*'Key Assumptions'!$C31+U339*'Key Assumptions'!$F$56*'Key Assumptions'!$G31</f>
        <v>81.349767005804139</v>
      </c>
      <c r="AJ339" s="83">
        <f>V339*'Key Assumptions'!$E$56*'Key Assumptions'!$C31+V339*'Key Assumptions'!$F$56*'Key Assumptions'!$G31</f>
        <v>0</v>
      </c>
      <c r="AK339" s="83">
        <f>W339*'Key Assumptions'!$E$56*'Key Assumptions'!$C31+W339*'Key Assumptions'!$F$56*'Key Assumptions'!$G31</f>
        <v>0</v>
      </c>
      <c r="AL339" s="83">
        <f>X339*'Key Assumptions'!$E$56*'Key Assumptions'!$C31+X339*'Key Assumptions'!$F$56*'Key Assumptions'!$G31</f>
        <v>0</v>
      </c>
      <c r="AM339" s="83">
        <f>Y339*'Key Assumptions'!$E$56*'Key Assumptions'!$C31+Y339*'Key Assumptions'!$F$56*'Key Assumptions'!$G31</f>
        <v>122.0246505087062</v>
      </c>
      <c r="AN339" s="83">
        <f>Z339*'Key Assumptions'!$E$56*'Key Assumptions'!$C31+Z339*'Key Assumptions'!$F$56*'Key Assumptions'!$G31</f>
        <v>0</v>
      </c>
      <c r="AO339" s="83">
        <f>AA339*'Key Assumptions'!$E$56*'Key Assumptions'!$C31+AA339*'Key Assumptions'!$F$56*'Key Assumptions'!$G31</f>
        <v>0</v>
      </c>
      <c r="AP339" s="83">
        <f>AB339*'Key Assumptions'!$E$56*'Key Assumptions'!$C31+AB339*'Key Assumptions'!$F$56*'Key Assumptions'!$G31</f>
        <v>0</v>
      </c>
      <c r="AQ339" s="83">
        <f>AC339*'Key Assumptions'!$E$56*'Key Assumptions'!$C31+AC339*'Key Assumptions'!$F$56*'Key Assumptions'!$G31</f>
        <v>0</v>
      </c>
      <c r="AR339" s="83">
        <f>AD339*'Key Assumptions'!$E$56*'Key Assumptions'!$C31+AD339*'Key Assumptions'!$F$56*'Key Assumptions'!$G31</f>
        <v>0</v>
      </c>
      <c r="AT339" t="s">
        <v>10</v>
      </c>
    </row>
    <row r="340" spans="1:46" x14ac:dyDescent="0.25">
      <c r="A340" s="10" t="s">
        <v>534</v>
      </c>
      <c r="B340" s="10">
        <v>2033</v>
      </c>
      <c r="C340" s="10" t="s">
        <v>10</v>
      </c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2"/>
      <c r="R340" s="84">
        <f t="shared" si="306"/>
        <v>0</v>
      </c>
      <c r="S340" s="84">
        <f t="shared" si="307"/>
        <v>0</v>
      </c>
      <c r="T340" s="84">
        <f t="shared" si="308"/>
        <v>0</v>
      </c>
      <c r="U340" s="84">
        <f t="shared" si="309"/>
        <v>200</v>
      </c>
      <c r="V340" s="84">
        <f t="shared" si="310"/>
        <v>0</v>
      </c>
      <c r="W340" s="84">
        <f t="shared" si="311"/>
        <v>0</v>
      </c>
      <c r="X340" s="84">
        <f t="shared" si="312"/>
        <v>0</v>
      </c>
      <c r="Y340" s="84">
        <f t="shared" si="313"/>
        <v>300</v>
      </c>
      <c r="Z340" s="84">
        <f t="shared" si="314"/>
        <v>0</v>
      </c>
      <c r="AA340" s="84">
        <f t="shared" si="315"/>
        <v>0</v>
      </c>
      <c r="AB340" s="84">
        <f t="shared" si="316"/>
        <v>0</v>
      </c>
      <c r="AC340" s="84">
        <f t="shared" si="317"/>
        <v>0</v>
      </c>
      <c r="AD340" s="84">
        <f t="shared" si="318"/>
        <v>0</v>
      </c>
      <c r="AF340" s="83">
        <f>R340*'Key Assumptions'!$E$56*'Key Assumptions'!$C32+R340*'Key Assumptions'!$F$56*'Key Assumptions'!$G32</f>
        <v>0</v>
      </c>
      <c r="AG340" s="83">
        <f>S340*'Key Assumptions'!$E$56*'Key Assumptions'!$C32+S340*'Key Assumptions'!$F$56*'Key Assumptions'!$G32</f>
        <v>0</v>
      </c>
      <c r="AH340" s="83">
        <f>T340*'Key Assumptions'!$E$56*'Key Assumptions'!$C32+T340*'Key Assumptions'!$F$56*'Key Assumptions'!$G32</f>
        <v>0</v>
      </c>
      <c r="AI340" s="83">
        <f>U340*'Key Assumptions'!$E$56*'Key Assumptions'!$C32+U340*'Key Assumptions'!$F$56*'Key Assumptions'!$G32</f>
        <v>78.846136312564397</v>
      </c>
      <c r="AJ340" s="83">
        <f>V340*'Key Assumptions'!$E$56*'Key Assumptions'!$C32+V340*'Key Assumptions'!$F$56*'Key Assumptions'!$G32</f>
        <v>0</v>
      </c>
      <c r="AK340" s="83">
        <f>W340*'Key Assumptions'!$E$56*'Key Assumptions'!$C32+W340*'Key Assumptions'!$F$56*'Key Assumptions'!$G32</f>
        <v>0</v>
      </c>
      <c r="AL340" s="83">
        <f>X340*'Key Assumptions'!$E$56*'Key Assumptions'!$C32+X340*'Key Assumptions'!$F$56*'Key Assumptions'!$G32</f>
        <v>0</v>
      </c>
      <c r="AM340" s="83">
        <f>Y340*'Key Assumptions'!$E$56*'Key Assumptions'!$C32+Y340*'Key Assumptions'!$F$56*'Key Assumptions'!$G32</f>
        <v>118.2692044688466</v>
      </c>
      <c r="AN340" s="83">
        <f>Z340*'Key Assumptions'!$E$56*'Key Assumptions'!$C32+Z340*'Key Assumptions'!$F$56*'Key Assumptions'!$G32</f>
        <v>0</v>
      </c>
      <c r="AO340" s="83">
        <f>AA340*'Key Assumptions'!$E$56*'Key Assumptions'!$C32+AA340*'Key Assumptions'!$F$56*'Key Assumptions'!$G32</f>
        <v>0</v>
      </c>
      <c r="AP340" s="83">
        <f>AB340*'Key Assumptions'!$E$56*'Key Assumptions'!$C32+AB340*'Key Assumptions'!$F$56*'Key Assumptions'!$G32</f>
        <v>0</v>
      </c>
      <c r="AQ340" s="83">
        <f>AC340*'Key Assumptions'!$E$56*'Key Assumptions'!$C32+AC340*'Key Assumptions'!$F$56*'Key Assumptions'!$G32</f>
        <v>0</v>
      </c>
      <c r="AR340" s="83">
        <f>AD340*'Key Assumptions'!$E$56*'Key Assumptions'!$C32+AD340*'Key Assumptions'!$F$56*'Key Assumptions'!$G32</f>
        <v>0</v>
      </c>
      <c r="AT340" t="s">
        <v>10</v>
      </c>
    </row>
    <row r="341" spans="1:46" x14ac:dyDescent="0.25">
      <c r="A341" s="10" t="s">
        <v>535</v>
      </c>
      <c r="B341" s="10">
        <v>2034</v>
      </c>
      <c r="C341" s="10" t="s">
        <v>10</v>
      </c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2"/>
      <c r="R341" s="84">
        <f t="shared" si="306"/>
        <v>0</v>
      </c>
      <c r="S341" s="84">
        <f t="shared" si="307"/>
        <v>0</v>
      </c>
      <c r="T341" s="84">
        <f t="shared" si="308"/>
        <v>0</v>
      </c>
      <c r="U341" s="84">
        <f t="shared" si="309"/>
        <v>200</v>
      </c>
      <c r="V341" s="84">
        <f t="shared" si="310"/>
        <v>0</v>
      </c>
      <c r="W341" s="84">
        <f t="shared" si="311"/>
        <v>0</v>
      </c>
      <c r="X341" s="84">
        <f t="shared" si="312"/>
        <v>0</v>
      </c>
      <c r="Y341" s="84">
        <f t="shared" si="313"/>
        <v>300</v>
      </c>
      <c r="Z341" s="84">
        <f t="shared" si="314"/>
        <v>0</v>
      </c>
      <c r="AA341" s="84">
        <f t="shared" si="315"/>
        <v>0</v>
      </c>
      <c r="AB341" s="84">
        <f t="shared" si="316"/>
        <v>0</v>
      </c>
      <c r="AC341" s="84">
        <f t="shared" si="317"/>
        <v>0</v>
      </c>
      <c r="AD341" s="84">
        <f t="shared" si="318"/>
        <v>0</v>
      </c>
      <c r="AF341" s="83">
        <f>R341*'Key Assumptions'!$E$56*'Key Assumptions'!$C33+R341*'Key Assumptions'!$F$56*'Key Assumptions'!$G33</f>
        <v>0</v>
      </c>
      <c r="AG341" s="83">
        <f>S341*'Key Assumptions'!$E$56*'Key Assumptions'!$C33+S341*'Key Assumptions'!$F$56*'Key Assumptions'!$G33</f>
        <v>0</v>
      </c>
      <c r="AH341" s="83">
        <f>T341*'Key Assumptions'!$E$56*'Key Assumptions'!$C33+T341*'Key Assumptions'!$F$56*'Key Assumptions'!$G33</f>
        <v>0</v>
      </c>
      <c r="AI341" s="83">
        <f>U341*'Key Assumptions'!$E$56*'Key Assumptions'!$C33+U341*'Key Assumptions'!$F$56*'Key Assumptions'!$G33</f>
        <v>76.889172285991293</v>
      </c>
      <c r="AJ341" s="83">
        <f>V341*'Key Assumptions'!$E$56*'Key Assumptions'!$C33+V341*'Key Assumptions'!$F$56*'Key Assumptions'!$G33</f>
        <v>0</v>
      </c>
      <c r="AK341" s="83">
        <f>W341*'Key Assumptions'!$E$56*'Key Assumptions'!$C33+W341*'Key Assumptions'!$F$56*'Key Assumptions'!$G33</f>
        <v>0</v>
      </c>
      <c r="AL341" s="83">
        <f>X341*'Key Assumptions'!$E$56*'Key Assumptions'!$C33+X341*'Key Assumptions'!$F$56*'Key Assumptions'!$G33</f>
        <v>0</v>
      </c>
      <c r="AM341" s="83">
        <f>Y341*'Key Assumptions'!$E$56*'Key Assumptions'!$C33+Y341*'Key Assumptions'!$F$56*'Key Assumptions'!$G33</f>
        <v>115.33375842898695</v>
      </c>
      <c r="AN341" s="83">
        <f>Z341*'Key Assumptions'!$E$56*'Key Assumptions'!$C33+Z341*'Key Assumptions'!$F$56*'Key Assumptions'!$G33</f>
        <v>0</v>
      </c>
      <c r="AO341" s="83">
        <f>AA341*'Key Assumptions'!$E$56*'Key Assumptions'!$C33+AA341*'Key Assumptions'!$F$56*'Key Assumptions'!$G33</f>
        <v>0</v>
      </c>
      <c r="AP341" s="83">
        <f>AB341*'Key Assumptions'!$E$56*'Key Assumptions'!$C33+AB341*'Key Assumptions'!$F$56*'Key Assumptions'!$G33</f>
        <v>0</v>
      </c>
      <c r="AQ341" s="83">
        <f>AC341*'Key Assumptions'!$E$56*'Key Assumptions'!$C33+AC341*'Key Assumptions'!$F$56*'Key Assumptions'!$G33</f>
        <v>0</v>
      </c>
      <c r="AR341" s="83">
        <f>AD341*'Key Assumptions'!$E$56*'Key Assumptions'!$C33+AD341*'Key Assumptions'!$F$56*'Key Assumptions'!$G33</f>
        <v>0</v>
      </c>
      <c r="AT341" t="s">
        <v>10</v>
      </c>
    </row>
    <row r="342" spans="1:46" x14ac:dyDescent="0.25">
      <c r="A342" s="10" t="s">
        <v>536</v>
      </c>
      <c r="B342" s="10">
        <v>2035</v>
      </c>
      <c r="C342" s="10" t="s">
        <v>10</v>
      </c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2"/>
      <c r="R342" s="84">
        <f t="shared" si="306"/>
        <v>0</v>
      </c>
      <c r="S342" s="84">
        <f t="shared" si="307"/>
        <v>0</v>
      </c>
      <c r="T342" s="84">
        <f t="shared" si="308"/>
        <v>0</v>
      </c>
      <c r="U342" s="84">
        <f t="shared" si="309"/>
        <v>200</v>
      </c>
      <c r="V342" s="84">
        <f t="shared" si="310"/>
        <v>0</v>
      </c>
      <c r="W342" s="84">
        <f t="shared" si="311"/>
        <v>0</v>
      </c>
      <c r="X342" s="84">
        <f t="shared" si="312"/>
        <v>0</v>
      </c>
      <c r="Y342" s="84">
        <f t="shared" si="313"/>
        <v>300</v>
      </c>
      <c r="Z342" s="84">
        <f t="shared" si="314"/>
        <v>0</v>
      </c>
      <c r="AA342" s="84">
        <f t="shared" si="315"/>
        <v>0</v>
      </c>
      <c r="AB342" s="84">
        <f t="shared" si="316"/>
        <v>0</v>
      </c>
      <c r="AC342" s="84">
        <f t="shared" si="317"/>
        <v>0</v>
      </c>
      <c r="AD342" s="84">
        <f t="shared" si="318"/>
        <v>0</v>
      </c>
      <c r="AF342" s="83">
        <f>R342*'Key Assumptions'!$E$56*'Key Assumptions'!$C34+R342*'Key Assumptions'!$F$56*'Key Assumptions'!$G34</f>
        <v>0</v>
      </c>
      <c r="AG342" s="83">
        <f>S342*'Key Assumptions'!$E$56*'Key Assumptions'!$C34+S342*'Key Assumptions'!$F$56*'Key Assumptions'!$G34</f>
        <v>0</v>
      </c>
      <c r="AH342" s="83">
        <f>T342*'Key Assumptions'!$E$56*'Key Assumptions'!$C34+T342*'Key Assumptions'!$F$56*'Key Assumptions'!$G34</f>
        <v>0</v>
      </c>
      <c r="AI342" s="83">
        <f>U342*'Key Assumptions'!$E$56*'Key Assumptions'!$C34+U342*'Key Assumptions'!$F$56*'Key Assumptions'!$G34</f>
        <v>75.752208259418225</v>
      </c>
      <c r="AJ342" s="83">
        <f>V342*'Key Assumptions'!$E$56*'Key Assumptions'!$C34+V342*'Key Assumptions'!$F$56*'Key Assumptions'!$G34</f>
        <v>0</v>
      </c>
      <c r="AK342" s="83">
        <f>W342*'Key Assumptions'!$E$56*'Key Assumptions'!$C34+W342*'Key Assumptions'!$F$56*'Key Assumptions'!$G34</f>
        <v>0</v>
      </c>
      <c r="AL342" s="83">
        <f>X342*'Key Assumptions'!$E$56*'Key Assumptions'!$C34+X342*'Key Assumptions'!$F$56*'Key Assumptions'!$G34</f>
        <v>0</v>
      </c>
      <c r="AM342" s="83">
        <f>Y342*'Key Assumptions'!$E$56*'Key Assumptions'!$C34+Y342*'Key Assumptions'!$F$56*'Key Assumptions'!$G34</f>
        <v>113.62831238912733</v>
      </c>
      <c r="AN342" s="83">
        <f>Z342*'Key Assumptions'!$E$56*'Key Assumptions'!$C34+Z342*'Key Assumptions'!$F$56*'Key Assumptions'!$G34</f>
        <v>0</v>
      </c>
      <c r="AO342" s="83">
        <f>AA342*'Key Assumptions'!$E$56*'Key Assumptions'!$C34+AA342*'Key Assumptions'!$F$56*'Key Assumptions'!$G34</f>
        <v>0</v>
      </c>
      <c r="AP342" s="83">
        <f>AB342*'Key Assumptions'!$E$56*'Key Assumptions'!$C34+AB342*'Key Assumptions'!$F$56*'Key Assumptions'!$G34</f>
        <v>0</v>
      </c>
      <c r="AQ342" s="83">
        <f>AC342*'Key Assumptions'!$E$56*'Key Assumptions'!$C34+AC342*'Key Assumptions'!$F$56*'Key Assumptions'!$G34</f>
        <v>0</v>
      </c>
      <c r="AR342" s="83">
        <f>AD342*'Key Assumptions'!$E$56*'Key Assumptions'!$C34+AD342*'Key Assumptions'!$F$56*'Key Assumptions'!$G34</f>
        <v>0</v>
      </c>
      <c r="AT342" t="s">
        <v>10</v>
      </c>
    </row>
    <row r="343" spans="1:46" x14ac:dyDescent="0.25">
      <c r="A343" s="10" t="s">
        <v>537</v>
      </c>
      <c r="B343" s="10">
        <v>2036</v>
      </c>
      <c r="C343" s="10" t="s">
        <v>10</v>
      </c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2"/>
      <c r="R343" s="84">
        <f t="shared" si="306"/>
        <v>0</v>
      </c>
      <c r="S343" s="84">
        <f t="shared" si="307"/>
        <v>0</v>
      </c>
      <c r="T343" s="84">
        <f t="shared" si="308"/>
        <v>0</v>
      </c>
      <c r="U343" s="84">
        <f t="shared" si="309"/>
        <v>200</v>
      </c>
      <c r="V343" s="84">
        <f t="shared" si="310"/>
        <v>0</v>
      </c>
      <c r="W343" s="84">
        <f t="shared" si="311"/>
        <v>0</v>
      </c>
      <c r="X343" s="84">
        <f t="shared" si="312"/>
        <v>0</v>
      </c>
      <c r="Y343" s="84">
        <f t="shared" si="313"/>
        <v>300</v>
      </c>
      <c r="Z343" s="84">
        <f t="shared" si="314"/>
        <v>0</v>
      </c>
      <c r="AA343" s="84">
        <f t="shared" si="315"/>
        <v>0</v>
      </c>
      <c r="AB343" s="84">
        <f t="shared" si="316"/>
        <v>0</v>
      </c>
      <c r="AC343" s="84">
        <f t="shared" si="317"/>
        <v>0</v>
      </c>
      <c r="AD343" s="84">
        <f t="shared" si="318"/>
        <v>0</v>
      </c>
      <c r="AF343" s="83">
        <f>R343*'Key Assumptions'!$E$56*'Key Assumptions'!$C35+R343*'Key Assumptions'!$F$56*'Key Assumptions'!$G35</f>
        <v>0</v>
      </c>
      <c r="AG343" s="83">
        <f>S343*'Key Assumptions'!$E$56*'Key Assumptions'!$C35+S343*'Key Assumptions'!$F$56*'Key Assumptions'!$G35</f>
        <v>0</v>
      </c>
      <c r="AH343" s="83">
        <f>T343*'Key Assumptions'!$E$56*'Key Assumptions'!$C35+T343*'Key Assumptions'!$F$56*'Key Assumptions'!$G35</f>
        <v>0</v>
      </c>
      <c r="AI343" s="83">
        <f>U343*'Key Assumptions'!$E$56*'Key Assumptions'!$C35+U343*'Key Assumptions'!$F$56*'Key Assumptions'!$G35</f>
        <v>73.79524423284515</v>
      </c>
      <c r="AJ343" s="83">
        <f>V343*'Key Assumptions'!$E$56*'Key Assumptions'!$C35+V343*'Key Assumptions'!$F$56*'Key Assumptions'!$G35</f>
        <v>0</v>
      </c>
      <c r="AK343" s="83">
        <f>W343*'Key Assumptions'!$E$56*'Key Assumptions'!$C35+W343*'Key Assumptions'!$F$56*'Key Assumptions'!$G35</f>
        <v>0</v>
      </c>
      <c r="AL343" s="83">
        <f>X343*'Key Assumptions'!$E$56*'Key Assumptions'!$C35+X343*'Key Assumptions'!$F$56*'Key Assumptions'!$G35</f>
        <v>0</v>
      </c>
      <c r="AM343" s="83">
        <f>Y343*'Key Assumptions'!$E$56*'Key Assumptions'!$C35+Y343*'Key Assumptions'!$F$56*'Key Assumptions'!$G35</f>
        <v>110.69286634926773</v>
      </c>
      <c r="AN343" s="83">
        <f>Z343*'Key Assumptions'!$E$56*'Key Assumptions'!$C35+Z343*'Key Assumptions'!$F$56*'Key Assumptions'!$G35</f>
        <v>0</v>
      </c>
      <c r="AO343" s="83">
        <f>AA343*'Key Assumptions'!$E$56*'Key Assumptions'!$C35+AA343*'Key Assumptions'!$F$56*'Key Assumptions'!$G35</f>
        <v>0</v>
      </c>
      <c r="AP343" s="83">
        <f>AB343*'Key Assumptions'!$E$56*'Key Assumptions'!$C35+AB343*'Key Assumptions'!$F$56*'Key Assumptions'!$G35</f>
        <v>0</v>
      </c>
      <c r="AQ343" s="83">
        <f>AC343*'Key Assumptions'!$E$56*'Key Assumptions'!$C35+AC343*'Key Assumptions'!$F$56*'Key Assumptions'!$G35</f>
        <v>0</v>
      </c>
      <c r="AR343" s="83">
        <f>AD343*'Key Assumptions'!$E$56*'Key Assumptions'!$C35+AD343*'Key Assumptions'!$F$56*'Key Assumptions'!$G35</f>
        <v>0</v>
      </c>
      <c r="AT343" t="s">
        <v>10</v>
      </c>
    </row>
    <row r="344" spans="1:46" x14ac:dyDescent="0.25">
      <c r="A344" s="10" t="s">
        <v>538</v>
      </c>
      <c r="B344" s="10">
        <v>2037</v>
      </c>
      <c r="C344" s="10" t="s">
        <v>10</v>
      </c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2"/>
      <c r="R344" s="84">
        <f t="shared" si="306"/>
        <v>0</v>
      </c>
      <c r="S344" s="84">
        <f t="shared" si="307"/>
        <v>0</v>
      </c>
      <c r="T344" s="84">
        <f t="shared" si="308"/>
        <v>0</v>
      </c>
      <c r="U344" s="84">
        <f t="shared" si="309"/>
        <v>200</v>
      </c>
      <c r="V344" s="84">
        <f t="shared" si="310"/>
        <v>0</v>
      </c>
      <c r="W344" s="84">
        <f t="shared" si="311"/>
        <v>0</v>
      </c>
      <c r="X344" s="84">
        <f t="shared" si="312"/>
        <v>0</v>
      </c>
      <c r="Y344" s="84">
        <f t="shared" si="313"/>
        <v>300</v>
      </c>
      <c r="Z344" s="84">
        <f t="shared" si="314"/>
        <v>0</v>
      </c>
      <c r="AA344" s="84">
        <f t="shared" si="315"/>
        <v>0</v>
      </c>
      <c r="AB344" s="84">
        <f t="shared" si="316"/>
        <v>0</v>
      </c>
      <c r="AC344" s="84">
        <f t="shared" si="317"/>
        <v>0</v>
      </c>
      <c r="AD344" s="84">
        <f t="shared" si="318"/>
        <v>0</v>
      </c>
      <c r="AF344" s="83">
        <f>R344*'Key Assumptions'!$E$56*'Key Assumptions'!$C36+R344*'Key Assumptions'!$F$56*'Key Assumptions'!$G36</f>
        <v>0</v>
      </c>
      <c r="AG344" s="83">
        <f>S344*'Key Assumptions'!$E$56*'Key Assumptions'!$C36+S344*'Key Assumptions'!$F$56*'Key Assumptions'!$G36</f>
        <v>0</v>
      </c>
      <c r="AH344" s="83">
        <f>T344*'Key Assumptions'!$E$56*'Key Assumptions'!$C36+T344*'Key Assumptions'!$F$56*'Key Assumptions'!$G36</f>
        <v>0</v>
      </c>
      <c r="AI344" s="83">
        <f>U344*'Key Assumptions'!$E$56*'Key Assumptions'!$C36+U344*'Key Assumptions'!$F$56*'Key Assumptions'!$G36</f>
        <v>71.805797766174422</v>
      </c>
      <c r="AJ344" s="83">
        <f>V344*'Key Assumptions'!$E$56*'Key Assumptions'!$C36+V344*'Key Assumptions'!$F$56*'Key Assumptions'!$G36</f>
        <v>0</v>
      </c>
      <c r="AK344" s="83">
        <f>W344*'Key Assumptions'!$E$56*'Key Assumptions'!$C36+W344*'Key Assumptions'!$F$56*'Key Assumptions'!$G36</f>
        <v>0</v>
      </c>
      <c r="AL344" s="83">
        <f>X344*'Key Assumptions'!$E$56*'Key Assumptions'!$C36+X344*'Key Assumptions'!$F$56*'Key Assumptions'!$G36</f>
        <v>0</v>
      </c>
      <c r="AM344" s="83">
        <f>Y344*'Key Assumptions'!$E$56*'Key Assumptions'!$C36+Y344*'Key Assumptions'!$F$56*'Key Assumptions'!$G36</f>
        <v>107.70869664926164</v>
      </c>
      <c r="AN344" s="83">
        <f>Z344*'Key Assumptions'!$E$56*'Key Assumptions'!$C36+Z344*'Key Assumptions'!$F$56*'Key Assumptions'!$G36</f>
        <v>0</v>
      </c>
      <c r="AO344" s="83">
        <f>AA344*'Key Assumptions'!$E$56*'Key Assumptions'!$C36+AA344*'Key Assumptions'!$F$56*'Key Assumptions'!$G36</f>
        <v>0</v>
      </c>
      <c r="AP344" s="83">
        <f>AB344*'Key Assumptions'!$E$56*'Key Assumptions'!$C36+AB344*'Key Assumptions'!$F$56*'Key Assumptions'!$G36</f>
        <v>0</v>
      </c>
      <c r="AQ344" s="83">
        <f>AC344*'Key Assumptions'!$E$56*'Key Assumptions'!$C36+AC344*'Key Assumptions'!$F$56*'Key Assumptions'!$G36</f>
        <v>0</v>
      </c>
      <c r="AR344" s="83">
        <f>AD344*'Key Assumptions'!$E$56*'Key Assumptions'!$C36+AD344*'Key Assumptions'!$F$56*'Key Assumptions'!$G36</f>
        <v>0</v>
      </c>
      <c r="AT344" t="s">
        <v>10</v>
      </c>
    </row>
    <row r="345" spans="1:46" x14ac:dyDescent="0.25">
      <c r="A345" s="10" t="s">
        <v>539</v>
      </c>
      <c r="B345" s="10">
        <v>2038</v>
      </c>
      <c r="C345" s="10" t="s">
        <v>10</v>
      </c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2"/>
      <c r="R345" s="84">
        <f t="shared" si="306"/>
        <v>0</v>
      </c>
      <c r="S345" s="84">
        <f t="shared" si="307"/>
        <v>0</v>
      </c>
      <c r="T345" s="84">
        <f t="shared" si="308"/>
        <v>0</v>
      </c>
      <c r="U345" s="84">
        <f t="shared" si="309"/>
        <v>200</v>
      </c>
      <c r="V345" s="84">
        <f t="shared" si="310"/>
        <v>0</v>
      </c>
      <c r="W345" s="84">
        <f t="shared" si="311"/>
        <v>0</v>
      </c>
      <c r="X345" s="84">
        <f t="shared" si="312"/>
        <v>0</v>
      </c>
      <c r="Y345" s="84">
        <f t="shared" si="313"/>
        <v>300</v>
      </c>
      <c r="Z345" s="84">
        <f t="shared" si="314"/>
        <v>0</v>
      </c>
      <c r="AA345" s="84">
        <f t="shared" si="315"/>
        <v>0</v>
      </c>
      <c r="AB345" s="84">
        <f t="shared" si="316"/>
        <v>0</v>
      </c>
      <c r="AC345" s="84">
        <f t="shared" si="317"/>
        <v>0</v>
      </c>
      <c r="AD345" s="84">
        <f t="shared" si="318"/>
        <v>0</v>
      </c>
      <c r="AF345" s="83">
        <f>R345*'Key Assumptions'!$E$56*'Key Assumptions'!$C37+R345*'Key Assumptions'!$F$56*'Key Assumptions'!$G37</f>
        <v>0</v>
      </c>
      <c r="AG345" s="83">
        <f>S345*'Key Assumptions'!$E$56*'Key Assumptions'!$C37+S345*'Key Assumptions'!$F$56*'Key Assumptions'!$G37</f>
        <v>0</v>
      </c>
      <c r="AH345" s="83">
        <f>T345*'Key Assumptions'!$E$56*'Key Assumptions'!$C37+T345*'Key Assumptions'!$F$56*'Key Assumptions'!$G37</f>
        <v>0</v>
      </c>
      <c r="AI345" s="83">
        <f>U345*'Key Assumptions'!$E$56*'Key Assumptions'!$C37+U345*'Key Assumptions'!$F$56*'Key Assumptions'!$G37</f>
        <v>70.62011007945479</v>
      </c>
      <c r="AJ345" s="83">
        <f>V345*'Key Assumptions'!$E$56*'Key Assumptions'!$C37+V345*'Key Assumptions'!$F$56*'Key Assumptions'!$G37</f>
        <v>0</v>
      </c>
      <c r="AK345" s="83">
        <f>W345*'Key Assumptions'!$E$56*'Key Assumptions'!$C37+W345*'Key Assumptions'!$F$56*'Key Assumptions'!$G37</f>
        <v>0</v>
      </c>
      <c r="AL345" s="83">
        <f>X345*'Key Assumptions'!$E$56*'Key Assumptions'!$C37+X345*'Key Assumptions'!$F$56*'Key Assumptions'!$G37</f>
        <v>0</v>
      </c>
      <c r="AM345" s="83">
        <f>Y345*'Key Assumptions'!$E$56*'Key Assumptions'!$C37+Y345*'Key Assumptions'!$F$56*'Key Assumptions'!$G37</f>
        <v>105.93016511918219</v>
      </c>
      <c r="AN345" s="83">
        <f>Z345*'Key Assumptions'!$E$56*'Key Assumptions'!$C37+Z345*'Key Assumptions'!$F$56*'Key Assumptions'!$G37</f>
        <v>0</v>
      </c>
      <c r="AO345" s="83">
        <f>AA345*'Key Assumptions'!$E$56*'Key Assumptions'!$C37+AA345*'Key Assumptions'!$F$56*'Key Assumptions'!$G37</f>
        <v>0</v>
      </c>
      <c r="AP345" s="83">
        <f>AB345*'Key Assumptions'!$E$56*'Key Assumptions'!$C37+AB345*'Key Assumptions'!$F$56*'Key Assumptions'!$G37</f>
        <v>0</v>
      </c>
      <c r="AQ345" s="83">
        <f>AC345*'Key Assumptions'!$E$56*'Key Assumptions'!$C37+AC345*'Key Assumptions'!$F$56*'Key Assumptions'!$G37</f>
        <v>0</v>
      </c>
      <c r="AR345" s="83">
        <f>AD345*'Key Assumptions'!$E$56*'Key Assumptions'!$C37+AD345*'Key Assumptions'!$F$56*'Key Assumptions'!$G37</f>
        <v>0</v>
      </c>
      <c r="AT345" t="s">
        <v>10</v>
      </c>
    </row>
    <row r="346" spans="1:46" x14ac:dyDescent="0.25">
      <c r="A346" s="10" t="s">
        <v>540</v>
      </c>
      <c r="B346" s="10">
        <v>2039</v>
      </c>
      <c r="C346" s="10" t="s">
        <v>10</v>
      </c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2"/>
      <c r="R346" s="84">
        <f t="shared" si="306"/>
        <v>0</v>
      </c>
      <c r="S346" s="84">
        <f t="shared" si="307"/>
        <v>0</v>
      </c>
      <c r="T346" s="84">
        <f t="shared" si="308"/>
        <v>0</v>
      </c>
      <c r="U346" s="84">
        <f t="shared" si="309"/>
        <v>200</v>
      </c>
      <c r="V346" s="84">
        <f t="shared" si="310"/>
        <v>0</v>
      </c>
      <c r="W346" s="84">
        <f t="shared" si="311"/>
        <v>0</v>
      </c>
      <c r="X346" s="84">
        <f t="shared" si="312"/>
        <v>0</v>
      </c>
      <c r="Y346" s="84">
        <f t="shared" si="313"/>
        <v>300</v>
      </c>
      <c r="Z346" s="84">
        <f t="shared" si="314"/>
        <v>0</v>
      </c>
      <c r="AA346" s="84">
        <f t="shared" si="315"/>
        <v>0</v>
      </c>
      <c r="AB346" s="84">
        <f t="shared" si="316"/>
        <v>0</v>
      </c>
      <c r="AC346" s="84">
        <f t="shared" si="317"/>
        <v>0</v>
      </c>
      <c r="AD346" s="84">
        <f t="shared" si="318"/>
        <v>0</v>
      </c>
      <c r="AF346" s="83">
        <f>R346*'Key Assumptions'!$E$56*'Key Assumptions'!$C38+R346*'Key Assumptions'!$F$56*'Key Assumptions'!$G38</f>
        <v>0</v>
      </c>
      <c r="AG346" s="83">
        <f>S346*'Key Assumptions'!$E$56*'Key Assumptions'!$C38+S346*'Key Assumptions'!$F$56*'Key Assumptions'!$G38</f>
        <v>0</v>
      </c>
      <c r="AH346" s="83">
        <f>T346*'Key Assumptions'!$E$56*'Key Assumptions'!$C38+T346*'Key Assumptions'!$F$56*'Key Assumptions'!$G38</f>
        <v>0</v>
      </c>
      <c r="AI346" s="83">
        <f>U346*'Key Assumptions'!$E$56*'Key Assumptions'!$C38+U346*'Key Assumptions'!$F$56*'Key Assumptions'!$G38</f>
        <v>68.219193163828621</v>
      </c>
      <c r="AJ346" s="83">
        <f>V346*'Key Assumptions'!$E$56*'Key Assumptions'!$C38+V346*'Key Assumptions'!$F$56*'Key Assumptions'!$G38</f>
        <v>0</v>
      </c>
      <c r="AK346" s="83">
        <f>W346*'Key Assumptions'!$E$56*'Key Assumptions'!$C38+W346*'Key Assumptions'!$F$56*'Key Assumptions'!$G38</f>
        <v>0</v>
      </c>
      <c r="AL346" s="83">
        <f>X346*'Key Assumptions'!$E$56*'Key Assumptions'!$C38+X346*'Key Assumptions'!$F$56*'Key Assumptions'!$G38</f>
        <v>0</v>
      </c>
      <c r="AM346" s="83">
        <f>Y346*'Key Assumptions'!$E$56*'Key Assumptions'!$C38+Y346*'Key Assumptions'!$F$56*'Key Assumptions'!$G38</f>
        <v>102.32878974574294</v>
      </c>
      <c r="AN346" s="83">
        <f>Z346*'Key Assumptions'!$E$56*'Key Assumptions'!$C38+Z346*'Key Assumptions'!$F$56*'Key Assumptions'!$G38</f>
        <v>0</v>
      </c>
      <c r="AO346" s="83">
        <f>AA346*'Key Assumptions'!$E$56*'Key Assumptions'!$C38+AA346*'Key Assumptions'!$F$56*'Key Assumptions'!$G38</f>
        <v>0</v>
      </c>
      <c r="AP346" s="83">
        <f>AB346*'Key Assumptions'!$E$56*'Key Assumptions'!$C38+AB346*'Key Assumptions'!$F$56*'Key Assumptions'!$G38</f>
        <v>0</v>
      </c>
      <c r="AQ346" s="83">
        <f>AC346*'Key Assumptions'!$E$56*'Key Assumptions'!$C38+AC346*'Key Assumptions'!$F$56*'Key Assumptions'!$G38</f>
        <v>0</v>
      </c>
      <c r="AR346" s="83">
        <f>AD346*'Key Assumptions'!$E$56*'Key Assumptions'!$C38+AD346*'Key Assumptions'!$F$56*'Key Assumptions'!$G38</f>
        <v>0</v>
      </c>
      <c r="AT346" t="s">
        <v>10</v>
      </c>
    </row>
    <row r="347" spans="1:46" x14ac:dyDescent="0.25">
      <c r="A347" s="10" t="s">
        <v>541</v>
      </c>
      <c r="B347" s="10">
        <v>2040</v>
      </c>
      <c r="C347" s="10" t="s">
        <v>10</v>
      </c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2"/>
      <c r="R347" s="84">
        <f t="shared" si="306"/>
        <v>0</v>
      </c>
      <c r="S347" s="84">
        <f t="shared" si="307"/>
        <v>0</v>
      </c>
      <c r="T347" s="84">
        <f t="shared" si="308"/>
        <v>0</v>
      </c>
      <c r="U347" s="84">
        <f t="shared" si="309"/>
        <v>200</v>
      </c>
      <c r="V347" s="84">
        <f t="shared" si="310"/>
        <v>0</v>
      </c>
      <c r="W347" s="84">
        <f t="shared" si="311"/>
        <v>0</v>
      </c>
      <c r="X347" s="84">
        <f t="shared" si="312"/>
        <v>0</v>
      </c>
      <c r="Y347" s="84">
        <f t="shared" si="313"/>
        <v>300</v>
      </c>
      <c r="Z347" s="84">
        <f t="shared" si="314"/>
        <v>0</v>
      </c>
      <c r="AA347" s="84">
        <f t="shared" si="315"/>
        <v>0</v>
      </c>
      <c r="AB347" s="84">
        <f t="shared" si="316"/>
        <v>0</v>
      </c>
      <c r="AC347" s="84">
        <f t="shared" si="317"/>
        <v>0</v>
      </c>
      <c r="AD347" s="84">
        <f t="shared" si="318"/>
        <v>0</v>
      </c>
      <c r="AF347" s="83">
        <f>R347*'Key Assumptions'!$E$56*'Key Assumptions'!$C39+R347*'Key Assumptions'!$F$56*'Key Assumptions'!$G39</f>
        <v>0</v>
      </c>
      <c r="AG347" s="83">
        <f>S347*'Key Assumptions'!$E$56*'Key Assumptions'!$C39+S347*'Key Assumptions'!$F$56*'Key Assumptions'!$G39</f>
        <v>0</v>
      </c>
      <c r="AH347" s="83">
        <f>T347*'Key Assumptions'!$E$56*'Key Assumptions'!$C39+T347*'Key Assumptions'!$F$56*'Key Assumptions'!$G39</f>
        <v>0</v>
      </c>
      <c r="AI347" s="83">
        <f>U347*'Key Assumptions'!$E$56*'Key Assumptions'!$C39+U347*'Key Assumptions'!$F$56*'Key Assumptions'!$G39</f>
        <v>66.638276248202459</v>
      </c>
      <c r="AJ347" s="83">
        <f>V347*'Key Assumptions'!$E$56*'Key Assumptions'!$C39+V347*'Key Assumptions'!$F$56*'Key Assumptions'!$G39</f>
        <v>0</v>
      </c>
      <c r="AK347" s="83">
        <f>W347*'Key Assumptions'!$E$56*'Key Assumptions'!$C39+W347*'Key Assumptions'!$F$56*'Key Assumptions'!$G39</f>
        <v>0</v>
      </c>
      <c r="AL347" s="83">
        <f>X347*'Key Assumptions'!$E$56*'Key Assumptions'!$C39+X347*'Key Assumptions'!$F$56*'Key Assumptions'!$G39</f>
        <v>0</v>
      </c>
      <c r="AM347" s="83">
        <f>Y347*'Key Assumptions'!$E$56*'Key Assumptions'!$C39+Y347*'Key Assumptions'!$F$56*'Key Assumptions'!$G39</f>
        <v>99.957414372303674</v>
      </c>
      <c r="AN347" s="83">
        <f>Z347*'Key Assumptions'!$E$56*'Key Assumptions'!$C39+Z347*'Key Assumptions'!$F$56*'Key Assumptions'!$G39</f>
        <v>0</v>
      </c>
      <c r="AO347" s="83">
        <f>AA347*'Key Assumptions'!$E$56*'Key Assumptions'!$C39+AA347*'Key Assumptions'!$F$56*'Key Assumptions'!$G39</f>
        <v>0</v>
      </c>
      <c r="AP347" s="83">
        <f>AB347*'Key Assumptions'!$E$56*'Key Assumptions'!$C39+AB347*'Key Assumptions'!$F$56*'Key Assumptions'!$G39</f>
        <v>0</v>
      </c>
      <c r="AQ347" s="83">
        <f>AC347*'Key Assumptions'!$E$56*'Key Assumptions'!$C39+AC347*'Key Assumptions'!$F$56*'Key Assumptions'!$G39</f>
        <v>0</v>
      </c>
      <c r="AR347" s="83">
        <f>AD347*'Key Assumptions'!$E$56*'Key Assumptions'!$C39+AD347*'Key Assumptions'!$F$56*'Key Assumptions'!$G39</f>
        <v>0</v>
      </c>
      <c r="AT347" t="s">
        <v>10</v>
      </c>
    </row>
    <row r="348" spans="1:46" x14ac:dyDescent="0.25">
      <c r="A348" s="10" t="s">
        <v>542</v>
      </c>
      <c r="B348" s="10">
        <v>2041</v>
      </c>
      <c r="C348" s="10" t="s">
        <v>10</v>
      </c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2"/>
      <c r="R348" s="84">
        <f t="shared" si="306"/>
        <v>0</v>
      </c>
      <c r="S348" s="84">
        <f t="shared" si="307"/>
        <v>0</v>
      </c>
      <c r="T348" s="84">
        <f t="shared" si="308"/>
        <v>0</v>
      </c>
      <c r="U348" s="84">
        <f t="shared" si="309"/>
        <v>200</v>
      </c>
      <c r="V348" s="84">
        <f t="shared" si="310"/>
        <v>0</v>
      </c>
      <c r="W348" s="84">
        <f t="shared" si="311"/>
        <v>0</v>
      </c>
      <c r="X348" s="84">
        <f t="shared" si="312"/>
        <v>0</v>
      </c>
      <c r="Y348" s="84">
        <f t="shared" si="313"/>
        <v>300</v>
      </c>
      <c r="Z348" s="84">
        <f t="shared" si="314"/>
        <v>0</v>
      </c>
      <c r="AA348" s="84">
        <f t="shared" si="315"/>
        <v>0</v>
      </c>
      <c r="AB348" s="84">
        <f t="shared" si="316"/>
        <v>0</v>
      </c>
      <c r="AC348" s="84">
        <f t="shared" si="317"/>
        <v>0</v>
      </c>
      <c r="AD348" s="84">
        <f t="shared" si="318"/>
        <v>0</v>
      </c>
      <c r="AF348" s="83">
        <f>R348*'Key Assumptions'!$E$56*'Key Assumptions'!$C40+R348*'Key Assumptions'!$F$56*'Key Assumptions'!$G40</f>
        <v>0</v>
      </c>
      <c r="AG348" s="83">
        <f>S348*'Key Assumptions'!$E$56*'Key Assumptions'!$C40+S348*'Key Assumptions'!$F$56*'Key Assumptions'!$G40</f>
        <v>0</v>
      </c>
      <c r="AH348" s="83">
        <f>T348*'Key Assumptions'!$E$56*'Key Assumptions'!$C40+T348*'Key Assumptions'!$F$56*'Key Assumptions'!$G40</f>
        <v>0</v>
      </c>
      <c r="AI348" s="83">
        <f>U348*'Key Assumptions'!$E$56*'Key Assumptions'!$C40+U348*'Key Assumptions'!$F$56*'Key Assumptions'!$G40</f>
        <v>66.638276248202459</v>
      </c>
      <c r="AJ348" s="83">
        <f>V348*'Key Assumptions'!$E$56*'Key Assumptions'!$C40+V348*'Key Assumptions'!$F$56*'Key Assumptions'!$G40</f>
        <v>0</v>
      </c>
      <c r="AK348" s="83">
        <f>W348*'Key Assumptions'!$E$56*'Key Assumptions'!$C40+W348*'Key Assumptions'!$F$56*'Key Assumptions'!$G40</f>
        <v>0</v>
      </c>
      <c r="AL348" s="83">
        <f>X348*'Key Assumptions'!$E$56*'Key Assumptions'!$C40+X348*'Key Assumptions'!$F$56*'Key Assumptions'!$G40</f>
        <v>0</v>
      </c>
      <c r="AM348" s="83">
        <f>Y348*'Key Assumptions'!$E$56*'Key Assumptions'!$C40+Y348*'Key Assumptions'!$F$56*'Key Assumptions'!$G40</f>
        <v>99.957414372303674</v>
      </c>
      <c r="AN348" s="83">
        <f>Z348*'Key Assumptions'!$E$56*'Key Assumptions'!$C40+Z348*'Key Assumptions'!$F$56*'Key Assumptions'!$G40</f>
        <v>0</v>
      </c>
      <c r="AO348" s="83">
        <f>AA348*'Key Assumptions'!$E$56*'Key Assumptions'!$C40+AA348*'Key Assumptions'!$F$56*'Key Assumptions'!$G40</f>
        <v>0</v>
      </c>
      <c r="AP348" s="83">
        <f>AB348*'Key Assumptions'!$E$56*'Key Assumptions'!$C40+AB348*'Key Assumptions'!$F$56*'Key Assumptions'!$G40</f>
        <v>0</v>
      </c>
      <c r="AQ348" s="83">
        <f>AC348*'Key Assumptions'!$E$56*'Key Assumptions'!$C40+AC348*'Key Assumptions'!$F$56*'Key Assumptions'!$G40</f>
        <v>0</v>
      </c>
      <c r="AR348" s="83">
        <f>AD348*'Key Assumptions'!$E$56*'Key Assumptions'!$C40+AD348*'Key Assumptions'!$F$56*'Key Assumptions'!$G40</f>
        <v>0</v>
      </c>
      <c r="AT348" t="s">
        <v>10</v>
      </c>
    </row>
    <row r="349" spans="1:46" x14ac:dyDescent="0.25">
      <c r="A349" s="10" t="s">
        <v>543</v>
      </c>
      <c r="B349" s="10">
        <v>2042</v>
      </c>
      <c r="C349" s="10" t="s">
        <v>10</v>
      </c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2"/>
      <c r="R349" s="84">
        <f t="shared" si="306"/>
        <v>0</v>
      </c>
      <c r="S349" s="84">
        <f t="shared" si="307"/>
        <v>0</v>
      </c>
      <c r="T349" s="84">
        <f t="shared" si="308"/>
        <v>0</v>
      </c>
      <c r="U349" s="84">
        <f t="shared" si="309"/>
        <v>200</v>
      </c>
      <c r="V349" s="84">
        <f t="shared" si="310"/>
        <v>0</v>
      </c>
      <c r="W349" s="84">
        <f t="shared" si="311"/>
        <v>0</v>
      </c>
      <c r="X349" s="84">
        <f t="shared" si="312"/>
        <v>0</v>
      </c>
      <c r="Y349" s="84">
        <f t="shared" si="313"/>
        <v>300</v>
      </c>
      <c r="Z349" s="84">
        <f t="shared" si="314"/>
        <v>0</v>
      </c>
      <c r="AA349" s="84">
        <f t="shared" si="315"/>
        <v>0</v>
      </c>
      <c r="AB349" s="84">
        <f t="shared" si="316"/>
        <v>0</v>
      </c>
      <c r="AC349" s="84">
        <f t="shared" si="317"/>
        <v>0</v>
      </c>
      <c r="AD349" s="84">
        <f t="shared" si="318"/>
        <v>0</v>
      </c>
      <c r="AF349" s="83">
        <f>R349*'Key Assumptions'!$E$56*'Key Assumptions'!$C41+R349*'Key Assumptions'!$F$56*'Key Assumptions'!$G41</f>
        <v>0</v>
      </c>
      <c r="AG349" s="83">
        <f>S349*'Key Assumptions'!$E$56*'Key Assumptions'!$C41+S349*'Key Assumptions'!$F$56*'Key Assumptions'!$G41</f>
        <v>0</v>
      </c>
      <c r="AH349" s="83">
        <f>T349*'Key Assumptions'!$E$56*'Key Assumptions'!$C41+T349*'Key Assumptions'!$F$56*'Key Assumptions'!$G41</f>
        <v>0</v>
      </c>
      <c r="AI349" s="83">
        <f>U349*'Key Assumptions'!$E$56*'Key Assumptions'!$C41+U349*'Key Assumptions'!$F$56*'Key Assumptions'!$G41</f>
        <v>66.638276248202459</v>
      </c>
      <c r="AJ349" s="83">
        <f>V349*'Key Assumptions'!$E$56*'Key Assumptions'!$C41+V349*'Key Assumptions'!$F$56*'Key Assumptions'!$G41</f>
        <v>0</v>
      </c>
      <c r="AK349" s="83">
        <f>W349*'Key Assumptions'!$E$56*'Key Assumptions'!$C41+W349*'Key Assumptions'!$F$56*'Key Assumptions'!$G41</f>
        <v>0</v>
      </c>
      <c r="AL349" s="83">
        <f>X349*'Key Assumptions'!$E$56*'Key Assumptions'!$C41+X349*'Key Assumptions'!$F$56*'Key Assumptions'!$G41</f>
        <v>0</v>
      </c>
      <c r="AM349" s="83">
        <f>Y349*'Key Assumptions'!$E$56*'Key Assumptions'!$C41+Y349*'Key Assumptions'!$F$56*'Key Assumptions'!$G41</f>
        <v>99.957414372303674</v>
      </c>
      <c r="AN349" s="83">
        <f>Z349*'Key Assumptions'!$E$56*'Key Assumptions'!$C41+Z349*'Key Assumptions'!$F$56*'Key Assumptions'!$G41</f>
        <v>0</v>
      </c>
      <c r="AO349" s="83">
        <f>AA349*'Key Assumptions'!$E$56*'Key Assumptions'!$C41+AA349*'Key Assumptions'!$F$56*'Key Assumptions'!$G41</f>
        <v>0</v>
      </c>
      <c r="AP349" s="83">
        <f>AB349*'Key Assumptions'!$E$56*'Key Assumptions'!$C41+AB349*'Key Assumptions'!$F$56*'Key Assumptions'!$G41</f>
        <v>0</v>
      </c>
      <c r="AQ349" s="83">
        <f>AC349*'Key Assumptions'!$E$56*'Key Assumptions'!$C41+AC349*'Key Assumptions'!$F$56*'Key Assumptions'!$G41</f>
        <v>0</v>
      </c>
      <c r="AR349" s="83">
        <f>AD349*'Key Assumptions'!$E$56*'Key Assumptions'!$C41+AD349*'Key Assumptions'!$F$56*'Key Assumptions'!$G41</f>
        <v>0</v>
      </c>
      <c r="AT349" t="s">
        <v>10</v>
      </c>
    </row>
    <row r="350" spans="1:46" x14ac:dyDescent="0.25">
      <c r="A350" s="10" t="s">
        <v>544</v>
      </c>
      <c r="B350" s="10">
        <v>2043</v>
      </c>
      <c r="C350" s="10" t="s">
        <v>10</v>
      </c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2"/>
      <c r="R350" s="84">
        <f t="shared" si="306"/>
        <v>0</v>
      </c>
      <c r="S350" s="84">
        <f t="shared" si="307"/>
        <v>0</v>
      </c>
      <c r="T350" s="84">
        <f t="shared" si="308"/>
        <v>0</v>
      </c>
      <c r="U350" s="84">
        <f t="shared" si="309"/>
        <v>200</v>
      </c>
      <c r="V350" s="84">
        <f t="shared" si="310"/>
        <v>0</v>
      </c>
      <c r="W350" s="84">
        <f t="shared" si="311"/>
        <v>0</v>
      </c>
      <c r="X350" s="84">
        <f t="shared" si="312"/>
        <v>0</v>
      </c>
      <c r="Y350" s="84">
        <f t="shared" si="313"/>
        <v>300</v>
      </c>
      <c r="Z350" s="84">
        <f t="shared" si="314"/>
        <v>0</v>
      </c>
      <c r="AA350" s="84">
        <f t="shared" si="315"/>
        <v>0</v>
      </c>
      <c r="AB350" s="84">
        <f t="shared" si="316"/>
        <v>0</v>
      </c>
      <c r="AC350" s="84">
        <f t="shared" si="317"/>
        <v>0</v>
      </c>
      <c r="AD350" s="84">
        <f t="shared" si="318"/>
        <v>0</v>
      </c>
      <c r="AF350" s="83">
        <f>R350*'Key Assumptions'!$E$56*'Key Assumptions'!$C42+R350*'Key Assumptions'!$F$56*'Key Assumptions'!$G42</f>
        <v>0</v>
      </c>
      <c r="AG350" s="83">
        <f>S350*'Key Assumptions'!$E$56*'Key Assumptions'!$C42+S350*'Key Assumptions'!$F$56*'Key Assumptions'!$G42</f>
        <v>0</v>
      </c>
      <c r="AH350" s="83">
        <f>T350*'Key Assumptions'!$E$56*'Key Assumptions'!$C42+T350*'Key Assumptions'!$F$56*'Key Assumptions'!$G42</f>
        <v>0</v>
      </c>
      <c r="AI350" s="83">
        <f>U350*'Key Assumptions'!$E$56*'Key Assumptions'!$C42+U350*'Key Assumptions'!$F$56*'Key Assumptions'!$G42</f>
        <v>66.638276248202459</v>
      </c>
      <c r="AJ350" s="83">
        <f>V350*'Key Assumptions'!$E$56*'Key Assumptions'!$C42+V350*'Key Assumptions'!$F$56*'Key Assumptions'!$G42</f>
        <v>0</v>
      </c>
      <c r="AK350" s="83">
        <f>W350*'Key Assumptions'!$E$56*'Key Assumptions'!$C42+W350*'Key Assumptions'!$F$56*'Key Assumptions'!$G42</f>
        <v>0</v>
      </c>
      <c r="AL350" s="83">
        <f>X350*'Key Assumptions'!$E$56*'Key Assumptions'!$C42+X350*'Key Assumptions'!$F$56*'Key Assumptions'!$G42</f>
        <v>0</v>
      </c>
      <c r="AM350" s="83">
        <f>Y350*'Key Assumptions'!$E$56*'Key Assumptions'!$C42+Y350*'Key Assumptions'!$F$56*'Key Assumptions'!$G42</f>
        <v>99.957414372303674</v>
      </c>
      <c r="AN350" s="83">
        <f>Z350*'Key Assumptions'!$E$56*'Key Assumptions'!$C42+Z350*'Key Assumptions'!$F$56*'Key Assumptions'!$G42</f>
        <v>0</v>
      </c>
      <c r="AO350" s="83">
        <f>AA350*'Key Assumptions'!$E$56*'Key Assumptions'!$C42+AA350*'Key Assumptions'!$F$56*'Key Assumptions'!$G42</f>
        <v>0</v>
      </c>
      <c r="AP350" s="83">
        <f>AB350*'Key Assumptions'!$E$56*'Key Assumptions'!$C42+AB350*'Key Assumptions'!$F$56*'Key Assumptions'!$G42</f>
        <v>0</v>
      </c>
      <c r="AQ350" s="83">
        <f>AC350*'Key Assumptions'!$E$56*'Key Assumptions'!$C42+AC350*'Key Assumptions'!$F$56*'Key Assumptions'!$G42</f>
        <v>0</v>
      </c>
      <c r="AR350" s="83">
        <f>AD350*'Key Assumptions'!$E$56*'Key Assumptions'!$C42+AD350*'Key Assumptions'!$F$56*'Key Assumptions'!$G42</f>
        <v>0</v>
      </c>
      <c r="AT350" t="s">
        <v>10</v>
      </c>
    </row>
    <row r="351" spans="1:46" x14ac:dyDescent="0.25">
      <c r="A351" s="10" t="s">
        <v>15</v>
      </c>
      <c r="B351" s="10">
        <v>2023</v>
      </c>
      <c r="C351" s="10" t="s">
        <v>15</v>
      </c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2"/>
      <c r="R351" s="108">
        <f t="shared" ref="R351:U352" si="319">D351</f>
        <v>0</v>
      </c>
      <c r="S351" s="108">
        <f t="shared" si="319"/>
        <v>0</v>
      </c>
      <c r="T351" s="108">
        <f t="shared" si="319"/>
        <v>0</v>
      </c>
      <c r="U351" s="108">
        <f t="shared" si="319"/>
        <v>0</v>
      </c>
      <c r="V351" s="108">
        <f t="shared" ref="V351:W352" si="320">H351</f>
        <v>0</v>
      </c>
      <c r="W351" s="108">
        <f t="shared" si="320"/>
        <v>0</v>
      </c>
      <c r="X351" s="108">
        <f t="shared" ref="X351:AA352" si="321">J351</f>
        <v>0</v>
      </c>
      <c r="Y351" s="108">
        <f t="shared" si="321"/>
        <v>0</v>
      </c>
      <c r="Z351" s="108">
        <f t="shared" si="321"/>
        <v>0</v>
      </c>
      <c r="AA351" s="108">
        <f t="shared" si="321"/>
        <v>0</v>
      </c>
      <c r="AB351" s="108">
        <f t="shared" ref="AB351:AC352" si="322">N351</f>
        <v>0</v>
      </c>
      <c r="AC351" s="108">
        <f t="shared" si="322"/>
        <v>0</v>
      </c>
      <c r="AD351" s="108">
        <f>P351</f>
        <v>0</v>
      </c>
      <c r="AF351" s="83">
        <f>R351</f>
        <v>0</v>
      </c>
      <c r="AG351" s="83">
        <f>S351</f>
        <v>0</v>
      </c>
      <c r="AH351" s="83">
        <f>T351</f>
        <v>0</v>
      </c>
      <c r="AI351" s="83">
        <f>U351</f>
        <v>0</v>
      </c>
      <c r="AJ351" s="83">
        <f t="shared" ref="AJ351:AK351" si="323">V351</f>
        <v>0</v>
      </c>
      <c r="AK351" s="83">
        <f t="shared" si="323"/>
        <v>0</v>
      </c>
      <c r="AL351" s="83">
        <f>X351</f>
        <v>0</v>
      </c>
      <c r="AM351" s="83">
        <f>Y351</f>
        <v>0</v>
      </c>
      <c r="AN351" s="83">
        <f>Z351</f>
        <v>0</v>
      </c>
      <c r="AO351" s="83">
        <f>AA351</f>
        <v>0</v>
      </c>
      <c r="AP351" s="83">
        <f t="shared" ref="AP351:AQ351" si="324">AB351</f>
        <v>0</v>
      </c>
      <c r="AQ351" s="83">
        <f t="shared" si="324"/>
        <v>0</v>
      </c>
      <c r="AR351" s="83">
        <f t="shared" ref="AR351" si="325">AD351</f>
        <v>0</v>
      </c>
      <c r="AT351" t="s">
        <v>15</v>
      </c>
    </row>
    <row r="352" spans="1:46" x14ac:dyDescent="0.25">
      <c r="A352" s="10" t="s">
        <v>545</v>
      </c>
      <c r="B352" s="10">
        <v>2023</v>
      </c>
      <c r="C352" s="10" t="s">
        <v>7</v>
      </c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2"/>
      <c r="R352" s="84">
        <f t="shared" si="319"/>
        <v>0</v>
      </c>
      <c r="S352" s="84">
        <f t="shared" si="319"/>
        <v>0</v>
      </c>
      <c r="T352" s="84">
        <f t="shared" si="319"/>
        <v>0</v>
      </c>
      <c r="U352" s="84">
        <f t="shared" si="319"/>
        <v>0</v>
      </c>
      <c r="V352" s="84">
        <f t="shared" si="320"/>
        <v>0</v>
      </c>
      <c r="W352" s="84">
        <f t="shared" si="320"/>
        <v>0</v>
      </c>
      <c r="X352" s="84">
        <f t="shared" si="321"/>
        <v>0</v>
      </c>
      <c r="Y352" s="84">
        <f t="shared" si="321"/>
        <v>0</v>
      </c>
      <c r="Z352" s="84">
        <f t="shared" si="321"/>
        <v>0</v>
      </c>
      <c r="AA352" s="84">
        <f t="shared" si="321"/>
        <v>0</v>
      </c>
      <c r="AB352" s="84">
        <f t="shared" si="322"/>
        <v>0</v>
      </c>
      <c r="AC352" s="84">
        <f t="shared" si="322"/>
        <v>0</v>
      </c>
      <c r="AD352" s="84">
        <f>P352</f>
        <v>0</v>
      </c>
      <c r="AF352" s="83">
        <f>R352*'Key Assumptions'!$C22</f>
        <v>0</v>
      </c>
      <c r="AG352" s="83">
        <f>S352*'Key Assumptions'!$C22</f>
        <v>0</v>
      </c>
      <c r="AH352" s="83">
        <f>T352*'Key Assumptions'!$C22</f>
        <v>0</v>
      </c>
      <c r="AI352" s="83">
        <f>U352*'Key Assumptions'!$C22</f>
        <v>0</v>
      </c>
      <c r="AJ352" s="83">
        <f>V352*'Key Assumptions'!$C22</f>
        <v>0</v>
      </c>
      <c r="AK352" s="83">
        <f>W352*'Key Assumptions'!$C22</f>
        <v>0</v>
      </c>
      <c r="AL352" s="83">
        <f>X352*'Key Assumptions'!$C22</f>
        <v>0</v>
      </c>
      <c r="AM352" s="83">
        <f>Y352*'Key Assumptions'!$C22</f>
        <v>0</v>
      </c>
      <c r="AN352" s="83">
        <f>Z352*'Key Assumptions'!$C22</f>
        <v>0</v>
      </c>
      <c r="AO352" s="83">
        <f>AA352*'Key Assumptions'!$C22</f>
        <v>0</v>
      </c>
      <c r="AP352" s="83">
        <f>AB352*'Key Assumptions'!$C22</f>
        <v>0</v>
      </c>
      <c r="AQ352" s="83">
        <f>AC352*'Key Assumptions'!$C22</f>
        <v>0</v>
      </c>
      <c r="AR352" s="83">
        <f>AD352*'Key Assumptions'!$C22</f>
        <v>0</v>
      </c>
      <c r="AT352" t="s">
        <v>7</v>
      </c>
    </row>
    <row r="353" spans="1:46" x14ac:dyDescent="0.25">
      <c r="A353" s="10" t="s">
        <v>546</v>
      </c>
      <c r="B353" s="10">
        <v>2024</v>
      </c>
      <c r="C353" s="10" t="s">
        <v>7</v>
      </c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2"/>
      <c r="R353" s="84">
        <f t="shared" ref="R353:R372" si="326">R352+D353</f>
        <v>0</v>
      </c>
      <c r="S353" s="84">
        <f t="shared" ref="S353:S372" si="327">S352+E353</f>
        <v>0</v>
      </c>
      <c r="T353" s="84">
        <f t="shared" ref="T353:T372" si="328">T352+F353</f>
        <v>0</v>
      </c>
      <c r="U353" s="84">
        <f t="shared" ref="U353:U372" si="329">U352+G353</f>
        <v>0</v>
      </c>
      <c r="V353" s="84">
        <f t="shared" ref="V353:V372" si="330">V352+H353</f>
        <v>0</v>
      </c>
      <c r="W353" s="84">
        <f t="shared" ref="W353:W372" si="331">W352+I353</f>
        <v>0</v>
      </c>
      <c r="X353" s="84">
        <f t="shared" ref="X353:X372" si="332">X352+J353</f>
        <v>0</v>
      </c>
      <c r="Y353" s="84">
        <f t="shared" ref="Y353:Y372" si="333">Y352+K353</f>
        <v>0</v>
      </c>
      <c r="Z353" s="84">
        <f t="shared" ref="Z353:Z372" si="334">Z352+L353</f>
        <v>0</v>
      </c>
      <c r="AA353" s="84">
        <f t="shared" ref="AA353:AA372" si="335">AA352+M353</f>
        <v>0</v>
      </c>
      <c r="AB353" s="84">
        <f t="shared" ref="AB353:AB372" si="336">AB352+N353</f>
        <v>0</v>
      </c>
      <c r="AC353" s="84">
        <f t="shared" ref="AC353:AC372" si="337">AC352+O353</f>
        <v>0</v>
      </c>
      <c r="AD353" s="84">
        <f t="shared" ref="AD353:AD372" si="338">AD352+P353</f>
        <v>0</v>
      </c>
      <c r="AF353" s="83">
        <f>R353*'Key Assumptions'!$C23</f>
        <v>0</v>
      </c>
      <c r="AG353" s="83">
        <f>S353*'Key Assumptions'!$C23</f>
        <v>0</v>
      </c>
      <c r="AH353" s="83">
        <f>T353*'Key Assumptions'!$C23</f>
        <v>0</v>
      </c>
      <c r="AI353" s="83">
        <f>U353*'Key Assumptions'!$C23</f>
        <v>0</v>
      </c>
      <c r="AJ353" s="83">
        <f>V353*'Key Assumptions'!$C23</f>
        <v>0</v>
      </c>
      <c r="AK353" s="83">
        <f>W353*'Key Assumptions'!$C23</f>
        <v>0</v>
      </c>
      <c r="AL353" s="83">
        <f>X353*'Key Assumptions'!$C23</f>
        <v>0</v>
      </c>
      <c r="AM353" s="83">
        <f>Y353*'Key Assumptions'!$C23</f>
        <v>0</v>
      </c>
      <c r="AN353" s="83">
        <f>Z353*'Key Assumptions'!$C23</f>
        <v>0</v>
      </c>
      <c r="AO353" s="83">
        <f>AA353*'Key Assumptions'!$C23</f>
        <v>0</v>
      </c>
      <c r="AP353" s="83">
        <f>AB353*'Key Assumptions'!$C23</f>
        <v>0</v>
      </c>
      <c r="AQ353" s="83">
        <f>AC353*'Key Assumptions'!$C23</f>
        <v>0</v>
      </c>
      <c r="AR353" s="83">
        <f>AD353*'Key Assumptions'!$C23</f>
        <v>0</v>
      </c>
      <c r="AT353" t="s">
        <v>7</v>
      </c>
    </row>
    <row r="354" spans="1:46" x14ac:dyDescent="0.25">
      <c r="A354" s="10" t="s">
        <v>547</v>
      </c>
      <c r="B354" s="10">
        <v>2025</v>
      </c>
      <c r="C354" s="10" t="s">
        <v>7</v>
      </c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2"/>
      <c r="R354" s="84">
        <f t="shared" si="326"/>
        <v>0</v>
      </c>
      <c r="S354" s="84">
        <f t="shared" si="327"/>
        <v>0</v>
      </c>
      <c r="T354" s="84">
        <f t="shared" si="328"/>
        <v>0</v>
      </c>
      <c r="U354" s="84">
        <f t="shared" si="329"/>
        <v>0</v>
      </c>
      <c r="V354" s="84">
        <f t="shared" si="330"/>
        <v>0</v>
      </c>
      <c r="W354" s="84">
        <f t="shared" si="331"/>
        <v>0</v>
      </c>
      <c r="X354" s="84">
        <f t="shared" si="332"/>
        <v>0</v>
      </c>
      <c r="Y354" s="84">
        <f t="shared" si="333"/>
        <v>0</v>
      </c>
      <c r="Z354" s="84">
        <f t="shared" si="334"/>
        <v>0</v>
      </c>
      <c r="AA354" s="84">
        <f t="shared" si="335"/>
        <v>0</v>
      </c>
      <c r="AB354" s="84">
        <f t="shared" si="336"/>
        <v>0</v>
      </c>
      <c r="AC354" s="84">
        <f t="shared" si="337"/>
        <v>0</v>
      </c>
      <c r="AD354" s="84">
        <f t="shared" si="338"/>
        <v>0</v>
      </c>
      <c r="AF354" s="83">
        <f>R354*'Key Assumptions'!$C24</f>
        <v>0</v>
      </c>
      <c r="AG354" s="83">
        <f>S354*'Key Assumptions'!$C24</f>
        <v>0</v>
      </c>
      <c r="AH354" s="83">
        <f>T354*'Key Assumptions'!$C24</f>
        <v>0</v>
      </c>
      <c r="AI354" s="83">
        <f>U354*'Key Assumptions'!$C24</f>
        <v>0</v>
      </c>
      <c r="AJ354" s="83">
        <f>V354*'Key Assumptions'!$C24</f>
        <v>0</v>
      </c>
      <c r="AK354" s="83">
        <f>W354*'Key Assumptions'!$C24</f>
        <v>0</v>
      </c>
      <c r="AL354" s="83">
        <f>X354*'Key Assumptions'!$C24</f>
        <v>0</v>
      </c>
      <c r="AM354" s="83">
        <f>Y354*'Key Assumptions'!$C24</f>
        <v>0</v>
      </c>
      <c r="AN354" s="83">
        <f>Z354*'Key Assumptions'!$C24</f>
        <v>0</v>
      </c>
      <c r="AO354" s="83">
        <f>AA354*'Key Assumptions'!$C24</f>
        <v>0</v>
      </c>
      <c r="AP354" s="83">
        <f>AB354*'Key Assumptions'!$C24</f>
        <v>0</v>
      </c>
      <c r="AQ354" s="83">
        <f>AC354*'Key Assumptions'!$C24</f>
        <v>0</v>
      </c>
      <c r="AR354" s="83">
        <f>AD354*'Key Assumptions'!$C24</f>
        <v>0</v>
      </c>
      <c r="AT354" t="s">
        <v>7</v>
      </c>
    </row>
    <row r="355" spans="1:46" x14ac:dyDescent="0.25">
      <c r="A355" s="10" t="s">
        <v>548</v>
      </c>
      <c r="B355" s="10">
        <v>2026</v>
      </c>
      <c r="C355" s="10" t="s">
        <v>7</v>
      </c>
      <c r="D355" s="102"/>
      <c r="E355" s="102"/>
      <c r="F355" s="102"/>
      <c r="G355" s="103"/>
      <c r="H355" s="103"/>
      <c r="I355" s="103"/>
      <c r="J355" s="103"/>
      <c r="K355" s="103"/>
      <c r="L355" s="103"/>
      <c r="M355" s="103"/>
      <c r="N355" s="103"/>
      <c r="O355" s="103"/>
      <c r="P355" s="102"/>
      <c r="R355" s="84">
        <f t="shared" si="326"/>
        <v>0</v>
      </c>
      <c r="S355" s="84">
        <f t="shared" si="327"/>
        <v>0</v>
      </c>
      <c r="T355" s="84">
        <f t="shared" si="328"/>
        <v>0</v>
      </c>
      <c r="U355" s="84">
        <f t="shared" si="329"/>
        <v>0</v>
      </c>
      <c r="V355" s="84">
        <f t="shared" si="330"/>
        <v>0</v>
      </c>
      <c r="W355" s="84">
        <f t="shared" si="331"/>
        <v>0</v>
      </c>
      <c r="X355" s="84">
        <f t="shared" si="332"/>
        <v>0</v>
      </c>
      <c r="Y355" s="84">
        <f t="shared" si="333"/>
        <v>0</v>
      </c>
      <c r="Z355" s="84">
        <f t="shared" si="334"/>
        <v>0</v>
      </c>
      <c r="AA355" s="84">
        <f t="shared" si="335"/>
        <v>0</v>
      </c>
      <c r="AB355" s="84">
        <f t="shared" si="336"/>
        <v>0</v>
      </c>
      <c r="AC355" s="84">
        <f t="shared" si="337"/>
        <v>0</v>
      </c>
      <c r="AD355" s="84">
        <f t="shared" si="338"/>
        <v>0</v>
      </c>
      <c r="AF355" s="83">
        <f>R355*'Key Assumptions'!$C25</f>
        <v>0</v>
      </c>
      <c r="AG355" s="83">
        <f>S355*'Key Assumptions'!$C25</f>
        <v>0</v>
      </c>
      <c r="AH355" s="83">
        <f>T355*'Key Assumptions'!$C25</f>
        <v>0</v>
      </c>
      <c r="AI355" s="83">
        <f>U355*'Key Assumptions'!$C25</f>
        <v>0</v>
      </c>
      <c r="AJ355" s="83">
        <f>V355*'Key Assumptions'!$C25</f>
        <v>0</v>
      </c>
      <c r="AK355" s="83">
        <f>W355*'Key Assumptions'!$C25</f>
        <v>0</v>
      </c>
      <c r="AL355" s="83">
        <f>X355*'Key Assumptions'!$C25</f>
        <v>0</v>
      </c>
      <c r="AM355" s="83">
        <f>Y355*'Key Assumptions'!$C25</f>
        <v>0</v>
      </c>
      <c r="AN355" s="83">
        <f>Z355*'Key Assumptions'!$C25</f>
        <v>0</v>
      </c>
      <c r="AO355" s="83">
        <f>AA355*'Key Assumptions'!$C25</f>
        <v>0</v>
      </c>
      <c r="AP355" s="83">
        <f>AB355*'Key Assumptions'!$C25</f>
        <v>0</v>
      </c>
      <c r="AQ355" s="83">
        <f>AC355*'Key Assumptions'!$C25</f>
        <v>0</v>
      </c>
      <c r="AR355" s="83">
        <f>AD355*'Key Assumptions'!$C25</f>
        <v>0</v>
      </c>
      <c r="AT355" t="s">
        <v>7</v>
      </c>
    </row>
    <row r="356" spans="1:46" x14ac:dyDescent="0.25">
      <c r="A356" s="10" t="s">
        <v>549</v>
      </c>
      <c r="B356" s="10">
        <v>2027</v>
      </c>
      <c r="C356" s="10" t="s">
        <v>7</v>
      </c>
      <c r="D356" s="102"/>
      <c r="E356" s="102"/>
      <c r="F356" s="102"/>
      <c r="G356" s="103"/>
      <c r="H356" s="103"/>
      <c r="I356" s="103"/>
      <c r="J356" s="103"/>
      <c r="K356" s="103"/>
      <c r="L356" s="103"/>
      <c r="M356" s="103"/>
      <c r="N356" s="103"/>
      <c r="O356" s="103"/>
      <c r="P356" s="102"/>
      <c r="R356" s="84">
        <f t="shared" si="326"/>
        <v>0</v>
      </c>
      <c r="S356" s="84">
        <f t="shared" si="327"/>
        <v>0</v>
      </c>
      <c r="T356" s="84">
        <f t="shared" si="328"/>
        <v>0</v>
      </c>
      <c r="U356" s="84">
        <f t="shared" si="329"/>
        <v>0</v>
      </c>
      <c r="V356" s="84">
        <f t="shared" si="330"/>
        <v>0</v>
      </c>
      <c r="W356" s="84">
        <f t="shared" si="331"/>
        <v>0</v>
      </c>
      <c r="X356" s="84">
        <f t="shared" si="332"/>
        <v>0</v>
      </c>
      <c r="Y356" s="84">
        <f t="shared" si="333"/>
        <v>0</v>
      </c>
      <c r="Z356" s="84">
        <f t="shared" si="334"/>
        <v>0</v>
      </c>
      <c r="AA356" s="84">
        <f t="shared" si="335"/>
        <v>0</v>
      </c>
      <c r="AB356" s="84">
        <f t="shared" si="336"/>
        <v>0</v>
      </c>
      <c r="AC356" s="84">
        <f t="shared" si="337"/>
        <v>0</v>
      </c>
      <c r="AD356" s="84">
        <f t="shared" si="338"/>
        <v>0</v>
      </c>
      <c r="AF356" s="83">
        <f>R356*'Key Assumptions'!$C26</f>
        <v>0</v>
      </c>
      <c r="AG356" s="83">
        <f>S356*'Key Assumptions'!$C26</f>
        <v>0</v>
      </c>
      <c r="AH356" s="83">
        <f>T356*'Key Assumptions'!$C26</f>
        <v>0</v>
      </c>
      <c r="AI356" s="83">
        <f>U356*'Key Assumptions'!$C26</f>
        <v>0</v>
      </c>
      <c r="AJ356" s="83">
        <f>V356*'Key Assumptions'!$C26</f>
        <v>0</v>
      </c>
      <c r="AK356" s="83">
        <f>W356*'Key Assumptions'!$C26</f>
        <v>0</v>
      </c>
      <c r="AL356" s="83">
        <f>X356*'Key Assumptions'!$C26</f>
        <v>0</v>
      </c>
      <c r="AM356" s="83">
        <f>Y356*'Key Assumptions'!$C26</f>
        <v>0</v>
      </c>
      <c r="AN356" s="83">
        <f>Z356*'Key Assumptions'!$C26</f>
        <v>0</v>
      </c>
      <c r="AO356" s="83">
        <f>AA356*'Key Assumptions'!$C26</f>
        <v>0</v>
      </c>
      <c r="AP356" s="83">
        <f>AB356*'Key Assumptions'!$C26</f>
        <v>0</v>
      </c>
      <c r="AQ356" s="83">
        <f>AC356*'Key Assumptions'!$C26</f>
        <v>0</v>
      </c>
      <c r="AR356" s="83">
        <f>AD356*'Key Assumptions'!$C26</f>
        <v>0</v>
      </c>
      <c r="AT356" t="s">
        <v>7</v>
      </c>
    </row>
    <row r="357" spans="1:46" x14ac:dyDescent="0.25">
      <c r="A357" s="10" t="s">
        <v>550</v>
      </c>
      <c r="B357" s="10">
        <v>2028</v>
      </c>
      <c r="C357" s="10" t="s">
        <v>7</v>
      </c>
      <c r="D357" s="102">
        <v>100</v>
      </c>
      <c r="E357" s="102">
        <v>250</v>
      </c>
      <c r="F357" s="102">
        <v>300</v>
      </c>
      <c r="G357" s="102">
        <v>300</v>
      </c>
      <c r="H357" s="102">
        <v>100</v>
      </c>
      <c r="I357" s="102"/>
      <c r="J357" s="102">
        <v>300</v>
      </c>
      <c r="K357" s="103">
        <v>300</v>
      </c>
      <c r="L357" s="103">
        <v>200</v>
      </c>
      <c r="M357" s="103">
        <v>300</v>
      </c>
      <c r="N357" s="103"/>
      <c r="O357" s="103"/>
      <c r="P357" s="102"/>
      <c r="R357" s="84">
        <f t="shared" si="326"/>
        <v>100</v>
      </c>
      <c r="S357" s="84">
        <f t="shared" si="327"/>
        <v>250</v>
      </c>
      <c r="T357" s="84">
        <f t="shared" si="328"/>
        <v>300</v>
      </c>
      <c r="U357" s="84">
        <f t="shared" si="329"/>
        <v>300</v>
      </c>
      <c r="V357" s="84">
        <f t="shared" si="330"/>
        <v>100</v>
      </c>
      <c r="W357" s="84">
        <f t="shared" si="331"/>
        <v>0</v>
      </c>
      <c r="X357" s="84">
        <f t="shared" si="332"/>
        <v>300</v>
      </c>
      <c r="Y357" s="84">
        <f t="shared" si="333"/>
        <v>300</v>
      </c>
      <c r="Z357" s="84">
        <f t="shared" si="334"/>
        <v>200</v>
      </c>
      <c r="AA357" s="84">
        <f t="shared" si="335"/>
        <v>300</v>
      </c>
      <c r="AB357" s="84">
        <f t="shared" si="336"/>
        <v>0</v>
      </c>
      <c r="AC357" s="84">
        <f t="shared" si="337"/>
        <v>0</v>
      </c>
      <c r="AD357" s="84">
        <f t="shared" si="338"/>
        <v>0</v>
      </c>
      <c r="AF357" s="83">
        <f>R357*'Key Assumptions'!$C27</f>
        <v>35.168157259893334</v>
      </c>
      <c r="AG357" s="83">
        <f>S357*'Key Assumptions'!$C27</f>
        <v>87.920393149733343</v>
      </c>
      <c r="AH357" s="83">
        <f>T357*'Key Assumptions'!$C27</f>
        <v>105.50447177968</v>
      </c>
      <c r="AI357" s="83">
        <f>U357*'Key Assumptions'!$C27</f>
        <v>105.50447177968</v>
      </c>
      <c r="AJ357" s="83">
        <f>V357*'Key Assumptions'!$C27</f>
        <v>35.168157259893334</v>
      </c>
      <c r="AK357" s="83">
        <f>W357*'Key Assumptions'!$C27</f>
        <v>0</v>
      </c>
      <c r="AL357" s="83">
        <f>X357*'Key Assumptions'!$C27</f>
        <v>105.50447177968</v>
      </c>
      <c r="AM357" s="83">
        <f>Y357*'Key Assumptions'!$C27</f>
        <v>105.50447177968</v>
      </c>
      <c r="AN357" s="83">
        <f>Z357*'Key Assumptions'!$C27</f>
        <v>70.336314519786669</v>
      </c>
      <c r="AO357" s="83">
        <f>AA357*'Key Assumptions'!$C27</f>
        <v>105.50447177968</v>
      </c>
      <c r="AP357" s="83">
        <f>AB357*'Key Assumptions'!$C27</f>
        <v>0</v>
      </c>
      <c r="AQ357" s="83">
        <f>AC357*'Key Assumptions'!$C27</f>
        <v>0</v>
      </c>
      <c r="AR357" s="83">
        <f>AD357*'Key Assumptions'!$C27</f>
        <v>0</v>
      </c>
      <c r="AT357" t="s">
        <v>7</v>
      </c>
    </row>
    <row r="358" spans="1:46" x14ac:dyDescent="0.25">
      <c r="A358" s="10" t="s">
        <v>551</v>
      </c>
      <c r="B358" s="10">
        <v>2029</v>
      </c>
      <c r="C358" s="10" t="s">
        <v>7</v>
      </c>
      <c r="D358" s="102"/>
      <c r="E358" s="102"/>
      <c r="F358" s="102"/>
      <c r="G358" s="102">
        <v>150</v>
      </c>
      <c r="H358" s="102"/>
      <c r="I358" s="102"/>
      <c r="J358" s="102"/>
      <c r="K358" s="103">
        <v>100</v>
      </c>
      <c r="L358" s="103"/>
      <c r="M358" s="103"/>
      <c r="N358" s="103"/>
      <c r="O358" s="103"/>
      <c r="P358" s="102"/>
      <c r="R358" s="84">
        <f t="shared" si="326"/>
        <v>100</v>
      </c>
      <c r="S358" s="84">
        <f t="shared" si="327"/>
        <v>250</v>
      </c>
      <c r="T358" s="84">
        <f t="shared" si="328"/>
        <v>300</v>
      </c>
      <c r="U358" s="84">
        <f t="shared" si="329"/>
        <v>450</v>
      </c>
      <c r="V358" s="84">
        <f t="shared" si="330"/>
        <v>100</v>
      </c>
      <c r="W358" s="84">
        <f t="shared" si="331"/>
        <v>0</v>
      </c>
      <c r="X358" s="84">
        <f t="shared" si="332"/>
        <v>300</v>
      </c>
      <c r="Y358" s="84">
        <f t="shared" si="333"/>
        <v>400</v>
      </c>
      <c r="Z358" s="84">
        <f t="shared" si="334"/>
        <v>200</v>
      </c>
      <c r="AA358" s="84">
        <f t="shared" si="335"/>
        <v>300</v>
      </c>
      <c r="AB358" s="84">
        <f t="shared" si="336"/>
        <v>0</v>
      </c>
      <c r="AC358" s="84">
        <f t="shared" si="337"/>
        <v>0</v>
      </c>
      <c r="AD358" s="84">
        <f t="shared" si="338"/>
        <v>0</v>
      </c>
      <c r="AF358" s="83">
        <f>R358*'Key Assumptions'!$C28</f>
        <v>31.401788711872001</v>
      </c>
      <c r="AG358" s="83">
        <f>S358*'Key Assumptions'!$C28</f>
        <v>78.504471779680003</v>
      </c>
      <c r="AH358" s="83">
        <f>T358*'Key Assumptions'!$C28</f>
        <v>94.205366135616003</v>
      </c>
      <c r="AI358" s="83">
        <f>U358*'Key Assumptions'!$C28</f>
        <v>141.30804920342402</v>
      </c>
      <c r="AJ358" s="83">
        <f>V358*'Key Assumptions'!$C28</f>
        <v>31.401788711872001</v>
      </c>
      <c r="AK358" s="83">
        <f>W358*'Key Assumptions'!$C28</f>
        <v>0</v>
      </c>
      <c r="AL358" s="83">
        <f>X358*'Key Assumptions'!$C28</f>
        <v>94.205366135616003</v>
      </c>
      <c r="AM358" s="83">
        <f>Y358*'Key Assumptions'!$C28</f>
        <v>125.607154847488</v>
      </c>
      <c r="AN358" s="83">
        <f>Z358*'Key Assumptions'!$C28</f>
        <v>62.803577423744002</v>
      </c>
      <c r="AO358" s="83">
        <f>AA358*'Key Assumptions'!$C28</f>
        <v>94.205366135616003</v>
      </c>
      <c r="AP358" s="83">
        <f>AB358*'Key Assumptions'!$C28</f>
        <v>0</v>
      </c>
      <c r="AQ358" s="83">
        <f>AC358*'Key Assumptions'!$C28</f>
        <v>0</v>
      </c>
      <c r="AR358" s="83">
        <f>AD358*'Key Assumptions'!$C28</f>
        <v>0</v>
      </c>
      <c r="AT358" t="s">
        <v>7</v>
      </c>
    </row>
    <row r="359" spans="1:46" x14ac:dyDescent="0.25">
      <c r="A359" s="10" t="s">
        <v>552</v>
      </c>
      <c r="B359" s="10">
        <v>2030</v>
      </c>
      <c r="C359" s="10" t="s">
        <v>7</v>
      </c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2"/>
      <c r="R359" s="84">
        <f t="shared" si="326"/>
        <v>100</v>
      </c>
      <c r="S359" s="84">
        <f t="shared" si="327"/>
        <v>250</v>
      </c>
      <c r="T359" s="84">
        <f t="shared" si="328"/>
        <v>300</v>
      </c>
      <c r="U359" s="84">
        <f t="shared" si="329"/>
        <v>450</v>
      </c>
      <c r="V359" s="84">
        <f t="shared" si="330"/>
        <v>100</v>
      </c>
      <c r="W359" s="84">
        <f t="shared" si="331"/>
        <v>0</v>
      </c>
      <c r="X359" s="84">
        <f t="shared" si="332"/>
        <v>300</v>
      </c>
      <c r="Y359" s="84">
        <f t="shared" si="333"/>
        <v>400</v>
      </c>
      <c r="Z359" s="84">
        <f t="shared" si="334"/>
        <v>200</v>
      </c>
      <c r="AA359" s="84">
        <f t="shared" si="335"/>
        <v>300</v>
      </c>
      <c r="AB359" s="84">
        <f t="shared" si="336"/>
        <v>0</v>
      </c>
      <c r="AC359" s="84">
        <f t="shared" si="337"/>
        <v>0</v>
      </c>
      <c r="AD359" s="84">
        <f t="shared" si="338"/>
        <v>0</v>
      </c>
      <c r="AF359" s="83">
        <f>R359*'Key Assumptions'!$C29</f>
        <v>30.896471366728413</v>
      </c>
      <c r="AG359" s="83">
        <f>S359*'Key Assumptions'!$C29</f>
        <v>77.241178416821029</v>
      </c>
      <c r="AH359" s="83">
        <f>T359*'Key Assumptions'!$C29</f>
        <v>92.689414100185232</v>
      </c>
      <c r="AI359" s="83">
        <f>U359*'Key Assumptions'!$C29</f>
        <v>139.03412115027785</v>
      </c>
      <c r="AJ359" s="83">
        <f>V359*'Key Assumptions'!$C29</f>
        <v>30.896471366728413</v>
      </c>
      <c r="AK359" s="83">
        <f>W359*'Key Assumptions'!$C29</f>
        <v>0</v>
      </c>
      <c r="AL359" s="83">
        <f>X359*'Key Assumptions'!$C29</f>
        <v>92.689414100185232</v>
      </c>
      <c r="AM359" s="83">
        <f>Y359*'Key Assumptions'!$C29</f>
        <v>123.58588546691365</v>
      </c>
      <c r="AN359" s="83">
        <f>Z359*'Key Assumptions'!$C29</f>
        <v>61.792942733456826</v>
      </c>
      <c r="AO359" s="83">
        <f>AA359*'Key Assumptions'!$C29</f>
        <v>92.689414100185232</v>
      </c>
      <c r="AP359" s="83">
        <f>AB359*'Key Assumptions'!$C29</f>
        <v>0</v>
      </c>
      <c r="AQ359" s="83">
        <f>AC359*'Key Assumptions'!$C29</f>
        <v>0</v>
      </c>
      <c r="AR359" s="83">
        <f>AD359*'Key Assumptions'!$C29</f>
        <v>0</v>
      </c>
      <c r="AT359" t="s">
        <v>7</v>
      </c>
    </row>
    <row r="360" spans="1:46" x14ac:dyDescent="0.25">
      <c r="A360" s="10" t="s">
        <v>553</v>
      </c>
      <c r="B360" s="10">
        <v>2031</v>
      </c>
      <c r="C360" s="10" t="s">
        <v>7</v>
      </c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2"/>
      <c r="R360" s="84">
        <f t="shared" si="326"/>
        <v>100</v>
      </c>
      <c r="S360" s="84">
        <f t="shared" si="327"/>
        <v>250</v>
      </c>
      <c r="T360" s="84">
        <f t="shared" si="328"/>
        <v>300</v>
      </c>
      <c r="U360" s="84">
        <f t="shared" si="329"/>
        <v>450</v>
      </c>
      <c r="V360" s="84">
        <f t="shared" si="330"/>
        <v>100</v>
      </c>
      <c r="W360" s="84">
        <f t="shared" si="331"/>
        <v>0</v>
      </c>
      <c r="X360" s="84">
        <f t="shared" si="332"/>
        <v>300</v>
      </c>
      <c r="Y360" s="84">
        <f t="shared" si="333"/>
        <v>400</v>
      </c>
      <c r="Z360" s="84">
        <f t="shared" si="334"/>
        <v>200</v>
      </c>
      <c r="AA360" s="84">
        <f t="shared" si="335"/>
        <v>300</v>
      </c>
      <c r="AB360" s="84">
        <f t="shared" si="336"/>
        <v>0</v>
      </c>
      <c r="AC360" s="84">
        <f t="shared" si="337"/>
        <v>0</v>
      </c>
      <c r="AD360" s="84">
        <f t="shared" si="338"/>
        <v>0</v>
      </c>
      <c r="AF360" s="83">
        <f>R360*'Key Assumptions'!$C30</f>
        <v>30.391154021584821</v>
      </c>
      <c r="AG360" s="83">
        <f>S360*'Key Assumptions'!$C30</f>
        <v>75.977885053962055</v>
      </c>
      <c r="AH360" s="83">
        <f>T360*'Key Assumptions'!$C30</f>
        <v>91.17346206475446</v>
      </c>
      <c r="AI360" s="83">
        <f>U360*'Key Assumptions'!$C30</f>
        <v>136.76019309713169</v>
      </c>
      <c r="AJ360" s="83">
        <f>V360*'Key Assumptions'!$C30</f>
        <v>30.391154021584821</v>
      </c>
      <c r="AK360" s="83">
        <f>W360*'Key Assumptions'!$C30</f>
        <v>0</v>
      </c>
      <c r="AL360" s="83">
        <f>X360*'Key Assumptions'!$C30</f>
        <v>91.17346206475446</v>
      </c>
      <c r="AM360" s="83">
        <f>Y360*'Key Assumptions'!$C30</f>
        <v>121.56461608633929</v>
      </c>
      <c r="AN360" s="83">
        <f>Z360*'Key Assumptions'!$C30</f>
        <v>60.782308043169643</v>
      </c>
      <c r="AO360" s="83">
        <f>AA360*'Key Assumptions'!$C30</f>
        <v>91.17346206475446</v>
      </c>
      <c r="AP360" s="83">
        <f>AB360*'Key Assumptions'!$C30</f>
        <v>0</v>
      </c>
      <c r="AQ360" s="83">
        <f>AC360*'Key Assumptions'!$C30</f>
        <v>0</v>
      </c>
      <c r="AR360" s="83">
        <f>AD360*'Key Assumptions'!$C30</f>
        <v>0</v>
      </c>
      <c r="AT360" t="s">
        <v>7</v>
      </c>
    </row>
    <row r="361" spans="1:46" x14ac:dyDescent="0.25">
      <c r="A361" s="10" t="s">
        <v>554</v>
      </c>
      <c r="B361" s="10">
        <v>2032</v>
      </c>
      <c r="C361" s="10" t="s">
        <v>7</v>
      </c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2"/>
      <c r="R361" s="84">
        <f t="shared" si="326"/>
        <v>100</v>
      </c>
      <c r="S361" s="84">
        <f t="shared" si="327"/>
        <v>250</v>
      </c>
      <c r="T361" s="84">
        <f t="shared" si="328"/>
        <v>300</v>
      </c>
      <c r="U361" s="84">
        <f t="shared" si="329"/>
        <v>450</v>
      </c>
      <c r="V361" s="84">
        <f t="shared" si="330"/>
        <v>100</v>
      </c>
      <c r="W361" s="84">
        <f t="shared" si="331"/>
        <v>0</v>
      </c>
      <c r="X361" s="84">
        <f t="shared" si="332"/>
        <v>300</v>
      </c>
      <c r="Y361" s="84">
        <f t="shared" si="333"/>
        <v>400</v>
      </c>
      <c r="Z361" s="84">
        <f t="shared" si="334"/>
        <v>200</v>
      </c>
      <c r="AA361" s="84">
        <f t="shared" si="335"/>
        <v>300</v>
      </c>
      <c r="AB361" s="84">
        <f t="shared" si="336"/>
        <v>0</v>
      </c>
      <c r="AC361" s="84">
        <f t="shared" si="337"/>
        <v>0</v>
      </c>
      <c r="AD361" s="84">
        <f t="shared" si="338"/>
        <v>0</v>
      </c>
      <c r="AF361" s="83">
        <f>R361*'Key Assumptions'!$C31</f>
        <v>29.633178003869432</v>
      </c>
      <c r="AG361" s="83">
        <f>S361*'Key Assumptions'!$C31</f>
        <v>74.08294500967358</v>
      </c>
      <c r="AH361" s="83">
        <f>T361*'Key Assumptions'!$C31</f>
        <v>88.899534011608296</v>
      </c>
      <c r="AI361" s="83">
        <f>U361*'Key Assumptions'!$C31</f>
        <v>133.34930101741244</v>
      </c>
      <c r="AJ361" s="83">
        <f>V361*'Key Assumptions'!$C31</f>
        <v>29.633178003869432</v>
      </c>
      <c r="AK361" s="83">
        <f>W361*'Key Assumptions'!$C31</f>
        <v>0</v>
      </c>
      <c r="AL361" s="83">
        <f>X361*'Key Assumptions'!$C31</f>
        <v>88.899534011608296</v>
      </c>
      <c r="AM361" s="83">
        <f>Y361*'Key Assumptions'!$C31</f>
        <v>118.53271201547773</v>
      </c>
      <c r="AN361" s="83">
        <f>Z361*'Key Assumptions'!$C31</f>
        <v>59.266356007738864</v>
      </c>
      <c r="AO361" s="83">
        <f>AA361*'Key Assumptions'!$C31</f>
        <v>88.899534011608296</v>
      </c>
      <c r="AP361" s="83">
        <f>AB361*'Key Assumptions'!$C31</f>
        <v>0</v>
      </c>
      <c r="AQ361" s="83">
        <f>AC361*'Key Assumptions'!$C31</f>
        <v>0</v>
      </c>
      <c r="AR361" s="83">
        <f>AD361*'Key Assumptions'!$C31</f>
        <v>0</v>
      </c>
      <c r="AT361" t="s">
        <v>7</v>
      </c>
    </row>
    <row r="362" spans="1:46" x14ac:dyDescent="0.25">
      <c r="A362" s="10" t="s">
        <v>555</v>
      </c>
      <c r="B362" s="10">
        <v>2033</v>
      </c>
      <c r="C362" s="10" t="s">
        <v>7</v>
      </c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2"/>
      <c r="R362" s="84">
        <f t="shared" si="326"/>
        <v>100</v>
      </c>
      <c r="S362" s="84">
        <f t="shared" si="327"/>
        <v>250</v>
      </c>
      <c r="T362" s="84">
        <f t="shared" si="328"/>
        <v>300</v>
      </c>
      <c r="U362" s="84">
        <f t="shared" si="329"/>
        <v>450</v>
      </c>
      <c r="V362" s="84">
        <f t="shared" si="330"/>
        <v>100</v>
      </c>
      <c r="W362" s="84">
        <f t="shared" si="331"/>
        <v>0</v>
      </c>
      <c r="X362" s="84">
        <f t="shared" si="332"/>
        <v>300</v>
      </c>
      <c r="Y362" s="84">
        <f t="shared" si="333"/>
        <v>400</v>
      </c>
      <c r="Z362" s="84">
        <f t="shared" si="334"/>
        <v>200</v>
      </c>
      <c r="AA362" s="84">
        <f t="shared" si="335"/>
        <v>300</v>
      </c>
      <c r="AB362" s="84">
        <f t="shared" si="336"/>
        <v>0</v>
      </c>
      <c r="AC362" s="84">
        <f t="shared" si="337"/>
        <v>0</v>
      </c>
      <c r="AD362" s="84">
        <f t="shared" si="338"/>
        <v>0</v>
      </c>
      <c r="AF362" s="83">
        <f>R362*'Key Assumptions'!$C32</f>
        <v>28.875201986154043</v>
      </c>
      <c r="AG362" s="83">
        <f>S362*'Key Assumptions'!$C32</f>
        <v>72.188004965385105</v>
      </c>
      <c r="AH362" s="83">
        <f>T362*'Key Assumptions'!$C32</f>
        <v>86.625605958462131</v>
      </c>
      <c r="AI362" s="83">
        <f>U362*'Key Assumptions'!$C32</f>
        <v>129.9384089376932</v>
      </c>
      <c r="AJ362" s="83">
        <f>V362*'Key Assumptions'!$C32</f>
        <v>28.875201986154043</v>
      </c>
      <c r="AK362" s="83">
        <f>W362*'Key Assumptions'!$C32</f>
        <v>0</v>
      </c>
      <c r="AL362" s="83">
        <f>X362*'Key Assumptions'!$C32</f>
        <v>86.625605958462131</v>
      </c>
      <c r="AM362" s="83">
        <f>Y362*'Key Assumptions'!$C32</f>
        <v>115.50080794461617</v>
      </c>
      <c r="AN362" s="83">
        <f>Z362*'Key Assumptions'!$C32</f>
        <v>57.750403972308085</v>
      </c>
      <c r="AO362" s="83">
        <f>AA362*'Key Assumptions'!$C32</f>
        <v>86.625605958462131</v>
      </c>
      <c r="AP362" s="83">
        <f>AB362*'Key Assumptions'!$C32</f>
        <v>0</v>
      </c>
      <c r="AQ362" s="83">
        <f>AC362*'Key Assumptions'!$C32</f>
        <v>0</v>
      </c>
      <c r="AR362" s="83">
        <f>AD362*'Key Assumptions'!$C32</f>
        <v>0</v>
      </c>
      <c r="AT362" t="s">
        <v>7</v>
      </c>
    </row>
    <row r="363" spans="1:46" x14ac:dyDescent="0.25">
      <c r="A363" s="10" t="s">
        <v>556</v>
      </c>
      <c r="B363" s="10">
        <v>2034</v>
      </c>
      <c r="C363" s="10" t="s">
        <v>7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2"/>
      <c r="R363" s="84">
        <f t="shared" si="326"/>
        <v>100</v>
      </c>
      <c r="S363" s="84">
        <f t="shared" si="327"/>
        <v>250</v>
      </c>
      <c r="T363" s="84">
        <f t="shared" si="328"/>
        <v>300</v>
      </c>
      <c r="U363" s="84">
        <f t="shared" si="329"/>
        <v>450</v>
      </c>
      <c r="V363" s="84">
        <f t="shared" si="330"/>
        <v>100</v>
      </c>
      <c r="W363" s="84">
        <f t="shared" si="331"/>
        <v>0</v>
      </c>
      <c r="X363" s="84">
        <f t="shared" si="332"/>
        <v>300</v>
      </c>
      <c r="Y363" s="84">
        <f t="shared" si="333"/>
        <v>400</v>
      </c>
      <c r="Z363" s="84">
        <f t="shared" si="334"/>
        <v>200</v>
      </c>
      <c r="AA363" s="84">
        <f t="shared" si="335"/>
        <v>300</v>
      </c>
      <c r="AB363" s="84">
        <f t="shared" si="336"/>
        <v>0</v>
      </c>
      <c r="AC363" s="84">
        <f t="shared" si="337"/>
        <v>0</v>
      </c>
      <c r="AD363" s="84">
        <f t="shared" si="338"/>
        <v>0</v>
      </c>
      <c r="AF363" s="83">
        <f>R363*'Key Assumptions'!$C33</f>
        <v>28.117225968438653</v>
      </c>
      <c r="AG363" s="83">
        <f>S363*'Key Assumptions'!$C33</f>
        <v>70.293064921096629</v>
      </c>
      <c r="AH363" s="83">
        <f>T363*'Key Assumptions'!$C33</f>
        <v>84.351677905315952</v>
      </c>
      <c r="AI363" s="83">
        <f>U363*'Key Assumptions'!$C33</f>
        <v>126.52751685797394</v>
      </c>
      <c r="AJ363" s="83">
        <f>V363*'Key Assumptions'!$C33</f>
        <v>28.117225968438653</v>
      </c>
      <c r="AK363" s="83">
        <f>W363*'Key Assumptions'!$C33</f>
        <v>0</v>
      </c>
      <c r="AL363" s="83">
        <f>X363*'Key Assumptions'!$C33</f>
        <v>84.351677905315952</v>
      </c>
      <c r="AM363" s="83">
        <f>Y363*'Key Assumptions'!$C33</f>
        <v>112.46890387375461</v>
      </c>
      <c r="AN363" s="83">
        <f>Z363*'Key Assumptions'!$C33</f>
        <v>56.234451936877306</v>
      </c>
      <c r="AO363" s="83">
        <f>AA363*'Key Assumptions'!$C33</f>
        <v>84.351677905315952</v>
      </c>
      <c r="AP363" s="83">
        <f>AB363*'Key Assumptions'!$C33</f>
        <v>0</v>
      </c>
      <c r="AQ363" s="83">
        <f>AC363*'Key Assumptions'!$C33</f>
        <v>0</v>
      </c>
      <c r="AR363" s="83">
        <f>AD363*'Key Assumptions'!$C33</f>
        <v>0</v>
      </c>
      <c r="AT363" t="s">
        <v>7</v>
      </c>
    </row>
    <row r="364" spans="1:46" x14ac:dyDescent="0.25">
      <c r="A364" s="10" t="s">
        <v>557</v>
      </c>
      <c r="B364" s="10">
        <v>2035</v>
      </c>
      <c r="C364" s="10" t="s">
        <v>7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2"/>
      <c r="R364" s="84">
        <f t="shared" si="326"/>
        <v>100</v>
      </c>
      <c r="S364" s="84">
        <f t="shared" si="327"/>
        <v>250</v>
      </c>
      <c r="T364" s="84">
        <f t="shared" si="328"/>
        <v>300</v>
      </c>
      <c r="U364" s="84">
        <f t="shared" si="329"/>
        <v>450</v>
      </c>
      <c r="V364" s="84">
        <f t="shared" si="330"/>
        <v>100</v>
      </c>
      <c r="W364" s="84">
        <f t="shared" si="331"/>
        <v>0</v>
      </c>
      <c r="X364" s="84">
        <f t="shared" si="332"/>
        <v>300</v>
      </c>
      <c r="Y364" s="84">
        <f t="shared" si="333"/>
        <v>400</v>
      </c>
      <c r="Z364" s="84">
        <f t="shared" si="334"/>
        <v>200</v>
      </c>
      <c r="AA364" s="84">
        <f t="shared" si="335"/>
        <v>300</v>
      </c>
      <c r="AB364" s="84">
        <f t="shared" si="336"/>
        <v>0</v>
      </c>
      <c r="AC364" s="84">
        <f t="shared" si="337"/>
        <v>0</v>
      </c>
      <c r="AD364" s="84">
        <f t="shared" si="338"/>
        <v>0</v>
      </c>
      <c r="AF364" s="83">
        <f>R364*'Key Assumptions'!$C34</f>
        <v>27.359249950723267</v>
      </c>
      <c r="AG364" s="83">
        <f>S364*'Key Assumptions'!$C34</f>
        <v>68.398124876808168</v>
      </c>
      <c r="AH364" s="83">
        <f>T364*'Key Assumptions'!$C34</f>
        <v>82.077749852169802</v>
      </c>
      <c r="AI364" s="83">
        <f>U364*'Key Assumptions'!$C34</f>
        <v>123.1166247782547</v>
      </c>
      <c r="AJ364" s="83">
        <f>V364*'Key Assumptions'!$C34</f>
        <v>27.359249950723267</v>
      </c>
      <c r="AK364" s="83">
        <f>W364*'Key Assumptions'!$C34</f>
        <v>0</v>
      </c>
      <c r="AL364" s="83">
        <f>X364*'Key Assumptions'!$C34</f>
        <v>82.077749852169802</v>
      </c>
      <c r="AM364" s="83">
        <f>Y364*'Key Assumptions'!$C34</f>
        <v>109.43699980289307</v>
      </c>
      <c r="AN364" s="83">
        <f>Z364*'Key Assumptions'!$C34</f>
        <v>54.718499901446535</v>
      </c>
      <c r="AO364" s="83">
        <f>AA364*'Key Assumptions'!$C34</f>
        <v>82.077749852169802</v>
      </c>
      <c r="AP364" s="83">
        <f>AB364*'Key Assumptions'!$C34</f>
        <v>0</v>
      </c>
      <c r="AQ364" s="83">
        <f>AC364*'Key Assumptions'!$C34</f>
        <v>0</v>
      </c>
      <c r="AR364" s="83">
        <f>AD364*'Key Assumptions'!$C34</f>
        <v>0</v>
      </c>
      <c r="AT364" t="s">
        <v>7</v>
      </c>
    </row>
    <row r="365" spans="1:46" x14ac:dyDescent="0.25">
      <c r="A365" s="10" t="s">
        <v>558</v>
      </c>
      <c r="B365" s="10">
        <v>2036</v>
      </c>
      <c r="C365" s="10" t="s">
        <v>7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2"/>
      <c r="R365" s="84">
        <f t="shared" si="326"/>
        <v>100</v>
      </c>
      <c r="S365" s="84">
        <f t="shared" si="327"/>
        <v>250</v>
      </c>
      <c r="T365" s="84">
        <f t="shared" si="328"/>
        <v>300</v>
      </c>
      <c r="U365" s="84">
        <f t="shared" si="329"/>
        <v>450</v>
      </c>
      <c r="V365" s="84">
        <f t="shared" si="330"/>
        <v>100</v>
      </c>
      <c r="W365" s="84">
        <f t="shared" si="331"/>
        <v>0</v>
      </c>
      <c r="X365" s="84">
        <f t="shared" si="332"/>
        <v>300</v>
      </c>
      <c r="Y365" s="84">
        <f t="shared" si="333"/>
        <v>400</v>
      </c>
      <c r="Z365" s="84">
        <f t="shared" si="334"/>
        <v>200</v>
      </c>
      <c r="AA365" s="84">
        <f t="shared" si="335"/>
        <v>300</v>
      </c>
      <c r="AB365" s="84">
        <f t="shared" si="336"/>
        <v>0</v>
      </c>
      <c r="AC365" s="84">
        <f t="shared" si="337"/>
        <v>0</v>
      </c>
      <c r="AD365" s="84">
        <f t="shared" si="338"/>
        <v>0</v>
      </c>
      <c r="AF365" s="83">
        <f>R365*'Key Assumptions'!$C35</f>
        <v>26.601273933007885</v>
      </c>
      <c r="AG365" s="83">
        <f>S365*'Key Assumptions'!$C35</f>
        <v>66.503184832519707</v>
      </c>
      <c r="AH365" s="83">
        <f>T365*'Key Assumptions'!$C35</f>
        <v>79.803821799023652</v>
      </c>
      <c r="AI365" s="83">
        <f>U365*'Key Assumptions'!$C35</f>
        <v>119.70573269853548</v>
      </c>
      <c r="AJ365" s="83">
        <f>V365*'Key Assumptions'!$C35</f>
        <v>26.601273933007885</v>
      </c>
      <c r="AK365" s="83">
        <f>W365*'Key Assumptions'!$C35</f>
        <v>0</v>
      </c>
      <c r="AL365" s="83">
        <f>X365*'Key Assumptions'!$C35</f>
        <v>79.803821799023652</v>
      </c>
      <c r="AM365" s="83">
        <f>Y365*'Key Assumptions'!$C35</f>
        <v>106.40509573203154</v>
      </c>
      <c r="AN365" s="83">
        <f>Z365*'Key Assumptions'!$C35</f>
        <v>53.20254786601577</v>
      </c>
      <c r="AO365" s="83">
        <f>AA365*'Key Assumptions'!$C35</f>
        <v>79.803821799023652</v>
      </c>
      <c r="AP365" s="83">
        <f>AB365*'Key Assumptions'!$C35</f>
        <v>0</v>
      </c>
      <c r="AQ365" s="83">
        <f>AC365*'Key Assumptions'!$C35</f>
        <v>0</v>
      </c>
      <c r="AR365" s="83">
        <f>AD365*'Key Assumptions'!$C35</f>
        <v>0</v>
      </c>
      <c r="AT365" t="s">
        <v>7</v>
      </c>
    </row>
    <row r="366" spans="1:46" x14ac:dyDescent="0.25">
      <c r="A366" s="10" t="s">
        <v>559</v>
      </c>
      <c r="B366" s="10">
        <v>2037</v>
      </c>
      <c r="C366" s="10" t="s">
        <v>7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2"/>
      <c r="R366" s="84">
        <f t="shared" si="326"/>
        <v>100</v>
      </c>
      <c r="S366" s="84">
        <f t="shared" si="327"/>
        <v>250</v>
      </c>
      <c r="T366" s="84">
        <f t="shared" si="328"/>
        <v>300</v>
      </c>
      <c r="U366" s="84">
        <f t="shared" si="329"/>
        <v>450</v>
      </c>
      <c r="V366" s="84">
        <f t="shared" si="330"/>
        <v>100</v>
      </c>
      <c r="W366" s="84">
        <f t="shared" si="331"/>
        <v>0</v>
      </c>
      <c r="X366" s="84">
        <f t="shared" si="332"/>
        <v>300</v>
      </c>
      <c r="Y366" s="84">
        <f t="shared" si="333"/>
        <v>400</v>
      </c>
      <c r="Z366" s="84">
        <f t="shared" si="334"/>
        <v>200</v>
      </c>
      <c r="AA366" s="84">
        <f t="shared" si="335"/>
        <v>300</v>
      </c>
      <c r="AB366" s="84">
        <f t="shared" si="336"/>
        <v>0</v>
      </c>
      <c r="AC366" s="84">
        <f t="shared" si="337"/>
        <v>0</v>
      </c>
      <c r="AD366" s="84">
        <f t="shared" si="338"/>
        <v>0</v>
      </c>
      <c r="AF366" s="83">
        <f>R366*'Key Assumptions'!$C36</f>
        <v>25.821642955227396</v>
      </c>
      <c r="AG366" s="83">
        <f>S366*'Key Assumptions'!$C36</f>
        <v>64.554107388068488</v>
      </c>
      <c r="AH366" s="83">
        <f>T366*'Key Assumptions'!$C36</f>
        <v>77.464928865682197</v>
      </c>
      <c r="AI366" s="83">
        <f>U366*'Key Assumptions'!$C36</f>
        <v>116.19739329852329</v>
      </c>
      <c r="AJ366" s="83">
        <f>V366*'Key Assumptions'!$C36</f>
        <v>25.821642955227396</v>
      </c>
      <c r="AK366" s="83">
        <f>W366*'Key Assumptions'!$C36</f>
        <v>0</v>
      </c>
      <c r="AL366" s="83">
        <f>X366*'Key Assumptions'!$C36</f>
        <v>77.464928865682197</v>
      </c>
      <c r="AM366" s="83">
        <f>Y366*'Key Assumptions'!$C36</f>
        <v>103.28657182090959</v>
      </c>
      <c r="AN366" s="83">
        <f>Z366*'Key Assumptions'!$C36</f>
        <v>51.643285910454793</v>
      </c>
      <c r="AO366" s="83">
        <f>AA366*'Key Assumptions'!$C36</f>
        <v>77.464928865682197</v>
      </c>
      <c r="AP366" s="83">
        <f>AB366*'Key Assumptions'!$C36</f>
        <v>0</v>
      </c>
      <c r="AQ366" s="83">
        <f>AC366*'Key Assumptions'!$C36</f>
        <v>0</v>
      </c>
      <c r="AR366" s="83">
        <f>AD366*'Key Assumptions'!$C36</f>
        <v>0</v>
      </c>
      <c r="AT366" t="s">
        <v>7</v>
      </c>
    </row>
    <row r="367" spans="1:46" x14ac:dyDescent="0.25">
      <c r="A367" s="10" t="s">
        <v>560</v>
      </c>
      <c r="B367" s="10">
        <v>2038</v>
      </c>
      <c r="C367" s="10" t="s">
        <v>7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2"/>
      <c r="R367" s="84">
        <f t="shared" si="326"/>
        <v>100</v>
      </c>
      <c r="S367" s="84">
        <f t="shared" si="327"/>
        <v>250</v>
      </c>
      <c r="T367" s="84">
        <f t="shared" si="328"/>
        <v>300</v>
      </c>
      <c r="U367" s="84">
        <f t="shared" si="329"/>
        <v>450</v>
      </c>
      <c r="V367" s="84">
        <f t="shared" si="330"/>
        <v>100</v>
      </c>
      <c r="W367" s="84">
        <f t="shared" si="331"/>
        <v>0</v>
      </c>
      <c r="X367" s="84">
        <f t="shared" si="332"/>
        <v>300</v>
      </c>
      <c r="Y367" s="84">
        <f t="shared" si="333"/>
        <v>400</v>
      </c>
      <c r="Z367" s="84">
        <f t="shared" si="334"/>
        <v>200</v>
      </c>
      <c r="AA367" s="84">
        <f t="shared" si="335"/>
        <v>300</v>
      </c>
      <c r="AB367" s="84">
        <f t="shared" si="336"/>
        <v>0</v>
      </c>
      <c r="AC367" s="84">
        <f t="shared" si="337"/>
        <v>0</v>
      </c>
      <c r="AD367" s="84">
        <f t="shared" si="338"/>
        <v>0</v>
      </c>
      <c r="AF367" s="83">
        <f>R367*'Key Assumptions'!$C37</f>
        <v>25.031184497414312</v>
      </c>
      <c r="AG367" s="83">
        <f>S367*'Key Assumptions'!$C37</f>
        <v>62.577961243535775</v>
      </c>
      <c r="AH367" s="83">
        <f>T367*'Key Assumptions'!$C37</f>
        <v>75.093553492242933</v>
      </c>
      <c r="AI367" s="83">
        <f>U367*'Key Assumptions'!$C37</f>
        <v>112.6403302383644</v>
      </c>
      <c r="AJ367" s="83">
        <f>V367*'Key Assumptions'!$C37</f>
        <v>25.031184497414312</v>
      </c>
      <c r="AK367" s="83">
        <f>W367*'Key Assumptions'!$C37</f>
        <v>0</v>
      </c>
      <c r="AL367" s="83">
        <f>X367*'Key Assumptions'!$C37</f>
        <v>75.093553492242933</v>
      </c>
      <c r="AM367" s="83">
        <f>Y367*'Key Assumptions'!$C37</f>
        <v>100.12473798965725</v>
      </c>
      <c r="AN367" s="83">
        <f>Z367*'Key Assumptions'!$C37</f>
        <v>50.062368994828624</v>
      </c>
      <c r="AO367" s="83">
        <f>AA367*'Key Assumptions'!$C37</f>
        <v>75.093553492242933</v>
      </c>
      <c r="AP367" s="83">
        <f>AB367*'Key Assumptions'!$C37</f>
        <v>0</v>
      </c>
      <c r="AQ367" s="83">
        <f>AC367*'Key Assumptions'!$C37</f>
        <v>0</v>
      </c>
      <c r="AR367" s="83">
        <f>AD367*'Key Assumptions'!$C37</f>
        <v>0</v>
      </c>
      <c r="AT367" t="s">
        <v>7</v>
      </c>
    </row>
    <row r="368" spans="1:46" x14ac:dyDescent="0.25">
      <c r="A368" s="10" t="s">
        <v>561</v>
      </c>
      <c r="B368" s="10">
        <v>2039</v>
      </c>
      <c r="C368" s="10" t="s">
        <v>7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2"/>
      <c r="R368" s="84">
        <f t="shared" si="326"/>
        <v>100</v>
      </c>
      <c r="S368" s="84">
        <f t="shared" si="327"/>
        <v>250</v>
      </c>
      <c r="T368" s="84">
        <f t="shared" si="328"/>
        <v>300</v>
      </c>
      <c r="U368" s="84">
        <f t="shared" si="329"/>
        <v>450</v>
      </c>
      <c r="V368" s="84">
        <f t="shared" si="330"/>
        <v>100</v>
      </c>
      <c r="W368" s="84">
        <f t="shared" si="331"/>
        <v>0</v>
      </c>
      <c r="X368" s="84">
        <f t="shared" si="332"/>
        <v>300</v>
      </c>
      <c r="Y368" s="84">
        <f t="shared" si="333"/>
        <v>400</v>
      </c>
      <c r="Z368" s="84">
        <f t="shared" si="334"/>
        <v>200</v>
      </c>
      <c r="AA368" s="84">
        <f t="shared" si="335"/>
        <v>300</v>
      </c>
      <c r="AB368" s="84">
        <f t="shared" si="336"/>
        <v>0</v>
      </c>
      <c r="AC368" s="84">
        <f t="shared" si="337"/>
        <v>0</v>
      </c>
      <c r="AD368" s="84">
        <f t="shared" si="338"/>
        <v>0</v>
      </c>
      <c r="AF368" s="83">
        <f>R368*'Key Assumptions'!$C38</f>
        <v>23.977239886996866</v>
      </c>
      <c r="AG368" s="83">
        <f>S368*'Key Assumptions'!$C38</f>
        <v>59.94309971749216</v>
      </c>
      <c r="AH368" s="83">
        <f>T368*'Key Assumptions'!$C38</f>
        <v>71.931719660990595</v>
      </c>
      <c r="AI368" s="83">
        <f>U368*'Key Assumptions'!$C38</f>
        <v>107.8975794914859</v>
      </c>
      <c r="AJ368" s="83">
        <f>V368*'Key Assumptions'!$C38</f>
        <v>23.977239886996866</v>
      </c>
      <c r="AK368" s="83">
        <f>W368*'Key Assumptions'!$C38</f>
        <v>0</v>
      </c>
      <c r="AL368" s="83">
        <f>X368*'Key Assumptions'!$C38</f>
        <v>71.931719660990595</v>
      </c>
      <c r="AM368" s="83">
        <f>Y368*'Key Assumptions'!$C38</f>
        <v>95.908959547987465</v>
      </c>
      <c r="AN368" s="83">
        <f>Z368*'Key Assumptions'!$C38</f>
        <v>47.954479773993732</v>
      </c>
      <c r="AO368" s="83">
        <f>AA368*'Key Assumptions'!$C38</f>
        <v>71.931719660990595</v>
      </c>
      <c r="AP368" s="83">
        <f>AB368*'Key Assumptions'!$C38</f>
        <v>0</v>
      </c>
      <c r="AQ368" s="83">
        <f>AC368*'Key Assumptions'!$C38</f>
        <v>0</v>
      </c>
      <c r="AR368" s="83">
        <f>AD368*'Key Assumptions'!$C38</f>
        <v>0</v>
      </c>
      <c r="AT368" t="s">
        <v>7</v>
      </c>
    </row>
    <row r="369" spans="1:46" x14ac:dyDescent="0.25">
      <c r="A369" s="10" t="s">
        <v>562</v>
      </c>
      <c r="B369" s="10">
        <v>2040</v>
      </c>
      <c r="C369" s="10" t="s">
        <v>7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2"/>
      <c r="R369" s="84">
        <f t="shared" si="326"/>
        <v>100</v>
      </c>
      <c r="S369" s="84">
        <f t="shared" si="327"/>
        <v>250</v>
      </c>
      <c r="T369" s="84">
        <f t="shared" si="328"/>
        <v>300</v>
      </c>
      <c r="U369" s="84">
        <f t="shared" si="329"/>
        <v>450</v>
      </c>
      <c r="V369" s="84">
        <f t="shared" si="330"/>
        <v>100</v>
      </c>
      <c r="W369" s="84">
        <f t="shared" si="331"/>
        <v>0</v>
      </c>
      <c r="X369" s="84">
        <f t="shared" si="332"/>
        <v>300</v>
      </c>
      <c r="Y369" s="84">
        <f t="shared" si="333"/>
        <v>400</v>
      </c>
      <c r="Z369" s="84">
        <f t="shared" si="334"/>
        <v>200</v>
      </c>
      <c r="AA369" s="84">
        <f t="shared" si="335"/>
        <v>300</v>
      </c>
      <c r="AB369" s="84">
        <f t="shared" si="336"/>
        <v>0</v>
      </c>
      <c r="AC369" s="84">
        <f t="shared" si="337"/>
        <v>0</v>
      </c>
      <c r="AD369" s="84">
        <f t="shared" si="338"/>
        <v>0</v>
      </c>
      <c r="AF369" s="83">
        <f>R369*'Key Assumptions'!$C39</f>
        <v>22.923295276579417</v>
      </c>
      <c r="AG369" s="83">
        <f>S369*'Key Assumptions'!$C39</f>
        <v>57.308238191448545</v>
      </c>
      <c r="AH369" s="83">
        <f>T369*'Key Assumptions'!$C39</f>
        <v>68.769885829738257</v>
      </c>
      <c r="AI369" s="83">
        <f>U369*'Key Assumptions'!$C39</f>
        <v>103.15482874460737</v>
      </c>
      <c r="AJ369" s="83">
        <f>V369*'Key Assumptions'!$C39</f>
        <v>22.923295276579417</v>
      </c>
      <c r="AK369" s="83">
        <f>W369*'Key Assumptions'!$C39</f>
        <v>0</v>
      </c>
      <c r="AL369" s="83">
        <f>X369*'Key Assumptions'!$C39</f>
        <v>68.769885829738257</v>
      </c>
      <c r="AM369" s="83">
        <f>Y369*'Key Assumptions'!$C39</f>
        <v>91.693181106317667</v>
      </c>
      <c r="AN369" s="83">
        <f>Z369*'Key Assumptions'!$C39</f>
        <v>45.846590553158833</v>
      </c>
      <c r="AO369" s="83">
        <f>AA369*'Key Assumptions'!$C39</f>
        <v>68.769885829738257</v>
      </c>
      <c r="AP369" s="83">
        <f>AB369*'Key Assumptions'!$C39</f>
        <v>0</v>
      </c>
      <c r="AQ369" s="83">
        <f>AC369*'Key Assumptions'!$C39</f>
        <v>0</v>
      </c>
      <c r="AR369" s="83">
        <f>AD369*'Key Assumptions'!$C39</f>
        <v>0</v>
      </c>
      <c r="AT369" t="s">
        <v>7</v>
      </c>
    </row>
    <row r="370" spans="1:46" x14ac:dyDescent="0.25">
      <c r="A370" s="10" t="s">
        <v>563</v>
      </c>
      <c r="B370" s="10">
        <v>2041</v>
      </c>
      <c r="C370" s="10" t="s">
        <v>7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2"/>
      <c r="R370" s="84">
        <f t="shared" si="326"/>
        <v>100</v>
      </c>
      <c r="S370" s="84">
        <f t="shared" si="327"/>
        <v>250</v>
      </c>
      <c r="T370" s="84">
        <f t="shared" si="328"/>
        <v>300</v>
      </c>
      <c r="U370" s="84">
        <f t="shared" si="329"/>
        <v>450</v>
      </c>
      <c r="V370" s="84">
        <f t="shared" si="330"/>
        <v>100</v>
      </c>
      <c r="W370" s="84">
        <f t="shared" si="331"/>
        <v>0</v>
      </c>
      <c r="X370" s="84">
        <f t="shared" si="332"/>
        <v>300</v>
      </c>
      <c r="Y370" s="84">
        <f t="shared" si="333"/>
        <v>400</v>
      </c>
      <c r="Z370" s="84">
        <f t="shared" si="334"/>
        <v>200</v>
      </c>
      <c r="AA370" s="84">
        <f t="shared" si="335"/>
        <v>300</v>
      </c>
      <c r="AB370" s="84">
        <f t="shared" si="336"/>
        <v>0</v>
      </c>
      <c r="AC370" s="84">
        <f t="shared" si="337"/>
        <v>0</v>
      </c>
      <c r="AD370" s="84">
        <f t="shared" si="338"/>
        <v>0</v>
      </c>
      <c r="AF370" s="83">
        <f>R370*'Key Assumptions'!$C40</f>
        <v>22.923295276579417</v>
      </c>
      <c r="AG370" s="83">
        <f>S370*'Key Assumptions'!$C40</f>
        <v>57.308238191448545</v>
      </c>
      <c r="AH370" s="83">
        <f>T370*'Key Assumptions'!$C40</f>
        <v>68.769885829738257</v>
      </c>
      <c r="AI370" s="83">
        <f>U370*'Key Assumptions'!$C40</f>
        <v>103.15482874460737</v>
      </c>
      <c r="AJ370" s="83">
        <f>V370*'Key Assumptions'!$C40</f>
        <v>22.923295276579417</v>
      </c>
      <c r="AK370" s="83">
        <f>W370*'Key Assumptions'!$C40</f>
        <v>0</v>
      </c>
      <c r="AL370" s="83">
        <f>X370*'Key Assumptions'!$C40</f>
        <v>68.769885829738257</v>
      </c>
      <c r="AM370" s="83">
        <f>Y370*'Key Assumptions'!$C40</f>
        <v>91.693181106317667</v>
      </c>
      <c r="AN370" s="83">
        <f>Z370*'Key Assumptions'!$C40</f>
        <v>45.846590553158833</v>
      </c>
      <c r="AO370" s="83">
        <f>AA370*'Key Assumptions'!$C40</f>
        <v>68.769885829738257</v>
      </c>
      <c r="AP370" s="83">
        <f>AB370*'Key Assumptions'!$C40</f>
        <v>0</v>
      </c>
      <c r="AQ370" s="83">
        <f>AC370*'Key Assumptions'!$C40</f>
        <v>0</v>
      </c>
      <c r="AR370" s="83">
        <f>AD370*'Key Assumptions'!$C40</f>
        <v>0</v>
      </c>
      <c r="AT370" t="s">
        <v>7</v>
      </c>
    </row>
    <row r="371" spans="1:46" x14ac:dyDescent="0.25">
      <c r="A371" s="10" t="s">
        <v>564</v>
      </c>
      <c r="B371" s="10">
        <v>2042</v>
      </c>
      <c r="C371" s="10" t="s">
        <v>7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2"/>
      <c r="R371" s="84">
        <f t="shared" si="326"/>
        <v>100</v>
      </c>
      <c r="S371" s="84">
        <f t="shared" si="327"/>
        <v>250</v>
      </c>
      <c r="T371" s="84">
        <f t="shared" si="328"/>
        <v>300</v>
      </c>
      <c r="U371" s="84">
        <f t="shared" si="329"/>
        <v>450</v>
      </c>
      <c r="V371" s="84">
        <f t="shared" si="330"/>
        <v>100</v>
      </c>
      <c r="W371" s="84">
        <f t="shared" si="331"/>
        <v>0</v>
      </c>
      <c r="X371" s="84">
        <f t="shared" si="332"/>
        <v>300</v>
      </c>
      <c r="Y371" s="84">
        <f t="shared" si="333"/>
        <v>400</v>
      </c>
      <c r="Z371" s="84">
        <f t="shared" si="334"/>
        <v>200</v>
      </c>
      <c r="AA371" s="84">
        <f t="shared" si="335"/>
        <v>300</v>
      </c>
      <c r="AB371" s="84">
        <f t="shared" si="336"/>
        <v>0</v>
      </c>
      <c r="AC371" s="84">
        <f t="shared" si="337"/>
        <v>0</v>
      </c>
      <c r="AD371" s="84">
        <f t="shared" si="338"/>
        <v>0</v>
      </c>
      <c r="AF371" s="83">
        <f>R371*'Key Assumptions'!$C41</f>
        <v>22.923295276579417</v>
      </c>
      <c r="AG371" s="83">
        <f>S371*'Key Assumptions'!$C41</f>
        <v>57.308238191448545</v>
      </c>
      <c r="AH371" s="83">
        <f>T371*'Key Assumptions'!$C41</f>
        <v>68.769885829738257</v>
      </c>
      <c r="AI371" s="83">
        <f>U371*'Key Assumptions'!$C41</f>
        <v>103.15482874460737</v>
      </c>
      <c r="AJ371" s="83">
        <f>V371*'Key Assumptions'!$C41</f>
        <v>22.923295276579417</v>
      </c>
      <c r="AK371" s="83">
        <f>W371*'Key Assumptions'!$C41</f>
        <v>0</v>
      </c>
      <c r="AL371" s="83">
        <f>X371*'Key Assumptions'!$C41</f>
        <v>68.769885829738257</v>
      </c>
      <c r="AM371" s="83">
        <f>Y371*'Key Assumptions'!$C41</f>
        <v>91.693181106317667</v>
      </c>
      <c r="AN371" s="83">
        <f>Z371*'Key Assumptions'!$C41</f>
        <v>45.846590553158833</v>
      </c>
      <c r="AO371" s="83">
        <f>AA371*'Key Assumptions'!$C41</f>
        <v>68.769885829738257</v>
      </c>
      <c r="AP371" s="83">
        <f>AB371*'Key Assumptions'!$C41</f>
        <v>0</v>
      </c>
      <c r="AQ371" s="83">
        <f>AC371*'Key Assumptions'!$C41</f>
        <v>0</v>
      </c>
      <c r="AR371" s="83">
        <f>AD371*'Key Assumptions'!$C41</f>
        <v>0</v>
      </c>
      <c r="AT371" t="s">
        <v>7</v>
      </c>
    </row>
    <row r="372" spans="1:46" x14ac:dyDescent="0.25">
      <c r="A372" s="10" t="s">
        <v>565</v>
      </c>
      <c r="B372" s="10">
        <v>2043</v>
      </c>
      <c r="C372" s="10" t="s">
        <v>7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2"/>
      <c r="R372" s="84">
        <f t="shared" si="326"/>
        <v>100</v>
      </c>
      <c r="S372" s="84">
        <f t="shared" si="327"/>
        <v>250</v>
      </c>
      <c r="T372" s="84">
        <f t="shared" si="328"/>
        <v>300</v>
      </c>
      <c r="U372" s="84">
        <f t="shared" si="329"/>
        <v>450</v>
      </c>
      <c r="V372" s="84">
        <f t="shared" si="330"/>
        <v>100</v>
      </c>
      <c r="W372" s="84">
        <f t="shared" si="331"/>
        <v>0</v>
      </c>
      <c r="X372" s="84">
        <f t="shared" si="332"/>
        <v>300</v>
      </c>
      <c r="Y372" s="84">
        <f t="shared" si="333"/>
        <v>400</v>
      </c>
      <c r="Z372" s="84">
        <f t="shared" si="334"/>
        <v>200</v>
      </c>
      <c r="AA372" s="84">
        <f t="shared" si="335"/>
        <v>300</v>
      </c>
      <c r="AB372" s="84">
        <f t="shared" si="336"/>
        <v>0</v>
      </c>
      <c r="AC372" s="84">
        <f t="shared" si="337"/>
        <v>0</v>
      </c>
      <c r="AD372" s="84">
        <f t="shared" si="338"/>
        <v>0</v>
      </c>
      <c r="AF372" s="83">
        <f>R372*'Key Assumptions'!$C42</f>
        <v>22.923295276579417</v>
      </c>
      <c r="AG372" s="83">
        <f>S372*'Key Assumptions'!$C42</f>
        <v>57.308238191448545</v>
      </c>
      <c r="AH372" s="83">
        <f>T372*'Key Assumptions'!$C42</f>
        <v>68.769885829738257</v>
      </c>
      <c r="AI372" s="83">
        <f>U372*'Key Assumptions'!$C42</f>
        <v>103.15482874460737</v>
      </c>
      <c r="AJ372" s="83">
        <f>V372*'Key Assumptions'!$C42</f>
        <v>22.923295276579417</v>
      </c>
      <c r="AK372" s="83">
        <f>W372*'Key Assumptions'!$C42</f>
        <v>0</v>
      </c>
      <c r="AL372" s="83">
        <f>X372*'Key Assumptions'!$C42</f>
        <v>68.769885829738257</v>
      </c>
      <c r="AM372" s="83">
        <f>Y372*'Key Assumptions'!$C42</f>
        <v>91.693181106317667</v>
      </c>
      <c r="AN372" s="83">
        <f>Z372*'Key Assumptions'!$C42</f>
        <v>45.846590553158833</v>
      </c>
      <c r="AO372" s="83">
        <f>AA372*'Key Assumptions'!$C42</f>
        <v>68.769885829738257</v>
      </c>
      <c r="AP372" s="83">
        <f>AB372*'Key Assumptions'!$C42</f>
        <v>0</v>
      </c>
      <c r="AQ372" s="83">
        <f>AC372*'Key Assumptions'!$C42</f>
        <v>0</v>
      </c>
      <c r="AR372" s="83">
        <f>AD372*'Key Assumptions'!$C42</f>
        <v>0</v>
      </c>
      <c r="AT372" t="s">
        <v>7</v>
      </c>
    </row>
    <row r="373" spans="1:46" x14ac:dyDescent="0.25">
      <c r="A373" s="10" t="s">
        <v>566</v>
      </c>
      <c r="B373" s="10">
        <v>2024</v>
      </c>
      <c r="C373" s="10" t="s">
        <v>9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2"/>
      <c r="R373" s="84">
        <f>D373</f>
        <v>0</v>
      </c>
      <c r="S373" s="84">
        <f>E373</f>
        <v>0</v>
      </c>
      <c r="T373" s="84">
        <f>F373</f>
        <v>0</v>
      </c>
      <c r="U373" s="84">
        <f>G373</f>
        <v>0</v>
      </c>
      <c r="V373" s="84">
        <f t="shared" ref="V373:W373" si="339">H373</f>
        <v>0</v>
      </c>
      <c r="W373" s="84">
        <f t="shared" si="339"/>
        <v>0</v>
      </c>
      <c r="X373" s="84">
        <f>J373</f>
        <v>0</v>
      </c>
      <c r="Y373" s="84">
        <f>K373</f>
        <v>0</v>
      </c>
      <c r="Z373" s="84">
        <f>L373</f>
        <v>0</v>
      </c>
      <c r="AA373" s="84">
        <f>M373</f>
        <v>0</v>
      </c>
      <c r="AB373" s="84">
        <f t="shared" ref="AB373:AC373" si="340">N373</f>
        <v>0</v>
      </c>
      <c r="AC373" s="84">
        <f t="shared" si="340"/>
        <v>0</v>
      </c>
      <c r="AD373" s="84">
        <f>P373</f>
        <v>0</v>
      </c>
      <c r="AF373" s="83">
        <f>R373*'Key Assumptions'!$E23</f>
        <v>0</v>
      </c>
      <c r="AG373" s="83">
        <f>S373*'Key Assumptions'!$E23</f>
        <v>0</v>
      </c>
      <c r="AH373" s="83">
        <f>T373*'Key Assumptions'!$E23</f>
        <v>0</v>
      </c>
      <c r="AI373" s="83">
        <f>U373*'Key Assumptions'!$E23</f>
        <v>0</v>
      </c>
      <c r="AJ373" s="83">
        <f>V373*'Key Assumptions'!$E23</f>
        <v>0</v>
      </c>
      <c r="AK373" s="83">
        <f>W373*'Key Assumptions'!$E23</f>
        <v>0</v>
      </c>
      <c r="AL373" s="83">
        <f>X373*'Key Assumptions'!$E23</f>
        <v>0</v>
      </c>
      <c r="AM373" s="83">
        <f>Y373*'Key Assumptions'!$E23</f>
        <v>0</v>
      </c>
      <c r="AN373" s="83">
        <f>Z373*'Key Assumptions'!$E23</f>
        <v>0</v>
      </c>
      <c r="AO373" s="83">
        <f>AA373*'Key Assumptions'!$E23</f>
        <v>0</v>
      </c>
      <c r="AP373" s="83">
        <f>AB373*'Key Assumptions'!$E23</f>
        <v>0</v>
      </c>
      <c r="AQ373" s="83">
        <f>AC373*'Key Assumptions'!$E23</f>
        <v>0</v>
      </c>
      <c r="AR373" s="83">
        <f>AD373*'Key Assumptions'!$E23</f>
        <v>0</v>
      </c>
      <c r="AT373" t="s">
        <v>9</v>
      </c>
    </row>
    <row r="374" spans="1:46" x14ac:dyDescent="0.25">
      <c r="A374" s="10" t="s">
        <v>567</v>
      </c>
      <c r="B374" s="10">
        <v>2025</v>
      </c>
      <c r="C374" s="10" t="s">
        <v>9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2"/>
      <c r="R374" s="84">
        <f t="shared" ref="R374:R392" si="341">R373+D374</f>
        <v>0</v>
      </c>
      <c r="S374" s="84">
        <f t="shared" ref="S374:S392" si="342">S373+E374</f>
        <v>0</v>
      </c>
      <c r="T374" s="84">
        <f t="shared" ref="T374:T392" si="343">T373+F374</f>
        <v>0</v>
      </c>
      <c r="U374" s="84">
        <f t="shared" ref="U374:U392" si="344">U373+G374</f>
        <v>0</v>
      </c>
      <c r="V374" s="84">
        <f t="shared" ref="V374:V392" si="345">V373+H374</f>
        <v>0</v>
      </c>
      <c r="W374" s="84">
        <f t="shared" ref="W374:W392" si="346">W373+I374</f>
        <v>0</v>
      </c>
      <c r="X374" s="84">
        <f t="shared" ref="X374:X392" si="347">X373+J374</f>
        <v>0</v>
      </c>
      <c r="Y374" s="84">
        <f t="shared" ref="Y374:Y392" si="348">Y373+K374</f>
        <v>0</v>
      </c>
      <c r="Z374" s="84">
        <f t="shared" ref="Z374:Z392" si="349">Z373+L374</f>
        <v>0</v>
      </c>
      <c r="AA374" s="84">
        <f t="shared" ref="AA374:AA392" si="350">AA373+M374</f>
        <v>0</v>
      </c>
      <c r="AB374" s="84">
        <f t="shared" ref="AB374:AB392" si="351">AB373+N374</f>
        <v>0</v>
      </c>
      <c r="AC374" s="84">
        <f t="shared" ref="AC374:AC392" si="352">AC373+O374</f>
        <v>0</v>
      </c>
      <c r="AD374" s="84">
        <f t="shared" ref="AD374:AD392" si="353">AD373+P374</f>
        <v>0</v>
      </c>
      <c r="AF374" s="83">
        <f>R374*'Key Assumptions'!$E24</f>
        <v>0</v>
      </c>
      <c r="AG374" s="83">
        <f>S374*'Key Assumptions'!$E24</f>
        <v>0</v>
      </c>
      <c r="AH374" s="83">
        <f>T374*'Key Assumptions'!$E24</f>
        <v>0</v>
      </c>
      <c r="AI374" s="83">
        <f>U374*'Key Assumptions'!$E24</f>
        <v>0</v>
      </c>
      <c r="AJ374" s="83">
        <f>V374*'Key Assumptions'!$E24</f>
        <v>0</v>
      </c>
      <c r="AK374" s="83">
        <f>W374*'Key Assumptions'!$E24</f>
        <v>0</v>
      </c>
      <c r="AL374" s="83">
        <f>X374*'Key Assumptions'!$E24</f>
        <v>0</v>
      </c>
      <c r="AM374" s="83">
        <f>Y374*'Key Assumptions'!$E24</f>
        <v>0</v>
      </c>
      <c r="AN374" s="83">
        <f>Z374*'Key Assumptions'!$E24</f>
        <v>0</v>
      </c>
      <c r="AO374" s="83">
        <f>AA374*'Key Assumptions'!$E24</f>
        <v>0</v>
      </c>
      <c r="AP374" s="83">
        <f>AB374*'Key Assumptions'!$E24</f>
        <v>0</v>
      </c>
      <c r="AQ374" s="83">
        <f>AC374*'Key Assumptions'!$E24</f>
        <v>0</v>
      </c>
      <c r="AR374" s="83">
        <f>AD374*'Key Assumptions'!$E24</f>
        <v>0</v>
      </c>
      <c r="AT374" t="s">
        <v>9</v>
      </c>
    </row>
    <row r="375" spans="1:46" x14ac:dyDescent="0.25">
      <c r="A375" s="10" t="s">
        <v>568</v>
      </c>
      <c r="B375" s="10">
        <v>2026</v>
      </c>
      <c r="C375" s="10" t="s">
        <v>9</v>
      </c>
      <c r="D375" s="102"/>
      <c r="E375" s="102">
        <v>100</v>
      </c>
      <c r="F375" s="102">
        <v>100</v>
      </c>
      <c r="G375" s="103">
        <v>100</v>
      </c>
      <c r="H375" s="103">
        <v>100</v>
      </c>
      <c r="I375" s="103">
        <v>100</v>
      </c>
      <c r="J375" s="103"/>
      <c r="K375" s="103"/>
      <c r="L375" s="103">
        <v>100</v>
      </c>
      <c r="M375" s="103"/>
      <c r="N375" s="103"/>
      <c r="O375" s="103"/>
      <c r="P375" s="102"/>
      <c r="R375" s="84">
        <f t="shared" si="341"/>
        <v>0</v>
      </c>
      <c r="S375" s="84">
        <f t="shared" si="342"/>
        <v>100</v>
      </c>
      <c r="T375" s="84">
        <f t="shared" si="343"/>
        <v>100</v>
      </c>
      <c r="U375" s="84">
        <f t="shared" si="344"/>
        <v>100</v>
      </c>
      <c r="V375" s="84">
        <f t="shared" si="345"/>
        <v>100</v>
      </c>
      <c r="W375" s="84">
        <f t="shared" si="346"/>
        <v>100</v>
      </c>
      <c r="X375" s="84">
        <f t="shared" si="347"/>
        <v>0</v>
      </c>
      <c r="Y375" s="84">
        <f t="shared" si="348"/>
        <v>0</v>
      </c>
      <c r="Z375" s="84">
        <f t="shared" si="349"/>
        <v>100</v>
      </c>
      <c r="AA375" s="84">
        <f t="shared" si="350"/>
        <v>0</v>
      </c>
      <c r="AB375" s="84">
        <f t="shared" si="351"/>
        <v>0</v>
      </c>
      <c r="AC375" s="84">
        <f t="shared" si="352"/>
        <v>0</v>
      </c>
      <c r="AD375" s="84">
        <f t="shared" si="353"/>
        <v>0</v>
      </c>
      <c r="AF375" s="83">
        <f>R375*'Key Assumptions'!$E25</f>
        <v>0</v>
      </c>
      <c r="AG375" s="83">
        <f>S375*'Key Assumptions'!$E25</f>
        <v>13.333333333333336</v>
      </c>
      <c r="AH375" s="83">
        <f>T375*'Key Assumptions'!$E25</f>
        <v>13.333333333333336</v>
      </c>
      <c r="AI375" s="83">
        <f>U375*'Key Assumptions'!$E25</f>
        <v>13.333333333333336</v>
      </c>
      <c r="AJ375" s="83">
        <f>V375*'Key Assumptions'!$E25</f>
        <v>13.333333333333336</v>
      </c>
      <c r="AK375" s="83">
        <f>W375*'Key Assumptions'!$E25</f>
        <v>13.333333333333336</v>
      </c>
      <c r="AL375" s="83">
        <f>X375*'Key Assumptions'!$E25</f>
        <v>0</v>
      </c>
      <c r="AM375" s="83">
        <f>Y375*'Key Assumptions'!$E25</f>
        <v>0</v>
      </c>
      <c r="AN375" s="83">
        <f>Z375*'Key Assumptions'!$E25</f>
        <v>13.333333333333336</v>
      </c>
      <c r="AO375" s="83">
        <f>AA375*'Key Assumptions'!$E25</f>
        <v>0</v>
      </c>
      <c r="AP375" s="83">
        <f>AB375*'Key Assumptions'!$E25</f>
        <v>0</v>
      </c>
      <c r="AQ375" s="83">
        <f>AC375*'Key Assumptions'!$E25</f>
        <v>0</v>
      </c>
      <c r="AR375" s="83">
        <f>AD375*'Key Assumptions'!$E25</f>
        <v>0</v>
      </c>
      <c r="AT375" t="s">
        <v>9</v>
      </c>
    </row>
    <row r="376" spans="1:46" x14ac:dyDescent="0.25">
      <c r="A376" s="10" t="s">
        <v>569</v>
      </c>
      <c r="B376" s="10">
        <v>2027</v>
      </c>
      <c r="C376" s="10" t="s">
        <v>9</v>
      </c>
      <c r="D376" s="102"/>
      <c r="E376" s="102">
        <v>100</v>
      </c>
      <c r="F376" s="102">
        <v>100</v>
      </c>
      <c r="G376" s="103">
        <v>100</v>
      </c>
      <c r="H376" s="103">
        <v>100</v>
      </c>
      <c r="I376" s="103">
        <v>100</v>
      </c>
      <c r="J376" s="103">
        <v>100</v>
      </c>
      <c r="K376" s="103"/>
      <c r="L376" s="103">
        <v>100</v>
      </c>
      <c r="M376" s="103">
        <v>100</v>
      </c>
      <c r="N376" s="103"/>
      <c r="O376" s="103"/>
      <c r="P376" s="102"/>
      <c r="R376" s="84">
        <f t="shared" si="341"/>
        <v>0</v>
      </c>
      <c r="S376" s="84">
        <f t="shared" si="342"/>
        <v>200</v>
      </c>
      <c r="T376" s="84">
        <f t="shared" si="343"/>
        <v>200</v>
      </c>
      <c r="U376" s="84">
        <f t="shared" si="344"/>
        <v>200</v>
      </c>
      <c r="V376" s="84">
        <f t="shared" si="345"/>
        <v>200</v>
      </c>
      <c r="W376" s="84">
        <f t="shared" si="346"/>
        <v>200</v>
      </c>
      <c r="X376" s="84">
        <f t="shared" si="347"/>
        <v>100</v>
      </c>
      <c r="Y376" s="84">
        <f t="shared" si="348"/>
        <v>0</v>
      </c>
      <c r="Z376" s="84">
        <f t="shared" si="349"/>
        <v>200</v>
      </c>
      <c r="AA376" s="84">
        <f t="shared" si="350"/>
        <v>100</v>
      </c>
      <c r="AB376" s="84">
        <f t="shared" si="351"/>
        <v>0</v>
      </c>
      <c r="AC376" s="84">
        <f t="shared" si="352"/>
        <v>0</v>
      </c>
      <c r="AD376" s="84">
        <f t="shared" si="353"/>
        <v>0</v>
      </c>
      <c r="AF376" s="83">
        <f>R376*'Key Assumptions'!$E26</f>
        <v>0</v>
      </c>
      <c r="AG376" s="83">
        <f>S376*'Key Assumptions'!$E26</f>
        <v>25.03401360544218</v>
      </c>
      <c r="AH376" s="83">
        <f>T376*'Key Assumptions'!$E26</f>
        <v>25.03401360544218</v>
      </c>
      <c r="AI376" s="83">
        <f>U376*'Key Assumptions'!$E26</f>
        <v>25.03401360544218</v>
      </c>
      <c r="AJ376" s="83">
        <f>V376*'Key Assumptions'!$E26</f>
        <v>25.03401360544218</v>
      </c>
      <c r="AK376" s="83">
        <f>W376*'Key Assumptions'!$E26</f>
        <v>25.03401360544218</v>
      </c>
      <c r="AL376" s="83">
        <f>X376*'Key Assumptions'!$E26</f>
        <v>12.51700680272109</v>
      </c>
      <c r="AM376" s="83">
        <f>Y376*'Key Assumptions'!$E26</f>
        <v>0</v>
      </c>
      <c r="AN376" s="83">
        <f>Z376*'Key Assumptions'!$E26</f>
        <v>25.03401360544218</v>
      </c>
      <c r="AO376" s="83">
        <f>AA376*'Key Assumptions'!$E26</f>
        <v>12.51700680272109</v>
      </c>
      <c r="AP376" s="83">
        <f>AB376*'Key Assumptions'!$E26</f>
        <v>0</v>
      </c>
      <c r="AQ376" s="83">
        <f>AC376*'Key Assumptions'!$E26</f>
        <v>0</v>
      </c>
      <c r="AR376" s="83">
        <f>AD376*'Key Assumptions'!$E26</f>
        <v>0</v>
      </c>
      <c r="AT376" t="s">
        <v>9</v>
      </c>
    </row>
    <row r="377" spans="1:46" x14ac:dyDescent="0.25">
      <c r="A377" s="10" t="s">
        <v>570</v>
      </c>
      <c r="B377" s="10">
        <v>2028</v>
      </c>
      <c r="C377" s="10" t="s">
        <v>9</v>
      </c>
      <c r="D377" s="102">
        <v>100</v>
      </c>
      <c r="E377" s="102">
        <v>100</v>
      </c>
      <c r="F377" s="102">
        <v>100</v>
      </c>
      <c r="G377" s="103">
        <v>100</v>
      </c>
      <c r="H377" s="103">
        <v>100</v>
      </c>
      <c r="I377" s="103">
        <v>100</v>
      </c>
      <c r="J377" s="103">
        <v>100</v>
      </c>
      <c r="K377" s="103"/>
      <c r="L377" s="103">
        <v>100</v>
      </c>
      <c r="M377" s="103">
        <v>100</v>
      </c>
      <c r="N377" s="103"/>
      <c r="O377" s="103"/>
      <c r="P377" s="102"/>
      <c r="R377" s="84">
        <f t="shared" si="341"/>
        <v>100</v>
      </c>
      <c r="S377" s="84">
        <f t="shared" si="342"/>
        <v>300</v>
      </c>
      <c r="T377" s="84">
        <f t="shared" si="343"/>
        <v>300</v>
      </c>
      <c r="U377" s="84">
        <f t="shared" si="344"/>
        <v>300</v>
      </c>
      <c r="V377" s="84">
        <f t="shared" si="345"/>
        <v>300</v>
      </c>
      <c r="W377" s="84">
        <f t="shared" si="346"/>
        <v>300</v>
      </c>
      <c r="X377" s="84">
        <f t="shared" si="347"/>
        <v>200</v>
      </c>
      <c r="Y377" s="84">
        <f t="shared" si="348"/>
        <v>0</v>
      </c>
      <c r="Z377" s="84">
        <f t="shared" si="349"/>
        <v>300</v>
      </c>
      <c r="AA377" s="84">
        <f t="shared" si="350"/>
        <v>200</v>
      </c>
      <c r="AB377" s="84">
        <f t="shared" si="351"/>
        <v>0</v>
      </c>
      <c r="AC377" s="84">
        <f t="shared" si="352"/>
        <v>0</v>
      </c>
      <c r="AD377" s="84">
        <f t="shared" si="353"/>
        <v>0</v>
      </c>
      <c r="AF377" s="83">
        <f>R377*'Key Assumptions'!$E27</f>
        <v>11.700680272108844</v>
      </c>
      <c r="AG377" s="83">
        <f>S377*'Key Assumptions'!$E27</f>
        <v>35.102040816326536</v>
      </c>
      <c r="AH377" s="83">
        <f>T377*'Key Assumptions'!$E27</f>
        <v>35.102040816326536</v>
      </c>
      <c r="AI377" s="83">
        <f>U377*'Key Assumptions'!$E27</f>
        <v>35.102040816326536</v>
      </c>
      <c r="AJ377" s="83">
        <f>V377*'Key Assumptions'!$E27</f>
        <v>35.102040816326536</v>
      </c>
      <c r="AK377" s="83">
        <f>W377*'Key Assumptions'!$E27</f>
        <v>35.102040816326536</v>
      </c>
      <c r="AL377" s="83">
        <f>X377*'Key Assumptions'!$E27</f>
        <v>23.401360544217688</v>
      </c>
      <c r="AM377" s="83">
        <f>Y377*'Key Assumptions'!$E27</f>
        <v>0</v>
      </c>
      <c r="AN377" s="83">
        <f>Z377*'Key Assumptions'!$E27</f>
        <v>35.102040816326536</v>
      </c>
      <c r="AO377" s="83">
        <f>AA377*'Key Assumptions'!$E27</f>
        <v>23.401360544217688</v>
      </c>
      <c r="AP377" s="83">
        <f>AB377*'Key Assumptions'!$E27</f>
        <v>0</v>
      </c>
      <c r="AQ377" s="83">
        <f>AC377*'Key Assumptions'!$E27</f>
        <v>0</v>
      </c>
      <c r="AR377" s="83">
        <f>AD377*'Key Assumptions'!$E27</f>
        <v>0</v>
      </c>
      <c r="AT377" t="s">
        <v>9</v>
      </c>
    </row>
    <row r="378" spans="1:46" x14ac:dyDescent="0.25">
      <c r="A378" s="10" t="s">
        <v>571</v>
      </c>
      <c r="B378" s="10">
        <v>2029</v>
      </c>
      <c r="C378" s="10" t="s">
        <v>9</v>
      </c>
      <c r="D378" s="102">
        <v>100</v>
      </c>
      <c r="E378" s="102"/>
      <c r="F378" s="102">
        <v>100</v>
      </c>
      <c r="G378" s="102">
        <v>100</v>
      </c>
      <c r="H378" s="102"/>
      <c r="I378" s="102">
        <v>100</v>
      </c>
      <c r="J378" s="102"/>
      <c r="K378" s="103"/>
      <c r="L378" s="103"/>
      <c r="M378" s="103"/>
      <c r="N378" s="103"/>
      <c r="O378" s="103"/>
      <c r="P378" s="102"/>
      <c r="R378" s="84">
        <f t="shared" si="341"/>
        <v>200</v>
      </c>
      <c r="S378" s="84">
        <f t="shared" si="342"/>
        <v>300</v>
      </c>
      <c r="T378" s="84">
        <f t="shared" si="343"/>
        <v>400</v>
      </c>
      <c r="U378" s="84">
        <f t="shared" si="344"/>
        <v>400</v>
      </c>
      <c r="V378" s="84">
        <f t="shared" si="345"/>
        <v>300</v>
      </c>
      <c r="W378" s="84">
        <f t="shared" si="346"/>
        <v>400</v>
      </c>
      <c r="X378" s="84">
        <f t="shared" si="347"/>
        <v>200</v>
      </c>
      <c r="Y378" s="84">
        <f t="shared" si="348"/>
        <v>0</v>
      </c>
      <c r="Z378" s="84">
        <f t="shared" si="349"/>
        <v>300</v>
      </c>
      <c r="AA378" s="84">
        <f t="shared" si="350"/>
        <v>200</v>
      </c>
      <c r="AB378" s="84">
        <f t="shared" si="351"/>
        <v>0</v>
      </c>
      <c r="AC378" s="84">
        <f t="shared" si="352"/>
        <v>0</v>
      </c>
      <c r="AD378" s="84">
        <f t="shared" si="353"/>
        <v>0</v>
      </c>
      <c r="AF378" s="83">
        <f>R378*'Key Assumptions'!$E28</f>
        <v>23.401360544217688</v>
      </c>
      <c r="AG378" s="83">
        <f>S378*'Key Assumptions'!$E28</f>
        <v>35.102040816326536</v>
      </c>
      <c r="AH378" s="83">
        <f>T378*'Key Assumptions'!$E28</f>
        <v>46.802721088435376</v>
      </c>
      <c r="AI378" s="83">
        <f>U378*'Key Assumptions'!$E28</f>
        <v>46.802721088435376</v>
      </c>
      <c r="AJ378" s="83">
        <f>V378*'Key Assumptions'!$E28</f>
        <v>35.102040816326536</v>
      </c>
      <c r="AK378" s="83">
        <f>W378*'Key Assumptions'!$E28</f>
        <v>46.802721088435376</v>
      </c>
      <c r="AL378" s="83">
        <f>X378*'Key Assumptions'!$E28</f>
        <v>23.401360544217688</v>
      </c>
      <c r="AM378" s="83">
        <f>Y378*'Key Assumptions'!$E28</f>
        <v>0</v>
      </c>
      <c r="AN378" s="83">
        <f>Z378*'Key Assumptions'!$E28</f>
        <v>35.102040816326536</v>
      </c>
      <c r="AO378" s="83">
        <f>AA378*'Key Assumptions'!$E28</f>
        <v>23.401360544217688</v>
      </c>
      <c r="AP378" s="83">
        <f>AB378*'Key Assumptions'!$E28</f>
        <v>0</v>
      </c>
      <c r="AQ378" s="83">
        <f>AC378*'Key Assumptions'!$E28</f>
        <v>0</v>
      </c>
      <c r="AR378" s="83">
        <f>AD378*'Key Assumptions'!$E28</f>
        <v>0</v>
      </c>
      <c r="AT378" t="s">
        <v>9</v>
      </c>
    </row>
    <row r="379" spans="1:46" x14ac:dyDescent="0.25">
      <c r="A379" s="10" t="s">
        <v>572</v>
      </c>
      <c r="B379" s="10">
        <v>2030</v>
      </c>
      <c r="C379" s="10" t="s">
        <v>9</v>
      </c>
      <c r="D379" s="102"/>
      <c r="E379" s="102"/>
      <c r="F379" s="102"/>
      <c r="G379" s="103"/>
      <c r="H379" s="103"/>
      <c r="I379" s="103"/>
      <c r="J379" s="103"/>
      <c r="K379" s="103"/>
      <c r="L379" s="103"/>
      <c r="M379" s="103"/>
      <c r="N379" s="103"/>
      <c r="O379" s="103"/>
      <c r="P379" s="102"/>
      <c r="R379" s="84">
        <f t="shared" si="341"/>
        <v>200</v>
      </c>
      <c r="S379" s="84">
        <f t="shared" si="342"/>
        <v>300</v>
      </c>
      <c r="T379" s="84">
        <f t="shared" si="343"/>
        <v>400</v>
      </c>
      <c r="U379" s="84">
        <f t="shared" si="344"/>
        <v>400</v>
      </c>
      <c r="V379" s="84">
        <f t="shared" si="345"/>
        <v>300</v>
      </c>
      <c r="W379" s="84">
        <f t="shared" si="346"/>
        <v>400</v>
      </c>
      <c r="X379" s="84">
        <f t="shared" si="347"/>
        <v>200</v>
      </c>
      <c r="Y379" s="84">
        <f t="shared" si="348"/>
        <v>0</v>
      </c>
      <c r="Z379" s="84">
        <f t="shared" si="349"/>
        <v>300</v>
      </c>
      <c r="AA379" s="84">
        <f t="shared" si="350"/>
        <v>200</v>
      </c>
      <c r="AB379" s="84">
        <f t="shared" si="351"/>
        <v>0</v>
      </c>
      <c r="AC379" s="84">
        <f t="shared" si="352"/>
        <v>0</v>
      </c>
      <c r="AD379" s="84">
        <f t="shared" si="353"/>
        <v>0</v>
      </c>
      <c r="AF379" s="83">
        <f>R379*'Key Assumptions'!$E29</f>
        <v>21.768707482993204</v>
      </c>
      <c r="AG379" s="83">
        <f>S379*'Key Assumptions'!$E29</f>
        <v>32.653061224489804</v>
      </c>
      <c r="AH379" s="83">
        <f>T379*'Key Assumptions'!$E29</f>
        <v>43.537414965986407</v>
      </c>
      <c r="AI379" s="83">
        <f>U379*'Key Assumptions'!$E29</f>
        <v>43.537414965986407</v>
      </c>
      <c r="AJ379" s="83">
        <f>V379*'Key Assumptions'!$E29</f>
        <v>32.653061224489804</v>
      </c>
      <c r="AK379" s="83">
        <f>W379*'Key Assumptions'!$E29</f>
        <v>43.537414965986407</v>
      </c>
      <c r="AL379" s="83">
        <f>X379*'Key Assumptions'!$E29</f>
        <v>21.768707482993204</v>
      </c>
      <c r="AM379" s="83">
        <f>Y379*'Key Assumptions'!$E29</f>
        <v>0</v>
      </c>
      <c r="AN379" s="83">
        <f>Z379*'Key Assumptions'!$E29</f>
        <v>32.653061224489804</v>
      </c>
      <c r="AO379" s="83">
        <f>AA379*'Key Assumptions'!$E29</f>
        <v>21.768707482993204</v>
      </c>
      <c r="AP379" s="83">
        <f>AB379*'Key Assumptions'!$E29</f>
        <v>0</v>
      </c>
      <c r="AQ379" s="83">
        <f>AC379*'Key Assumptions'!$E29</f>
        <v>0</v>
      </c>
      <c r="AR379" s="83">
        <f>AD379*'Key Assumptions'!$E29</f>
        <v>0</v>
      </c>
      <c r="AT379" t="s">
        <v>9</v>
      </c>
    </row>
    <row r="380" spans="1:46" x14ac:dyDescent="0.25">
      <c r="A380" s="10" t="s">
        <v>573</v>
      </c>
      <c r="B380" s="10">
        <v>2031</v>
      </c>
      <c r="C380" s="10" t="s">
        <v>9</v>
      </c>
      <c r="D380" s="102"/>
      <c r="E380" s="102"/>
      <c r="F380" s="102"/>
      <c r="G380" s="103"/>
      <c r="H380" s="103"/>
      <c r="I380" s="103"/>
      <c r="J380" s="103"/>
      <c r="K380" s="103"/>
      <c r="L380" s="103"/>
      <c r="M380" s="103"/>
      <c r="N380" s="103"/>
      <c r="O380" s="103"/>
      <c r="P380" s="102"/>
      <c r="R380" s="84">
        <f t="shared" si="341"/>
        <v>200</v>
      </c>
      <c r="S380" s="84">
        <f t="shared" si="342"/>
        <v>300</v>
      </c>
      <c r="T380" s="84">
        <f t="shared" si="343"/>
        <v>400</v>
      </c>
      <c r="U380" s="84">
        <f t="shared" si="344"/>
        <v>400</v>
      </c>
      <c r="V380" s="84">
        <f t="shared" si="345"/>
        <v>300</v>
      </c>
      <c r="W380" s="84">
        <f t="shared" si="346"/>
        <v>400</v>
      </c>
      <c r="X380" s="84">
        <f t="shared" si="347"/>
        <v>200</v>
      </c>
      <c r="Y380" s="84">
        <f t="shared" si="348"/>
        <v>0</v>
      </c>
      <c r="Z380" s="84">
        <f t="shared" si="349"/>
        <v>300</v>
      </c>
      <c r="AA380" s="84">
        <f t="shared" si="350"/>
        <v>200</v>
      </c>
      <c r="AB380" s="84">
        <f t="shared" si="351"/>
        <v>0</v>
      </c>
      <c r="AC380" s="84">
        <f t="shared" si="352"/>
        <v>0</v>
      </c>
      <c r="AD380" s="84">
        <f t="shared" si="353"/>
        <v>0</v>
      </c>
      <c r="AF380" s="83">
        <f>R380*'Key Assumptions'!$E30</f>
        <v>21.768707482993204</v>
      </c>
      <c r="AG380" s="83">
        <f>S380*'Key Assumptions'!$E30</f>
        <v>32.653061224489804</v>
      </c>
      <c r="AH380" s="83">
        <f>T380*'Key Assumptions'!$E30</f>
        <v>43.537414965986407</v>
      </c>
      <c r="AI380" s="83">
        <f>U380*'Key Assumptions'!$E30</f>
        <v>43.537414965986407</v>
      </c>
      <c r="AJ380" s="83">
        <f>V380*'Key Assumptions'!$E30</f>
        <v>32.653061224489804</v>
      </c>
      <c r="AK380" s="83">
        <f>W380*'Key Assumptions'!$E30</f>
        <v>43.537414965986407</v>
      </c>
      <c r="AL380" s="83">
        <f>X380*'Key Assumptions'!$E30</f>
        <v>21.768707482993204</v>
      </c>
      <c r="AM380" s="83">
        <f>Y380*'Key Assumptions'!$E30</f>
        <v>0</v>
      </c>
      <c r="AN380" s="83">
        <f>Z380*'Key Assumptions'!$E30</f>
        <v>32.653061224489804</v>
      </c>
      <c r="AO380" s="83">
        <f>AA380*'Key Assumptions'!$E30</f>
        <v>21.768707482993204</v>
      </c>
      <c r="AP380" s="83">
        <f>AB380*'Key Assumptions'!$E30</f>
        <v>0</v>
      </c>
      <c r="AQ380" s="83">
        <f>AC380*'Key Assumptions'!$E30</f>
        <v>0</v>
      </c>
      <c r="AR380" s="83">
        <f>AD380*'Key Assumptions'!$E30</f>
        <v>0</v>
      </c>
      <c r="AT380" t="s">
        <v>9</v>
      </c>
    </row>
    <row r="381" spans="1:46" x14ac:dyDescent="0.25">
      <c r="A381" s="10" t="s">
        <v>574</v>
      </c>
      <c r="B381" s="10">
        <v>2032</v>
      </c>
      <c r="C381" s="10" t="s">
        <v>9</v>
      </c>
      <c r="D381" s="102"/>
      <c r="E381" s="102"/>
      <c r="F381" s="102"/>
      <c r="G381" s="103"/>
      <c r="H381" s="103"/>
      <c r="I381" s="103"/>
      <c r="J381" s="103"/>
      <c r="K381" s="103"/>
      <c r="L381" s="103"/>
      <c r="M381" s="103"/>
      <c r="N381" s="103"/>
      <c r="O381" s="103"/>
      <c r="P381" s="102"/>
      <c r="R381" s="84">
        <f t="shared" si="341"/>
        <v>200</v>
      </c>
      <c r="S381" s="84">
        <f t="shared" si="342"/>
        <v>300</v>
      </c>
      <c r="T381" s="84">
        <f t="shared" si="343"/>
        <v>400</v>
      </c>
      <c r="U381" s="84">
        <f t="shared" si="344"/>
        <v>400</v>
      </c>
      <c r="V381" s="84">
        <f t="shared" si="345"/>
        <v>300</v>
      </c>
      <c r="W381" s="84">
        <f t="shared" si="346"/>
        <v>400</v>
      </c>
      <c r="X381" s="84">
        <f t="shared" si="347"/>
        <v>200</v>
      </c>
      <c r="Y381" s="84">
        <f t="shared" si="348"/>
        <v>0</v>
      </c>
      <c r="Z381" s="84">
        <f t="shared" si="349"/>
        <v>300</v>
      </c>
      <c r="AA381" s="84">
        <f t="shared" si="350"/>
        <v>200</v>
      </c>
      <c r="AB381" s="84">
        <f t="shared" si="351"/>
        <v>0</v>
      </c>
      <c r="AC381" s="84">
        <f t="shared" si="352"/>
        <v>0</v>
      </c>
      <c r="AD381" s="84">
        <f t="shared" si="353"/>
        <v>0</v>
      </c>
      <c r="AF381" s="83">
        <f>R381*'Key Assumptions'!$E31</f>
        <v>21.768707482993204</v>
      </c>
      <c r="AG381" s="83">
        <f>S381*'Key Assumptions'!$E31</f>
        <v>32.653061224489804</v>
      </c>
      <c r="AH381" s="83">
        <f>T381*'Key Assumptions'!$E31</f>
        <v>43.537414965986407</v>
      </c>
      <c r="AI381" s="83">
        <f>U381*'Key Assumptions'!$E31</f>
        <v>43.537414965986407</v>
      </c>
      <c r="AJ381" s="83">
        <f>V381*'Key Assumptions'!$E31</f>
        <v>32.653061224489804</v>
      </c>
      <c r="AK381" s="83">
        <f>W381*'Key Assumptions'!$E31</f>
        <v>43.537414965986407</v>
      </c>
      <c r="AL381" s="83">
        <f>X381*'Key Assumptions'!$E31</f>
        <v>21.768707482993204</v>
      </c>
      <c r="AM381" s="83">
        <f>Y381*'Key Assumptions'!$E31</f>
        <v>0</v>
      </c>
      <c r="AN381" s="83">
        <f>Z381*'Key Assumptions'!$E31</f>
        <v>32.653061224489804</v>
      </c>
      <c r="AO381" s="83">
        <f>AA381*'Key Assumptions'!$E31</f>
        <v>21.768707482993204</v>
      </c>
      <c r="AP381" s="83">
        <f>AB381*'Key Assumptions'!$E31</f>
        <v>0</v>
      </c>
      <c r="AQ381" s="83">
        <f>AC381*'Key Assumptions'!$E31</f>
        <v>0</v>
      </c>
      <c r="AR381" s="83">
        <f>AD381*'Key Assumptions'!$E31</f>
        <v>0</v>
      </c>
      <c r="AT381" t="s">
        <v>9</v>
      </c>
    </row>
    <row r="382" spans="1:46" x14ac:dyDescent="0.25">
      <c r="A382" s="10" t="s">
        <v>575</v>
      </c>
      <c r="B382" s="10">
        <v>2033</v>
      </c>
      <c r="C382" s="10" t="s">
        <v>9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2"/>
      <c r="R382" s="84">
        <f t="shared" si="341"/>
        <v>200</v>
      </c>
      <c r="S382" s="84">
        <f t="shared" si="342"/>
        <v>300</v>
      </c>
      <c r="T382" s="84">
        <f t="shared" si="343"/>
        <v>400</v>
      </c>
      <c r="U382" s="84">
        <f t="shared" si="344"/>
        <v>400</v>
      </c>
      <c r="V382" s="84">
        <f t="shared" si="345"/>
        <v>300</v>
      </c>
      <c r="W382" s="84">
        <f t="shared" si="346"/>
        <v>400</v>
      </c>
      <c r="X382" s="84">
        <f t="shared" si="347"/>
        <v>200</v>
      </c>
      <c r="Y382" s="84">
        <f t="shared" si="348"/>
        <v>0</v>
      </c>
      <c r="Z382" s="84">
        <f t="shared" si="349"/>
        <v>300</v>
      </c>
      <c r="AA382" s="84">
        <f t="shared" si="350"/>
        <v>200</v>
      </c>
      <c r="AB382" s="84">
        <f t="shared" si="351"/>
        <v>0</v>
      </c>
      <c r="AC382" s="84">
        <f t="shared" si="352"/>
        <v>0</v>
      </c>
      <c r="AD382" s="84">
        <f t="shared" si="353"/>
        <v>0</v>
      </c>
      <c r="AF382" s="83">
        <f>R382*'Key Assumptions'!$E32</f>
        <v>21.768707482993204</v>
      </c>
      <c r="AG382" s="83">
        <f>S382*'Key Assumptions'!$E32</f>
        <v>32.653061224489804</v>
      </c>
      <c r="AH382" s="83">
        <f>T382*'Key Assumptions'!$E32</f>
        <v>43.537414965986407</v>
      </c>
      <c r="AI382" s="83">
        <f>U382*'Key Assumptions'!$E32</f>
        <v>43.537414965986407</v>
      </c>
      <c r="AJ382" s="83">
        <f>V382*'Key Assumptions'!$E32</f>
        <v>32.653061224489804</v>
      </c>
      <c r="AK382" s="83">
        <f>W382*'Key Assumptions'!$E32</f>
        <v>43.537414965986407</v>
      </c>
      <c r="AL382" s="83">
        <f>X382*'Key Assumptions'!$E32</f>
        <v>21.768707482993204</v>
      </c>
      <c r="AM382" s="83">
        <f>Y382*'Key Assumptions'!$E32</f>
        <v>0</v>
      </c>
      <c r="AN382" s="83">
        <f>Z382*'Key Assumptions'!$E32</f>
        <v>32.653061224489804</v>
      </c>
      <c r="AO382" s="83">
        <f>AA382*'Key Assumptions'!$E32</f>
        <v>21.768707482993204</v>
      </c>
      <c r="AP382" s="83">
        <f>AB382*'Key Assumptions'!$E32</f>
        <v>0</v>
      </c>
      <c r="AQ382" s="83">
        <f>AC382*'Key Assumptions'!$E32</f>
        <v>0</v>
      </c>
      <c r="AR382" s="83">
        <f>AD382*'Key Assumptions'!$E32</f>
        <v>0</v>
      </c>
      <c r="AT382" t="s">
        <v>9</v>
      </c>
    </row>
    <row r="383" spans="1:46" x14ac:dyDescent="0.25">
      <c r="A383" s="10" t="s">
        <v>576</v>
      </c>
      <c r="B383" s="10">
        <v>2034</v>
      </c>
      <c r="C383" s="10" t="s">
        <v>9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2"/>
      <c r="R383" s="84">
        <f t="shared" si="341"/>
        <v>200</v>
      </c>
      <c r="S383" s="84">
        <f t="shared" si="342"/>
        <v>300</v>
      </c>
      <c r="T383" s="84">
        <f t="shared" si="343"/>
        <v>400</v>
      </c>
      <c r="U383" s="84">
        <f t="shared" si="344"/>
        <v>400</v>
      </c>
      <c r="V383" s="84">
        <f t="shared" si="345"/>
        <v>300</v>
      </c>
      <c r="W383" s="84">
        <f t="shared" si="346"/>
        <v>400</v>
      </c>
      <c r="X383" s="84">
        <f t="shared" si="347"/>
        <v>200</v>
      </c>
      <c r="Y383" s="84">
        <f t="shared" si="348"/>
        <v>0</v>
      </c>
      <c r="Z383" s="84">
        <f t="shared" si="349"/>
        <v>300</v>
      </c>
      <c r="AA383" s="84">
        <f t="shared" si="350"/>
        <v>200</v>
      </c>
      <c r="AB383" s="84">
        <f t="shared" si="351"/>
        <v>0</v>
      </c>
      <c r="AC383" s="84">
        <f t="shared" si="352"/>
        <v>0</v>
      </c>
      <c r="AD383" s="84">
        <f t="shared" si="353"/>
        <v>0</v>
      </c>
      <c r="AF383" s="83">
        <f>R383*'Key Assumptions'!$E33</f>
        <v>21.768707482993204</v>
      </c>
      <c r="AG383" s="83">
        <f>S383*'Key Assumptions'!$E33</f>
        <v>32.653061224489804</v>
      </c>
      <c r="AH383" s="83">
        <f>T383*'Key Assumptions'!$E33</f>
        <v>43.537414965986407</v>
      </c>
      <c r="AI383" s="83">
        <f>U383*'Key Assumptions'!$E33</f>
        <v>43.537414965986407</v>
      </c>
      <c r="AJ383" s="83">
        <f>V383*'Key Assumptions'!$E33</f>
        <v>32.653061224489804</v>
      </c>
      <c r="AK383" s="83">
        <f>W383*'Key Assumptions'!$E33</f>
        <v>43.537414965986407</v>
      </c>
      <c r="AL383" s="83">
        <f>X383*'Key Assumptions'!$E33</f>
        <v>21.768707482993204</v>
      </c>
      <c r="AM383" s="83">
        <f>Y383*'Key Assumptions'!$E33</f>
        <v>0</v>
      </c>
      <c r="AN383" s="83">
        <f>Z383*'Key Assumptions'!$E33</f>
        <v>32.653061224489804</v>
      </c>
      <c r="AO383" s="83">
        <f>AA383*'Key Assumptions'!$E33</f>
        <v>21.768707482993204</v>
      </c>
      <c r="AP383" s="83">
        <f>AB383*'Key Assumptions'!$E33</f>
        <v>0</v>
      </c>
      <c r="AQ383" s="83">
        <f>AC383*'Key Assumptions'!$E33</f>
        <v>0</v>
      </c>
      <c r="AR383" s="83">
        <f>AD383*'Key Assumptions'!$E33</f>
        <v>0</v>
      </c>
      <c r="AT383" t="s">
        <v>9</v>
      </c>
    </row>
    <row r="384" spans="1:46" x14ac:dyDescent="0.25">
      <c r="A384" s="10" t="s">
        <v>577</v>
      </c>
      <c r="B384" s="10">
        <v>2035</v>
      </c>
      <c r="C384" s="10" t="s">
        <v>9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2"/>
      <c r="R384" s="84">
        <f t="shared" si="341"/>
        <v>200</v>
      </c>
      <c r="S384" s="84">
        <f t="shared" si="342"/>
        <v>300</v>
      </c>
      <c r="T384" s="84">
        <f t="shared" si="343"/>
        <v>400</v>
      </c>
      <c r="U384" s="84">
        <f t="shared" si="344"/>
        <v>400</v>
      </c>
      <c r="V384" s="84">
        <f t="shared" si="345"/>
        <v>300</v>
      </c>
      <c r="W384" s="84">
        <f t="shared" si="346"/>
        <v>400</v>
      </c>
      <c r="X384" s="84">
        <f t="shared" si="347"/>
        <v>200</v>
      </c>
      <c r="Y384" s="84">
        <f t="shared" si="348"/>
        <v>0</v>
      </c>
      <c r="Z384" s="84">
        <f t="shared" si="349"/>
        <v>300</v>
      </c>
      <c r="AA384" s="84">
        <f t="shared" si="350"/>
        <v>200</v>
      </c>
      <c r="AB384" s="84">
        <f t="shared" si="351"/>
        <v>0</v>
      </c>
      <c r="AC384" s="84">
        <f t="shared" si="352"/>
        <v>0</v>
      </c>
      <c r="AD384" s="84">
        <f t="shared" si="353"/>
        <v>0</v>
      </c>
      <c r="AF384" s="83">
        <f>R384*'Key Assumptions'!$E34</f>
        <v>21.768707482993204</v>
      </c>
      <c r="AG384" s="83">
        <f>S384*'Key Assumptions'!$E34</f>
        <v>32.653061224489804</v>
      </c>
      <c r="AH384" s="83">
        <f>T384*'Key Assumptions'!$E34</f>
        <v>43.537414965986407</v>
      </c>
      <c r="AI384" s="83">
        <f>U384*'Key Assumptions'!$E34</f>
        <v>43.537414965986407</v>
      </c>
      <c r="AJ384" s="83">
        <f>V384*'Key Assumptions'!$E34</f>
        <v>32.653061224489804</v>
      </c>
      <c r="AK384" s="83">
        <f>W384*'Key Assumptions'!$E34</f>
        <v>43.537414965986407</v>
      </c>
      <c r="AL384" s="83">
        <f>X384*'Key Assumptions'!$E34</f>
        <v>21.768707482993204</v>
      </c>
      <c r="AM384" s="83">
        <f>Y384*'Key Assumptions'!$E34</f>
        <v>0</v>
      </c>
      <c r="AN384" s="83">
        <f>Z384*'Key Assumptions'!$E34</f>
        <v>32.653061224489804</v>
      </c>
      <c r="AO384" s="83">
        <f>AA384*'Key Assumptions'!$E34</f>
        <v>21.768707482993204</v>
      </c>
      <c r="AP384" s="83">
        <f>AB384*'Key Assumptions'!$E34</f>
        <v>0</v>
      </c>
      <c r="AQ384" s="83">
        <f>AC384*'Key Assumptions'!$E34</f>
        <v>0</v>
      </c>
      <c r="AR384" s="83">
        <f>AD384*'Key Assumptions'!$E34</f>
        <v>0</v>
      </c>
      <c r="AT384" t="s">
        <v>9</v>
      </c>
    </row>
    <row r="385" spans="1:46" x14ac:dyDescent="0.25">
      <c r="A385" s="10" t="s">
        <v>578</v>
      </c>
      <c r="B385" s="10">
        <v>2036</v>
      </c>
      <c r="C385" s="10" t="s">
        <v>9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2"/>
      <c r="R385" s="84">
        <f t="shared" si="341"/>
        <v>200</v>
      </c>
      <c r="S385" s="84">
        <f t="shared" si="342"/>
        <v>300</v>
      </c>
      <c r="T385" s="84">
        <f t="shared" si="343"/>
        <v>400</v>
      </c>
      <c r="U385" s="84">
        <f t="shared" si="344"/>
        <v>400</v>
      </c>
      <c r="V385" s="84">
        <f t="shared" si="345"/>
        <v>300</v>
      </c>
      <c r="W385" s="84">
        <f t="shared" si="346"/>
        <v>400</v>
      </c>
      <c r="X385" s="84">
        <f t="shared" si="347"/>
        <v>200</v>
      </c>
      <c r="Y385" s="84">
        <f t="shared" si="348"/>
        <v>0</v>
      </c>
      <c r="Z385" s="84">
        <f t="shared" si="349"/>
        <v>300</v>
      </c>
      <c r="AA385" s="84">
        <f t="shared" si="350"/>
        <v>200</v>
      </c>
      <c r="AB385" s="84">
        <f t="shared" si="351"/>
        <v>0</v>
      </c>
      <c r="AC385" s="84">
        <f t="shared" si="352"/>
        <v>0</v>
      </c>
      <c r="AD385" s="84">
        <f t="shared" si="353"/>
        <v>0</v>
      </c>
      <c r="AF385" s="83">
        <f>R385*'Key Assumptions'!$E35</f>
        <v>21.768707482993204</v>
      </c>
      <c r="AG385" s="83">
        <f>S385*'Key Assumptions'!$E35</f>
        <v>32.653061224489804</v>
      </c>
      <c r="AH385" s="83">
        <f>T385*'Key Assumptions'!$E35</f>
        <v>43.537414965986407</v>
      </c>
      <c r="AI385" s="83">
        <f>U385*'Key Assumptions'!$E35</f>
        <v>43.537414965986407</v>
      </c>
      <c r="AJ385" s="83">
        <f>V385*'Key Assumptions'!$E35</f>
        <v>32.653061224489804</v>
      </c>
      <c r="AK385" s="83">
        <f>W385*'Key Assumptions'!$E35</f>
        <v>43.537414965986407</v>
      </c>
      <c r="AL385" s="83">
        <f>X385*'Key Assumptions'!$E35</f>
        <v>21.768707482993204</v>
      </c>
      <c r="AM385" s="83">
        <f>Y385*'Key Assumptions'!$E35</f>
        <v>0</v>
      </c>
      <c r="AN385" s="83">
        <f>Z385*'Key Assumptions'!$E35</f>
        <v>32.653061224489804</v>
      </c>
      <c r="AO385" s="83">
        <f>AA385*'Key Assumptions'!$E35</f>
        <v>21.768707482993204</v>
      </c>
      <c r="AP385" s="83">
        <f>AB385*'Key Assumptions'!$E35</f>
        <v>0</v>
      </c>
      <c r="AQ385" s="83">
        <f>AC385*'Key Assumptions'!$E35</f>
        <v>0</v>
      </c>
      <c r="AR385" s="83">
        <f>AD385*'Key Assumptions'!$E35</f>
        <v>0</v>
      </c>
      <c r="AT385" t="s">
        <v>9</v>
      </c>
    </row>
    <row r="386" spans="1:46" x14ac:dyDescent="0.25">
      <c r="A386" s="10" t="s">
        <v>579</v>
      </c>
      <c r="B386" s="10">
        <v>2037</v>
      </c>
      <c r="C386" s="10" t="s">
        <v>9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2"/>
      <c r="R386" s="84">
        <f t="shared" si="341"/>
        <v>200</v>
      </c>
      <c r="S386" s="84">
        <f t="shared" si="342"/>
        <v>300</v>
      </c>
      <c r="T386" s="84">
        <f t="shared" si="343"/>
        <v>400</v>
      </c>
      <c r="U386" s="84">
        <f t="shared" si="344"/>
        <v>400</v>
      </c>
      <c r="V386" s="84">
        <f t="shared" si="345"/>
        <v>300</v>
      </c>
      <c r="W386" s="84">
        <f t="shared" si="346"/>
        <v>400</v>
      </c>
      <c r="X386" s="84">
        <f t="shared" si="347"/>
        <v>200</v>
      </c>
      <c r="Y386" s="84">
        <f t="shared" si="348"/>
        <v>0</v>
      </c>
      <c r="Z386" s="84">
        <f t="shared" si="349"/>
        <v>300</v>
      </c>
      <c r="AA386" s="84">
        <f t="shared" si="350"/>
        <v>200</v>
      </c>
      <c r="AB386" s="84">
        <f t="shared" si="351"/>
        <v>0</v>
      </c>
      <c r="AC386" s="84">
        <f t="shared" si="352"/>
        <v>0</v>
      </c>
      <c r="AD386" s="84">
        <f t="shared" si="353"/>
        <v>0</v>
      </c>
      <c r="AF386" s="83">
        <f>R386*'Key Assumptions'!$E36</f>
        <v>21.768707482993204</v>
      </c>
      <c r="AG386" s="83">
        <f>S386*'Key Assumptions'!$E36</f>
        <v>32.653061224489804</v>
      </c>
      <c r="AH386" s="83">
        <f>T386*'Key Assumptions'!$E36</f>
        <v>43.537414965986407</v>
      </c>
      <c r="AI386" s="83">
        <f>U386*'Key Assumptions'!$E36</f>
        <v>43.537414965986407</v>
      </c>
      <c r="AJ386" s="83">
        <f>V386*'Key Assumptions'!$E36</f>
        <v>32.653061224489804</v>
      </c>
      <c r="AK386" s="83">
        <f>W386*'Key Assumptions'!$E36</f>
        <v>43.537414965986407</v>
      </c>
      <c r="AL386" s="83">
        <f>X386*'Key Assumptions'!$E36</f>
        <v>21.768707482993204</v>
      </c>
      <c r="AM386" s="83">
        <f>Y386*'Key Assumptions'!$E36</f>
        <v>0</v>
      </c>
      <c r="AN386" s="83">
        <f>Z386*'Key Assumptions'!$E36</f>
        <v>32.653061224489804</v>
      </c>
      <c r="AO386" s="83">
        <f>AA386*'Key Assumptions'!$E36</f>
        <v>21.768707482993204</v>
      </c>
      <c r="AP386" s="83">
        <f>AB386*'Key Assumptions'!$E36</f>
        <v>0</v>
      </c>
      <c r="AQ386" s="83">
        <f>AC386*'Key Assumptions'!$E36</f>
        <v>0</v>
      </c>
      <c r="AR386" s="83">
        <f>AD386*'Key Assumptions'!$E36</f>
        <v>0</v>
      </c>
      <c r="AT386" t="s">
        <v>9</v>
      </c>
    </row>
    <row r="387" spans="1:46" x14ac:dyDescent="0.25">
      <c r="A387" s="10" t="s">
        <v>580</v>
      </c>
      <c r="B387" s="10">
        <v>2038</v>
      </c>
      <c r="C387" s="10" t="s">
        <v>9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2"/>
      <c r="R387" s="84">
        <f t="shared" si="341"/>
        <v>200</v>
      </c>
      <c r="S387" s="84">
        <f t="shared" si="342"/>
        <v>300</v>
      </c>
      <c r="T387" s="84">
        <f t="shared" si="343"/>
        <v>400</v>
      </c>
      <c r="U387" s="84">
        <f t="shared" si="344"/>
        <v>400</v>
      </c>
      <c r="V387" s="84">
        <f t="shared" si="345"/>
        <v>300</v>
      </c>
      <c r="W387" s="84">
        <f t="shared" si="346"/>
        <v>400</v>
      </c>
      <c r="X387" s="84">
        <f t="shared" si="347"/>
        <v>200</v>
      </c>
      <c r="Y387" s="84">
        <f t="shared" si="348"/>
        <v>0</v>
      </c>
      <c r="Z387" s="84">
        <f t="shared" si="349"/>
        <v>300</v>
      </c>
      <c r="AA387" s="84">
        <f t="shared" si="350"/>
        <v>200</v>
      </c>
      <c r="AB387" s="84">
        <f t="shared" si="351"/>
        <v>0</v>
      </c>
      <c r="AC387" s="84">
        <f t="shared" si="352"/>
        <v>0</v>
      </c>
      <c r="AD387" s="84">
        <f t="shared" si="353"/>
        <v>0</v>
      </c>
      <c r="AF387" s="83">
        <f>R387*'Key Assumptions'!$E37</f>
        <v>21.768707482993204</v>
      </c>
      <c r="AG387" s="83">
        <f>S387*'Key Assumptions'!$E37</f>
        <v>32.653061224489804</v>
      </c>
      <c r="AH387" s="83">
        <f>T387*'Key Assumptions'!$E37</f>
        <v>43.537414965986407</v>
      </c>
      <c r="AI387" s="83">
        <f>U387*'Key Assumptions'!$E37</f>
        <v>43.537414965986407</v>
      </c>
      <c r="AJ387" s="83">
        <f>V387*'Key Assumptions'!$E37</f>
        <v>32.653061224489804</v>
      </c>
      <c r="AK387" s="83">
        <f>W387*'Key Assumptions'!$E37</f>
        <v>43.537414965986407</v>
      </c>
      <c r="AL387" s="83">
        <f>X387*'Key Assumptions'!$E37</f>
        <v>21.768707482993204</v>
      </c>
      <c r="AM387" s="83">
        <f>Y387*'Key Assumptions'!$E37</f>
        <v>0</v>
      </c>
      <c r="AN387" s="83">
        <f>Z387*'Key Assumptions'!$E37</f>
        <v>32.653061224489804</v>
      </c>
      <c r="AO387" s="83">
        <f>AA387*'Key Assumptions'!$E37</f>
        <v>21.768707482993204</v>
      </c>
      <c r="AP387" s="83">
        <f>AB387*'Key Assumptions'!$E37</f>
        <v>0</v>
      </c>
      <c r="AQ387" s="83">
        <f>AC387*'Key Assumptions'!$E37</f>
        <v>0</v>
      </c>
      <c r="AR387" s="83">
        <f>AD387*'Key Assumptions'!$E37</f>
        <v>0</v>
      </c>
      <c r="AT387" t="s">
        <v>9</v>
      </c>
    </row>
    <row r="388" spans="1:46" x14ac:dyDescent="0.25">
      <c r="A388" s="10" t="s">
        <v>581</v>
      </c>
      <c r="B388" s="10">
        <v>2039</v>
      </c>
      <c r="C388" s="10" t="s">
        <v>9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2"/>
      <c r="R388" s="84">
        <f t="shared" si="341"/>
        <v>200</v>
      </c>
      <c r="S388" s="84">
        <f t="shared" si="342"/>
        <v>300</v>
      </c>
      <c r="T388" s="84">
        <f t="shared" si="343"/>
        <v>400</v>
      </c>
      <c r="U388" s="84">
        <f t="shared" si="344"/>
        <v>400</v>
      </c>
      <c r="V388" s="84">
        <f t="shared" si="345"/>
        <v>300</v>
      </c>
      <c r="W388" s="84">
        <f t="shared" si="346"/>
        <v>400</v>
      </c>
      <c r="X388" s="84">
        <f t="shared" si="347"/>
        <v>200</v>
      </c>
      <c r="Y388" s="84">
        <f t="shared" si="348"/>
        <v>0</v>
      </c>
      <c r="Z388" s="84">
        <f t="shared" si="349"/>
        <v>300</v>
      </c>
      <c r="AA388" s="84">
        <f t="shared" si="350"/>
        <v>200</v>
      </c>
      <c r="AB388" s="84">
        <f t="shared" si="351"/>
        <v>0</v>
      </c>
      <c r="AC388" s="84">
        <f t="shared" si="352"/>
        <v>0</v>
      </c>
      <c r="AD388" s="84">
        <f t="shared" si="353"/>
        <v>0</v>
      </c>
      <c r="AF388" s="83">
        <f>R388*'Key Assumptions'!$E38</f>
        <v>21.768707482993204</v>
      </c>
      <c r="AG388" s="83">
        <f>S388*'Key Assumptions'!$E38</f>
        <v>32.653061224489804</v>
      </c>
      <c r="AH388" s="83">
        <f>T388*'Key Assumptions'!$E38</f>
        <v>43.537414965986407</v>
      </c>
      <c r="AI388" s="83">
        <f>U388*'Key Assumptions'!$E38</f>
        <v>43.537414965986407</v>
      </c>
      <c r="AJ388" s="83">
        <f>V388*'Key Assumptions'!$E38</f>
        <v>32.653061224489804</v>
      </c>
      <c r="AK388" s="83">
        <f>W388*'Key Assumptions'!$E38</f>
        <v>43.537414965986407</v>
      </c>
      <c r="AL388" s="83">
        <f>X388*'Key Assumptions'!$E38</f>
        <v>21.768707482993204</v>
      </c>
      <c r="AM388" s="83">
        <f>Y388*'Key Assumptions'!$E38</f>
        <v>0</v>
      </c>
      <c r="AN388" s="83">
        <f>Z388*'Key Assumptions'!$E38</f>
        <v>32.653061224489804</v>
      </c>
      <c r="AO388" s="83">
        <f>AA388*'Key Assumptions'!$E38</f>
        <v>21.768707482993204</v>
      </c>
      <c r="AP388" s="83">
        <f>AB388*'Key Assumptions'!$E38</f>
        <v>0</v>
      </c>
      <c r="AQ388" s="83">
        <f>AC388*'Key Assumptions'!$E38</f>
        <v>0</v>
      </c>
      <c r="AR388" s="83">
        <f>AD388*'Key Assumptions'!$E38</f>
        <v>0</v>
      </c>
      <c r="AT388" t="s">
        <v>9</v>
      </c>
    </row>
    <row r="389" spans="1:46" x14ac:dyDescent="0.25">
      <c r="A389" s="10" t="s">
        <v>582</v>
      </c>
      <c r="B389" s="10">
        <v>2040</v>
      </c>
      <c r="C389" s="10" t="s">
        <v>9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2"/>
      <c r="R389" s="84">
        <f t="shared" si="341"/>
        <v>200</v>
      </c>
      <c r="S389" s="84">
        <f t="shared" si="342"/>
        <v>300</v>
      </c>
      <c r="T389" s="84">
        <f t="shared" si="343"/>
        <v>400</v>
      </c>
      <c r="U389" s="84">
        <f t="shared" si="344"/>
        <v>400</v>
      </c>
      <c r="V389" s="84">
        <f t="shared" si="345"/>
        <v>300</v>
      </c>
      <c r="W389" s="84">
        <f t="shared" si="346"/>
        <v>400</v>
      </c>
      <c r="X389" s="84">
        <f t="shared" si="347"/>
        <v>200</v>
      </c>
      <c r="Y389" s="84">
        <f t="shared" si="348"/>
        <v>0</v>
      </c>
      <c r="Z389" s="84">
        <f t="shared" si="349"/>
        <v>300</v>
      </c>
      <c r="AA389" s="84">
        <f t="shared" si="350"/>
        <v>200</v>
      </c>
      <c r="AB389" s="84">
        <f t="shared" si="351"/>
        <v>0</v>
      </c>
      <c r="AC389" s="84">
        <f t="shared" si="352"/>
        <v>0</v>
      </c>
      <c r="AD389" s="84">
        <f t="shared" si="353"/>
        <v>0</v>
      </c>
      <c r="AF389" s="83">
        <f>R389*'Key Assumptions'!$E39</f>
        <v>21.768707482993204</v>
      </c>
      <c r="AG389" s="83">
        <f>S389*'Key Assumptions'!$E39</f>
        <v>32.653061224489804</v>
      </c>
      <c r="AH389" s="83">
        <f>T389*'Key Assumptions'!$E39</f>
        <v>43.537414965986407</v>
      </c>
      <c r="AI389" s="83">
        <f>U389*'Key Assumptions'!$E39</f>
        <v>43.537414965986407</v>
      </c>
      <c r="AJ389" s="83">
        <f>V389*'Key Assumptions'!$E39</f>
        <v>32.653061224489804</v>
      </c>
      <c r="AK389" s="83">
        <f>W389*'Key Assumptions'!$E39</f>
        <v>43.537414965986407</v>
      </c>
      <c r="AL389" s="83">
        <f>X389*'Key Assumptions'!$E39</f>
        <v>21.768707482993204</v>
      </c>
      <c r="AM389" s="83">
        <f>Y389*'Key Assumptions'!$E39</f>
        <v>0</v>
      </c>
      <c r="AN389" s="83">
        <f>Z389*'Key Assumptions'!$E39</f>
        <v>32.653061224489804</v>
      </c>
      <c r="AO389" s="83">
        <f>AA389*'Key Assumptions'!$E39</f>
        <v>21.768707482993204</v>
      </c>
      <c r="AP389" s="83">
        <f>AB389*'Key Assumptions'!$E39</f>
        <v>0</v>
      </c>
      <c r="AQ389" s="83">
        <f>AC389*'Key Assumptions'!$E39</f>
        <v>0</v>
      </c>
      <c r="AR389" s="83">
        <f>AD389*'Key Assumptions'!$E39</f>
        <v>0</v>
      </c>
      <c r="AT389" t="s">
        <v>9</v>
      </c>
    </row>
    <row r="390" spans="1:46" x14ac:dyDescent="0.25">
      <c r="A390" s="10" t="s">
        <v>583</v>
      </c>
      <c r="B390" s="10">
        <v>2041</v>
      </c>
      <c r="C390" s="10" t="s">
        <v>9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2"/>
      <c r="R390" s="84">
        <f t="shared" si="341"/>
        <v>200</v>
      </c>
      <c r="S390" s="84">
        <f t="shared" si="342"/>
        <v>300</v>
      </c>
      <c r="T390" s="84">
        <f t="shared" si="343"/>
        <v>400</v>
      </c>
      <c r="U390" s="84">
        <f t="shared" si="344"/>
        <v>400</v>
      </c>
      <c r="V390" s="84">
        <f t="shared" si="345"/>
        <v>300</v>
      </c>
      <c r="W390" s="84">
        <f t="shared" si="346"/>
        <v>400</v>
      </c>
      <c r="X390" s="84">
        <f t="shared" si="347"/>
        <v>200</v>
      </c>
      <c r="Y390" s="84">
        <f t="shared" si="348"/>
        <v>0</v>
      </c>
      <c r="Z390" s="84">
        <f t="shared" si="349"/>
        <v>300</v>
      </c>
      <c r="AA390" s="84">
        <f t="shared" si="350"/>
        <v>200</v>
      </c>
      <c r="AB390" s="84">
        <f t="shared" si="351"/>
        <v>0</v>
      </c>
      <c r="AC390" s="84">
        <f t="shared" si="352"/>
        <v>0</v>
      </c>
      <c r="AD390" s="84">
        <f t="shared" si="353"/>
        <v>0</v>
      </c>
      <c r="AF390" s="83">
        <f>R390*'Key Assumptions'!$E40</f>
        <v>21.768707482993204</v>
      </c>
      <c r="AG390" s="83">
        <f>S390*'Key Assumptions'!$E40</f>
        <v>32.653061224489804</v>
      </c>
      <c r="AH390" s="83">
        <f>T390*'Key Assumptions'!$E40</f>
        <v>43.537414965986407</v>
      </c>
      <c r="AI390" s="83">
        <f>U390*'Key Assumptions'!$E40</f>
        <v>43.537414965986407</v>
      </c>
      <c r="AJ390" s="83">
        <f>V390*'Key Assumptions'!$E40</f>
        <v>32.653061224489804</v>
      </c>
      <c r="AK390" s="83">
        <f>W390*'Key Assumptions'!$E40</f>
        <v>43.537414965986407</v>
      </c>
      <c r="AL390" s="83">
        <f>X390*'Key Assumptions'!$E40</f>
        <v>21.768707482993204</v>
      </c>
      <c r="AM390" s="83">
        <f>Y390*'Key Assumptions'!$E40</f>
        <v>0</v>
      </c>
      <c r="AN390" s="83">
        <f>Z390*'Key Assumptions'!$E40</f>
        <v>32.653061224489804</v>
      </c>
      <c r="AO390" s="83">
        <f>AA390*'Key Assumptions'!$E40</f>
        <v>21.768707482993204</v>
      </c>
      <c r="AP390" s="83">
        <f>AB390*'Key Assumptions'!$E40</f>
        <v>0</v>
      </c>
      <c r="AQ390" s="83">
        <f>AC390*'Key Assumptions'!$E40</f>
        <v>0</v>
      </c>
      <c r="AR390" s="83">
        <f>AD390*'Key Assumptions'!$E40</f>
        <v>0</v>
      </c>
      <c r="AT390" t="s">
        <v>9</v>
      </c>
    </row>
    <row r="391" spans="1:46" x14ac:dyDescent="0.25">
      <c r="A391" s="10" t="s">
        <v>584</v>
      </c>
      <c r="B391" s="10">
        <v>2042</v>
      </c>
      <c r="C391" s="10" t="s">
        <v>9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2"/>
      <c r="R391" s="84">
        <f t="shared" si="341"/>
        <v>200</v>
      </c>
      <c r="S391" s="84">
        <f t="shared" si="342"/>
        <v>300</v>
      </c>
      <c r="T391" s="84">
        <f t="shared" si="343"/>
        <v>400</v>
      </c>
      <c r="U391" s="84">
        <f t="shared" si="344"/>
        <v>400</v>
      </c>
      <c r="V391" s="84">
        <f t="shared" si="345"/>
        <v>300</v>
      </c>
      <c r="W391" s="84">
        <f t="shared" si="346"/>
        <v>400</v>
      </c>
      <c r="X391" s="84">
        <f t="shared" si="347"/>
        <v>200</v>
      </c>
      <c r="Y391" s="84">
        <f t="shared" si="348"/>
        <v>0</v>
      </c>
      <c r="Z391" s="84">
        <f t="shared" si="349"/>
        <v>300</v>
      </c>
      <c r="AA391" s="84">
        <f t="shared" si="350"/>
        <v>200</v>
      </c>
      <c r="AB391" s="84">
        <f t="shared" si="351"/>
        <v>0</v>
      </c>
      <c r="AC391" s="84">
        <f t="shared" si="352"/>
        <v>0</v>
      </c>
      <c r="AD391" s="84">
        <f t="shared" si="353"/>
        <v>0</v>
      </c>
      <c r="AF391" s="83">
        <f>R391*'Key Assumptions'!$E41</f>
        <v>21.768707482993204</v>
      </c>
      <c r="AG391" s="83">
        <f>S391*'Key Assumptions'!$E41</f>
        <v>32.653061224489804</v>
      </c>
      <c r="AH391" s="83">
        <f>T391*'Key Assumptions'!$E41</f>
        <v>43.537414965986407</v>
      </c>
      <c r="AI391" s="83">
        <f>U391*'Key Assumptions'!$E41</f>
        <v>43.537414965986407</v>
      </c>
      <c r="AJ391" s="83">
        <f>V391*'Key Assumptions'!$E41</f>
        <v>32.653061224489804</v>
      </c>
      <c r="AK391" s="83">
        <f>W391*'Key Assumptions'!$E41</f>
        <v>43.537414965986407</v>
      </c>
      <c r="AL391" s="83">
        <f>X391*'Key Assumptions'!$E41</f>
        <v>21.768707482993204</v>
      </c>
      <c r="AM391" s="83">
        <f>Y391*'Key Assumptions'!$E41</f>
        <v>0</v>
      </c>
      <c r="AN391" s="83">
        <f>Z391*'Key Assumptions'!$E41</f>
        <v>32.653061224489804</v>
      </c>
      <c r="AO391" s="83">
        <f>AA391*'Key Assumptions'!$E41</f>
        <v>21.768707482993204</v>
      </c>
      <c r="AP391" s="83">
        <f>AB391*'Key Assumptions'!$E41</f>
        <v>0</v>
      </c>
      <c r="AQ391" s="83">
        <f>AC391*'Key Assumptions'!$E41</f>
        <v>0</v>
      </c>
      <c r="AR391" s="83">
        <f>AD391*'Key Assumptions'!$E41</f>
        <v>0</v>
      </c>
      <c r="AT391" t="s">
        <v>9</v>
      </c>
    </row>
    <row r="392" spans="1:46" x14ac:dyDescent="0.25">
      <c r="A392" s="10" t="s">
        <v>585</v>
      </c>
      <c r="B392" s="10">
        <v>2043</v>
      </c>
      <c r="C392" s="10" t="s">
        <v>9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2"/>
      <c r="R392" s="84">
        <f t="shared" si="341"/>
        <v>200</v>
      </c>
      <c r="S392" s="84">
        <f t="shared" si="342"/>
        <v>300</v>
      </c>
      <c r="T392" s="84">
        <f t="shared" si="343"/>
        <v>400</v>
      </c>
      <c r="U392" s="84">
        <f t="shared" si="344"/>
        <v>400</v>
      </c>
      <c r="V392" s="84">
        <f t="shared" si="345"/>
        <v>300</v>
      </c>
      <c r="W392" s="84">
        <f t="shared" si="346"/>
        <v>400</v>
      </c>
      <c r="X392" s="84">
        <f t="shared" si="347"/>
        <v>200</v>
      </c>
      <c r="Y392" s="84">
        <f t="shared" si="348"/>
        <v>0</v>
      </c>
      <c r="Z392" s="84">
        <f t="shared" si="349"/>
        <v>300</v>
      </c>
      <c r="AA392" s="84">
        <f t="shared" si="350"/>
        <v>200</v>
      </c>
      <c r="AB392" s="84">
        <f t="shared" si="351"/>
        <v>0</v>
      </c>
      <c r="AC392" s="84">
        <f t="shared" si="352"/>
        <v>0</v>
      </c>
      <c r="AD392" s="84">
        <f t="shared" si="353"/>
        <v>0</v>
      </c>
      <c r="AF392" s="83">
        <f>R392*'Key Assumptions'!$E42</f>
        <v>21.768707482993204</v>
      </c>
      <c r="AG392" s="83">
        <f>S392*'Key Assumptions'!$E42</f>
        <v>32.653061224489804</v>
      </c>
      <c r="AH392" s="83">
        <f>T392*'Key Assumptions'!$E42</f>
        <v>43.537414965986407</v>
      </c>
      <c r="AI392" s="83">
        <f>U392*'Key Assumptions'!$E42</f>
        <v>43.537414965986407</v>
      </c>
      <c r="AJ392" s="83">
        <f>V392*'Key Assumptions'!$E42</f>
        <v>32.653061224489804</v>
      </c>
      <c r="AK392" s="83">
        <f>W392*'Key Assumptions'!$E42</f>
        <v>43.537414965986407</v>
      </c>
      <c r="AL392" s="83">
        <f>X392*'Key Assumptions'!$E42</f>
        <v>21.768707482993204</v>
      </c>
      <c r="AM392" s="83">
        <f>Y392*'Key Assumptions'!$E42</f>
        <v>0</v>
      </c>
      <c r="AN392" s="83">
        <f>Z392*'Key Assumptions'!$E42</f>
        <v>32.653061224489804</v>
      </c>
      <c r="AO392" s="83">
        <f>AA392*'Key Assumptions'!$E42</f>
        <v>21.768707482993204</v>
      </c>
      <c r="AP392" s="83">
        <f>AB392*'Key Assumptions'!$E42</f>
        <v>0</v>
      </c>
      <c r="AQ392" s="83">
        <f>AC392*'Key Assumptions'!$E42</f>
        <v>0</v>
      </c>
      <c r="AR392" s="83">
        <f>AD392*'Key Assumptions'!$E42</f>
        <v>0</v>
      </c>
      <c r="AT392" t="s">
        <v>9</v>
      </c>
    </row>
    <row r="393" spans="1:46" x14ac:dyDescent="0.25">
      <c r="A393" s="10" t="s">
        <v>586</v>
      </c>
      <c r="B393" s="10">
        <v>2023</v>
      </c>
      <c r="C393" s="10" t="s">
        <v>15</v>
      </c>
      <c r="D393" s="125">
        <v>1.6390210639836129</v>
      </c>
      <c r="E393" s="102"/>
      <c r="F393" s="125"/>
      <c r="G393" s="103"/>
      <c r="H393" s="125">
        <v>1.6390210639836129</v>
      </c>
      <c r="I393" s="125"/>
      <c r="J393" s="125">
        <v>1.6390210639836129</v>
      </c>
      <c r="K393" s="103"/>
      <c r="L393" s="103"/>
      <c r="M393" s="103">
        <v>1.6390210639836129</v>
      </c>
      <c r="N393" s="103"/>
      <c r="O393" s="103"/>
      <c r="P393" s="102"/>
      <c r="R393" s="84">
        <f t="shared" ref="R393:R410" si="354">D393</f>
        <v>1.6390210639836129</v>
      </c>
      <c r="S393" s="84">
        <f t="shared" ref="S393:S410" si="355">E393</f>
        <v>0</v>
      </c>
      <c r="T393" s="84">
        <f t="shared" ref="T393:T410" si="356">F393</f>
        <v>0</v>
      </c>
      <c r="U393" s="84">
        <f t="shared" ref="U393:U410" si="357">G393</f>
        <v>0</v>
      </c>
      <c r="V393" s="84">
        <f t="shared" ref="V393:V456" si="358">H393</f>
        <v>1.6390210639836129</v>
      </c>
      <c r="W393" s="84">
        <f t="shared" ref="W393:W456" si="359">I393</f>
        <v>0</v>
      </c>
      <c r="X393" s="84">
        <f t="shared" ref="X393:X456" si="360">J393</f>
        <v>1.6390210639836129</v>
      </c>
      <c r="Y393" s="84">
        <f t="shared" ref="Y393:Y456" si="361">K393</f>
        <v>0</v>
      </c>
      <c r="Z393" s="84">
        <f t="shared" ref="Z393:Z456" si="362">L393</f>
        <v>0</v>
      </c>
      <c r="AA393" s="84">
        <f t="shared" ref="AA393:AA456" si="363">M393</f>
        <v>1.6390210639836129</v>
      </c>
      <c r="AB393" s="84">
        <f t="shared" ref="AB393:AB456" si="364">N393</f>
        <v>0</v>
      </c>
      <c r="AC393" s="84">
        <f t="shared" ref="AC393:AC456" si="365">O393</f>
        <v>0</v>
      </c>
      <c r="AD393" s="84">
        <f t="shared" ref="AD393:AD456" si="366">P393</f>
        <v>0</v>
      </c>
      <c r="AF393" s="83">
        <f t="shared" ref="AF393:AF456" si="367">R393</f>
        <v>1.6390210639836129</v>
      </c>
      <c r="AG393" s="83">
        <f t="shared" ref="AG393:AG456" si="368">S393</f>
        <v>0</v>
      </c>
      <c r="AH393" s="83">
        <f t="shared" ref="AH393:AH456" si="369">T393</f>
        <v>0</v>
      </c>
      <c r="AI393" s="83">
        <f t="shared" ref="AI393:AI456" si="370">U393</f>
        <v>0</v>
      </c>
      <c r="AJ393" s="83">
        <f t="shared" ref="AJ393:AJ456" si="371">V393</f>
        <v>1.6390210639836129</v>
      </c>
      <c r="AK393" s="83">
        <f t="shared" ref="AK393:AK456" si="372">W393</f>
        <v>0</v>
      </c>
      <c r="AL393" s="83">
        <f t="shared" ref="AL393:AL456" si="373">X393</f>
        <v>1.6390210639836129</v>
      </c>
      <c r="AM393" s="83">
        <f t="shared" ref="AM393:AM456" si="374">Y393</f>
        <v>0</v>
      </c>
      <c r="AN393" s="83">
        <f t="shared" ref="AN393:AN456" si="375">Z393</f>
        <v>0</v>
      </c>
      <c r="AO393" s="83">
        <f t="shared" ref="AO393:AO410" si="376">AA393</f>
        <v>1.6390210639836129</v>
      </c>
      <c r="AP393" s="83">
        <f t="shared" ref="AP393:AP456" si="377">AB393</f>
        <v>0</v>
      </c>
      <c r="AQ393" s="83">
        <f t="shared" ref="AQ393:AQ456" si="378">AC393</f>
        <v>0</v>
      </c>
      <c r="AR393" s="83">
        <f t="shared" ref="AR393:AR410" si="379">AD393</f>
        <v>0</v>
      </c>
      <c r="AT393" t="s">
        <v>15</v>
      </c>
    </row>
    <row r="394" spans="1:46" x14ac:dyDescent="0.25">
      <c r="A394" s="10" t="s">
        <v>586</v>
      </c>
      <c r="B394" s="10">
        <v>2024</v>
      </c>
      <c r="C394" s="10" t="s">
        <v>15</v>
      </c>
      <c r="D394" s="125">
        <v>3.5250013216453242</v>
      </c>
      <c r="E394" s="102"/>
      <c r="F394" s="125"/>
      <c r="G394" s="103"/>
      <c r="H394" s="125">
        <v>3.5250013216453242</v>
      </c>
      <c r="I394" s="125"/>
      <c r="J394" s="125">
        <v>3.5250013216453242</v>
      </c>
      <c r="K394" s="103"/>
      <c r="L394" s="103"/>
      <c r="M394" s="103">
        <v>3.5250013216453242</v>
      </c>
      <c r="N394" s="103"/>
      <c r="O394" s="103"/>
      <c r="P394" s="102"/>
      <c r="R394" s="84">
        <f t="shared" si="354"/>
        <v>3.5250013216453242</v>
      </c>
      <c r="S394" s="84">
        <f t="shared" si="355"/>
        <v>0</v>
      </c>
      <c r="T394" s="84">
        <f t="shared" si="356"/>
        <v>0</v>
      </c>
      <c r="U394" s="84">
        <f t="shared" si="357"/>
        <v>0</v>
      </c>
      <c r="V394" s="84">
        <f t="shared" si="358"/>
        <v>3.5250013216453242</v>
      </c>
      <c r="W394" s="84">
        <f t="shared" si="359"/>
        <v>0</v>
      </c>
      <c r="X394" s="84">
        <f t="shared" si="360"/>
        <v>3.5250013216453242</v>
      </c>
      <c r="Y394" s="84">
        <f t="shared" si="361"/>
        <v>0</v>
      </c>
      <c r="Z394" s="84">
        <f t="shared" si="362"/>
        <v>0</v>
      </c>
      <c r="AA394" s="84">
        <f t="shared" si="363"/>
        <v>3.5250013216453242</v>
      </c>
      <c r="AB394" s="84">
        <f t="shared" si="364"/>
        <v>0</v>
      </c>
      <c r="AC394" s="84">
        <f t="shared" si="365"/>
        <v>0</v>
      </c>
      <c r="AD394" s="84">
        <f t="shared" si="366"/>
        <v>0</v>
      </c>
      <c r="AF394" s="83">
        <f t="shared" si="367"/>
        <v>3.5250013216453242</v>
      </c>
      <c r="AG394" s="83">
        <f t="shared" si="368"/>
        <v>0</v>
      </c>
      <c r="AH394" s="83">
        <f t="shared" si="369"/>
        <v>0</v>
      </c>
      <c r="AI394" s="83">
        <f t="shared" si="370"/>
        <v>0</v>
      </c>
      <c r="AJ394" s="83">
        <f t="shared" si="371"/>
        <v>3.5250013216453242</v>
      </c>
      <c r="AK394" s="83">
        <f t="shared" si="372"/>
        <v>0</v>
      </c>
      <c r="AL394" s="83">
        <f t="shared" si="373"/>
        <v>3.5250013216453242</v>
      </c>
      <c r="AM394" s="83">
        <f t="shared" si="374"/>
        <v>0</v>
      </c>
      <c r="AN394" s="83">
        <f t="shared" si="375"/>
        <v>0</v>
      </c>
      <c r="AO394" s="83">
        <f t="shared" si="376"/>
        <v>3.5250013216453242</v>
      </c>
      <c r="AP394" s="83">
        <f t="shared" si="377"/>
        <v>0</v>
      </c>
      <c r="AQ394" s="83">
        <f t="shared" si="378"/>
        <v>0</v>
      </c>
      <c r="AR394" s="83">
        <f t="shared" si="379"/>
        <v>0</v>
      </c>
      <c r="AT394" t="s">
        <v>15</v>
      </c>
    </row>
    <row r="395" spans="1:46" x14ac:dyDescent="0.25">
      <c r="A395" s="10" t="s">
        <v>586</v>
      </c>
      <c r="B395" s="10">
        <v>2025</v>
      </c>
      <c r="C395" s="10" t="s">
        <v>15</v>
      </c>
      <c r="D395" s="125">
        <v>5.5988027180170441</v>
      </c>
      <c r="E395" s="102"/>
      <c r="F395" s="125"/>
      <c r="G395" s="103"/>
      <c r="H395" s="125">
        <v>5.5988027180170441</v>
      </c>
      <c r="I395" s="125"/>
      <c r="J395" s="125">
        <v>5.5988027180170441</v>
      </c>
      <c r="K395" s="103"/>
      <c r="L395" s="103"/>
      <c r="M395" s="103">
        <v>5.5988027180170441</v>
      </c>
      <c r="N395" s="103"/>
      <c r="O395" s="103"/>
      <c r="P395" s="102"/>
      <c r="R395" s="84">
        <f t="shared" si="354"/>
        <v>5.5988027180170441</v>
      </c>
      <c r="S395" s="84">
        <f t="shared" si="355"/>
        <v>0</v>
      </c>
      <c r="T395" s="84">
        <f t="shared" si="356"/>
        <v>0</v>
      </c>
      <c r="U395" s="84">
        <f t="shared" si="357"/>
        <v>0</v>
      </c>
      <c r="V395" s="84">
        <f t="shared" si="358"/>
        <v>5.5988027180170441</v>
      </c>
      <c r="W395" s="84">
        <f t="shared" si="359"/>
        <v>0</v>
      </c>
      <c r="X395" s="84">
        <f t="shared" si="360"/>
        <v>5.5988027180170441</v>
      </c>
      <c r="Y395" s="84">
        <f t="shared" si="361"/>
        <v>0</v>
      </c>
      <c r="Z395" s="84">
        <f t="shared" si="362"/>
        <v>0</v>
      </c>
      <c r="AA395" s="84">
        <f t="shared" si="363"/>
        <v>5.5988027180170441</v>
      </c>
      <c r="AB395" s="84">
        <f t="shared" si="364"/>
        <v>0</v>
      </c>
      <c r="AC395" s="84">
        <f t="shared" si="365"/>
        <v>0</v>
      </c>
      <c r="AD395" s="84">
        <f t="shared" si="366"/>
        <v>0</v>
      </c>
      <c r="AF395" s="83">
        <f t="shared" si="367"/>
        <v>5.5988027180170441</v>
      </c>
      <c r="AG395" s="83">
        <f t="shared" si="368"/>
        <v>0</v>
      </c>
      <c r="AH395" s="83">
        <f t="shared" si="369"/>
        <v>0</v>
      </c>
      <c r="AI395" s="83">
        <f t="shared" si="370"/>
        <v>0</v>
      </c>
      <c r="AJ395" s="83">
        <f t="shared" si="371"/>
        <v>5.5988027180170441</v>
      </c>
      <c r="AK395" s="83">
        <f t="shared" si="372"/>
        <v>0</v>
      </c>
      <c r="AL395" s="83">
        <f t="shared" si="373"/>
        <v>5.5988027180170441</v>
      </c>
      <c r="AM395" s="83">
        <f t="shared" si="374"/>
        <v>0</v>
      </c>
      <c r="AN395" s="83">
        <f t="shared" si="375"/>
        <v>0</v>
      </c>
      <c r="AO395" s="83">
        <f t="shared" si="376"/>
        <v>5.5988027180170441</v>
      </c>
      <c r="AP395" s="83">
        <f t="shared" si="377"/>
        <v>0</v>
      </c>
      <c r="AQ395" s="83">
        <f t="shared" si="378"/>
        <v>0</v>
      </c>
      <c r="AR395" s="83">
        <f t="shared" si="379"/>
        <v>0</v>
      </c>
      <c r="AT395" t="s">
        <v>15</v>
      </c>
    </row>
    <row r="396" spans="1:46" x14ac:dyDescent="0.25">
      <c r="A396" s="10" t="s">
        <v>586</v>
      </c>
      <c r="B396" s="10">
        <v>2026</v>
      </c>
      <c r="C396" s="10" t="s">
        <v>15</v>
      </c>
      <c r="D396" s="125">
        <v>4.8423536768795428</v>
      </c>
      <c r="E396" s="102"/>
      <c r="F396" s="125"/>
      <c r="G396" s="103"/>
      <c r="H396" s="125">
        <v>4.8423536768795428</v>
      </c>
      <c r="I396" s="125"/>
      <c r="J396" s="125">
        <v>4.8423536768795428</v>
      </c>
      <c r="K396" s="103"/>
      <c r="L396" s="103"/>
      <c r="M396" s="103">
        <v>4.8423536768795428</v>
      </c>
      <c r="N396" s="103"/>
      <c r="O396" s="103"/>
      <c r="P396" s="102"/>
      <c r="R396" s="84">
        <f t="shared" si="354"/>
        <v>4.8423536768795428</v>
      </c>
      <c r="S396" s="84">
        <f t="shared" si="355"/>
        <v>0</v>
      </c>
      <c r="T396" s="84">
        <f t="shared" si="356"/>
        <v>0</v>
      </c>
      <c r="U396" s="84">
        <f t="shared" si="357"/>
        <v>0</v>
      </c>
      <c r="V396" s="84">
        <f t="shared" si="358"/>
        <v>4.8423536768795428</v>
      </c>
      <c r="W396" s="84">
        <f t="shared" si="359"/>
        <v>0</v>
      </c>
      <c r="X396" s="84">
        <f t="shared" si="360"/>
        <v>4.8423536768795428</v>
      </c>
      <c r="Y396" s="84">
        <f t="shared" si="361"/>
        <v>0</v>
      </c>
      <c r="Z396" s="84">
        <f t="shared" si="362"/>
        <v>0</v>
      </c>
      <c r="AA396" s="84">
        <f t="shared" si="363"/>
        <v>4.8423536768795428</v>
      </c>
      <c r="AB396" s="84">
        <f t="shared" si="364"/>
        <v>0</v>
      </c>
      <c r="AC396" s="84">
        <f t="shared" si="365"/>
        <v>0</v>
      </c>
      <c r="AD396" s="84">
        <f t="shared" si="366"/>
        <v>0</v>
      </c>
      <c r="AF396" s="83">
        <f t="shared" si="367"/>
        <v>4.8423536768795428</v>
      </c>
      <c r="AG396" s="83">
        <f t="shared" si="368"/>
        <v>0</v>
      </c>
      <c r="AH396" s="83">
        <f t="shared" si="369"/>
        <v>0</v>
      </c>
      <c r="AI396" s="83">
        <f t="shared" si="370"/>
        <v>0</v>
      </c>
      <c r="AJ396" s="83">
        <f t="shared" si="371"/>
        <v>4.8423536768795428</v>
      </c>
      <c r="AK396" s="83">
        <f t="shared" si="372"/>
        <v>0</v>
      </c>
      <c r="AL396" s="83">
        <f t="shared" si="373"/>
        <v>4.8423536768795428</v>
      </c>
      <c r="AM396" s="83">
        <f t="shared" si="374"/>
        <v>0</v>
      </c>
      <c r="AN396" s="83">
        <f t="shared" si="375"/>
        <v>0</v>
      </c>
      <c r="AO396" s="83">
        <f t="shared" si="376"/>
        <v>4.8423536768795428</v>
      </c>
      <c r="AP396" s="83">
        <f t="shared" si="377"/>
        <v>0</v>
      </c>
      <c r="AQ396" s="83">
        <f t="shared" si="378"/>
        <v>0</v>
      </c>
      <c r="AR396" s="83">
        <f t="shared" si="379"/>
        <v>0</v>
      </c>
      <c r="AT396" t="s">
        <v>15</v>
      </c>
    </row>
    <row r="397" spans="1:46" x14ac:dyDescent="0.25">
      <c r="A397" s="10" t="s">
        <v>586</v>
      </c>
      <c r="B397" s="10">
        <v>2027</v>
      </c>
      <c r="C397" s="10" t="s">
        <v>15</v>
      </c>
      <c r="D397" s="125">
        <v>4.0176080444985383</v>
      </c>
      <c r="E397" s="102"/>
      <c r="F397" s="125"/>
      <c r="G397" s="103"/>
      <c r="H397" s="125">
        <v>4.0176080444985383</v>
      </c>
      <c r="I397" s="125"/>
      <c r="J397" s="125">
        <v>4.0176080444985383</v>
      </c>
      <c r="K397" s="103"/>
      <c r="L397" s="103"/>
      <c r="M397" s="103">
        <v>4.0176080444985383</v>
      </c>
      <c r="N397" s="103"/>
      <c r="O397" s="103"/>
      <c r="P397" s="102"/>
      <c r="R397" s="84">
        <f t="shared" si="354"/>
        <v>4.0176080444985383</v>
      </c>
      <c r="S397" s="84">
        <f t="shared" si="355"/>
        <v>0</v>
      </c>
      <c r="T397" s="84">
        <f t="shared" si="356"/>
        <v>0</v>
      </c>
      <c r="U397" s="84">
        <f t="shared" si="357"/>
        <v>0</v>
      </c>
      <c r="V397" s="84">
        <f t="shared" si="358"/>
        <v>4.0176080444985383</v>
      </c>
      <c r="W397" s="84">
        <f t="shared" si="359"/>
        <v>0</v>
      </c>
      <c r="X397" s="84">
        <f t="shared" si="360"/>
        <v>4.0176080444985383</v>
      </c>
      <c r="Y397" s="84">
        <f t="shared" si="361"/>
        <v>0</v>
      </c>
      <c r="Z397" s="84">
        <f t="shared" si="362"/>
        <v>0</v>
      </c>
      <c r="AA397" s="84">
        <f t="shared" si="363"/>
        <v>4.0176080444985383</v>
      </c>
      <c r="AB397" s="84">
        <f t="shared" si="364"/>
        <v>0</v>
      </c>
      <c r="AC397" s="84">
        <f t="shared" si="365"/>
        <v>0</v>
      </c>
      <c r="AD397" s="84">
        <f t="shared" si="366"/>
        <v>0</v>
      </c>
      <c r="AF397" s="83">
        <f t="shared" si="367"/>
        <v>4.0176080444985383</v>
      </c>
      <c r="AG397" s="83">
        <f t="shared" si="368"/>
        <v>0</v>
      </c>
      <c r="AH397" s="83">
        <f t="shared" si="369"/>
        <v>0</v>
      </c>
      <c r="AI397" s="83">
        <f t="shared" si="370"/>
        <v>0</v>
      </c>
      <c r="AJ397" s="83">
        <f t="shared" si="371"/>
        <v>4.0176080444985383</v>
      </c>
      <c r="AK397" s="83">
        <f t="shared" si="372"/>
        <v>0</v>
      </c>
      <c r="AL397" s="83">
        <f t="shared" si="373"/>
        <v>4.0176080444985383</v>
      </c>
      <c r="AM397" s="83">
        <f t="shared" si="374"/>
        <v>0</v>
      </c>
      <c r="AN397" s="83">
        <f t="shared" si="375"/>
        <v>0</v>
      </c>
      <c r="AO397" s="83">
        <f t="shared" si="376"/>
        <v>4.0176080444985383</v>
      </c>
      <c r="AP397" s="83">
        <f t="shared" si="377"/>
        <v>0</v>
      </c>
      <c r="AQ397" s="83">
        <f t="shared" si="378"/>
        <v>0</v>
      </c>
      <c r="AR397" s="83">
        <f t="shared" si="379"/>
        <v>0</v>
      </c>
      <c r="AT397" t="s">
        <v>15</v>
      </c>
    </row>
    <row r="398" spans="1:46" x14ac:dyDescent="0.25">
      <c r="A398" s="10" t="s">
        <v>586</v>
      </c>
      <c r="B398" s="10">
        <v>2028</v>
      </c>
      <c r="C398" s="10" t="s">
        <v>15</v>
      </c>
      <c r="D398" s="125">
        <v>3.1655426785845919</v>
      </c>
      <c r="E398" s="102"/>
      <c r="F398" s="125"/>
      <c r="G398" s="103"/>
      <c r="H398" s="125">
        <v>3.1655426785845919</v>
      </c>
      <c r="I398" s="125"/>
      <c r="J398" s="125">
        <v>3.1655426785845919</v>
      </c>
      <c r="K398" s="103"/>
      <c r="L398" s="103"/>
      <c r="M398" s="103">
        <v>3.1655426785845919</v>
      </c>
      <c r="N398" s="103"/>
      <c r="O398" s="103"/>
      <c r="P398" s="102"/>
      <c r="R398" s="84">
        <f t="shared" si="354"/>
        <v>3.1655426785845919</v>
      </c>
      <c r="S398" s="84">
        <f t="shared" si="355"/>
        <v>0</v>
      </c>
      <c r="T398" s="84">
        <f t="shared" si="356"/>
        <v>0</v>
      </c>
      <c r="U398" s="84">
        <f t="shared" si="357"/>
        <v>0</v>
      </c>
      <c r="V398" s="84">
        <f t="shared" si="358"/>
        <v>3.1655426785845919</v>
      </c>
      <c r="W398" s="84">
        <f t="shared" si="359"/>
        <v>0</v>
      </c>
      <c r="X398" s="84">
        <f t="shared" si="360"/>
        <v>3.1655426785845919</v>
      </c>
      <c r="Y398" s="84">
        <f t="shared" si="361"/>
        <v>0</v>
      </c>
      <c r="Z398" s="84">
        <f t="shared" si="362"/>
        <v>0</v>
      </c>
      <c r="AA398" s="84">
        <f t="shared" si="363"/>
        <v>3.1655426785845919</v>
      </c>
      <c r="AB398" s="84">
        <f t="shared" si="364"/>
        <v>0</v>
      </c>
      <c r="AC398" s="84">
        <f t="shared" si="365"/>
        <v>0</v>
      </c>
      <c r="AD398" s="84">
        <f t="shared" si="366"/>
        <v>0</v>
      </c>
      <c r="AF398" s="83">
        <f t="shared" si="367"/>
        <v>3.1655426785845919</v>
      </c>
      <c r="AG398" s="83">
        <f t="shared" si="368"/>
        <v>0</v>
      </c>
      <c r="AH398" s="83">
        <f t="shared" si="369"/>
        <v>0</v>
      </c>
      <c r="AI398" s="83">
        <f t="shared" si="370"/>
        <v>0</v>
      </c>
      <c r="AJ398" s="83">
        <f t="shared" si="371"/>
        <v>3.1655426785845919</v>
      </c>
      <c r="AK398" s="83">
        <f t="shared" si="372"/>
        <v>0</v>
      </c>
      <c r="AL398" s="83">
        <f t="shared" si="373"/>
        <v>3.1655426785845919</v>
      </c>
      <c r="AM398" s="83">
        <f t="shared" si="374"/>
        <v>0</v>
      </c>
      <c r="AN398" s="83">
        <f t="shared" si="375"/>
        <v>0</v>
      </c>
      <c r="AO398" s="83">
        <f t="shared" si="376"/>
        <v>3.1655426785845919</v>
      </c>
      <c r="AP398" s="83">
        <f t="shared" si="377"/>
        <v>0</v>
      </c>
      <c r="AQ398" s="83">
        <f t="shared" si="378"/>
        <v>0</v>
      </c>
      <c r="AR398" s="83">
        <f t="shared" si="379"/>
        <v>0</v>
      </c>
      <c r="AT398" t="s">
        <v>15</v>
      </c>
    </row>
    <row r="399" spans="1:46" x14ac:dyDescent="0.25">
      <c r="A399" s="10" t="s">
        <v>586</v>
      </c>
      <c r="B399" s="10">
        <v>2029</v>
      </c>
      <c r="C399" s="10" t="s">
        <v>15</v>
      </c>
      <c r="D399" s="125">
        <v>2.3340225378308337</v>
      </c>
      <c r="E399" s="102"/>
      <c r="F399" s="125"/>
      <c r="G399" s="103"/>
      <c r="H399" s="125">
        <v>2.3340225378308337</v>
      </c>
      <c r="I399" s="125"/>
      <c r="J399" s="125">
        <v>2.3340225378308337</v>
      </c>
      <c r="K399" s="103"/>
      <c r="L399" s="103"/>
      <c r="M399" s="103">
        <v>2.3340225378308337</v>
      </c>
      <c r="N399" s="103"/>
      <c r="O399" s="103"/>
      <c r="P399" s="102"/>
      <c r="R399" s="84">
        <f t="shared" si="354"/>
        <v>2.3340225378308337</v>
      </c>
      <c r="S399" s="84">
        <f t="shared" si="355"/>
        <v>0</v>
      </c>
      <c r="T399" s="84">
        <f t="shared" si="356"/>
        <v>0</v>
      </c>
      <c r="U399" s="84">
        <f t="shared" si="357"/>
        <v>0</v>
      </c>
      <c r="V399" s="84">
        <f t="shared" si="358"/>
        <v>2.3340225378308337</v>
      </c>
      <c r="W399" s="84">
        <f t="shared" si="359"/>
        <v>0</v>
      </c>
      <c r="X399" s="84">
        <f t="shared" si="360"/>
        <v>2.3340225378308337</v>
      </c>
      <c r="Y399" s="84">
        <f t="shared" si="361"/>
        <v>0</v>
      </c>
      <c r="Z399" s="84">
        <f t="shared" si="362"/>
        <v>0</v>
      </c>
      <c r="AA399" s="84">
        <f t="shared" si="363"/>
        <v>2.3340225378308337</v>
      </c>
      <c r="AB399" s="84">
        <f t="shared" si="364"/>
        <v>0</v>
      </c>
      <c r="AC399" s="84">
        <f t="shared" si="365"/>
        <v>0</v>
      </c>
      <c r="AD399" s="84">
        <f t="shared" si="366"/>
        <v>0</v>
      </c>
      <c r="AF399" s="83">
        <f t="shared" si="367"/>
        <v>2.3340225378308337</v>
      </c>
      <c r="AG399" s="83">
        <f t="shared" si="368"/>
        <v>0</v>
      </c>
      <c r="AH399" s="83">
        <f t="shared" si="369"/>
        <v>0</v>
      </c>
      <c r="AI399" s="83">
        <f t="shared" si="370"/>
        <v>0</v>
      </c>
      <c r="AJ399" s="83">
        <f t="shared" si="371"/>
        <v>2.3340225378308337</v>
      </c>
      <c r="AK399" s="83">
        <f t="shared" si="372"/>
        <v>0</v>
      </c>
      <c r="AL399" s="83">
        <f t="shared" si="373"/>
        <v>2.3340225378308337</v>
      </c>
      <c r="AM399" s="83">
        <f t="shared" si="374"/>
        <v>0</v>
      </c>
      <c r="AN399" s="83">
        <f t="shared" si="375"/>
        <v>0</v>
      </c>
      <c r="AO399" s="83">
        <f t="shared" si="376"/>
        <v>2.3340225378308337</v>
      </c>
      <c r="AP399" s="83">
        <f t="shared" si="377"/>
        <v>0</v>
      </c>
      <c r="AQ399" s="83">
        <f t="shared" si="378"/>
        <v>0</v>
      </c>
      <c r="AR399" s="83">
        <f t="shared" si="379"/>
        <v>0</v>
      </c>
      <c r="AT399" t="s">
        <v>15</v>
      </c>
    </row>
    <row r="400" spans="1:46" x14ac:dyDescent="0.25">
      <c r="A400" s="10" t="s">
        <v>586</v>
      </c>
      <c r="B400" s="10">
        <v>2030</v>
      </c>
      <c r="C400" s="10" t="s">
        <v>15</v>
      </c>
      <c r="D400" s="125">
        <v>1.5742570880677602</v>
      </c>
      <c r="E400" s="102"/>
      <c r="F400" s="125"/>
      <c r="G400" s="103"/>
      <c r="H400" s="125">
        <v>1.5742570880677602</v>
      </c>
      <c r="I400" s="125"/>
      <c r="J400" s="125">
        <v>1.5742570880677602</v>
      </c>
      <c r="K400" s="103"/>
      <c r="L400" s="103"/>
      <c r="M400" s="103">
        <v>1.5742570880677602</v>
      </c>
      <c r="N400" s="103"/>
      <c r="O400" s="103"/>
      <c r="P400" s="102"/>
      <c r="R400" s="84">
        <f t="shared" si="354"/>
        <v>1.5742570880677602</v>
      </c>
      <c r="S400" s="84">
        <f t="shared" si="355"/>
        <v>0</v>
      </c>
      <c r="T400" s="84">
        <f t="shared" si="356"/>
        <v>0</v>
      </c>
      <c r="U400" s="84">
        <f t="shared" si="357"/>
        <v>0</v>
      </c>
      <c r="V400" s="84">
        <f t="shared" si="358"/>
        <v>1.5742570880677602</v>
      </c>
      <c r="W400" s="84">
        <f t="shared" si="359"/>
        <v>0</v>
      </c>
      <c r="X400" s="84">
        <f t="shared" si="360"/>
        <v>1.5742570880677602</v>
      </c>
      <c r="Y400" s="84">
        <f t="shared" si="361"/>
        <v>0</v>
      </c>
      <c r="Z400" s="84">
        <f t="shared" si="362"/>
        <v>0</v>
      </c>
      <c r="AA400" s="84">
        <f t="shared" si="363"/>
        <v>1.5742570880677602</v>
      </c>
      <c r="AB400" s="84">
        <f t="shared" si="364"/>
        <v>0</v>
      </c>
      <c r="AC400" s="84">
        <f t="shared" si="365"/>
        <v>0</v>
      </c>
      <c r="AD400" s="84">
        <f t="shared" si="366"/>
        <v>0</v>
      </c>
      <c r="AF400" s="83">
        <f t="shared" si="367"/>
        <v>1.5742570880677602</v>
      </c>
      <c r="AG400" s="83">
        <f t="shared" si="368"/>
        <v>0</v>
      </c>
      <c r="AH400" s="83">
        <f t="shared" si="369"/>
        <v>0</v>
      </c>
      <c r="AI400" s="83">
        <f t="shared" si="370"/>
        <v>0</v>
      </c>
      <c r="AJ400" s="83">
        <f t="shared" si="371"/>
        <v>1.5742570880677602</v>
      </c>
      <c r="AK400" s="83">
        <f t="shared" si="372"/>
        <v>0</v>
      </c>
      <c r="AL400" s="83">
        <f t="shared" si="373"/>
        <v>1.5742570880677602</v>
      </c>
      <c r="AM400" s="83">
        <f t="shared" si="374"/>
        <v>0</v>
      </c>
      <c r="AN400" s="83">
        <f t="shared" si="375"/>
        <v>0</v>
      </c>
      <c r="AO400" s="83">
        <f t="shared" si="376"/>
        <v>1.5742570880677602</v>
      </c>
      <c r="AP400" s="83">
        <f t="shared" si="377"/>
        <v>0</v>
      </c>
      <c r="AQ400" s="83">
        <f t="shared" si="378"/>
        <v>0</v>
      </c>
      <c r="AR400" s="83">
        <f t="shared" si="379"/>
        <v>0</v>
      </c>
      <c r="AT400" t="s">
        <v>15</v>
      </c>
    </row>
    <row r="401" spans="1:46" x14ac:dyDescent="0.25">
      <c r="A401" s="10" t="s">
        <v>586</v>
      </c>
      <c r="B401" s="10">
        <v>2031</v>
      </c>
      <c r="C401" s="10" t="s">
        <v>15</v>
      </c>
      <c r="D401" s="125">
        <v>0.92682375767435432</v>
      </c>
      <c r="E401" s="102"/>
      <c r="F401" s="125"/>
      <c r="G401" s="103"/>
      <c r="H401" s="125">
        <v>0.92682375767435432</v>
      </c>
      <c r="I401" s="125"/>
      <c r="J401" s="125">
        <v>0.92682375767435432</v>
      </c>
      <c r="K401" s="103"/>
      <c r="L401" s="103"/>
      <c r="M401" s="103">
        <v>0.92682375767435432</v>
      </c>
      <c r="N401" s="103"/>
      <c r="O401" s="103"/>
      <c r="P401" s="102"/>
      <c r="R401" s="84">
        <f t="shared" si="354"/>
        <v>0.92682375767435432</v>
      </c>
      <c r="S401" s="84">
        <f t="shared" si="355"/>
        <v>0</v>
      </c>
      <c r="T401" s="84">
        <f t="shared" si="356"/>
        <v>0</v>
      </c>
      <c r="U401" s="84">
        <f t="shared" si="357"/>
        <v>0</v>
      </c>
      <c r="V401" s="84">
        <f t="shared" si="358"/>
        <v>0.92682375767435432</v>
      </c>
      <c r="W401" s="84">
        <f t="shared" si="359"/>
        <v>0</v>
      </c>
      <c r="X401" s="84">
        <f t="shared" si="360"/>
        <v>0.92682375767435432</v>
      </c>
      <c r="Y401" s="84">
        <f t="shared" si="361"/>
        <v>0</v>
      </c>
      <c r="Z401" s="84">
        <f t="shared" si="362"/>
        <v>0</v>
      </c>
      <c r="AA401" s="84">
        <f t="shared" si="363"/>
        <v>0.92682375767435432</v>
      </c>
      <c r="AB401" s="84">
        <f t="shared" si="364"/>
        <v>0</v>
      </c>
      <c r="AC401" s="84">
        <f t="shared" si="365"/>
        <v>0</v>
      </c>
      <c r="AD401" s="84">
        <f t="shared" si="366"/>
        <v>0</v>
      </c>
      <c r="AF401" s="83">
        <f t="shared" si="367"/>
        <v>0.92682375767435432</v>
      </c>
      <c r="AG401" s="83">
        <f t="shared" si="368"/>
        <v>0</v>
      </c>
      <c r="AH401" s="83">
        <f t="shared" si="369"/>
        <v>0</v>
      </c>
      <c r="AI401" s="83">
        <f t="shared" si="370"/>
        <v>0</v>
      </c>
      <c r="AJ401" s="83">
        <f t="shared" si="371"/>
        <v>0.92682375767435432</v>
      </c>
      <c r="AK401" s="83">
        <f t="shared" si="372"/>
        <v>0</v>
      </c>
      <c r="AL401" s="83">
        <f t="shared" si="373"/>
        <v>0.92682375767435432</v>
      </c>
      <c r="AM401" s="83">
        <f t="shared" si="374"/>
        <v>0</v>
      </c>
      <c r="AN401" s="83">
        <f t="shared" si="375"/>
        <v>0</v>
      </c>
      <c r="AO401" s="83">
        <f t="shared" si="376"/>
        <v>0.92682375767435432</v>
      </c>
      <c r="AP401" s="83">
        <f t="shared" si="377"/>
        <v>0</v>
      </c>
      <c r="AQ401" s="83">
        <f t="shared" si="378"/>
        <v>0</v>
      </c>
      <c r="AR401" s="83">
        <f t="shared" si="379"/>
        <v>0</v>
      </c>
      <c r="AT401" t="s">
        <v>15</v>
      </c>
    </row>
    <row r="402" spans="1:46" x14ac:dyDescent="0.25">
      <c r="A402" s="10" t="s">
        <v>586</v>
      </c>
      <c r="B402" s="10">
        <v>2032</v>
      </c>
      <c r="C402" s="10" t="s">
        <v>15</v>
      </c>
      <c r="D402" s="125">
        <v>0.43757741106139647</v>
      </c>
      <c r="E402" s="102"/>
      <c r="F402" s="125"/>
      <c r="G402" s="103"/>
      <c r="H402" s="125">
        <v>0.43757741106139647</v>
      </c>
      <c r="I402" s="125"/>
      <c r="J402" s="125">
        <v>0.43757741106139647</v>
      </c>
      <c r="K402" s="103"/>
      <c r="L402" s="103"/>
      <c r="M402" s="103">
        <v>0.43757741106139647</v>
      </c>
      <c r="N402" s="103"/>
      <c r="O402" s="103"/>
      <c r="P402" s="102"/>
      <c r="R402" s="84">
        <f t="shared" si="354"/>
        <v>0.43757741106139647</v>
      </c>
      <c r="S402" s="84">
        <f t="shared" si="355"/>
        <v>0</v>
      </c>
      <c r="T402" s="84">
        <f t="shared" si="356"/>
        <v>0</v>
      </c>
      <c r="U402" s="84">
        <f t="shared" si="357"/>
        <v>0</v>
      </c>
      <c r="V402" s="84">
        <f t="shared" si="358"/>
        <v>0.43757741106139647</v>
      </c>
      <c r="W402" s="84">
        <f t="shared" si="359"/>
        <v>0</v>
      </c>
      <c r="X402" s="84">
        <f t="shared" si="360"/>
        <v>0.43757741106139647</v>
      </c>
      <c r="Y402" s="84">
        <f t="shared" si="361"/>
        <v>0</v>
      </c>
      <c r="Z402" s="84">
        <f t="shared" si="362"/>
        <v>0</v>
      </c>
      <c r="AA402" s="84">
        <f t="shared" si="363"/>
        <v>0.43757741106139647</v>
      </c>
      <c r="AB402" s="84">
        <f t="shared" si="364"/>
        <v>0</v>
      </c>
      <c r="AC402" s="84">
        <f t="shared" si="365"/>
        <v>0</v>
      </c>
      <c r="AD402" s="84">
        <f t="shared" si="366"/>
        <v>0</v>
      </c>
      <c r="AF402" s="83">
        <f t="shared" si="367"/>
        <v>0.43757741106139647</v>
      </c>
      <c r="AG402" s="83">
        <f t="shared" si="368"/>
        <v>0</v>
      </c>
      <c r="AH402" s="83">
        <f t="shared" si="369"/>
        <v>0</v>
      </c>
      <c r="AI402" s="83">
        <f t="shared" si="370"/>
        <v>0</v>
      </c>
      <c r="AJ402" s="83">
        <f t="shared" si="371"/>
        <v>0.43757741106139647</v>
      </c>
      <c r="AK402" s="83">
        <f t="shared" si="372"/>
        <v>0</v>
      </c>
      <c r="AL402" s="83">
        <f t="shared" si="373"/>
        <v>0.43757741106139647</v>
      </c>
      <c r="AM402" s="83">
        <f t="shared" si="374"/>
        <v>0</v>
      </c>
      <c r="AN402" s="83">
        <f t="shared" si="375"/>
        <v>0</v>
      </c>
      <c r="AO402" s="83">
        <f t="shared" si="376"/>
        <v>0.43757741106139647</v>
      </c>
      <c r="AP402" s="83">
        <f t="shared" si="377"/>
        <v>0</v>
      </c>
      <c r="AQ402" s="83">
        <f t="shared" si="378"/>
        <v>0</v>
      </c>
      <c r="AR402" s="83">
        <f t="shared" si="379"/>
        <v>0</v>
      </c>
      <c r="AT402" t="s">
        <v>15</v>
      </c>
    </row>
    <row r="403" spans="1:46" x14ac:dyDescent="0.25">
      <c r="A403" s="10" t="s">
        <v>586</v>
      </c>
      <c r="B403" s="10">
        <v>2033</v>
      </c>
      <c r="C403" s="10" t="s">
        <v>15</v>
      </c>
      <c r="D403" s="125">
        <v>0.14482499914872335</v>
      </c>
      <c r="E403" s="102"/>
      <c r="F403" s="125"/>
      <c r="G403" s="103"/>
      <c r="H403" s="125">
        <v>0.14482499914872335</v>
      </c>
      <c r="I403" s="125"/>
      <c r="J403" s="125">
        <v>0.14482499914872335</v>
      </c>
      <c r="K403" s="103"/>
      <c r="L403" s="103"/>
      <c r="M403" s="103">
        <v>0.14482499914872335</v>
      </c>
      <c r="N403" s="103"/>
      <c r="O403" s="103"/>
      <c r="P403" s="102"/>
      <c r="R403" s="84">
        <f t="shared" si="354"/>
        <v>0.14482499914872335</v>
      </c>
      <c r="S403" s="84">
        <f t="shared" si="355"/>
        <v>0</v>
      </c>
      <c r="T403" s="84">
        <f t="shared" si="356"/>
        <v>0</v>
      </c>
      <c r="U403" s="84">
        <f t="shared" si="357"/>
        <v>0</v>
      </c>
      <c r="V403" s="84">
        <f t="shared" si="358"/>
        <v>0.14482499914872335</v>
      </c>
      <c r="W403" s="84">
        <f t="shared" si="359"/>
        <v>0</v>
      </c>
      <c r="X403" s="84">
        <f t="shared" si="360"/>
        <v>0.14482499914872335</v>
      </c>
      <c r="Y403" s="84">
        <f t="shared" si="361"/>
        <v>0</v>
      </c>
      <c r="Z403" s="84">
        <f t="shared" si="362"/>
        <v>0</v>
      </c>
      <c r="AA403" s="84">
        <f t="shared" si="363"/>
        <v>0.14482499914872335</v>
      </c>
      <c r="AB403" s="84">
        <f t="shared" si="364"/>
        <v>0</v>
      </c>
      <c r="AC403" s="84">
        <f t="shared" si="365"/>
        <v>0</v>
      </c>
      <c r="AD403" s="84">
        <f t="shared" si="366"/>
        <v>0</v>
      </c>
      <c r="AF403" s="83">
        <f t="shared" si="367"/>
        <v>0.14482499914872335</v>
      </c>
      <c r="AG403" s="83">
        <f t="shared" si="368"/>
        <v>0</v>
      </c>
      <c r="AH403" s="83">
        <f t="shared" si="369"/>
        <v>0</v>
      </c>
      <c r="AI403" s="83">
        <f t="shared" si="370"/>
        <v>0</v>
      </c>
      <c r="AJ403" s="83">
        <f t="shared" si="371"/>
        <v>0.14482499914872335</v>
      </c>
      <c r="AK403" s="83">
        <f t="shared" si="372"/>
        <v>0</v>
      </c>
      <c r="AL403" s="83">
        <f t="shared" si="373"/>
        <v>0.14482499914872335</v>
      </c>
      <c r="AM403" s="83">
        <f t="shared" si="374"/>
        <v>0</v>
      </c>
      <c r="AN403" s="83">
        <f t="shared" si="375"/>
        <v>0</v>
      </c>
      <c r="AO403" s="83">
        <f t="shared" si="376"/>
        <v>0.14482499914872335</v>
      </c>
      <c r="AP403" s="83">
        <f t="shared" si="377"/>
        <v>0</v>
      </c>
      <c r="AQ403" s="83">
        <f t="shared" si="378"/>
        <v>0</v>
      </c>
      <c r="AR403" s="83">
        <f t="shared" si="379"/>
        <v>0</v>
      </c>
      <c r="AT403" t="s">
        <v>15</v>
      </c>
    </row>
    <row r="404" spans="1:46" x14ac:dyDescent="0.25">
      <c r="A404" s="10" t="s">
        <v>586</v>
      </c>
      <c r="B404" s="10">
        <v>2034</v>
      </c>
      <c r="C404" s="10" t="s">
        <v>15</v>
      </c>
      <c r="D404" s="125">
        <v>1.5895233973771235E-2</v>
      </c>
      <c r="E404" s="102"/>
      <c r="F404" s="125"/>
      <c r="G404" s="103"/>
      <c r="H404" s="125">
        <v>1.5895233973771235E-2</v>
      </c>
      <c r="I404" s="125"/>
      <c r="J404" s="125">
        <v>1.5895233973771235E-2</v>
      </c>
      <c r="K404" s="103"/>
      <c r="L404" s="103"/>
      <c r="M404" s="103">
        <v>1.5895233973771235E-2</v>
      </c>
      <c r="N404" s="103"/>
      <c r="O404" s="103"/>
      <c r="P404" s="102"/>
      <c r="R404" s="84">
        <f t="shared" si="354"/>
        <v>1.5895233973771235E-2</v>
      </c>
      <c r="S404" s="84">
        <f t="shared" si="355"/>
        <v>0</v>
      </c>
      <c r="T404" s="84">
        <f t="shared" si="356"/>
        <v>0</v>
      </c>
      <c r="U404" s="84">
        <f t="shared" si="357"/>
        <v>0</v>
      </c>
      <c r="V404" s="84">
        <f t="shared" si="358"/>
        <v>1.5895233973771235E-2</v>
      </c>
      <c r="W404" s="84">
        <f t="shared" si="359"/>
        <v>0</v>
      </c>
      <c r="X404" s="84">
        <f t="shared" si="360"/>
        <v>1.5895233973771235E-2</v>
      </c>
      <c r="Y404" s="84">
        <f t="shared" si="361"/>
        <v>0</v>
      </c>
      <c r="Z404" s="84">
        <f t="shared" si="362"/>
        <v>0</v>
      </c>
      <c r="AA404" s="84">
        <f t="shared" si="363"/>
        <v>1.5895233973771235E-2</v>
      </c>
      <c r="AB404" s="84">
        <f t="shared" si="364"/>
        <v>0</v>
      </c>
      <c r="AC404" s="84">
        <f t="shared" si="365"/>
        <v>0</v>
      </c>
      <c r="AD404" s="84">
        <f t="shared" si="366"/>
        <v>0</v>
      </c>
      <c r="AF404" s="83">
        <f t="shared" si="367"/>
        <v>1.5895233973771235E-2</v>
      </c>
      <c r="AG404" s="83">
        <f t="shared" si="368"/>
        <v>0</v>
      </c>
      <c r="AH404" s="83">
        <f t="shared" si="369"/>
        <v>0</v>
      </c>
      <c r="AI404" s="83">
        <f t="shared" si="370"/>
        <v>0</v>
      </c>
      <c r="AJ404" s="83">
        <f t="shared" si="371"/>
        <v>1.5895233973771235E-2</v>
      </c>
      <c r="AK404" s="83">
        <f t="shared" si="372"/>
        <v>0</v>
      </c>
      <c r="AL404" s="83">
        <f t="shared" si="373"/>
        <v>1.5895233973771235E-2</v>
      </c>
      <c r="AM404" s="83">
        <f t="shared" si="374"/>
        <v>0</v>
      </c>
      <c r="AN404" s="83">
        <f t="shared" si="375"/>
        <v>0</v>
      </c>
      <c r="AO404" s="83">
        <f t="shared" si="376"/>
        <v>1.5895233973771235E-2</v>
      </c>
      <c r="AP404" s="83">
        <f t="shared" si="377"/>
        <v>0</v>
      </c>
      <c r="AQ404" s="83">
        <f t="shared" si="378"/>
        <v>0</v>
      </c>
      <c r="AR404" s="83">
        <f t="shared" si="379"/>
        <v>0</v>
      </c>
      <c r="AT404" t="s">
        <v>15</v>
      </c>
    </row>
    <row r="405" spans="1:46" x14ac:dyDescent="0.25">
      <c r="A405" s="10" t="s">
        <v>586</v>
      </c>
      <c r="B405" s="10">
        <v>2035</v>
      </c>
      <c r="C405" s="10" t="s">
        <v>15</v>
      </c>
      <c r="D405" s="102"/>
      <c r="E405" s="102"/>
      <c r="F405" s="102"/>
      <c r="G405" s="103"/>
      <c r="H405" s="103"/>
      <c r="I405" s="103"/>
      <c r="J405" s="103"/>
      <c r="K405" s="103"/>
      <c r="L405" s="103"/>
      <c r="M405" s="103"/>
      <c r="N405" s="103"/>
      <c r="O405" s="103"/>
      <c r="P405" s="102"/>
      <c r="R405" s="84">
        <f t="shared" si="354"/>
        <v>0</v>
      </c>
      <c r="S405" s="84">
        <f t="shared" si="355"/>
        <v>0</v>
      </c>
      <c r="T405" s="84">
        <f t="shared" si="356"/>
        <v>0</v>
      </c>
      <c r="U405" s="84">
        <f t="shared" si="357"/>
        <v>0</v>
      </c>
      <c r="V405" s="84">
        <f t="shared" si="358"/>
        <v>0</v>
      </c>
      <c r="W405" s="84">
        <f t="shared" si="359"/>
        <v>0</v>
      </c>
      <c r="X405" s="84">
        <f t="shared" si="360"/>
        <v>0</v>
      </c>
      <c r="Y405" s="84">
        <f t="shared" si="361"/>
        <v>0</v>
      </c>
      <c r="Z405" s="84">
        <f t="shared" si="362"/>
        <v>0</v>
      </c>
      <c r="AA405" s="84">
        <f t="shared" si="363"/>
        <v>0</v>
      </c>
      <c r="AB405" s="84">
        <f t="shared" si="364"/>
        <v>0</v>
      </c>
      <c r="AC405" s="84">
        <f t="shared" si="365"/>
        <v>0</v>
      </c>
      <c r="AD405" s="84">
        <f t="shared" si="366"/>
        <v>0</v>
      </c>
      <c r="AF405" s="83">
        <f t="shared" si="367"/>
        <v>0</v>
      </c>
      <c r="AG405" s="83">
        <f t="shared" si="368"/>
        <v>0</v>
      </c>
      <c r="AH405" s="83">
        <f t="shared" si="369"/>
        <v>0</v>
      </c>
      <c r="AI405" s="83">
        <f t="shared" si="370"/>
        <v>0</v>
      </c>
      <c r="AJ405" s="83">
        <f t="shared" si="371"/>
        <v>0</v>
      </c>
      <c r="AK405" s="83">
        <f t="shared" si="372"/>
        <v>0</v>
      </c>
      <c r="AL405" s="83">
        <f t="shared" si="373"/>
        <v>0</v>
      </c>
      <c r="AM405" s="83">
        <f t="shared" si="374"/>
        <v>0</v>
      </c>
      <c r="AN405" s="83">
        <f t="shared" si="375"/>
        <v>0</v>
      </c>
      <c r="AO405" s="83">
        <f t="shared" si="376"/>
        <v>0</v>
      </c>
      <c r="AP405" s="83">
        <f t="shared" si="377"/>
        <v>0</v>
      </c>
      <c r="AQ405" s="83">
        <f t="shared" si="378"/>
        <v>0</v>
      </c>
      <c r="AR405" s="83">
        <f t="shared" si="379"/>
        <v>0</v>
      </c>
      <c r="AT405" t="s">
        <v>15</v>
      </c>
    </row>
    <row r="406" spans="1:46" x14ac:dyDescent="0.25">
      <c r="A406" s="10" t="s">
        <v>586</v>
      </c>
      <c r="B406" s="10">
        <v>2036</v>
      </c>
      <c r="C406" s="10" t="s">
        <v>15</v>
      </c>
      <c r="D406" s="102"/>
      <c r="E406" s="102"/>
      <c r="F406" s="102"/>
      <c r="G406" s="103"/>
      <c r="H406" s="103"/>
      <c r="I406" s="103"/>
      <c r="J406" s="103"/>
      <c r="K406" s="103"/>
      <c r="L406" s="103"/>
      <c r="M406" s="103"/>
      <c r="N406" s="103"/>
      <c r="O406" s="103"/>
      <c r="P406" s="102"/>
      <c r="R406" s="84">
        <f t="shared" si="354"/>
        <v>0</v>
      </c>
      <c r="S406" s="84">
        <f t="shared" si="355"/>
        <v>0</v>
      </c>
      <c r="T406" s="84">
        <f t="shared" si="356"/>
        <v>0</v>
      </c>
      <c r="U406" s="84">
        <f t="shared" si="357"/>
        <v>0</v>
      </c>
      <c r="V406" s="84">
        <f t="shared" si="358"/>
        <v>0</v>
      </c>
      <c r="W406" s="84">
        <f t="shared" si="359"/>
        <v>0</v>
      </c>
      <c r="X406" s="84">
        <f t="shared" si="360"/>
        <v>0</v>
      </c>
      <c r="Y406" s="84">
        <f t="shared" si="361"/>
        <v>0</v>
      </c>
      <c r="Z406" s="84">
        <f t="shared" si="362"/>
        <v>0</v>
      </c>
      <c r="AA406" s="84">
        <f t="shared" si="363"/>
        <v>0</v>
      </c>
      <c r="AB406" s="84">
        <f t="shared" si="364"/>
        <v>0</v>
      </c>
      <c r="AC406" s="84">
        <f t="shared" si="365"/>
        <v>0</v>
      </c>
      <c r="AD406" s="84">
        <f t="shared" si="366"/>
        <v>0</v>
      </c>
      <c r="AF406" s="83">
        <f t="shared" si="367"/>
        <v>0</v>
      </c>
      <c r="AG406" s="83">
        <f t="shared" si="368"/>
        <v>0</v>
      </c>
      <c r="AH406" s="83">
        <f t="shared" si="369"/>
        <v>0</v>
      </c>
      <c r="AI406" s="83">
        <f t="shared" si="370"/>
        <v>0</v>
      </c>
      <c r="AJ406" s="83">
        <f t="shared" si="371"/>
        <v>0</v>
      </c>
      <c r="AK406" s="83">
        <f t="shared" si="372"/>
        <v>0</v>
      </c>
      <c r="AL406" s="83">
        <f t="shared" si="373"/>
        <v>0</v>
      </c>
      <c r="AM406" s="83">
        <f t="shared" si="374"/>
        <v>0</v>
      </c>
      <c r="AN406" s="83">
        <f t="shared" si="375"/>
        <v>0</v>
      </c>
      <c r="AO406" s="83">
        <f t="shared" si="376"/>
        <v>0</v>
      </c>
      <c r="AP406" s="83">
        <f t="shared" si="377"/>
        <v>0</v>
      </c>
      <c r="AQ406" s="83">
        <f t="shared" si="378"/>
        <v>0</v>
      </c>
      <c r="AR406" s="83">
        <f t="shared" si="379"/>
        <v>0</v>
      </c>
      <c r="AT406" t="s">
        <v>15</v>
      </c>
    </row>
    <row r="407" spans="1:46" x14ac:dyDescent="0.25">
      <c r="A407" s="10" t="s">
        <v>586</v>
      </c>
      <c r="B407" s="10">
        <v>2037</v>
      </c>
      <c r="C407" s="10" t="s">
        <v>15</v>
      </c>
      <c r="D407" s="102"/>
      <c r="E407" s="102"/>
      <c r="F407" s="102"/>
      <c r="G407" s="103"/>
      <c r="H407" s="103"/>
      <c r="I407" s="103"/>
      <c r="J407" s="103"/>
      <c r="K407" s="103"/>
      <c r="L407" s="103"/>
      <c r="M407" s="103"/>
      <c r="N407" s="103"/>
      <c r="O407" s="103"/>
      <c r="P407" s="102"/>
      <c r="R407" s="84">
        <f t="shared" si="354"/>
        <v>0</v>
      </c>
      <c r="S407" s="84">
        <f t="shared" si="355"/>
        <v>0</v>
      </c>
      <c r="T407" s="84">
        <f t="shared" si="356"/>
        <v>0</v>
      </c>
      <c r="U407" s="84">
        <f t="shared" si="357"/>
        <v>0</v>
      </c>
      <c r="V407" s="84">
        <f t="shared" si="358"/>
        <v>0</v>
      </c>
      <c r="W407" s="84">
        <f t="shared" si="359"/>
        <v>0</v>
      </c>
      <c r="X407" s="84">
        <f t="shared" si="360"/>
        <v>0</v>
      </c>
      <c r="Y407" s="84">
        <f t="shared" si="361"/>
        <v>0</v>
      </c>
      <c r="Z407" s="84">
        <f t="shared" si="362"/>
        <v>0</v>
      </c>
      <c r="AA407" s="84">
        <f t="shared" si="363"/>
        <v>0</v>
      </c>
      <c r="AB407" s="84">
        <f t="shared" si="364"/>
        <v>0</v>
      </c>
      <c r="AC407" s="84">
        <f t="shared" si="365"/>
        <v>0</v>
      </c>
      <c r="AD407" s="84">
        <f t="shared" si="366"/>
        <v>0</v>
      </c>
      <c r="AF407" s="83">
        <f t="shared" si="367"/>
        <v>0</v>
      </c>
      <c r="AG407" s="83">
        <f t="shared" si="368"/>
        <v>0</v>
      </c>
      <c r="AH407" s="83">
        <f t="shared" si="369"/>
        <v>0</v>
      </c>
      <c r="AI407" s="83">
        <f t="shared" si="370"/>
        <v>0</v>
      </c>
      <c r="AJ407" s="83">
        <f t="shared" si="371"/>
        <v>0</v>
      </c>
      <c r="AK407" s="83">
        <f t="shared" si="372"/>
        <v>0</v>
      </c>
      <c r="AL407" s="83">
        <f t="shared" si="373"/>
        <v>0</v>
      </c>
      <c r="AM407" s="83">
        <f t="shared" si="374"/>
        <v>0</v>
      </c>
      <c r="AN407" s="83">
        <f t="shared" si="375"/>
        <v>0</v>
      </c>
      <c r="AO407" s="83">
        <f t="shared" si="376"/>
        <v>0</v>
      </c>
      <c r="AP407" s="83">
        <f t="shared" si="377"/>
        <v>0</v>
      </c>
      <c r="AQ407" s="83">
        <f t="shared" si="378"/>
        <v>0</v>
      </c>
      <c r="AR407" s="83">
        <f t="shared" si="379"/>
        <v>0</v>
      </c>
      <c r="AT407" t="s">
        <v>15</v>
      </c>
    </row>
    <row r="408" spans="1:46" x14ac:dyDescent="0.25">
      <c r="A408" s="10" t="s">
        <v>586</v>
      </c>
      <c r="B408" s="10">
        <v>2038</v>
      </c>
      <c r="C408" s="10" t="s">
        <v>15</v>
      </c>
      <c r="D408" s="102"/>
      <c r="E408" s="102"/>
      <c r="F408" s="102"/>
      <c r="G408" s="103"/>
      <c r="H408" s="103"/>
      <c r="I408" s="103"/>
      <c r="J408" s="103"/>
      <c r="K408" s="103"/>
      <c r="L408" s="103"/>
      <c r="M408" s="103"/>
      <c r="N408" s="103"/>
      <c r="O408" s="103"/>
      <c r="P408" s="102"/>
      <c r="R408" s="84">
        <f t="shared" si="354"/>
        <v>0</v>
      </c>
      <c r="S408" s="84">
        <f t="shared" si="355"/>
        <v>0</v>
      </c>
      <c r="T408" s="84">
        <f t="shared" si="356"/>
        <v>0</v>
      </c>
      <c r="U408" s="84">
        <f t="shared" si="357"/>
        <v>0</v>
      </c>
      <c r="V408" s="84">
        <f t="shared" si="358"/>
        <v>0</v>
      </c>
      <c r="W408" s="84">
        <f t="shared" si="359"/>
        <v>0</v>
      </c>
      <c r="X408" s="84">
        <f t="shared" si="360"/>
        <v>0</v>
      </c>
      <c r="Y408" s="84">
        <f t="shared" si="361"/>
        <v>0</v>
      </c>
      <c r="Z408" s="84">
        <f t="shared" si="362"/>
        <v>0</v>
      </c>
      <c r="AA408" s="84">
        <f t="shared" si="363"/>
        <v>0</v>
      </c>
      <c r="AB408" s="84">
        <f t="shared" si="364"/>
        <v>0</v>
      </c>
      <c r="AC408" s="84">
        <f t="shared" si="365"/>
        <v>0</v>
      </c>
      <c r="AD408" s="84">
        <f t="shared" si="366"/>
        <v>0</v>
      </c>
      <c r="AF408" s="83">
        <f t="shared" si="367"/>
        <v>0</v>
      </c>
      <c r="AG408" s="83">
        <f t="shared" si="368"/>
        <v>0</v>
      </c>
      <c r="AH408" s="83">
        <f t="shared" si="369"/>
        <v>0</v>
      </c>
      <c r="AI408" s="83">
        <f t="shared" si="370"/>
        <v>0</v>
      </c>
      <c r="AJ408" s="83">
        <f t="shared" si="371"/>
        <v>0</v>
      </c>
      <c r="AK408" s="83">
        <f t="shared" si="372"/>
        <v>0</v>
      </c>
      <c r="AL408" s="83">
        <f t="shared" si="373"/>
        <v>0</v>
      </c>
      <c r="AM408" s="83">
        <f t="shared" si="374"/>
        <v>0</v>
      </c>
      <c r="AN408" s="83">
        <f t="shared" si="375"/>
        <v>0</v>
      </c>
      <c r="AO408" s="83">
        <f t="shared" si="376"/>
        <v>0</v>
      </c>
      <c r="AP408" s="83">
        <f t="shared" si="377"/>
        <v>0</v>
      </c>
      <c r="AQ408" s="83">
        <f t="shared" si="378"/>
        <v>0</v>
      </c>
      <c r="AR408" s="83">
        <f t="shared" si="379"/>
        <v>0</v>
      </c>
      <c r="AT408" t="s">
        <v>15</v>
      </c>
    </row>
    <row r="409" spans="1:46" x14ac:dyDescent="0.25">
      <c r="A409" s="10" t="s">
        <v>586</v>
      </c>
      <c r="B409" s="10">
        <v>2039</v>
      </c>
      <c r="C409" s="10" t="s">
        <v>15</v>
      </c>
      <c r="D409" s="102"/>
      <c r="E409" s="102"/>
      <c r="F409" s="102"/>
      <c r="G409" s="103"/>
      <c r="H409" s="103"/>
      <c r="I409" s="103"/>
      <c r="J409" s="103"/>
      <c r="K409" s="103"/>
      <c r="L409" s="103"/>
      <c r="M409" s="103"/>
      <c r="N409" s="103"/>
      <c r="O409" s="103"/>
      <c r="P409" s="102"/>
      <c r="R409" s="84">
        <f t="shared" si="354"/>
        <v>0</v>
      </c>
      <c r="S409" s="84">
        <f t="shared" si="355"/>
        <v>0</v>
      </c>
      <c r="T409" s="84">
        <f t="shared" si="356"/>
        <v>0</v>
      </c>
      <c r="U409" s="84">
        <f t="shared" si="357"/>
        <v>0</v>
      </c>
      <c r="V409" s="84">
        <f t="shared" si="358"/>
        <v>0</v>
      </c>
      <c r="W409" s="84">
        <f t="shared" si="359"/>
        <v>0</v>
      </c>
      <c r="X409" s="84">
        <f t="shared" si="360"/>
        <v>0</v>
      </c>
      <c r="Y409" s="84">
        <f t="shared" si="361"/>
        <v>0</v>
      </c>
      <c r="Z409" s="84">
        <f t="shared" si="362"/>
        <v>0</v>
      </c>
      <c r="AA409" s="84">
        <f t="shared" si="363"/>
        <v>0</v>
      </c>
      <c r="AB409" s="84">
        <f t="shared" si="364"/>
        <v>0</v>
      </c>
      <c r="AC409" s="84">
        <f t="shared" si="365"/>
        <v>0</v>
      </c>
      <c r="AD409" s="84">
        <f t="shared" si="366"/>
        <v>0</v>
      </c>
      <c r="AF409" s="83">
        <f t="shared" si="367"/>
        <v>0</v>
      </c>
      <c r="AG409" s="83">
        <f t="shared" si="368"/>
        <v>0</v>
      </c>
      <c r="AH409" s="83">
        <f t="shared" si="369"/>
        <v>0</v>
      </c>
      <c r="AI409" s="83">
        <f t="shared" si="370"/>
        <v>0</v>
      </c>
      <c r="AJ409" s="83">
        <f t="shared" si="371"/>
        <v>0</v>
      </c>
      <c r="AK409" s="83">
        <f t="shared" si="372"/>
        <v>0</v>
      </c>
      <c r="AL409" s="83">
        <f t="shared" si="373"/>
        <v>0</v>
      </c>
      <c r="AM409" s="83">
        <f t="shared" si="374"/>
        <v>0</v>
      </c>
      <c r="AN409" s="83">
        <f t="shared" si="375"/>
        <v>0</v>
      </c>
      <c r="AO409" s="83">
        <f t="shared" si="376"/>
        <v>0</v>
      </c>
      <c r="AP409" s="83">
        <f t="shared" si="377"/>
        <v>0</v>
      </c>
      <c r="AQ409" s="83">
        <f t="shared" si="378"/>
        <v>0</v>
      </c>
      <c r="AR409" s="83">
        <f t="shared" si="379"/>
        <v>0</v>
      </c>
      <c r="AT409" t="s">
        <v>15</v>
      </c>
    </row>
    <row r="410" spans="1:46" x14ac:dyDescent="0.25">
      <c r="A410" s="10" t="s">
        <v>586</v>
      </c>
      <c r="B410" s="10">
        <v>2040</v>
      </c>
      <c r="C410" s="10" t="s">
        <v>15</v>
      </c>
      <c r="D410" s="102"/>
      <c r="E410" s="102"/>
      <c r="F410" s="102"/>
      <c r="G410" s="103"/>
      <c r="H410" s="103"/>
      <c r="I410" s="103"/>
      <c r="J410" s="103"/>
      <c r="K410" s="103"/>
      <c r="L410" s="103"/>
      <c r="M410" s="103"/>
      <c r="N410" s="103"/>
      <c r="O410" s="103"/>
      <c r="P410" s="102"/>
      <c r="R410" s="84">
        <f t="shared" si="354"/>
        <v>0</v>
      </c>
      <c r="S410" s="84">
        <f t="shared" si="355"/>
        <v>0</v>
      </c>
      <c r="T410" s="84">
        <f t="shared" si="356"/>
        <v>0</v>
      </c>
      <c r="U410" s="84">
        <f t="shared" si="357"/>
        <v>0</v>
      </c>
      <c r="V410" s="84">
        <f t="shared" si="358"/>
        <v>0</v>
      </c>
      <c r="W410" s="84">
        <f t="shared" si="359"/>
        <v>0</v>
      </c>
      <c r="X410" s="84">
        <f t="shared" si="360"/>
        <v>0</v>
      </c>
      <c r="Y410" s="84">
        <f t="shared" si="361"/>
        <v>0</v>
      </c>
      <c r="Z410" s="84">
        <f t="shared" si="362"/>
        <v>0</v>
      </c>
      <c r="AA410" s="84">
        <f t="shared" si="363"/>
        <v>0</v>
      </c>
      <c r="AB410" s="84">
        <f t="shared" si="364"/>
        <v>0</v>
      </c>
      <c r="AC410" s="84">
        <f t="shared" si="365"/>
        <v>0</v>
      </c>
      <c r="AD410" s="84">
        <f t="shared" si="366"/>
        <v>0</v>
      </c>
      <c r="AF410" s="83">
        <f t="shared" si="367"/>
        <v>0</v>
      </c>
      <c r="AG410" s="83">
        <f t="shared" si="368"/>
        <v>0</v>
      </c>
      <c r="AH410" s="83">
        <f t="shared" si="369"/>
        <v>0</v>
      </c>
      <c r="AI410" s="83">
        <f t="shared" si="370"/>
        <v>0</v>
      </c>
      <c r="AJ410" s="83">
        <f t="shared" si="371"/>
        <v>0</v>
      </c>
      <c r="AK410" s="83">
        <f t="shared" si="372"/>
        <v>0</v>
      </c>
      <c r="AL410" s="83">
        <f t="shared" si="373"/>
        <v>0</v>
      </c>
      <c r="AM410" s="83">
        <f t="shared" si="374"/>
        <v>0</v>
      </c>
      <c r="AN410" s="83">
        <f t="shared" si="375"/>
        <v>0</v>
      </c>
      <c r="AO410" s="83">
        <f t="shared" si="376"/>
        <v>0</v>
      </c>
      <c r="AP410" s="83">
        <f t="shared" si="377"/>
        <v>0</v>
      </c>
      <c r="AQ410" s="83">
        <f t="shared" si="378"/>
        <v>0</v>
      </c>
      <c r="AR410" s="83">
        <f t="shared" si="379"/>
        <v>0</v>
      </c>
      <c r="AT410" t="s">
        <v>15</v>
      </c>
    </row>
    <row r="411" spans="1:46" x14ac:dyDescent="0.25">
      <c r="A411" s="10" t="s">
        <v>586</v>
      </c>
      <c r="B411" s="10">
        <v>2041</v>
      </c>
      <c r="C411" s="10" t="s">
        <v>15</v>
      </c>
      <c r="D411" s="102"/>
      <c r="E411" s="102"/>
      <c r="F411" s="102"/>
      <c r="G411" s="103"/>
      <c r="H411" s="103"/>
      <c r="I411" s="103"/>
      <c r="J411" s="103"/>
      <c r="K411" s="103"/>
      <c r="L411" s="103"/>
      <c r="M411" s="103"/>
      <c r="N411" s="103"/>
      <c r="O411" s="103"/>
      <c r="P411" s="102"/>
      <c r="R411" s="84">
        <f t="shared" ref="R411:R431" si="380">D411</f>
        <v>0</v>
      </c>
      <c r="S411" s="84">
        <f t="shared" ref="S411:S431" si="381">E411</f>
        <v>0</v>
      </c>
      <c r="T411" s="84">
        <f t="shared" ref="T411:T431" si="382">F411</f>
        <v>0</v>
      </c>
      <c r="U411" s="84">
        <f t="shared" ref="U411:U431" si="383">G411</f>
        <v>0</v>
      </c>
      <c r="V411" s="84">
        <f t="shared" si="358"/>
        <v>0</v>
      </c>
      <c r="W411" s="84">
        <f t="shared" si="359"/>
        <v>0</v>
      </c>
      <c r="X411" s="84">
        <f t="shared" si="360"/>
        <v>0</v>
      </c>
      <c r="Y411" s="84">
        <f t="shared" si="361"/>
        <v>0</v>
      </c>
      <c r="Z411" s="84">
        <f t="shared" si="362"/>
        <v>0</v>
      </c>
      <c r="AA411" s="84">
        <f t="shared" si="363"/>
        <v>0</v>
      </c>
      <c r="AB411" s="84">
        <f t="shared" si="364"/>
        <v>0</v>
      </c>
      <c r="AC411" s="84">
        <f t="shared" si="365"/>
        <v>0</v>
      </c>
      <c r="AD411" s="84">
        <f t="shared" si="366"/>
        <v>0</v>
      </c>
      <c r="AF411" s="83">
        <f t="shared" si="367"/>
        <v>0</v>
      </c>
      <c r="AG411" s="83">
        <f t="shared" si="368"/>
        <v>0</v>
      </c>
      <c r="AH411" s="83">
        <f t="shared" si="369"/>
        <v>0</v>
      </c>
      <c r="AI411" s="83">
        <f t="shared" si="370"/>
        <v>0</v>
      </c>
      <c r="AJ411" s="83">
        <f t="shared" si="371"/>
        <v>0</v>
      </c>
      <c r="AK411" s="83">
        <f t="shared" si="372"/>
        <v>0</v>
      </c>
      <c r="AL411" s="83">
        <f t="shared" si="373"/>
        <v>0</v>
      </c>
      <c r="AM411" s="83">
        <f t="shared" si="374"/>
        <v>0</v>
      </c>
      <c r="AN411" s="83">
        <f t="shared" si="375"/>
        <v>0</v>
      </c>
      <c r="AO411" s="83">
        <f t="shared" ref="AO411:AO431" si="384">AA411</f>
        <v>0</v>
      </c>
      <c r="AP411" s="83">
        <f t="shared" si="377"/>
        <v>0</v>
      </c>
      <c r="AQ411" s="83">
        <f t="shared" si="378"/>
        <v>0</v>
      </c>
      <c r="AR411" s="83">
        <f t="shared" ref="AR411:AR431" si="385">AD411</f>
        <v>0</v>
      </c>
      <c r="AT411" t="s">
        <v>15</v>
      </c>
    </row>
    <row r="412" spans="1:46" x14ac:dyDescent="0.25">
      <c r="A412" s="10" t="s">
        <v>586</v>
      </c>
      <c r="B412" s="10">
        <v>2042</v>
      </c>
      <c r="C412" s="10" t="s">
        <v>15</v>
      </c>
      <c r="D412" s="102"/>
      <c r="E412" s="102"/>
      <c r="F412" s="102"/>
      <c r="G412" s="103"/>
      <c r="H412" s="103"/>
      <c r="I412" s="103"/>
      <c r="J412" s="103"/>
      <c r="K412" s="103"/>
      <c r="L412" s="103"/>
      <c r="M412" s="103"/>
      <c r="N412" s="103"/>
      <c r="O412" s="103"/>
      <c r="P412" s="102"/>
      <c r="R412" s="84">
        <f t="shared" si="380"/>
        <v>0</v>
      </c>
      <c r="S412" s="84">
        <f t="shared" si="381"/>
        <v>0</v>
      </c>
      <c r="T412" s="84">
        <f t="shared" si="382"/>
        <v>0</v>
      </c>
      <c r="U412" s="84">
        <f t="shared" si="383"/>
        <v>0</v>
      </c>
      <c r="V412" s="84">
        <f t="shared" si="358"/>
        <v>0</v>
      </c>
      <c r="W412" s="84">
        <f t="shared" si="359"/>
        <v>0</v>
      </c>
      <c r="X412" s="84">
        <f t="shared" si="360"/>
        <v>0</v>
      </c>
      <c r="Y412" s="84">
        <f t="shared" si="361"/>
        <v>0</v>
      </c>
      <c r="Z412" s="84">
        <f t="shared" si="362"/>
        <v>0</v>
      </c>
      <c r="AA412" s="84">
        <f t="shared" si="363"/>
        <v>0</v>
      </c>
      <c r="AB412" s="84">
        <f t="shared" si="364"/>
        <v>0</v>
      </c>
      <c r="AC412" s="84">
        <f t="shared" si="365"/>
        <v>0</v>
      </c>
      <c r="AD412" s="84">
        <f t="shared" si="366"/>
        <v>0</v>
      </c>
      <c r="AF412" s="83">
        <f t="shared" si="367"/>
        <v>0</v>
      </c>
      <c r="AG412" s="83">
        <f t="shared" si="368"/>
        <v>0</v>
      </c>
      <c r="AH412" s="83">
        <f t="shared" si="369"/>
        <v>0</v>
      </c>
      <c r="AI412" s="83">
        <f t="shared" si="370"/>
        <v>0</v>
      </c>
      <c r="AJ412" s="83">
        <f t="shared" si="371"/>
        <v>0</v>
      </c>
      <c r="AK412" s="83">
        <f t="shared" si="372"/>
        <v>0</v>
      </c>
      <c r="AL412" s="83">
        <f t="shared" si="373"/>
        <v>0</v>
      </c>
      <c r="AM412" s="83">
        <f t="shared" si="374"/>
        <v>0</v>
      </c>
      <c r="AN412" s="83">
        <f t="shared" si="375"/>
        <v>0</v>
      </c>
      <c r="AO412" s="83">
        <f t="shared" si="384"/>
        <v>0</v>
      </c>
      <c r="AP412" s="83">
        <f t="shared" si="377"/>
        <v>0</v>
      </c>
      <c r="AQ412" s="83">
        <f t="shared" si="378"/>
        <v>0</v>
      </c>
      <c r="AR412" s="83">
        <f t="shared" si="385"/>
        <v>0</v>
      </c>
      <c r="AT412" t="s">
        <v>15</v>
      </c>
    </row>
    <row r="413" spans="1:46" x14ac:dyDescent="0.25">
      <c r="A413" s="10" t="s">
        <v>586</v>
      </c>
      <c r="B413" s="10">
        <v>2043</v>
      </c>
      <c r="C413" s="10" t="s">
        <v>15</v>
      </c>
      <c r="D413" s="102"/>
      <c r="E413" s="102"/>
      <c r="F413" s="102"/>
      <c r="G413" s="103"/>
      <c r="H413" s="103"/>
      <c r="I413" s="103"/>
      <c r="J413" s="103"/>
      <c r="K413" s="103"/>
      <c r="L413" s="103"/>
      <c r="M413" s="103"/>
      <c r="N413" s="103"/>
      <c r="O413" s="103"/>
      <c r="P413" s="102"/>
      <c r="R413" s="84">
        <f t="shared" si="380"/>
        <v>0</v>
      </c>
      <c r="S413" s="84">
        <f t="shared" si="381"/>
        <v>0</v>
      </c>
      <c r="T413" s="84">
        <f t="shared" si="382"/>
        <v>0</v>
      </c>
      <c r="U413" s="84">
        <f t="shared" si="383"/>
        <v>0</v>
      </c>
      <c r="V413" s="84">
        <f t="shared" si="358"/>
        <v>0</v>
      </c>
      <c r="W413" s="84">
        <f t="shared" si="359"/>
        <v>0</v>
      </c>
      <c r="X413" s="84">
        <f t="shared" si="360"/>
        <v>0</v>
      </c>
      <c r="Y413" s="84">
        <f t="shared" si="361"/>
        <v>0</v>
      </c>
      <c r="Z413" s="84">
        <f t="shared" si="362"/>
        <v>0</v>
      </c>
      <c r="AA413" s="84">
        <f t="shared" si="363"/>
        <v>0</v>
      </c>
      <c r="AB413" s="84">
        <f t="shared" si="364"/>
        <v>0</v>
      </c>
      <c r="AC413" s="84">
        <f t="shared" si="365"/>
        <v>0</v>
      </c>
      <c r="AD413" s="84">
        <f t="shared" si="366"/>
        <v>0</v>
      </c>
      <c r="AF413" s="83">
        <f t="shared" si="367"/>
        <v>0</v>
      </c>
      <c r="AG413" s="83">
        <f t="shared" si="368"/>
        <v>0</v>
      </c>
      <c r="AH413" s="83">
        <f t="shared" si="369"/>
        <v>0</v>
      </c>
      <c r="AI413" s="83">
        <f t="shared" si="370"/>
        <v>0</v>
      </c>
      <c r="AJ413" s="83">
        <f t="shared" si="371"/>
        <v>0</v>
      </c>
      <c r="AK413" s="83">
        <f t="shared" si="372"/>
        <v>0</v>
      </c>
      <c r="AL413" s="83">
        <f t="shared" si="373"/>
        <v>0</v>
      </c>
      <c r="AM413" s="83">
        <f t="shared" si="374"/>
        <v>0</v>
      </c>
      <c r="AN413" s="83">
        <f t="shared" si="375"/>
        <v>0</v>
      </c>
      <c r="AO413" s="83">
        <f t="shared" si="384"/>
        <v>0</v>
      </c>
      <c r="AP413" s="83">
        <f t="shared" si="377"/>
        <v>0</v>
      </c>
      <c r="AQ413" s="83">
        <f t="shared" si="378"/>
        <v>0</v>
      </c>
      <c r="AR413" s="83">
        <f t="shared" si="385"/>
        <v>0</v>
      </c>
      <c r="AT413" t="s">
        <v>15</v>
      </c>
    </row>
    <row r="414" spans="1:46" x14ac:dyDescent="0.25">
      <c r="A414" s="10" t="s">
        <v>587</v>
      </c>
      <c r="B414" s="10">
        <v>2023</v>
      </c>
      <c r="C414" s="10" t="s">
        <v>15</v>
      </c>
      <c r="D414" s="102"/>
      <c r="E414" s="102"/>
      <c r="F414" s="102"/>
      <c r="G414" s="103"/>
      <c r="H414" s="125">
        <v>1.0744227153171428</v>
      </c>
      <c r="I414" s="103"/>
      <c r="J414" s="103"/>
      <c r="K414" s="103"/>
      <c r="L414" s="103"/>
      <c r="M414" s="103"/>
      <c r="N414" s="103"/>
      <c r="O414" s="103"/>
      <c r="P414" s="102"/>
      <c r="R414" s="84">
        <f t="shared" si="380"/>
        <v>0</v>
      </c>
      <c r="S414" s="84">
        <f t="shared" si="381"/>
        <v>0</v>
      </c>
      <c r="T414" s="84">
        <f t="shared" si="382"/>
        <v>0</v>
      </c>
      <c r="U414" s="84">
        <f t="shared" si="383"/>
        <v>0</v>
      </c>
      <c r="V414" s="84">
        <f t="shared" si="358"/>
        <v>1.0744227153171428</v>
      </c>
      <c r="W414" s="84">
        <f t="shared" si="359"/>
        <v>0</v>
      </c>
      <c r="X414" s="84">
        <f t="shared" si="360"/>
        <v>0</v>
      </c>
      <c r="Y414" s="84">
        <f t="shared" si="361"/>
        <v>0</v>
      </c>
      <c r="Z414" s="84">
        <f t="shared" si="362"/>
        <v>0</v>
      </c>
      <c r="AA414" s="84">
        <f t="shared" si="363"/>
        <v>0</v>
      </c>
      <c r="AB414" s="84">
        <f t="shared" si="364"/>
        <v>0</v>
      </c>
      <c r="AC414" s="84">
        <f t="shared" si="365"/>
        <v>0</v>
      </c>
      <c r="AD414" s="84">
        <f t="shared" si="366"/>
        <v>0</v>
      </c>
      <c r="AF414" s="83">
        <f t="shared" si="367"/>
        <v>0</v>
      </c>
      <c r="AG414" s="83">
        <f t="shared" si="368"/>
        <v>0</v>
      </c>
      <c r="AH414" s="83">
        <f t="shared" si="369"/>
        <v>0</v>
      </c>
      <c r="AI414" s="83">
        <f t="shared" si="370"/>
        <v>0</v>
      </c>
      <c r="AJ414" s="83">
        <f t="shared" si="371"/>
        <v>1.0744227153171428</v>
      </c>
      <c r="AK414" s="83">
        <f t="shared" si="372"/>
        <v>0</v>
      </c>
      <c r="AL414" s="83">
        <f t="shared" si="373"/>
        <v>0</v>
      </c>
      <c r="AM414" s="83">
        <f t="shared" si="374"/>
        <v>0</v>
      </c>
      <c r="AN414" s="83">
        <f t="shared" si="375"/>
        <v>0</v>
      </c>
      <c r="AO414" s="83">
        <f t="shared" si="384"/>
        <v>0</v>
      </c>
      <c r="AP414" s="83">
        <f t="shared" si="377"/>
        <v>0</v>
      </c>
      <c r="AQ414" s="83">
        <f t="shared" si="378"/>
        <v>0</v>
      </c>
      <c r="AR414" s="83">
        <f t="shared" si="385"/>
        <v>0</v>
      </c>
      <c r="AT414" t="s">
        <v>15</v>
      </c>
    </row>
    <row r="415" spans="1:46" x14ac:dyDescent="0.25">
      <c r="A415" s="10" t="s">
        <v>587</v>
      </c>
      <c r="B415" s="10">
        <v>2024</v>
      </c>
      <c r="C415" s="10" t="s">
        <v>15</v>
      </c>
      <c r="D415" s="102"/>
      <c r="E415" s="102"/>
      <c r="F415" s="102"/>
      <c r="G415" s="103"/>
      <c r="H415" s="125">
        <v>2.4290425911037321</v>
      </c>
      <c r="I415" s="103"/>
      <c r="J415" s="103"/>
      <c r="K415" s="103"/>
      <c r="L415" s="103"/>
      <c r="M415" s="103"/>
      <c r="N415" s="103"/>
      <c r="O415" s="103"/>
      <c r="P415" s="102"/>
      <c r="R415" s="84">
        <f t="shared" si="380"/>
        <v>0</v>
      </c>
      <c r="S415" s="84">
        <f t="shared" si="381"/>
        <v>0</v>
      </c>
      <c r="T415" s="84">
        <f t="shared" si="382"/>
        <v>0</v>
      </c>
      <c r="U415" s="84">
        <f t="shared" si="383"/>
        <v>0</v>
      </c>
      <c r="V415" s="84">
        <f t="shared" si="358"/>
        <v>2.4290425911037321</v>
      </c>
      <c r="W415" s="84">
        <f t="shared" si="359"/>
        <v>0</v>
      </c>
      <c r="X415" s="84">
        <f t="shared" si="360"/>
        <v>0</v>
      </c>
      <c r="Y415" s="84">
        <f t="shared" si="361"/>
        <v>0</v>
      </c>
      <c r="Z415" s="84">
        <f t="shared" si="362"/>
        <v>0</v>
      </c>
      <c r="AA415" s="84">
        <f t="shared" si="363"/>
        <v>0</v>
      </c>
      <c r="AB415" s="84">
        <f t="shared" si="364"/>
        <v>0</v>
      </c>
      <c r="AC415" s="84">
        <f t="shared" si="365"/>
        <v>0</v>
      </c>
      <c r="AD415" s="84">
        <f t="shared" si="366"/>
        <v>0</v>
      </c>
      <c r="AF415" s="83">
        <f t="shared" si="367"/>
        <v>0</v>
      </c>
      <c r="AG415" s="83">
        <f t="shared" si="368"/>
        <v>0</v>
      </c>
      <c r="AH415" s="83">
        <f t="shared" si="369"/>
        <v>0</v>
      </c>
      <c r="AI415" s="83">
        <f t="shared" si="370"/>
        <v>0</v>
      </c>
      <c r="AJ415" s="83">
        <f t="shared" si="371"/>
        <v>2.4290425911037321</v>
      </c>
      <c r="AK415" s="83">
        <f t="shared" si="372"/>
        <v>0</v>
      </c>
      <c r="AL415" s="83">
        <f t="shared" si="373"/>
        <v>0</v>
      </c>
      <c r="AM415" s="83">
        <f t="shared" si="374"/>
        <v>0</v>
      </c>
      <c r="AN415" s="83">
        <f t="shared" si="375"/>
        <v>0</v>
      </c>
      <c r="AO415" s="83">
        <f t="shared" si="384"/>
        <v>0</v>
      </c>
      <c r="AP415" s="83">
        <f t="shared" si="377"/>
        <v>0</v>
      </c>
      <c r="AQ415" s="83">
        <f t="shared" si="378"/>
        <v>0</v>
      </c>
      <c r="AR415" s="83">
        <f t="shared" si="385"/>
        <v>0</v>
      </c>
      <c r="AT415" t="s">
        <v>15</v>
      </c>
    </row>
    <row r="416" spans="1:46" x14ac:dyDescent="0.25">
      <c r="A416" s="10" t="s">
        <v>587</v>
      </c>
      <c r="B416" s="10">
        <v>2025</v>
      </c>
      <c r="C416" s="10" t="s">
        <v>15</v>
      </c>
      <c r="D416" s="102"/>
      <c r="E416" s="102"/>
      <c r="F416" s="102"/>
      <c r="G416" s="103"/>
      <c r="H416" s="125">
        <v>4.0601767851858828</v>
      </c>
      <c r="I416" s="103"/>
      <c r="J416" s="103"/>
      <c r="K416" s="103"/>
      <c r="L416" s="103"/>
      <c r="M416" s="103"/>
      <c r="N416" s="103"/>
      <c r="O416" s="103"/>
      <c r="P416" s="102"/>
      <c r="R416" s="84">
        <f t="shared" si="380"/>
        <v>0</v>
      </c>
      <c r="S416" s="84">
        <f t="shared" si="381"/>
        <v>0</v>
      </c>
      <c r="T416" s="84">
        <f t="shared" si="382"/>
        <v>0</v>
      </c>
      <c r="U416" s="84">
        <f t="shared" si="383"/>
        <v>0</v>
      </c>
      <c r="V416" s="84">
        <f t="shared" si="358"/>
        <v>4.0601767851858828</v>
      </c>
      <c r="W416" s="84">
        <f t="shared" si="359"/>
        <v>0</v>
      </c>
      <c r="X416" s="84">
        <f t="shared" si="360"/>
        <v>0</v>
      </c>
      <c r="Y416" s="84">
        <f t="shared" si="361"/>
        <v>0</v>
      </c>
      <c r="Z416" s="84">
        <f t="shared" si="362"/>
        <v>0</v>
      </c>
      <c r="AA416" s="84">
        <f t="shared" si="363"/>
        <v>0</v>
      </c>
      <c r="AB416" s="84">
        <f t="shared" si="364"/>
        <v>0</v>
      </c>
      <c r="AC416" s="84">
        <f t="shared" si="365"/>
        <v>0</v>
      </c>
      <c r="AD416" s="84">
        <f t="shared" si="366"/>
        <v>0</v>
      </c>
      <c r="AF416" s="83">
        <f t="shared" si="367"/>
        <v>0</v>
      </c>
      <c r="AG416" s="83">
        <f t="shared" si="368"/>
        <v>0</v>
      </c>
      <c r="AH416" s="83">
        <f t="shared" si="369"/>
        <v>0</v>
      </c>
      <c r="AI416" s="83">
        <f t="shared" si="370"/>
        <v>0</v>
      </c>
      <c r="AJ416" s="83">
        <f t="shared" si="371"/>
        <v>4.0601767851858828</v>
      </c>
      <c r="AK416" s="83">
        <f t="shared" si="372"/>
        <v>0</v>
      </c>
      <c r="AL416" s="83">
        <f t="shared" si="373"/>
        <v>0</v>
      </c>
      <c r="AM416" s="83">
        <f t="shared" si="374"/>
        <v>0</v>
      </c>
      <c r="AN416" s="83">
        <f t="shared" si="375"/>
        <v>0</v>
      </c>
      <c r="AO416" s="83">
        <f t="shared" si="384"/>
        <v>0</v>
      </c>
      <c r="AP416" s="83">
        <f t="shared" si="377"/>
        <v>0</v>
      </c>
      <c r="AQ416" s="83">
        <f t="shared" si="378"/>
        <v>0</v>
      </c>
      <c r="AR416" s="83">
        <f t="shared" si="385"/>
        <v>0</v>
      </c>
      <c r="AT416" t="s">
        <v>15</v>
      </c>
    </row>
    <row r="417" spans="1:46" x14ac:dyDescent="0.25">
      <c r="A417" s="10" t="s">
        <v>587</v>
      </c>
      <c r="B417" s="10">
        <v>2026</v>
      </c>
      <c r="C417" s="10" t="s">
        <v>15</v>
      </c>
      <c r="D417" s="102"/>
      <c r="E417" s="102"/>
      <c r="F417" s="102"/>
      <c r="G417" s="103"/>
      <c r="H417" s="125">
        <v>3.7269969801092486</v>
      </c>
      <c r="I417" s="103"/>
      <c r="J417" s="103"/>
      <c r="K417" s="103"/>
      <c r="L417" s="103"/>
      <c r="M417" s="103"/>
      <c r="N417" s="103"/>
      <c r="O417" s="103"/>
      <c r="P417" s="102"/>
      <c r="R417" s="84">
        <f t="shared" si="380"/>
        <v>0</v>
      </c>
      <c r="S417" s="84">
        <f t="shared" si="381"/>
        <v>0</v>
      </c>
      <c r="T417" s="84">
        <f t="shared" si="382"/>
        <v>0</v>
      </c>
      <c r="U417" s="84">
        <f t="shared" si="383"/>
        <v>0</v>
      </c>
      <c r="V417" s="84">
        <f t="shared" si="358"/>
        <v>3.7269969801092486</v>
      </c>
      <c r="W417" s="84">
        <f t="shared" si="359"/>
        <v>0</v>
      </c>
      <c r="X417" s="84">
        <f t="shared" si="360"/>
        <v>0</v>
      </c>
      <c r="Y417" s="84">
        <f t="shared" si="361"/>
        <v>0</v>
      </c>
      <c r="Z417" s="84">
        <f t="shared" si="362"/>
        <v>0</v>
      </c>
      <c r="AA417" s="84">
        <f t="shared" si="363"/>
        <v>0</v>
      </c>
      <c r="AB417" s="84">
        <f t="shared" si="364"/>
        <v>0</v>
      </c>
      <c r="AC417" s="84">
        <f t="shared" si="365"/>
        <v>0</v>
      </c>
      <c r="AD417" s="84">
        <f t="shared" si="366"/>
        <v>0</v>
      </c>
      <c r="AF417" s="83">
        <f t="shared" si="367"/>
        <v>0</v>
      </c>
      <c r="AG417" s="83">
        <f t="shared" si="368"/>
        <v>0</v>
      </c>
      <c r="AH417" s="83">
        <f t="shared" si="369"/>
        <v>0</v>
      </c>
      <c r="AI417" s="83">
        <f t="shared" si="370"/>
        <v>0</v>
      </c>
      <c r="AJ417" s="83">
        <f t="shared" si="371"/>
        <v>3.7269969801092486</v>
      </c>
      <c r="AK417" s="83">
        <f t="shared" si="372"/>
        <v>0</v>
      </c>
      <c r="AL417" s="83">
        <f t="shared" si="373"/>
        <v>0</v>
      </c>
      <c r="AM417" s="83">
        <f t="shared" si="374"/>
        <v>0</v>
      </c>
      <c r="AN417" s="83">
        <f t="shared" si="375"/>
        <v>0</v>
      </c>
      <c r="AO417" s="83">
        <f t="shared" si="384"/>
        <v>0</v>
      </c>
      <c r="AP417" s="83">
        <f t="shared" si="377"/>
        <v>0</v>
      </c>
      <c r="AQ417" s="83">
        <f t="shared" si="378"/>
        <v>0</v>
      </c>
      <c r="AR417" s="83">
        <f t="shared" si="385"/>
        <v>0</v>
      </c>
      <c r="AT417" t="s">
        <v>15</v>
      </c>
    </row>
    <row r="418" spans="1:46" x14ac:dyDescent="0.25">
      <c r="A418" s="10" t="s">
        <v>587</v>
      </c>
      <c r="B418" s="10">
        <v>2027</v>
      </c>
      <c r="C418" s="10" t="s">
        <v>15</v>
      </c>
      <c r="D418" s="102"/>
      <c r="E418" s="102"/>
      <c r="F418" s="102"/>
      <c r="G418" s="103"/>
      <c r="H418" s="125">
        <v>3.3652909609582595</v>
      </c>
      <c r="I418" s="103"/>
      <c r="J418" s="103"/>
      <c r="K418" s="103"/>
      <c r="L418" s="103"/>
      <c r="M418" s="103"/>
      <c r="N418" s="103"/>
      <c r="O418" s="103"/>
      <c r="P418" s="102"/>
      <c r="R418" s="84">
        <f t="shared" si="380"/>
        <v>0</v>
      </c>
      <c r="S418" s="84">
        <f t="shared" si="381"/>
        <v>0</v>
      </c>
      <c r="T418" s="84">
        <f t="shared" si="382"/>
        <v>0</v>
      </c>
      <c r="U418" s="84">
        <f t="shared" si="383"/>
        <v>0</v>
      </c>
      <c r="V418" s="84">
        <f t="shared" si="358"/>
        <v>3.3652909609582595</v>
      </c>
      <c r="W418" s="84">
        <f t="shared" si="359"/>
        <v>0</v>
      </c>
      <c r="X418" s="84">
        <f t="shared" si="360"/>
        <v>0</v>
      </c>
      <c r="Y418" s="84">
        <f t="shared" si="361"/>
        <v>0</v>
      </c>
      <c r="Z418" s="84">
        <f t="shared" si="362"/>
        <v>0</v>
      </c>
      <c r="AA418" s="84">
        <f t="shared" si="363"/>
        <v>0</v>
      </c>
      <c r="AB418" s="84">
        <f t="shared" si="364"/>
        <v>0</v>
      </c>
      <c r="AC418" s="84">
        <f t="shared" si="365"/>
        <v>0</v>
      </c>
      <c r="AD418" s="84">
        <f t="shared" si="366"/>
        <v>0</v>
      </c>
      <c r="AF418" s="83">
        <f t="shared" si="367"/>
        <v>0</v>
      </c>
      <c r="AG418" s="83">
        <f t="shared" si="368"/>
        <v>0</v>
      </c>
      <c r="AH418" s="83">
        <f t="shared" si="369"/>
        <v>0</v>
      </c>
      <c r="AI418" s="83">
        <f t="shared" si="370"/>
        <v>0</v>
      </c>
      <c r="AJ418" s="83">
        <f t="shared" si="371"/>
        <v>3.3652909609582595</v>
      </c>
      <c r="AK418" s="83">
        <f t="shared" si="372"/>
        <v>0</v>
      </c>
      <c r="AL418" s="83">
        <f t="shared" si="373"/>
        <v>0</v>
      </c>
      <c r="AM418" s="83">
        <f t="shared" si="374"/>
        <v>0</v>
      </c>
      <c r="AN418" s="83">
        <f t="shared" si="375"/>
        <v>0</v>
      </c>
      <c r="AO418" s="83">
        <f t="shared" si="384"/>
        <v>0</v>
      </c>
      <c r="AP418" s="83">
        <f t="shared" si="377"/>
        <v>0</v>
      </c>
      <c r="AQ418" s="83">
        <f t="shared" si="378"/>
        <v>0</v>
      </c>
      <c r="AR418" s="83">
        <f t="shared" si="385"/>
        <v>0</v>
      </c>
      <c r="AT418" t="s">
        <v>15</v>
      </c>
    </row>
    <row r="419" spans="1:46" x14ac:dyDescent="0.25">
      <c r="A419" s="10" t="s">
        <v>587</v>
      </c>
      <c r="B419" s="10">
        <v>2028</v>
      </c>
      <c r="C419" s="10" t="s">
        <v>15</v>
      </c>
      <c r="D419" s="102"/>
      <c r="E419" s="102"/>
      <c r="F419" s="102"/>
      <c r="G419" s="103"/>
      <c r="H419" s="125">
        <v>2.9820931378669</v>
      </c>
      <c r="I419" s="103"/>
      <c r="J419" s="103"/>
      <c r="K419" s="103"/>
      <c r="L419" s="103"/>
      <c r="M419" s="103"/>
      <c r="N419" s="103"/>
      <c r="O419" s="103"/>
      <c r="P419" s="102"/>
      <c r="R419" s="84">
        <f t="shared" si="380"/>
        <v>0</v>
      </c>
      <c r="S419" s="84">
        <f t="shared" si="381"/>
        <v>0</v>
      </c>
      <c r="T419" s="84">
        <f t="shared" si="382"/>
        <v>0</v>
      </c>
      <c r="U419" s="84">
        <f t="shared" si="383"/>
        <v>0</v>
      </c>
      <c r="V419" s="84">
        <f t="shared" si="358"/>
        <v>2.9820931378669</v>
      </c>
      <c r="W419" s="84">
        <f t="shared" si="359"/>
        <v>0</v>
      </c>
      <c r="X419" s="84">
        <f t="shared" si="360"/>
        <v>0</v>
      </c>
      <c r="Y419" s="84">
        <f t="shared" si="361"/>
        <v>0</v>
      </c>
      <c r="Z419" s="84">
        <f t="shared" si="362"/>
        <v>0</v>
      </c>
      <c r="AA419" s="84">
        <f t="shared" si="363"/>
        <v>0</v>
      </c>
      <c r="AB419" s="84">
        <f t="shared" si="364"/>
        <v>0</v>
      </c>
      <c r="AC419" s="84">
        <f t="shared" si="365"/>
        <v>0</v>
      </c>
      <c r="AD419" s="84">
        <f t="shared" si="366"/>
        <v>0</v>
      </c>
      <c r="AF419" s="83">
        <f t="shared" si="367"/>
        <v>0</v>
      </c>
      <c r="AG419" s="83">
        <f t="shared" si="368"/>
        <v>0</v>
      </c>
      <c r="AH419" s="83">
        <f t="shared" si="369"/>
        <v>0</v>
      </c>
      <c r="AI419" s="83">
        <f t="shared" si="370"/>
        <v>0</v>
      </c>
      <c r="AJ419" s="83">
        <f t="shared" si="371"/>
        <v>2.9820931378669</v>
      </c>
      <c r="AK419" s="83">
        <f t="shared" si="372"/>
        <v>0</v>
      </c>
      <c r="AL419" s="83">
        <f t="shared" si="373"/>
        <v>0</v>
      </c>
      <c r="AM419" s="83">
        <f t="shared" si="374"/>
        <v>0</v>
      </c>
      <c r="AN419" s="83">
        <f t="shared" si="375"/>
        <v>0</v>
      </c>
      <c r="AO419" s="83">
        <f t="shared" si="384"/>
        <v>0</v>
      </c>
      <c r="AP419" s="83">
        <f t="shared" si="377"/>
        <v>0</v>
      </c>
      <c r="AQ419" s="83">
        <f t="shared" si="378"/>
        <v>0</v>
      </c>
      <c r="AR419" s="83">
        <f t="shared" si="385"/>
        <v>0</v>
      </c>
      <c r="AT419" t="s">
        <v>15</v>
      </c>
    </row>
    <row r="420" spans="1:46" x14ac:dyDescent="0.25">
      <c r="A420" s="10" t="s">
        <v>587</v>
      </c>
      <c r="B420" s="10">
        <v>2029</v>
      </c>
      <c r="C420" s="10" t="s">
        <v>15</v>
      </c>
      <c r="D420" s="102"/>
      <c r="E420" s="102"/>
      <c r="F420" s="102"/>
      <c r="G420" s="103"/>
      <c r="H420" s="125">
        <v>2.5857081065023988</v>
      </c>
      <c r="I420" s="103"/>
      <c r="J420" s="103"/>
      <c r="K420" s="103"/>
      <c r="L420" s="103"/>
      <c r="M420" s="103"/>
      <c r="N420" s="103"/>
      <c r="O420" s="103"/>
      <c r="P420" s="102"/>
      <c r="R420" s="84">
        <f t="shared" si="380"/>
        <v>0</v>
      </c>
      <c r="S420" s="84">
        <f t="shared" si="381"/>
        <v>0</v>
      </c>
      <c r="T420" s="84">
        <f t="shared" si="382"/>
        <v>0</v>
      </c>
      <c r="U420" s="84">
        <f t="shared" si="383"/>
        <v>0</v>
      </c>
      <c r="V420" s="84">
        <f t="shared" si="358"/>
        <v>2.5857081065023988</v>
      </c>
      <c r="W420" s="84">
        <f t="shared" si="359"/>
        <v>0</v>
      </c>
      <c r="X420" s="84">
        <f t="shared" si="360"/>
        <v>0</v>
      </c>
      <c r="Y420" s="84">
        <f t="shared" si="361"/>
        <v>0</v>
      </c>
      <c r="Z420" s="84">
        <f t="shared" si="362"/>
        <v>0</v>
      </c>
      <c r="AA420" s="84">
        <f t="shared" si="363"/>
        <v>0</v>
      </c>
      <c r="AB420" s="84">
        <f t="shared" si="364"/>
        <v>0</v>
      </c>
      <c r="AC420" s="84">
        <f t="shared" si="365"/>
        <v>0</v>
      </c>
      <c r="AD420" s="84">
        <f t="shared" si="366"/>
        <v>0</v>
      </c>
      <c r="AF420" s="83">
        <f t="shared" si="367"/>
        <v>0</v>
      </c>
      <c r="AG420" s="83">
        <f t="shared" si="368"/>
        <v>0</v>
      </c>
      <c r="AH420" s="83">
        <f t="shared" si="369"/>
        <v>0</v>
      </c>
      <c r="AI420" s="83">
        <f t="shared" si="370"/>
        <v>0</v>
      </c>
      <c r="AJ420" s="83">
        <f t="shared" si="371"/>
        <v>2.5857081065023988</v>
      </c>
      <c r="AK420" s="83">
        <f t="shared" si="372"/>
        <v>0</v>
      </c>
      <c r="AL420" s="83">
        <f t="shared" si="373"/>
        <v>0</v>
      </c>
      <c r="AM420" s="83">
        <f t="shared" si="374"/>
        <v>0</v>
      </c>
      <c r="AN420" s="83">
        <f t="shared" si="375"/>
        <v>0</v>
      </c>
      <c r="AO420" s="83">
        <f t="shared" si="384"/>
        <v>0</v>
      </c>
      <c r="AP420" s="83">
        <f t="shared" si="377"/>
        <v>0</v>
      </c>
      <c r="AQ420" s="83">
        <f t="shared" si="378"/>
        <v>0</v>
      </c>
      <c r="AR420" s="83">
        <f t="shared" si="385"/>
        <v>0</v>
      </c>
      <c r="AT420" t="s">
        <v>15</v>
      </c>
    </row>
    <row r="421" spans="1:46" x14ac:dyDescent="0.25">
      <c r="A421" s="10" t="s">
        <v>587</v>
      </c>
      <c r="B421" s="10">
        <v>2030</v>
      </c>
      <c r="C421" s="10" t="s">
        <v>15</v>
      </c>
      <c r="D421" s="102"/>
      <c r="E421" s="102"/>
      <c r="F421" s="102"/>
      <c r="G421" s="103"/>
      <c r="H421" s="125">
        <v>2.1855497600797733</v>
      </c>
      <c r="I421" s="103"/>
      <c r="J421" s="103"/>
      <c r="K421" s="103"/>
      <c r="L421" s="103"/>
      <c r="M421" s="103"/>
      <c r="N421" s="103"/>
      <c r="O421" s="103"/>
      <c r="P421" s="102"/>
      <c r="R421" s="84">
        <f t="shared" si="380"/>
        <v>0</v>
      </c>
      <c r="S421" s="84">
        <f t="shared" si="381"/>
        <v>0</v>
      </c>
      <c r="T421" s="84">
        <f t="shared" si="382"/>
        <v>0</v>
      </c>
      <c r="U421" s="84">
        <f t="shared" si="383"/>
        <v>0</v>
      </c>
      <c r="V421" s="84">
        <f t="shared" si="358"/>
        <v>2.1855497600797733</v>
      </c>
      <c r="W421" s="84">
        <f t="shared" si="359"/>
        <v>0</v>
      </c>
      <c r="X421" s="84">
        <f t="shared" si="360"/>
        <v>0</v>
      </c>
      <c r="Y421" s="84">
        <f t="shared" si="361"/>
        <v>0</v>
      </c>
      <c r="Z421" s="84">
        <f t="shared" si="362"/>
        <v>0</v>
      </c>
      <c r="AA421" s="84">
        <f t="shared" si="363"/>
        <v>0</v>
      </c>
      <c r="AB421" s="84">
        <f t="shared" si="364"/>
        <v>0</v>
      </c>
      <c r="AC421" s="84">
        <f t="shared" si="365"/>
        <v>0</v>
      </c>
      <c r="AD421" s="84">
        <f t="shared" si="366"/>
        <v>0</v>
      </c>
      <c r="AF421" s="83">
        <f t="shared" si="367"/>
        <v>0</v>
      </c>
      <c r="AG421" s="83">
        <f t="shared" si="368"/>
        <v>0</v>
      </c>
      <c r="AH421" s="83">
        <f t="shared" si="369"/>
        <v>0</v>
      </c>
      <c r="AI421" s="83">
        <f t="shared" si="370"/>
        <v>0</v>
      </c>
      <c r="AJ421" s="83">
        <f t="shared" si="371"/>
        <v>2.1855497600797733</v>
      </c>
      <c r="AK421" s="83">
        <f t="shared" si="372"/>
        <v>0</v>
      </c>
      <c r="AL421" s="83">
        <f t="shared" si="373"/>
        <v>0</v>
      </c>
      <c r="AM421" s="83">
        <f t="shared" si="374"/>
        <v>0</v>
      </c>
      <c r="AN421" s="83">
        <f t="shared" si="375"/>
        <v>0</v>
      </c>
      <c r="AO421" s="83">
        <f t="shared" si="384"/>
        <v>0</v>
      </c>
      <c r="AP421" s="83">
        <f t="shared" si="377"/>
        <v>0</v>
      </c>
      <c r="AQ421" s="83">
        <f t="shared" si="378"/>
        <v>0</v>
      </c>
      <c r="AR421" s="83">
        <f t="shared" si="385"/>
        <v>0</v>
      </c>
      <c r="AT421" t="s">
        <v>15</v>
      </c>
    </row>
    <row r="422" spans="1:46" x14ac:dyDescent="0.25">
      <c r="A422" s="10" t="s">
        <v>587</v>
      </c>
      <c r="B422" s="10">
        <v>2031</v>
      </c>
      <c r="C422" s="10" t="s">
        <v>15</v>
      </c>
      <c r="D422" s="102"/>
      <c r="E422" s="102"/>
      <c r="F422" s="102"/>
      <c r="G422" s="103"/>
      <c r="H422" s="125">
        <v>1.7918914300626529</v>
      </c>
      <c r="I422" s="103"/>
      <c r="J422" s="103"/>
      <c r="K422" s="103"/>
      <c r="L422" s="103"/>
      <c r="M422" s="103"/>
      <c r="N422" s="103"/>
      <c r="O422" s="103"/>
      <c r="P422" s="102"/>
      <c r="R422" s="84">
        <f t="shared" si="380"/>
        <v>0</v>
      </c>
      <c r="S422" s="84">
        <f t="shared" si="381"/>
        <v>0</v>
      </c>
      <c r="T422" s="84">
        <f t="shared" si="382"/>
        <v>0</v>
      </c>
      <c r="U422" s="84">
        <f t="shared" si="383"/>
        <v>0</v>
      </c>
      <c r="V422" s="84">
        <f t="shared" si="358"/>
        <v>1.7918914300626529</v>
      </c>
      <c r="W422" s="84">
        <f t="shared" si="359"/>
        <v>0</v>
      </c>
      <c r="X422" s="84">
        <f t="shared" si="360"/>
        <v>0</v>
      </c>
      <c r="Y422" s="84">
        <f t="shared" si="361"/>
        <v>0</v>
      </c>
      <c r="Z422" s="84">
        <f t="shared" si="362"/>
        <v>0</v>
      </c>
      <c r="AA422" s="84">
        <f t="shared" si="363"/>
        <v>0</v>
      </c>
      <c r="AB422" s="84">
        <f t="shared" si="364"/>
        <v>0</v>
      </c>
      <c r="AC422" s="84">
        <f t="shared" si="365"/>
        <v>0</v>
      </c>
      <c r="AD422" s="84">
        <f t="shared" si="366"/>
        <v>0</v>
      </c>
      <c r="AF422" s="83">
        <f t="shared" si="367"/>
        <v>0</v>
      </c>
      <c r="AG422" s="83">
        <f t="shared" si="368"/>
        <v>0</v>
      </c>
      <c r="AH422" s="83">
        <f t="shared" si="369"/>
        <v>0</v>
      </c>
      <c r="AI422" s="83">
        <f t="shared" si="370"/>
        <v>0</v>
      </c>
      <c r="AJ422" s="83">
        <f t="shared" si="371"/>
        <v>1.7918914300626529</v>
      </c>
      <c r="AK422" s="83">
        <f t="shared" si="372"/>
        <v>0</v>
      </c>
      <c r="AL422" s="83">
        <f t="shared" si="373"/>
        <v>0</v>
      </c>
      <c r="AM422" s="83">
        <f t="shared" si="374"/>
        <v>0</v>
      </c>
      <c r="AN422" s="83">
        <f t="shared" si="375"/>
        <v>0</v>
      </c>
      <c r="AO422" s="83">
        <f t="shared" si="384"/>
        <v>0</v>
      </c>
      <c r="AP422" s="83">
        <f t="shared" si="377"/>
        <v>0</v>
      </c>
      <c r="AQ422" s="83">
        <f t="shared" si="378"/>
        <v>0</v>
      </c>
      <c r="AR422" s="83">
        <f t="shared" si="385"/>
        <v>0</v>
      </c>
      <c r="AT422" t="s">
        <v>15</v>
      </c>
    </row>
    <row r="423" spans="1:46" x14ac:dyDescent="0.25">
      <c r="A423" s="10" t="s">
        <v>587</v>
      </c>
      <c r="B423" s="10">
        <v>2032</v>
      </c>
      <c r="C423" s="10" t="s">
        <v>15</v>
      </c>
      <c r="D423" s="102"/>
      <c r="E423" s="102"/>
      <c r="F423" s="102"/>
      <c r="G423" s="103"/>
      <c r="H423" s="125">
        <v>1.4155171988760975</v>
      </c>
      <c r="I423" s="103"/>
      <c r="J423" s="103"/>
      <c r="K423" s="103"/>
      <c r="L423" s="103"/>
      <c r="M423" s="103"/>
      <c r="N423" s="103"/>
      <c r="O423" s="103"/>
      <c r="P423" s="102"/>
      <c r="R423" s="84">
        <f t="shared" si="380"/>
        <v>0</v>
      </c>
      <c r="S423" s="84">
        <f t="shared" si="381"/>
        <v>0</v>
      </c>
      <c r="T423" s="84">
        <f t="shared" si="382"/>
        <v>0</v>
      </c>
      <c r="U423" s="84">
        <f t="shared" si="383"/>
        <v>0</v>
      </c>
      <c r="V423" s="84">
        <f t="shared" si="358"/>
        <v>1.4155171988760975</v>
      </c>
      <c r="W423" s="84">
        <f t="shared" si="359"/>
        <v>0</v>
      </c>
      <c r="X423" s="84">
        <f t="shared" si="360"/>
        <v>0</v>
      </c>
      <c r="Y423" s="84">
        <f t="shared" si="361"/>
        <v>0</v>
      </c>
      <c r="Z423" s="84">
        <f t="shared" si="362"/>
        <v>0</v>
      </c>
      <c r="AA423" s="84">
        <f t="shared" si="363"/>
        <v>0</v>
      </c>
      <c r="AB423" s="84">
        <f t="shared" si="364"/>
        <v>0</v>
      </c>
      <c r="AC423" s="84">
        <f t="shared" si="365"/>
        <v>0</v>
      </c>
      <c r="AD423" s="84">
        <f t="shared" si="366"/>
        <v>0</v>
      </c>
      <c r="AF423" s="83">
        <f t="shared" si="367"/>
        <v>0</v>
      </c>
      <c r="AG423" s="83">
        <f t="shared" si="368"/>
        <v>0</v>
      </c>
      <c r="AH423" s="83">
        <f t="shared" si="369"/>
        <v>0</v>
      </c>
      <c r="AI423" s="83">
        <f t="shared" si="370"/>
        <v>0</v>
      </c>
      <c r="AJ423" s="83">
        <f t="shared" si="371"/>
        <v>1.4155171988760975</v>
      </c>
      <c r="AK423" s="83">
        <f t="shared" si="372"/>
        <v>0</v>
      </c>
      <c r="AL423" s="83">
        <f t="shared" si="373"/>
        <v>0</v>
      </c>
      <c r="AM423" s="83">
        <f t="shared" si="374"/>
        <v>0</v>
      </c>
      <c r="AN423" s="83">
        <f t="shared" si="375"/>
        <v>0</v>
      </c>
      <c r="AO423" s="83">
        <f t="shared" si="384"/>
        <v>0</v>
      </c>
      <c r="AP423" s="83">
        <f t="shared" si="377"/>
        <v>0</v>
      </c>
      <c r="AQ423" s="83">
        <f t="shared" si="378"/>
        <v>0</v>
      </c>
      <c r="AR423" s="83">
        <f t="shared" si="385"/>
        <v>0</v>
      </c>
      <c r="AT423" t="s">
        <v>15</v>
      </c>
    </row>
    <row r="424" spans="1:46" x14ac:dyDescent="0.25">
      <c r="A424" s="10" t="s">
        <v>587</v>
      </c>
      <c r="B424" s="10">
        <v>2033</v>
      </c>
      <c r="C424" s="10" t="s">
        <v>15</v>
      </c>
      <c r="D424" s="102"/>
      <c r="E424" s="102"/>
      <c r="F424" s="102"/>
      <c r="G424" s="103"/>
      <c r="H424" s="125">
        <v>1.0672667481797002</v>
      </c>
      <c r="I424" s="103"/>
      <c r="J424" s="103"/>
      <c r="K424" s="103"/>
      <c r="L424" s="103"/>
      <c r="M424" s="103"/>
      <c r="N424" s="103"/>
      <c r="O424" s="103"/>
      <c r="P424" s="102"/>
      <c r="R424" s="84">
        <f t="shared" si="380"/>
        <v>0</v>
      </c>
      <c r="S424" s="84">
        <f t="shared" si="381"/>
        <v>0</v>
      </c>
      <c r="T424" s="84">
        <f t="shared" si="382"/>
        <v>0</v>
      </c>
      <c r="U424" s="84">
        <f t="shared" si="383"/>
        <v>0</v>
      </c>
      <c r="V424" s="84">
        <f t="shared" si="358"/>
        <v>1.0672667481797002</v>
      </c>
      <c r="W424" s="84">
        <f t="shared" si="359"/>
        <v>0</v>
      </c>
      <c r="X424" s="84">
        <f t="shared" si="360"/>
        <v>0</v>
      </c>
      <c r="Y424" s="84">
        <f t="shared" si="361"/>
        <v>0</v>
      </c>
      <c r="Z424" s="84">
        <f t="shared" si="362"/>
        <v>0</v>
      </c>
      <c r="AA424" s="84">
        <f t="shared" si="363"/>
        <v>0</v>
      </c>
      <c r="AB424" s="84">
        <f t="shared" si="364"/>
        <v>0</v>
      </c>
      <c r="AC424" s="84">
        <f t="shared" si="365"/>
        <v>0</v>
      </c>
      <c r="AD424" s="84">
        <f t="shared" si="366"/>
        <v>0</v>
      </c>
      <c r="AF424" s="83">
        <f t="shared" si="367"/>
        <v>0</v>
      </c>
      <c r="AG424" s="83">
        <f t="shared" si="368"/>
        <v>0</v>
      </c>
      <c r="AH424" s="83">
        <f t="shared" si="369"/>
        <v>0</v>
      </c>
      <c r="AI424" s="83">
        <f t="shared" si="370"/>
        <v>0</v>
      </c>
      <c r="AJ424" s="83">
        <f t="shared" si="371"/>
        <v>1.0672667481797002</v>
      </c>
      <c r="AK424" s="83">
        <f t="shared" si="372"/>
        <v>0</v>
      </c>
      <c r="AL424" s="83">
        <f t="shared" si="373"/>
        <v>0</v>
      </c>
      <c r="AM424" s="83">
        <f t="shared" si="374"/>
        <v>0</v>
      </c>
      <c r="AN424" s="83">
        <f t="shared" si="375"/>
        <v>0</v>
      </c>
      <c r="AO424" s="83">
        <f t="shared" si="384"/>
        <v>0</v>
      </c>
      <c r="AP424" s="83">
        <f t="shared" si="377"/>
        <v>0</v>
      </c>
      <c r="AQ424" s="83">
        <f t="shared" si="378"/>
        <v>0</v>
      </c>
      <c r="AR424" s="83">
        <f t="shared" si="385"/>
        <v>0</v>
      </c>
      <c r="AT424" t="s">
        <v>15</v>
      </c>
    </row>
    <row r="425" spans="1:46" x14ac:dyDescent="0.25">
      <c r="A425" s="10" t="s">
        <v>587</v>
      </c>
      <c r="B425" s="10">
        <v>2034</v>
      </c>
      <c r="C425" s="10" t="s">
        <v>15</v>
      </c>
      <c r="D425" s="102"/>
      <c r="E425" s="102"/>
      <c r="F425" s="102"/>
      <c r="G425" s="103"/>
      <c r="H425" s="125">
        <v>0.67597259284879629</v>
      </c>
      <c r="I425" s="103"/>
      <c r="J425" s="103"/>
      <c r="K425" s="103"/>
      <c r="L425" s="103"/>
      <c r="M425" s="103"/>
      <c r="N425" s="103"/>
      <c r="O425" s="103"/>
      <c r="P425" s="102"/>
      <c r="R425" s="84">
        <f t="shared" si="380"/>
        <v>0</v>
      </c>
      <c r="S425" s="84">
        <f t="shared" si="381"/>
        <v>0</v>
      </c>
      <c r="T425" s="84">
        <f t="shared" si="382"/>
        <v>0</v>
      </c>
      <c r="U425" s="84">
        <f t="shared" si="383"/>
        <v>0</v>
      </c>
      <c r="V425" s="84">
        <f t="shared" si="358"/>
        <v>0.67597259284879629</v>
      </c>
      <c r="W425" s="84">
        <f t="shared" si="359"/>
        <v>0</v>
      </c>
      <c r="X425" s="84">
        <f t="shared" si="360"/>
        <v>0</v>
      </c>
      <c r="Y425" s="84">
        <f t="shared" si="361"/>
        <v>0</v>
      </c>
      <c r="Z425" s="84">
        <f t="shared" si="362"/>
        <v>0</v>
      </c>
      <c r="AA425" s="84">
        <f t="shared" si="363"/>
        <v>0</v>
      </c>
      <c r="AB425" s="84">
        <f t="shared" si="364"/>
        <v>0</v>
      </c>
      <c r="AC425" s="84">
        <f t="shared" si="365"/>
        <v>0</v>
      </c>
      <c r="AD425" s="84">
        <f t="shared" si="366"/>
        <v>0</v>
      </c>
      <c r="AF425" s="83">
        <f t="shared" si="367"/>
        <v>0</v>
      </c>
      <c r="AG425" s="83">
        <f t="shared" si="368"/>
        <v>0</v>
      </c>
      <c r="AH425" s="83">
        <f t="shared" si="369"/>
        <v>0</v>
      </c>
      <c r="AI425" s="83">
        <f t="shared" si="370"/>
        <v>0</v>
      </c>
      <c r="AJ425" s="83">
        <f t="shared" si="371"/>
        <v>0.67597259284879629</v>
      </c>
      <c r="AK425" s="83">
        <f t="shared" si="372"/>
        <v>0</v>
      </c>
      <c r="AL425" s="83">
        <f t="shared" si="373"/>
        <v>0</v>
      </c>
      <c r="AM425" s="83">
        <f t="shared" si="374"/>
        <v>0</v>
      </c>
      <c r="AN425" s="83">
        <f t="shared" si="375"/>
        <v>0</v>
      </c>
      <c r="AO425" s="83">
        <f t="shared" si="384"/>
        <v>0</v>
      </c>
      <c r="AP425" s="83">
        <f t="shared" si="377"/>
        <v>0</v>
      </c>
      <c r="AQ425" s="83">
        <f t="shared" si="378"/>
        <v>0</v>
      </c>
      <c r="AR425" s="83">
        <f t="shared" si="385"/>
        <v>0</v>
      </c>
      <c r="AT425" t="s">
        <v>15</v>
      </c>
    </row>
    <row r="426" spans="1:46" x14ac:dyDescent="0.25">
      <c r="A426" s="10" t="s">
        <v>587</v>
      </c>
      <c r="B426" s="10">
        <v>2035</v>
      </c>
      <c r="C426" s="10" t="s">
        <v>15</v>
      </c>
      <c r="D426" s="102"/>
      <c r="E426" s="102"/>
      <c r="F426" s="102"/>
      <c r="G426" s="103"/>
      <c r="H426" s="125">
        <v>0.28811362336123175</v>
      </c>
      <c r="I426" s="103"/>
      <c r="J426" s="103"/>
      <c r="K426" s="103"/>
      <c r="L426" s="103"/>
      <c r="M426" s="103"/>
      <c r="N426" s="103"/>
      <c r="O426" s="103"/>
      <c r="P426" s="102"/>
      <c r="R426" s="84">
        <f t="shared" si="380"/>
        <v>0</v>
      </c>
      <c r="S426" s="84">
        <f t="shared" si="381"/>
        <v>0</v>
      </c>
      <c r="T426" s="84">
        <f t="shared" si="382"/>
        <v>0</v>
      </c>
      <c r="U426" s="84">
        <f t="shared" si="383"/>
        <v>0</v>
      </c>
      <c r="V426" s="84">
        <f t="shared" si="358"/>
        <v>0.28811362336123175</v>
      </c>
      <c r="W426" s="84">
        <f t="shared" si="359"/>
        <v>0</v>
      </c>
      <c r="X426" s="84">
        <f t="shared" si="360"/>
        <v>0</v>
      </c>
      <c r="Y426" s="84">
        <f t="shared" si="361"/>
        <v>0</v>
      </c>
      <c r="Z426" s="84">
        <f t="shared" si="362"/>
        <v>0</v>
      </c>
      <c r="AA426" s="84">
        <f t="shared" si="363"/>
        <v>0</v>
      </c>
      <c r="AB426" s="84">
        <f t="shared" si="364"/>
        <v>0</v>
      </c>
      <c r="AC426" s="84">
        <f t="shared" si="365"/>
        <v>0</v>
      </c>
      <c r="AD426" s="84">
        <f t="shared" si="366"/>
        <v>0</v>
      </c>
      <c r="AF426" s="83">
        <f t="shared" si="367"/>
        <v>0</v>
      </c>
      <c r="AG426" s="83">
        <f t="shared" si="368"/>
        <v>0</v>
      </c>
      <c r="AH426" s="83">
        <f t="shared" si="369"/>
        <v>0</v>
      </c>
      <c r="AI426" s="83">
        <f t="shared" si="370"/>
        <v>0</v>
      </c>
      <c r="AJ426" s="83">
        <f t="shared" si="371"/>
        <v>0.28811362336123175</v>
      </c>
      <c r="AK426" s="83">
        <f t="shared" si="372"/>
        <v>0</v>
      </c>
      <c r="AL426" s="83">
        <f t="shared" si="373"/>
        <v>0</v>
      </c>
      <c r="AM426" s="83">
        <f t="shared" si="374"/>
        <v>0</v>
      </c>
      <c r="AN426" s="83">
        <f t="shared" si="375"/>
        <v>0</v>
      </c>
      <c r="AO426" s="83">
        <f t="shared" si="384"/>
        <v>0</v>
      </c>
      <c r="AP426" s="83">
        <f t="shared" si="377"/>
        <v>0</v>
      </c>
      <c r="AQ426" s="83">
        <f t="shared" si="378"/>
        <v>0</v>
      </c>
      <c r="AR426" s="83">
        <f t="shared" si="385"/>
        <v>0</v>
      </c>
      <c r="AT426" t="s">
        <v>15</v>
      </c>
    </row>
    <row r="427" spans="1:46" x14ac:dyDescent="0.25">
      <c r="A427" s="10" t="s">
        <v>587</v>
      </c>
      <c r="B427" s="10">
        <v>2036</v>
      </c>
      <c r="C427" s="10" t="s">
        <v>15</v>
      </c>
      <c r="D427" s="102"/>
      <c r="E427" s="102"/>
      <c r="F427" s="102"/>
      <c r="G427" s="103"/>
      <c r="H427" s="103"/>
      <c r="I427" s="103"/>
      <c r="J427" s="103"/>
      <c r="K427" s="103"/>
      <c r="L427" s="103"/>
      <c r="M427" s="103"/>
      <c r="N427" s="103"/>
      <c r="O427" s="103"/>
      <c r="P427" s="102"/>
      <c r="R427" s="84">
        <f t="shared" si="380"/>
        <v>0</v>
      </c>
      <c r="S427" s="84">
        <f t="shared" si="381"/>
        <v>0</v>
      </c>
      <c r="T427" s="84">
        <f t="shared" si="382"/>
        <v>0</v>
      </c>
      <c r="U427" s="84">
        <f t="shared" si="383"/>
        <v>0</v>
      </c>
      <c r="V427" s="84">
        <f t="shared" si="358"/>
        <v>0</v>
      </c>
      <c r="W427" s="84">
        <f t="shared" si="359"/>
        <v>0</v>
      </c>
      <c r="X427" s="84">
        <f t="shared" si="360"/>
        <v>0</v>
      </c>
      <c r="Y427" s="84">
        <f t="shared" si="361"/>
        <v>0</v>
      </c>
      <c r="Z427" s="84">
        <f t="shared" si="362"/>
        <v>0</v>
      </c>
      <c r="AA427" s="84">
        <f t="shared" si="363"/>
        <v>0</v>
      </c>
      <c r="AB427" s="84">
        <f t="shared" si="364"/>
        <v>0</v>
      </c>
      <c r="AC427" s="84">
        <f t="shared" si="365"/>
        <v>0</v>
      </c>
      <c r="AD427" s="84">
        <f t="shared" si="366"/>
        <v>0</v>
      </c>
      <c r="AF427" s="83">
        <f t="shared" si="367"/>
        <v>0</v>
      </c>
      <c r="AG427" s="83">
        <f t="shared" si="368"/>
        <v>0</v>
      </c>
      <c r="AH427" s="83">
        <f t="shared" si="369"/>
        <v>0</v>
      </c>
      <c r="AI427" s="83">
        <f t="shared" si="370"/>
        <v>0</v>
      </c>
      <c r="AJ427" s="83">
        <f t="shared" si="371"/>
        <v>0</v>
      </c>
      <c r="AK427" s="83">
        <f t="shared" si="372"/>
        <v>0</v>
      </c>
      <c r="AL427" s="83">
        <f t="shared" si="373"/>
        <v>0</v>
      </c>
      <c r="AM427" s="83">
        <f t="shared" si="374"/>
        <v>0</v>
      </c>
      <c r="AN427" s="83">
        <f t="shared" si="375"/>
        <v>0</v>
      </c>
      <c r="AO427" s="83">
        <f t="shared" si="384"/>
        <v>0</v>
      </c>
      <c r="AP427" s="83">
        <f t="shared" si="377"/>
        <v>0</v>
      </c>
      <c r="AQ427" s="83">
        <f t="shared" si="378"/>
        <v>0</v>
      </c>
      <c r="AR427" s="83">
        <f t="shared" si="385"/>
        <v>0</v>
      </c>
      <c r="AT427" t="s">
        <v>15</v>
      </c>
    </row>
    <row r="428" spans="1:46" x14ac:dyDescent="0.25">
      <c r="A428" s="10" t="s">
        <v>587</v>
      </c>
      <c r="B428" s="10">
        <v>2037</v>
      </c>
      <c r="C428" s="10" t="s">
        <v>15</v>
      </c>
      <c r="D428" s="102"/>
      <c r="E428" s="102"/>
      <c r="F428" s="102"/>
      <c r="G428" s="103"/>
      <c r="H428" s="103"/>
      <c r="I428" s="103"/>
      <c r="J428" s="103"/>
      <c r="K428" s="103"/>
      <c r="L428" s="103"/>
      <c r="M428" s="103"/>
      <c r="N428" s="103"/>
      <c r="O428" s="103"/>
      <c r="P428" s="102"/>
      <c r="R428" s="84">
        <f t="shared" si="380"/>
        <v>0</v>
      </c>
      <c r="S428" s="84">
        <f t="shared" si="381"/>
        <v>0</v>
      </c>
      <c r="T428" s="84">
        <f t="shared" si="382"/>
        <v>0</v>
      </c>
      <c r="U428" s="84">
        <f t="shared" si="383"/>
        <v>0</v>
      </c>
      <c r="V428" s="84">
        <f t="shared" si="358"/>
        <v>0</v>
      </c>
      <c r="W428" s="84">
        <f t="shared" si="359"/>
        <v>0</v>
      </c>
      <c r="X428" s="84">
        <f t="shared" si="360"/>
        <v>0</v>
      </c>
      <c r="Y428" s="84">
        <f t="shared" si="361"/>
        <v>0</v>
      </c>
      <c r="Z428" s="84">
        <f t="shared" si="362"/>
        <v>0</v>
      </c>
      <c r="AA428" s="84">
        <f t="shared" si="363"/>
        <v>0</v>
      </c>
      <c r="AB428" s="84">
        <f t="shared" si="364"/>
        <v>0</v>
      </c>
      <c r="AC428" s="84">
        <f t="shared" si="365"/>
        <v>0</v>
      </c>
      <c r="AD428" s="84">
        <f t="shared" si="366"/>
        <v>0</v>
      </c>
      <c r="AF428" s="83">
        <f t="shared" si="367"/>
        <v>0</v>
      </c>
      <c r="AG428" s="83">
        <f t="shared" si="368"/>
        <v>0</v>
      </c>
      <c r="AH428" s="83">
        <f t="shared" si="369"/>
        <v>0</v>
      </c>
      <c r="AI428" s="83">
        <f t="shared" si="370"/>
        <v>0</v>
      </c>
      <c r="AJ428" s="83">
        <f t="shared" si="371"/>
        <v>0</v>
      </c>
      <c r="AK428" s="83">
        <f t="shared" si="372"/>
        <v>0</v>
      </c>
      <c r="AL428" s="83">
        <f t="shared" si="373"/>
        <v>0</v>
      </c>
      <c r="AM428" s="83">
        <f t="shared" si="374"/>
        <v>0</v>
      </c>
      <c r="AN428" s="83">
        <f t="shared" si="375"/>
        <v>0</v>
      </c>
      <c r="AO428" s="83">
        <f t="shared" si="384"/>
        <v>0</v>
      </c>
      <c r="AP428" s="83">
        <f t="shared" si="377"/>
        <v>0</v>
      </c>
      <c r="AQ428" s="83">
        <f t="shared" si="378"/>
        <v>0</v>
      </c>
      <c r="AR428" s="83">
        <f t="shared" si="385"/>
        <v>0</v>
      </c>
      <c r="AT428" t="s">
        <v>15</v>
      </c>
    </row>
    <row r="429" spans="1:46" x14ac:dyDescent="0.25">
      <c r="A429" s="10" t="s">
        <v>587</v>
      </c>
      <c r="B429" s="10">
        <v>2038</v>
      </c>
      <c r="C429" s="10" t="s">
        <v>15</v>
      </c>
      <c r="D429" s="102"/>
      <c r="E429" s="102"/>
      <c r="F429" s="102"/>
      <c r="G429" s="103"/>
      <c r="H429" s="103"/>
      <c r="I429" s="103"/>
      <c r="J429" s="103"/>
      <c r="K429" s="103"/>
      <c r="L429" s="103"/>
      <c r="M429" s="103"/>
      <c r="N429" s="103"/>
      <c r="O429" s="103"/>
      <c r="P429" s="102"/>
      <c r="R429" s="84">
        <f t="shared" si="380"/>
        <v>0</v>
      </c>
      <c r="S429" s="84">
        <f t="shared" si="381"/>
        <v>0</v>
      </c>
      <c r="T429" s="84">
        <f t="shared" si="382"/>
        <v>0</v>
      </c>
      <c r="U429" s="84">
        <f t="shared" si="383"/>
        <v>0</v>
      </c>
      <c r="V429" s="84">
        <f t="shared" si="358"/>
        <v>0</v>
      </c>
      <c r="W429" s="84">
        <f t="shared" si="359"/>
        <v>0</v>
      </c>
      <c r="X429" s="84">
        <f t="shared" si="360"/>
        <v>0</v>
      </c>
      <c r="Y429" s="84">
        <f t="shared" si="361"/>
        <v>0</v>
      </c>
      <c r="Z429" s="84">
        <f t="shared" si="362"/>
        <v>0</v>
      </c>
      <c r="AA429" s="84">
        <f t="shared" si="363"/>
        <v>0</v>
      </c>
      <c r="AB429" s="84">
        <f t="shared" si="364"/>
        <v>0</v>
      </c>
      <c r="AC429" s="84">
        <f t="shared" si="365"/>
        <v>0</v>
      </c>
      <c r="AD429" s="84">
        <f t="shared" si="366"/>
        <v>0</v>
      </c>
      <c r="AF429" s="83">
        <f t="shared" si="367"/>
        <v>0</v>
      </c>
      <c r="AG429" s="83">
        <f t="shared" si="368"/>
        <v>0</v>
      </c>
      <c r="AH429" s="83">
        <f t="shared" si="369"/>
        <v>0</v>
      </c>
      <c r="AI429" s="83">
        <f t="shared" si="370"/>
        <v>0</v>
      </c>
      <c r="AJ429" s="83">
        <f t="shared" si="371"/>
        <v>0</v>
      </c>
      <c r="AK429" s="83">
        <f t="shared" si="372"/>
        <v>0</v>
      </c>
      <c r="AL429" s="83">
        <f t="shared" si="373"/>
        <v>0</v>
      </c>
      <c r="AM429" s="83">
        <f t="shared" si="374"/>
        <v>0</v>
      </c>
      <c r="AN429" s="83">
        <f t="shared" si="375"/>
        <v>0</v>
      </c>
      <c r="AO429" s="83">
        <f t="shared" si="384"/>
        <v>0</v>
      </c>
      <c r="AP429" s="83">
        <f t="shared" si="377"/>
        <v>0</v>
      </c>
      <c r="AQ429" s="83">
        <f t="shared" si="378"/>
        <v>0</v>
      </c>
      <c r="AR429" s="83">
        <f t="shared" si="385"/>
        <v>0</v>
      </c>
      <c r="AT429" t="s">
        <v>15</v>
      </c>
    </row>
    <row r="430" spans="1:46" x14ac:dyDescent="0.25">
      <c r="A430" s="10" t="s">
        <v>587</v>
      </c>
      <c r="B430" s="10">
        <v>2039</v>
      </c>
      <c r="C430" s="10" t="s">
        <v>15</v>
      </c>
      <c r="D430" s="102"/>
      <c r="E430" s="102"/>
      <c r="F430" s="102"/>
      <c r="G430" s="103"/>
      <c r="H430" s="103"/>
      <c r="I430" s="103"/>
      <c r="J430" s="103"/>
      <c r="K430" s="103"/>
      <c r="L430" s="103"/>
      <c r="M430" s="103"/>
      <c r="N430" s="103"/>
      <c r="O430" s="103"/>
      <c r="P430" s="102"/>
      <c r="R430" s="84">
        <f t="shared" si="380"/>
        <v>0</v>
      </c>
      <c r="S430" s="84">
        <f t="shared" si="381"/>
        <v>0</v>
      </c>
      <c r="T430" s="84">
        <f t="shared" si="382"/>
        <v>0</v>
      </c>
      <c r="U430" s="84">
        <f t="shared" si="383"/>
        <v>0</v>
      </c>
      <c r="V430" s="84">
        <f t="shared" si="358"/>
        <v>0</v>
      </c>
      <c r="W430" s="84">
        <f t="shared" si="359"/>
        <v>0</v>
      </c>
      <c r="X430" s="84">
        <f t="shared" si="360"/>
        <v>0</v>
      </c>
      <c r="Y430" s="84">
        <f t="shared" si="361"/>
        <v>0</v>
      </c>
      <c r="Z430" s="84">
        <f t="shared" si="362"/>
        <v>0</v>
      </c>
      <c r="AA430" s="84">
        <f t="shared" si="363"/>
        <v>0</v>
      </c>
      <c r="AB430" s="84">
        <f t="shared" si="364"/>
        <v>0</v>
      </c>
      <c r="AC430" s="84">
        <f t="shared" si="365"/>
        <v>0</v>
      </c>
      <c r="AD430" s="84">
        <f t="shared" si="366"/>
        <v>0</v>
      </c>
      <c r="AF430" s="83">
        <f t="shared" si="367"/>
        <v>0</v>
      </c>
      <c r="AG430" s="83">
        <f t="shared" si="368"/>
        <v>0</v>
      </c>
      <c r="AH430" s="83">
        <f t="shared" si="369"/>
        <v>0</v>
      </c>
      <c r="AI430" s="83">
        <f t="shared" si="370"/>
        <v>0</v>
      </c>
      <c r="AJ430" s="83">
        <f t="shared" si="371"/>
        <v>0</v>
      </c>
      <c r="AK430" s="83">
        <f t="shared" si="372"/>
        <v>0</v>
      </c>
      <c r="AL430" s="83">
        <f t="shared" si="373"/>
        <v>0</v>
      </c>
      <c r="AM430" s="83">
        <f t="shared" si="374"/>
        <v>0</v>
      </c>
      <c r="AN430" s="83">
        <f t="shared" si="375"/>
        <v>0</v>
      </c>
      <c r="AO430" s="83">
        <f t="shared" si="384"/>
        <v>0</v>
      </c>
      <c r="AP430" s="83">
        <f t="shared" si="377"/>
        <v>0</v>
      </c>
      <c r="AQ430" s="83">
        <f t="shared" si="378"/>
        <v>0</v>
      </c>
      <c r="AR430" s="83">
        <f t="shared" si="385"/>
        <v>0</v>
      </c>
      <c r="AT430" t="s">
        <v>15</v>
      </c>
    </row>
    <row r="431" spans="1:46" x14ac:dyDescent="0.25">
      <c r="A431" s="10" t="s">
        <v>587</v>
      </c>
      <c r="B431" s="10">
        <v>2040</v>
      </c>
      <c r="C431" s="10" t="s">
        <v>15</v>
      </c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2"/>
      <c r="R431" s="84">
        <f t="shared" si="380"/>
        <v>0</v>
      </c>
      <c r="S431" s="84">
        <f t="shared" si="381"/>
        <v>0</v>
      </c>
      <c r="T431" s="84">
        <f t="shared" si="382"/>
        <v>0</v>
      </c>
      <c r="U431" s="84">
        <f t="shared" si="383"/>
        <v>0</v>
      </c>
      <c r="V431" s="84">
        <f t="shared" si="358"/>
        <v>0</v>
      </c>
      <c r="W431" s="84">
        <f t="shared" si="359"/>
        <v>0</v>
      </c>
      <c r="X431" s="84">
        <f t="shared" si="360"/>
        <v>0</v>
      </c>
      <c r="Y431" s="84">
        <f t="shared" si="361"/>
        <v>0</v>
      </c>
      <c r="Z431" s="84">
        <f t="shared" si="362"/>
        <v>0</v>
      </c>
      <c r="AA431" s="84">
        <f t="shared" si="363"/>
        <v>0</v>
      </c>
      <c r="AB431" s="84">
        <f t="shared" si="364"/>
        <v>0</v>
      </c>
      <c r="AC431" s="84">
        <f t="shared" si="365"/>
        <v>0</v>
      </c>
      <c r="AD431" s="84">
        <f t="shared" si="366"/>
        <v>0</v>
      </c>
      <c r="AF431" s="83">
        <f t="shared" si="367"/>
        <v>0</v>
      </c>
      <c r="AG431" s="83">
        <f t="shared" si="368"/>
        <v>0</v>
      </c>
      <c r="AH431" s="83">
        <f t="shared" si="369"/>
        <v>0</v>
      </c>
      <c r="AI431" s="83">
        <f t="shared" si="370"/>
        <v>0</v>
      </c>
      <c r="AJ431" s="83">
        <f t="shared" si="371"/>
        <v>0</v>
      </c>
      <c r="AK431" s="83">
        <f t="shared" si="372"/>
        <v>0</v>
      </c>
      <c r="AL431" s="83">
        <f t="shared" si="373"/>
        <v>0</v>
      </c>
      <c r="AM431" s="83">
        <f t="shared" si="374"/>
        <v>0</v>
      </c>
      <c r="AN431" s="83">
        <f t="shared" si="375"/>
        <v>0</v>
      </c>
      <c r="AO431" s="83">
        <f t="shared" si="384"/>
        <v>0</v>
      </c>
      <c r="AP431" s="83">
        <f t="shared" si="377"/>
        <v>0</v>
      </c>
      <c r="AQ431" s="83">
        <f t="shared" si="378"/>
        <v>0</v>
      </c>
      <c r="AR431" s="83">
        <f t="shared" si="385"/>
        <v>0</v>
      </c>
      <c r="AT431" t="s">
        <v>15</v>
      </c>
    </row>
    <row r="432" spans="1:46" x14ac:dyDescent="0.25">
      <c r="A432" s="10" t="s">
        <v>587</v>
      </c>
      <c r="B432" s="10">
        <v>2041</v>
      </c>
      <c r="C432" s="10" t="s">
        <v>15</v>
      </c>
      <c r="D432" s="102"/>
      <c r="E432" s="102"/>
      <c r="F432" s="102"/>
      <c r="G432" s="103"/>
      <c r="H432" s="103"/>
      <c r="I432" s="103"/>
      <c r="J432" s="103"/>
      <c r="K432" s="103"/>
      <c r="L432" s="103"/>
      <c r="M432" s="103"/>
      <c r="N432" s="103"/>
      <c r="O432" s="103"/>
      <c r="P432" s="102"/>
      <c r="R432" s="84">
        <f t="shared" ref="R432:R495" si="386">D432</f>
        <v>0</v>
      </c>
      <c r="S432" s="84">
        <f t="shared" ref="S432:S495" si="387">E432</f>
        <v>0</v>
      </c>
      <c r="T432" s="84">
        <f t="shared" ref="T432:T495" si="388">F432</f>
        <v>0</v>
      </c>
      <c r="U432" s="84">
        <f t="shared" ref="U432:U495" si="389">G432</f>
        <v>0</v>
      </c>
      <c r="V432" s="84">
        <f t="shared" si="358"/>
        <v>0</v>
      </c>
      <c r="W432" s="84">
        <f t="shared" si="359"/>
        <v>0</v>
      </c>
      <c r="X432" s="84">
        <f t="shared" si="360"/>
        <v>0</v>
      </c>
      <c r="Y432" s="84">
        <f t="shared" si="361"/>
        <v>0</v>
      </c>
      <c r="Z432" s="84">
        <f t="shared" si="362"/>
        <v>0</v>
      </c>
      <c r="AA432" s="84">
        <f t="shared" si="363"/>
        <v>0</v>
      </c>
      <c r="AB432" s="84">
        <f t="shared" si="364"/>
        <v>0</v>
      </c>
      <c r="AC432" s="84">
        <f t="shared" si="365"/>
        <v>0</v>
      </c>
      <c r="AD432" s="84">
        <f t="shared" si="366"/>
        <v>0</v>
      </c>
      <c r="AF432" s="83">
        <f t="shared" si="367"/>
        <v>0</v>
      </c>
      <c r="AG432" s="83">
        <f t="shared" si="368"/>
        <v>0</v>
      </c>
      <c r="AH432" s="83">
        <f t="shared" si="369"/>
        <v>0</v>
      </c>
      <c r="AI432" s="83">
        <f t="shared" si="370"/>
        <v>0</v>
      </c>
      <c r="AJ432" s="83">
        <f t="shared" si="371"/>
        <v>0</v>
      </c>
      <c r="AK432" s="83">
        <f t="shared" si="372"/>
        <v>0</v>
      </c>
      <c r="AL432" s="83">
        <f t="shared" si="373"/>
        <v>0</v>
      </c>
      <c r="AM432" s="83">
        <f t="shared" si="374"/>
        <v>0</v>
      </c>
      <c r="AN432" s="83">
        <f t="shared" si="375"/>
        <v>0</v>
      </c>
      <c r="AO432" s="83">
        <f t="shared" ref="AO432:AO495" si="390">AA432</f>
        <v>0</v>
      </c>
      <c r="AP432" s="83">
        <f t="shared" si="377"/>
        <v>0</v>
      </c>
      <c r="AQ432" s="83">
        <f t="shared" si="378"/>
        <v>0</v>
      </c>
      <c r="AR432" s="83">
        <f t="shared" ref="AR432:AR495" si="391">AD432</f>
        <v>0</v>
      </c>
      <c r="AT432" t="s">
        <v>15</v>
      </c>
    </row>
    <row r="433" spans="1:46" x14ac:dyDescent="0.25">
      <c r="A433" s="10" t="s">
        <v>587</v>
      </c>
      <c r="B433" s="10">
        <v>2042</v>
      </c>
      <c r="C433" s="10" t="s">
        <v>15</v>
      </c>
      <c r="D433" s="102"/>
      <c r="E433" s="102"/>
      <c r="F433" s="102"/>
      <c r="G433" s="103"/>
      <c r="H433" s="103"/>
      <c r="I433" s="103"/>
      <c r="J433" s="103"/>
      <c r="K433" s="103"/>
      <c r="L433" s="103"/>
      <c r="M433" s="103"/>
      <c r="N433" s="103"/>
      <c r="O433" s="103"/>
      <c r="P433" s="102"/>
      <c r="R433" s="84">
        <f t="shared" si="386"/>
        <v>0</v>
      </c>
      <c r="S433" s="84">
        <f t="shared" si="387"/>
        <v>0</v>
      </c>
      <c r="T433" s="84">
        <f t="shared" si="388"/>
        <v>0</v>
      </c>
      <c r="U433" s="84">
        <f t="shared" si="389"/>
        <v>0</v>
      </c>
      <c r="V433" s="84">
        <f t="shared" si="358"/>
        <v>0</v>
      </c>
      <c r="W433" s="84">
        <f t="shared" si="359"/>
        <v>0</v>
      </c>
      <c r="X433" s="84">
        <f t="shared" si="360"/>
        <v>0</v>
      </c>
      <c r="Y433" s="84">
        <f t="shared" si="361"/>
        <v>0</v>
      </c>
      <c r="Z433" s="84">
        <f t="shared" si="362"/>
        <v>0</v>
      </c>
      <c r="AA433" s="84">
        <f t="shared" si="363"/>
        <v>0</v>
      </c>
      <c r="AB433" s="84">
        <f t="shared" si="364"/>
        <v>0</v>
      </c>
      <c r="AC433" s="84">
        <f t="shared" si="365"/>
        <v>0</v>
      </c>
      <c r="AD433" s="84">
        <f t="shared" si="366"/>
        <v>0</v>
      </c>
      <c r="AF433" s="83">
        <f t="shared" si="367"/>
        <v>0</v>
      </c>
      <c r="AG433" s="83">
        <f t="shared" si="368"/>
        <v>0</v>
      </c>
      <c r="AH433" s="83">
        <f t="shared" si="369"/>
        <v>0</v>
      </c>
      <c r="AI433" s="83">
        <f t="shared" si="370"/>
        <v>0</v>
      </c>
      <c r="AJ433" s="83">
        <f t="shared" si="371"/>
        <v>0</v>
      </c>
      <c r="AK433" s="83">
        <f t="shared" si="372"/>
        <v>0</v>
      </c>
      <c r="AL433" s="83">
        <f t="shared" si="373"/>
        <v>0</v>
      </c>
      <c r="AM433" s="83">
        <f t="shared" si="374"/>
        <v>0</v>
      </c>
      <c r="AN433" s="83">
        <f t="shared" si="375"/>
        <v>0</v>
      </c>
      <c r="AO433" s="83">
        <f t="shared" si="390"/>
        <v>0</v>
      </c>
      <c r="AP433" s="83">
        <f t="shared" si="377"/>
        <v>0</v>
      </c>
      <c r="AQ433" s="83">
        <f t="shared" si="378"/>
        <v>0</v>
      </c>
      <c r="AR433" s="83">
        <f t="shared" si="391"/>
        <v>0</v>
      </c>
      <c r="AT433" t="s">
        <v>15</v>
      </c>
    </row>
    <row r="434" spans="1:46" x14ac:dyDescent="0.25">
      <c r="A434" s="10" t="s">
        <v>587</v>
      </c>
      <c r="B434" s="10">
        <v>2043</v>
      </c>
      <c r="C434" s="10" t="s">
        <v>15</v>
      </c>
      <c r="D434" s="102"/>
      <c r="E434" s="102"/>
      <c r="F434" s="102"/>
      <c r="G434" s="103"/>
      <c r="H434" s="103"/>
      <c r="I434" s="103"/>
      <c r="J434" s="103"/>
      <c r="K434" s="103"/>
      <c r="L434" s="103"/>
      <c r="M434" s="103"/>
      <c r="N434" s="103"/>
      <c r="O434" s="103"/>
      <c r="P434" s="102"/>
      <c r="R434" s="84">
        <f t="shared" si="386"/>
        <v>0</v>
      </c>
      <c r="S434" s="84">
        <f t="shared" si="387"/>
        <v>0</v>
      </c>
      <c r="T434" s="84">
        <f t="shared" si="388"/>
        <v>0</v>
      </c>
      <c r="U434" s="84">
        <f t="shared" si="389"/>
        <v>0</v>
      </c>
      <c r="V434" s="84">
        <f t="shared" si="358"/>
        <v>0</v>
      </c>
      <c r="W434" s="84">
        <f t="shared" si="359"/>
        <v>0</v>
      </c>
      <c r="X434" s="84">
        <f t="shared" si="360"/>
        <v>0</v>
      </c>
      <c r="Y434" s="84">
        <f t="shared" si="361"/>
        <v>0</v>
      </c>
      <c r="Z434" s="84">
        <f t="shared" si="362"/>
        <v>0</v>
      </c>
      <c r="AA434" s="84">
        <f t="shared" si="363"/>
        <v>0</v>
      </c>
      <c r="AB434" s="84">
        <f t="shared" si="364"/>
        <v>0</v>
      </c>
      <c r="AC434" s="84">
        <f t="shared" si="365"/>
        <v>0</v>
      </c>
      <c r="AD434" s="84">
        <f t="shared" si="366"/>
        <v>0</v>
      </c>
      <c r="AF434" s="83">
        <f t="shared" si="367"/>
        <v>0</v>
      </c>
      <c r="AG434" s="83">
        <f t="shared" si="368"/>
        <v>0</v>
      </c>
      <c r="AH434" s="83">
        <f t="shared" si="369"/>
        <v>0</v>
      </c>
      <c r="AI434" s="83">
        <f t="shared" si="370"/>
        <v>0</v>
      </c>
      <c r="AJ434" s="83">
        <f t="shared" si="371"/>
        <v>0</v>
      </c>
      <c r="AK434" s="83">
        <f t="shared" si="372"/>
        <v>0</v>
      </c>
      <c r="AL434" s="83">
        <f t="shared" si="373"/>
        <v>0</v>
      </c>
      <c r="AM434" s="83">
        <f t="shared" si="374"/>
        <v>0</v>
      </c>
      <c r="AN434" s="83">
        <f t="shared" si="375"/>
        <v>0</v>
      </c>
      <c r="AO434" s="83">
        <f t="shared" si="390"/>
        <v>0</v>
      </c>
      <c r="AP434" s="83">
        <f t="shared" si="377"/>
        <v>0</v>
      </c>
      <c r="AQ434" s="83">
        <f t="shared" si="378"/>
        <v>0</v>
      </c>
      <c r="AR434" s="83">
        <f t="shared" si="391"/>
        <v>0</v>
      </c>
      <c r="AT434" t="s">
        <v>15</v>
      </c>
    </row>
    <row r="435" spans="1:46" x14ac:dyDescent="0.25">
      <c r="A435" s="10" t="s">
        <v>588</v>
      </c>
      <c r="B435" s="10">
        <v>2023</v>
      </c>
      <c r="C435" s="10" t="s">
        <v>15</v>
      </c>
      <c r="D435" s="102"/>
      <c r="E435" s="102"/>
      <c r="F435" s="102"/>
      <c r="G435" s="103"/>
      <c r="H435" s="103"/>
      <c r="I435" s="103"/>
      <c r="J435" s="103"/>
      <c r="K435" s="103"/>
      <c r="L435" s="103"/>
      <c r="M435" s="103"/>
      <c r="N435" s="103"/>
      <c r="O435" s="103"/>
      <c r="P435" s="102"/>
      <c r="R435" s="84">
        <f t="shared" si="386"/>
        <v>0</v>
      </c>
      <c r="S435" s="84">
        <f t="shared" si="387"/>
        <v>0</v>
      </c>
      <c r="T435" s="84">
        <f t="shared" si="388"/>
        <v>0</v>
      </c>
      <c r="U435" s="84">
        <f t="shared" si="389"/>
        <v>0</v>
      </c>
      <c r="V435" s="84">
        <f t="shared" si="358"/>
        <v>0</v>
      </c>
      <c r="W435" s="84">
        <f t="shared" si="359"/>
        <v>0</v>
      </c>
      <c r="X435" s="84">
        <f t="shared" si="360"/>
        <v>0</v>
      </c>
      <c r="Y435" s="84">
        <f t="shared" si="361"/>
        <v>0</v>
      </c>
      <c r="Z435" s="84">
        <f t="shared" si="362"/>
        <v>0</v>
      </c>
      <c r="AA435" s="84">
        <f t="shared" si="363"/>
        <v>0</v>
      </c>
      <c r="AB435" s="84">
        <f t="shared" si="364"/>
        <v>0</v>
      </c>
      <c r="AC435" s="84">
        <f t="shared" si="365"/>
        <v>0</v>
      </c>
      <c r="AD435" s="84">
        <f t="shared" si="366"/>
        <v>0</v>
      </c>
      <c r="AF435" s="83">
        <f t="shared" si="367"/>
        <v>0</v>
      </c>
      <c r="AG435" s="83">
        <f t="shared" si="368"/>
        <v>0</v>
      </c>
      <c r="AH435" s="83">
        <f t="shared" si="369"/>
        <v>0</v>
      </c>
      <c r="AI435" s="83">
        <f t="shared" si="370"/>
        <v>0</v>
      </c>
      <c r="AJ435" s="83">
        <f t="shared" si="371"/>
        <v>0</v>
      </c>
      <c r="AK435" s="83">
        <f t="shared" si="372"/>
        <v>0</v>
      </c>
      <c r="AL435" s="83">
        <f t="shared" si="373"/>
        <v>0</v>
      </c>
      <c r="AM435" s="83">
        <f t="shared" si="374"/>
        <v>0</v>
      </c>
      <c r="AN435" s="83">
        <f t="shared" si="375"/>
        <v>0</v>
      </c>
      <c r="AO435" s="83">
        <f t="shared" si="390"/>
        <v>0</v>
      </c>
      <c r="AP435" s="83">
        <f t="shared" si="377"/>
        <v>0</v>
      </c>
      <c r="AQ435" s="83">
        <f t="shared" si="378"/>
        <v>0</v>
      </c>
      <c r="AR435" s="83">
        <f t="shared" si="391"/>
        <v>0</v>
      </c>
      <c r="AT435" t="s">
        <v>15</v>
      </c>
    </row>
    <row r="436" spans="1:46" x14ac:dyDescent="0.25">
      <c r="A436" s="10" t="s">
        <v>588</v>
      </c>
      <c r="B436" s="10">
        <v>2024</v>
      </c>
      <c r="C436" s="10" t="s">
        <v>15</v>
      </c>
      <c r="D436" s="102"/>
      <c r="E436" s="102"/>
      <c r="F436" s="102"/>
      <c r="G436" s="103"/>
      <c r="H436" s="103"/>
      <c r="I436" s="103"/>
      <c r="J436" s="103"/>
      <c r="K436" s="103"/>
      <c r="L436" s="103"/>
      <c r="M436" s="103"/>
      <c r="N436" s="103"/>
      <c r="O436" s="103"/>
      <c r="P436" s="102"/>
      <c r="R436" s="84">
        <f t="shared" si="386"/>
        <v>0</v>
      </c>
      <c r="S436" s="84">
        <f t="shared" si="387"/>
        <v>0</v>
      </c>
      <c r="T436" s="84">
        <f t="shared" si="388"/>
        <v>0</v>
      </c>
      <c r="U436" s="84">
        <f t="shared" si="389"/>
        <v>0</v>
      </c>
      <c r="V436" s="84">
        <f t="shared" si="358"/>
        <v>0</v>
      </c>
      <c r="W436" s="84">
        <f t="shared" si="359"/>
        <v>0</v>
      </c>
      <c r="X436" s="84">
        <f t="shared" si="360"/>
        <v>0</v>
      </c>
      <c r="Y436" s="84">
        <f t="shared" si="361"/>
        <v>0</v>
      </c>
      <c r="Z436" s="84">
        <f t="shared" si="362"/>
        <v>0</v>
      </c>
      <c r="AA436" s="84">
        <f t="shared" si="363"/>
        <v>0</v>
      </c>
      <c r="AB436" s="84">
        <f t="shared" si="364"/>
        <v>0</v>
      </c>
      <c r="AC436" s="84">
        <f t="shared" si="365"/>
        <v>0</v>
      </c>
      <c r="AD436" s="84">
        <f t="shared" si="366"/>
        <v>0</v>
      </c>
      <c r="AF436" s="83">
        <f t="shared" si="367"/>
        <v>0</v>
      </c>
      <c r="AG436" s="83">
        <f t="shared" si="368"/>
        <v>0</v>
      </c>
      <c r="AH436" s="83">
        <f t="shared" si="369"/>
        <v>0</v>
      </c>
      <c r="AI436" s="83">
        <f t="shared" si="370"/>
        <v>0</v>
      </c>
      <c r="AJ436" s="83">
        <f t="shared" si="371"/>
        <v>0</v>
      </c>
      <c r="AK436" s="83">
        <f t="shared" si="372"/>
        <v>0</v>
      </c>
      <c r="AL436" s="83">
        <f t="shared" si="373"/>
        <v>0</v>
      </c>
      <c r="AM436" s="83">
        <f t="shared" si="374"/>
        <v>0</v>
      </c>
      <c r="AN436" s="83">
        <f t="shared" si="375"/>
        <v>0</v>
      </c>
      <c r="AO436" s="83">
        <f t="shared" si="390"/>
        <v>0</v>
      </c>
      <c r="AP436" s="83">
        <f t="shared" si="377"/>
        <v>0</v>
      </c>
      <c r="AQ436" s="83">
        <f t="shared" si="378"/>
        <v>0</v>
      </c>
      <c r="AR436" s="83">
        <f t="shared" si="391"/>
        <v>0</v>
      </c>
      <c r="AT436" t="s">
        <v>15</v>
      </c>
    </row>
    <row r="437" spans="1:46" x14ac:dyDescent="0.25">
      <c r="A437" s="10" t="s">
        <v>588</v>
      </c>
      <c r="B437" s="10">
        <v>2025</v>
      </c>
      <c r="C437" s="10" t="s">
        <v>15</v>
      </c>
      <c r="D437" s="102"/>
      <c r="E437" s="102"/>
      <c r="F437" s="102"/>
      <c r="G437" s="103"/>
      <c r="H437" s="103"/>
      <c r="I437" s="103"/>
      <c r="J437" s="103"/>
      <c r="K437" s="103"/>
      <c r="L437" s="103"/>
      <c r="M437" s="103"/>
      <c r="N437" s="103"/>
      <c r="O437" s="103"/>
      <c r="P437" s="102"/>
      <c r="R437" s="84">
        <f t="shared" si="386"/>
        <v>0</v>
      </c>
      <c r="S437" s="84">
        <f t="shared" si="387"/>
        <v>0</v>
      </c>
      <c r="T437" s="84">
        <f t="shared" si="388"/>
        <v>0</v>
      </c>
      <c r="U437" s="84">
        <f t="shared" si="389"/>
        <v>0</v>
      </c>
      <c r="V437" s="84">
        <f t="shared" si="358"/>
        <v>0</v>
      </c>
      <c r="W437" s="84">
        <f t="shared" si="359"/>
        <v>0</v>
      </c>
      <c r="X437" s="84">
        <f t="shared" si="360"/>
        <v>0</v>
      </c>
      <c r="Y437" s="84">
        <f t="shared" si="361"/>
        <v>0</v>
      </c>
      <c r="Z437" s="84">
        <f t="shared" si="362"/>
        <v>0</v>
      </c>
      <c r="AA437" s="84">
        <f t="shared" si="363"/>
        <v>0</v>
      </c>
      <c r="AB437" s="84">
        <f t="shared" si="364"/>
        <v>0</v>
      </c>
      <c r="AC437" s="84">
        <f t="shared" si="365"/>
        <v>0</v>
      </c>
      <c r="AD437" s="84">
        <f t="shared" si="366"/>
        <v>0</v>
      </c>
      <c r="AF437" s="83">
        <f t="shared" si="367"/>
        <v>0</v>
      </c>
      <c r="AG437" s="83">
        <f t="shared" si="368"/>
        <v>0</v>
      </c>
      <c r="AH437" s="83">
        <f t="shared" si="369"/>
        <v>0</v>
      </c>
      <c r="AI437" s="83">
        <f t="shared" si="370"/>
        <v>0</v>
      </c>
      <c r="AJ437" s="83">
        <f t="shared" si="371"/>
        <v>0</v>
      </c>
      <c r="AK437" s="83">
        <f t="shared" si="372"/>
        <v>0</v>
      </c>
      <c r="AL437" s="83">
        <f t="shared" si="373"/>
        <v>0</v>
      </c>
      <c r="AM437" s="83">
        <f t="shared" si="374"/>
        <v>0</v>
      </c>
      <c r="AN437" s="83">
        <f t="shared" si="375"/>
        <v>0</v>
      </c>
      <c r="AO437" s="83">
        <f t="shared" si="390"/>
        <v>0</v>
      </c>
      <c r="AP437" s="83">
        <f t="shared" si="377"/>
        <v>0</v>
      </c>
      <c r="AQ437" s="83">
        <f t="shared" si="378"/>
        <v>0</v>
      </c>
      <c r="AR437" s="83">
        <f t="shared" si="391"/>
        <v>0</v>
      </c>
      <c r="AT437" t="s">
        <v>15</v>
      </c>
    </row>
    <row r="438" spans="1:46" x14ac:dyDescent="0.25">
      <c r="A438" s="10" t="s">
        <v>588</v>
      </c>
      <c r="B438" s="10">
        <v>2026</v>
      </c>
      <c r="C438" s="10" t="s">
        <v>15</v>
      </c>
      <c r="D438" s="102"/>
      <c r="E438" s="102"/>
      <c r="F438" s="102"/>
      <c r="G438" s="103"/>
      <c r="H438" s="103"/>
      <c r="I438" s="103"/>
      <c r="J438" s="103"/>
      <c r="K438" s="103"/>
      <c r="L438" s="103"/>
      <c r="M438" s="103"/>
      <c r="N438" s="103"/>
      <c r="O438" s="103"/>
      <c r="P438" s="102"/>
      <c r="R438" s="84">
        <f t="shared" si="386"/>
        <v>0</v>
      </c>
      <c r="S438" s="84">
        <f t="shared" si="387"/>
        <v>0</v>
      </c>
      <c r="T438" s="84">
        <f t="shared" si="388"/>
        <v>0</v>
      </c>
      <c r="U438" s="84">
        <f t="shared" si="389"/>
        <v>0</v>
      </c>
      <c r="V438" s="84">
        <f t="shared" si="358"/>
        <v>0</v>
      </c>
      <c r="W438" s="84">
        <f t="shared" si="359"/>
        <v>0</v>
      </c>
      <c r="X438" s="84">
        <f t="shared" si="360"/>
        <v>0</v>
      </c>
      <c r="Y438" s="84">
        <f t="shared" si="361"/>
        <v>0</v>
      </c>
      <c r="Z438" s="84">
        <f t="shared" si="362"/>
        <v>0</v>
      </c>
      <c r="AA438" s="84">
        <f t="shared" si="363"/>
        <v>0</v>
      </c>
      <c r="AB438" s="84">
        <f t="shared" si="364"/>
        <v>0</v>
      </c>
      <c r="AC438" s="84">
        <f t="shared" si="365"/>
        <v>0</v>
      </c>
      <c r="AD438" s="84">
        <f t="shared" si="366"/>
        <v>0</v>
      </c>
      <c r="AF438" s="83">
        <f t="shared" si="367"/>
        <v>0</v>
      </c>
      <c r="AG438" s="83">
        <f t="shared" si="368"/>
        <v>0</v>
      </c>
      <c r="AH438" s="83">
        <f t="shared" si="369"/>
        <v>0</v>
      </c>
      <c r="AI438" s="83">
        <f t="shared" si="370"/>
        <v>0</v>
      </c>
      <c r="AJ438" s="83">
        <f t="shared" si="371"/>
        <v>0</v>
      </c>
      <c r="AK438" s="83">
        <f t="shared" si="372"/>
        <v>0</v>
      </c>
      <c r="AL438" s="83">
        <f t="shared" si="373"/>
        <v>0</v>
      </c>
      <c r="AM438" s="83">
        <f t="shared" si="374"/>
        <v>0</v>
      </c>
      <c r="AN438" s="83">
        <f t="shared" si="375"/>
        <v>0</v>
      </c>
      <c r="AO438" s="83">
        <f t="shared" si="390"/>
        <v>0</v>
      </c>
      <c r="AP438" s="83">
        <f t="shared" si="377"/>
        <v>0</v>
      </c>
      <c r="AQ438" s="83">
        <f t="shared" si="378"/>
        <v>0</v>
      </c>
      <c r="AR438" s="83">
        <f t="shared" si="391"/>
        <v>0</v>
      </c>
      <c r="AT438" t="s">
        <v>15</v>
      </c>
    </row>
    <row r="439" spans="1:46" x14ac:dyDescent="0.25">
      <c r="A439" s="10" t="s">
        <v>588</v>
      </c>
      <c r="B439" s="10">
        <v>2027</v>
      </c>
      <c r="C439" s="10" t="s">
        <v>15</v>
      </c>
      <c r="D439" s="102"/>
      <c r="E439" s="102"/>
      <c r="F439" s="102"/>
      <c r="G439" s="103"/>
      <c r="H439" s="103"/>
      <c r="I439" s="103"/>
      <c r="J439" s="103"/>
      <c r="K439" s="103"/>
      <c r="L439" s="103"/>
      <c r="M439" s="103"/>
      <c r="N439" s="103"/>
      <c r="O439" s="103"/>
      <c r="P439" s="102"/>
      <c r="R439" s="84">
        <f t="shared" si="386"/>
        <v>0</v>
      </c>
      <c r="S439" s="84">
        <f t="shared" si="387"/>
        <v>0</v>
      </c>
      <c r="T439" s="84">
        <f t="shared" si="388"/>
        <v>0</v>
      </c>
      <c r="U439" s="84">
        <f t="shared" si="389"/>
        <v>0</v>
      </c>
      <c r="V439" s="84">
        <f t="shared" si="358"/>
        <v>0</v>
      </c>
      <c r="W439" s="84">
        <f t="shared" si="359"/>
        <v>0</v>
      </c>
      <c r="X439" s="84">
        <f t="shared" si="360"/>
        <v>0</v>
      </c>
      <c r="Y439" s="84">
        <f t="shared" si="361"/>
        <v>0</v>
      </c>
      <c r="Z439" s="84">
        <f t="shared" si="362"/>
        <v>0</v>
      </c>
      <c r="AA439" s="84">
        <f t="shared" si="363"/>
        <v>0</v>
      </c>
      <c r="AB439" s="84">
        <f t="shared" si="364"/>
        <v>0</v>
      </c>
      <c r="AC439" s="84">
        <f t="shared" si="365"/>
        <v>0</v>
      </c>
      <c r="AD439" s="84">
        <f t="shared" si="366"/>
        <v>0</v>
      </c>
      <c r="AF439" s="83">
        <f t="shared" si="367"/>
        <v>0</v>
      </c>
      <c r="AG439" s="83">
        <f t="shared" si="368"/>
        <v>0</v>
      </c>
      <c r="AH439" s="83">
        <f t="shared" si="369"/>
        <v>0</v>
      </c>
      <c r="AI439" s="83">
        <f t="shared" si="370"/>
        <v>0</v>
      </c>
      <c r="AJ439" s="83">
        <f t="shared" si="371"/>
        <v>0</v>
      </c>
      <c r="AK439" s="83">
        <f t="shared" si="372"/>
        <v>0</v>
      </c>
      <c r="AL439" s="83">
        <f t="shared" si="373"/>
        <v>0</v>
      </c>
      <c r="AM439" s="83">
        <f t="shared" si="374"/>
        <v>0</v>
      </c>
      <c r="AN439" s="83">
        <f t="shared" si="375"/>
        <v>0</v>
      </c>
      <c r="AO439" s="83">
        <f t="shared" si="390"/>
        <v>0</v>
      </c>
      <c r="AP439" s="83">
        <f t="shared" si="377"/>
        <v>0</v>
      </c>
      <c r="AQ439" s="83">
        <f t="shared" si="378"/>
        <v>0</v>
      </c>
      <c r="AR439" s="83">
        <f t="shared" si="391"/>
        <v>0</v>
      </c>
      <c r="AT439" t="s">
        <v>15</v>
      </c>
    </row>
    <row r="440" spans="1:46" x14ac:dyDescent="0.25">
      <c r="A440" s="10" t="s">
        <v>588</v>
      </c>
      <c r="B440" s="10">
        <v>2028</v>
      </c>
      <c r="C440" s="10" t="s">
        <v>15</v>
      </c>
      <c r="D440" s="102"/>
      <c r="E440" s="102"/>
      <c r="F440" s="102"/>
      <c r="G440" s="103"/>
      <c r="H440" s="103"/>
      <c r="I440" s="103"/>
      <c r="J440" s="103"/>
      <c r="K440" s="103"/>
      <c r="L440" s="103"/>
      <c r="M440" s="103"/>
      <c r="N440" s="103"/>
      <c r="O440" s="103"/>
      <c r="P440" s="102"/>
      <c r="R440" s="84">
        <f t="shared" si="386"/>
        <v>0</v>
      </c>
      <c r="S440" s="84">
        <f t="shared" si="387"/>
        <v>0</v>
      </c>
      <c r="T440" s="84">
        <f t="shared" si="388"/>
        <v>0</v>
      </c>
      <c r="U440" s="84">
        <f t="shared" si="389"/>
        <v>0</v>
      </c>
      <c r="V440" s="84">
        <f t="shared" si="358"/>
        <v>0</v>
      </c>
      <c r="W440" s="84">
        <f t="shared" si="359"/>
        <v>0</v>
      </c>
      <c r="X440" s="84">
        <f t="shared" si="360"/>
        <v>0</v>
      </c>
      <c r="Y440" s="84">
        <f t="shared" si="361"/>
        <v>0</v>
      </c>
      <c r="Z440" s="84">
        <f t="shared" si="362"/>
        <v>0</v>
      </c>
      <c r="AA440" s="84">
        <f t="shared" si="363"/>
        <v>0</v>
      </c>
      <c r="AB440" s="84">
        <f t="shared" si="364"/>
        <v>0</v>
      </c>
      <c r="AC440" s="84">
        <f t="shared" si="365"/>
        <v>0</v>
      </c>
      <c r="AD440" s="84">
        <f t="shared" si="366"/>
        <v>0</v>
      </c>
      <c r="AF440" s="83">
        <f t="shared" si="367"/>
        <v>0</v>
      </c>
      <c r="AG440" s="83">
        <f t="shared" si="368"/>
        <v>0</v>
      </c>
      <c r="AH440" s="83">
        <f t="shared" si="369"/>
        <v>0</v>
      </c>
      <c r="AI440" s="83">
        <f t="shared" si="370"/>
        <v>0</v>
      </c>
      <c r="AJ440" s="83">
        <f t="shared" si="371"/>
        <v>0</v>
      </c>
      <c r="AK440" s="83">
        <f t="shared" si="372"/>
        <v>0</v>
      </c>
      <c r="AL440" s="83">
        <f t="shared" si="373"/>
        <v>0</v>
      </c>
      <c r="AM440" s="83">
        <f t="shared" si="374"/>
        <v>0</v>
      </c>
      <c r="AN440" s="83">
        <f t="shared" si="375"/>
        <v>0</v>
      </c>
      <c r="AO440" s="83">
        <f t="shared" si="390"/>
        <v>0</v>
      </c>
      <c r="AP440" s="83">
        <f t="shared" si="377"/>
        <v>0</v>
      </c>
      <c r="AQ440" s="83">
        <f t="shared" si="378"/>
        <v>0</v>
      </c>
      <c r="AR440" s="83">
        <f t="shared" si="391"/>
        <v>0</v>
      </c>
      <c r="AT440" t="s">
        <v>15</v>
      </c>
    </row>
    <row r="441" spans="1:46" x14ac:dyDescent="0.25">
      <c r="A441" s="10" t="s">
        <v>588</v>
      </c>
      <c r="B441" s="10">
        <v>2029</v>
      </c>
      <c r="C441" s="10" t="s">
        <v>15</v>
      </c>
      <c r="D441" s="102"/>
      <c r="E441" s="102"/>
      <c r="F441" s="102"/>
      <c r="G441" s="103"/>
      <c r="H441" s="103"/>
      <c r="I441" s="103"/>
      <c r="J441" s="103"/>
      <c r="K441" s="103"/>
      <c r="L441" s="103"/>
      <c r="M441" s="103"/>
      <c r="N441" s="103"/>
      <c r="O441" s="103"/>
      <c r="P441" s="102"/>
      <c r="R441" s="84">
        <f t="shared" si="386"/>
        <v>0</v>
      </c>
      <c r="S441" s="84">
        <f t="shared" si="387"/>
        <v>0</v>
      </c>
      <c r="T441" s="84">
        <f t="shared" si="388"/>
        <v>0</v>
      </c>
      <c r="U441" s="84">
        <f t="shared" si="389"/>
        <v>0</v>
      </c>
      <c r="V441" s="84">
        <f t="shared" si="358"/>
        <v>0</v>
      </c>
      <c r="W441" s="84">
        <f t="shared" si="359"/>
        <v>0</v>
      </c>
      <c r="X441" s="84">
        <f t="shared" si="360"/>
        <v>0</v>
      </c>
      <c r="Y441" s="84">
        <f t="shared" si="361"/>
        <v>0</v>
      </c>
      <c r="Z441" s="84">
        <f t="shared" si="362"/>
        <v>0</v>
      </c>
      <c r="AA441" s="84">
        <f t="shared" si="363"/>
        <v>0</v>
      </c>
      <c r="AB441" s="84">
        <f t="shared" si="364"/>
        <v>0</v>
      </c>
      <c r="AC441" s="84">
        <f t="shared" si="365"/>
        <v>0</v>
      </c>
      <c r="AD441" s="84">
        <f t="shared" si="366"/>
        <v>0</v>
      </c>
      <c r="AF441" s="83">
        <f t="shared" si="367"/>
        <v>0</v>
      </c>
      <c r="AG441" s="83">
        <f t="shared" si="368"/>
        <v>0</v>
      </c>
      <c r="AH441" s="83">
        <f t="shared" si="369"/>
        <v>0</v>
      </c>
      <c r="AI441" s="83">
        <f t="shared" si="370"/>
        <v>0</v>
      </c>
      <c r="AJ441" s="83">
        <f t="shared" si="371"/>
        <v>0</v>
      </c>
      <c r="AK441" s="83">
        <f t="shared" si="372"/>
        <v>0</v>
      </c>
      <c r="AL441" s="83">
        <f t="shared" si="373"/>
        <v>0</v>
      </c>
      <c r="AM441" s="83">
        <f t="shared" si="374"/>
        <v>0</v>
      </c>
      <c r="AN441" s="83">
        <f t="shared" si="375"/>
        <v>0</v>
      </c>
      <c r="AO441" s="83">
        <f t="shared" si="390"/>
        <v>0</v>
      </c>
      <c r="AP441" s="83">
        <f t="shared" si="377"/>
        <v>0</v>
      </c>
      <c r="AQ441" s="83">
        <f t="shared" si="378"/>
        <v>0</v>
      </c>
      <c r="AR441" s="83">
        <f t="shared" si="391"/>
        <v>0</v>
      </c>
      <c r="AT441" t="s">
        <v>15</v>
      </c>
    </row>
    <row r="442" spans="1:46" x14ac:dyDescent="0.25">
      <c r="A442" s="10" t="s">
        <v>588</v>
      </c>
      <c r="B442" s="10">
        <v>2030</v>
      </c>
      <c r="C442" s="10" t="s">
        <v>15</v>
      </c>
      <c r="D442" s="102"/>
      <c r="E442" s="102"/>
      <c r="F442" s="102"/>
      <c r="G442" s="103"/>
      <c r="H442" s="103"/>
      <c r="I442" s="103"/>
      <c r="J442" s="103"/>
      <c r="K442" s="103"/>
      <c r="L442" s="103"/>
      <c r="M442" s="103"/>
      <c r="N442" s="103"/>
      <c r="O442" s="103"/>
      <c r="P442" s="102"/>
      <c r="R442" s="84">
        <f t="shared" si="386"/>
        <v>0</v>
      </c>
      <c r="S442" s="84">
        <f t="shared" si="387"/>
        <v>0</v>
      </c>
      <c r="T442" s="84">
        <f t="shared" si="388"/>
        <v>0</v>
      </c>
      <c r="U442" s="84">
        <f t="shared" si="389"/>
        <v>0</v>
      </c>
      <c r="V442" s="84">
        <f t="shared" si="358"/>
        <v>0</v>
      </c>
      <c r="W442" s="84">
        <f t="shared" si="359"/>
        <v>0</v>
      </c>
      <c r="X442" s="84">
        <f t="shared" si="360"/>
        <v>0</v>
      </c>
      <c r="Y442" s="84">
        <f t="shared" si="361"/>
        <v>0</v>
      </c>
      <c r="Z442" s="84">
        <f t="shared" si="362"/>
        <v>0</v>
      </c>
      <c r="AA442" s="84">
        <f t="shared" si="363"/>
        <v>0</v>
      </c>
      <c r="AB442" s="84">
        <f t="shared" si="364"/>
        <v>0</v>
      </c>
      <c r="AC442" s="84">
        <f t="shared" si="365"/>
        <v>0</v>
      </c>
      <c r="AD442" s="84">
        <f t="shared" si="366"/>
        <v>0</v>
      </c>
      <c r="AF442" s="83">
        <f t="shared" si="367"/>
        <v>0</v>
      </c>
      <c r="AG442" s="83">
        <f t="shared" si="368"/>
        <v>0</v>
      </c>
      <c r="AH442" s="83">
        <f t="shared" si="369"/>
        <v>0</v>
      </c>
      <c r="AI442" s="83">
        <f t="shared" si="370"/>
        <v>0</v>
      </c>
      <c r="AJ442" s="83">
        <f t="shared" si="371"/>
        <v>0</v>
      </c>
      <c r="AK442" s="83">
        <f t="shared" si="372"/>
        <v>0</v>
      </c>
      <c r="AL442" s="83">
        <f t="shared" si="373"/>
        <v>0</v>
      </c>
      <c r="AM442" s="83">
        <f t="shared" si="374"/>
        <v>0</v>
      </c>
      <c r="AN442" s="83">
        <f t="shared" si="375"/>
        <v>0</v>
      </c>
      <c r="AO442" s="83">
        <f t="shared" si="390"/>
        <v>0</v>
      </c>
      <c r="AP442" s="83">
        <f t="shared" si="377"/>
        <v>0</v>
      </c>
      <c r="AQ442" s="83">
        <f t="shared" si="378"/>
        <v>0</v>
      </c>
      <c r="AR442" s="83">
        <f t="shared" si="391"/>
        <v>0</v>
      </c>
      <c r="AT442" t="s">
        <v>15</v>
      </c>
    </row>
    <row r="443" spans="1:46" x14ac:dyDescent="0.25">
      <c r="A443" s="10" t="s">
        <v>588</v>
      </c>
      <c r="B443" s="10">
        <v>2031</v>
      </c>
      <c r="C443" s="10" t="s">
        <v>15</v>
      </c>
      <c r="D443" s="102"/>
      <c r="E443" s="102"/>
      <c r="F443" s="102"/>
      <c r="G443" s="103"/>
      <c r="H443" s="103"/>
      <c r="I443" s="103"/>
      <c r="J443" s="103"/>
      <c r="K443" s="103"/>
      <c r="L443" s="103"/>
      <c r="M443" s="103"/>
      <c r="N443" s="103"/>
      <c r="O443" s="103"/>
      <c r="P443" s="102"/>
      <c r="R443" s="84">
        <f t="shared" si="386"/>
        <v>0</v>
      </c>
      <c r="S443" s="84">
        <f t="shared" si="387"/>
        <v>0</v>
      </c>
      <c r="T443" s="84">
        <f t="shared" si="388"/>
        <v>0</v>
      </c>
      <c r="U443" s="84">
        <f t="shared" si="389"/>
        <v>0</v>
      </c>
      <c r="V443" s="84">
        <f t="shared" si="358"/>
        <v>0</v>
      </c>
      <c r="W443" s="84">
        <f t="shared" si="359"/>
        <v>0</v>
      </c>
      <c r="X443" s="84">
        <f t="shared" si="360"/>
        <v>0</v>
      </c>
      <c r="Y443" s="84">
        <f t="shared" si="361"/>
        <v>0</v>
      </c>
      <c r="Z443" s="84">
        <f t="shared" si="362"/>
        <v>0</v>
      </c>
      <c r="AA443" s="84">
        <f t="shared" si="363"/>
        <v>0</v>
      </c>
      <c r="AB443" s="84">
        <f t="shared" si="364"/>
        <v>0</v>
      </c>
      <c r="AC443" s="84">
        <f t="shared" si="365"/>
        <v>0</v>
      </c>
      <c r="AD443" s="84">
        <f t="shared" si="366"/>
        <v>0</v>
      </c>
      <c r="AF443" s="83">
        <f t="shared" si="367"/>
        <v>0</v>
      </c>
      <c r="AG443" s="83">
        <f t="shared" si="368"/>
        <v>0</v>
      </c>
      <c r="AH443" s="83">
        <f t="shared" si="369"/>
        <v>0</v>
      </c>
      <c r="AI443" s="83">
        <f t="shared" si="370"/>
        <v>0</v>
      </c>
      <c r="AJ443" s="83">
        <f t="shared" si="371"/>
        <v>0</v>
      </c>
      <c r="AK443" s="83">
        <f t="shared" si="372"/>
        <v>0</v>
      </c>
      <c r="AL443" s="83">
        <f t="shared" si="373"/>
        <v>0</v>
      </c>
      <c r="AM443" s="83">
        <f t="shared" si="374"/>
        <v>0</v>
      </c>
      <c r="AN443" s="83">
        <f t="shared" si="375"/>
        <v>0</v>
      </c>
      <c r="AO443" s="83">
        <f t="shared" si="390"/>
        <v>0</v>
      </c>
      <c r="AP443" s="83">
        <f t="shared" si="377"/>
        <v>0</v>
      </c>
      <c r="AQ443" s="83">
        <f t="shared" si="378"/>
        <v>0</v>
      </c>
      <c r="AR443" s="83">
        <f t="shared" si="391"/>
        <v>0</v>
      </c>
      <c r="AT443" t="s">
        <v>15</v>
      </c>
    </row>
    <row r="444" spans="1:46" x14ac:dyDescent="0.25">
      <c r="A444" s="10" t="s">
        <v>588</v>
      </c>
      <c r="B444" s="10">
        <v>2032</v>
      </c>
      <c r="C444" s="10" t="s">
        <v>15</v>
      </c>
      <c r="D444" s="102"/>
      <c r="E444" s="102"/>
      <c r="F444" s="102"/>
      <c r="G444" s="103"/>
      <c r="H444" s="103"/>
      <c r="I444" s="103"/>
      <c r="J444" s="103"/>
      <c r="K444" s="103"/>
      <c r="L444" s="103"/>
      <c r="M444" s="103"/>
      <c r="N444" s="103"/>
      <c r="O444" s="103"/>
      <c r="P444" s="102"/>
      <c r="R444" s="84">
        <f t="shared" si="386"/>
        <v>0</v>
      </c>
      <c r="S444" s="84">
        <f t="shared" si="387"/>
        <v>0</v>
      </c>
      <c r="T444" s="84">
        <f t="shared" si="388"/>
        <v>0</v>
      </c>
      <c r="U444" s="84">
        <f t="shared" si="389"/>
        <v>0</v>
      </c>
      <c r="V444" s="84">
        <f t="shared" si="358"/>
        <v>0</v>
      </c>
      <c r="W444" s="84">
        <f t="shared" si="359"/>
        <v>0</v>
      </c>
      <c r="X444" s="84">
        <f t="shared" si="360"/>
        <v>0</v>
      </c>
      <c r="Y444" s="84">
        <f t="shared" si="361"/>
        <v>0</v>
      </c>
      <c r="Z444" s="84">
        <f t="shared" si="362"/>
        <v>0</v>
      </c>
      <c r="AA444" s="84">
        <f t="shared" si="363"/>
        <v>0</v>
      </c>
      <c r="AB444" s="84">
        <f t="shared" si="364"/>
        <v>0</v>
      </c>
      <c r="AC444" s="84">
        <f t="shared" si="365"/>
        <v>0</v>
      </c>
      <c r="AD444" s="84">
        <f t="shared" si="366"/>
        <v>0</v>
      </c>
      <c r="AF444" s="83">
        <f t="shared" si="367"/>
        <v>0</v>
      </c>
      <c r="AG444" s="83">
        <f t="shared" si="368"/>
        <v>0</v>
      </c>
      <c r="AH444" s="83">
        <f t="shared" si="369"/>
        <v>0</v>
      </c>
      <c r="AI444" s="83">
        <f t="shared" si="370"/>
        <v>0</v>
      </c>
      <c r="AJ444" s="83">
        <f t="shared" si="371"/>
        <v>0</v>
      </c>
      <c r="AK444" s="83">
        <f t="shared" si="372"/>
        <v>0</v>
      </c>
      <c r="AL444" s="83">
        <f t="shared" si="373"/>
        <v>0</v>
      </c>
      <c r="AM444" s="83">
        <f t="shared" si="374"/>
        <v>0</v>
      </c>
      <c r="AN444" s="83">
        <f t="shared" si="375"/>
        <v>0</v>
      </c>
      <c r="AO444" s="83">
        <f t="shared" si="390"/>
        <v>0</v>
      </c>
      <c r="AP444" s="83">
        <f t="shared" si="377"/>
        <v>0</v>
      </c>
      <c r="AQ444" s="83">
        <f t="shared" si="378"/>
        <v>0</v>
      </c>
      <c r="AR444" s="83">
        <f t="shared" si="391"/>
        <v>0</v>
      </c>
      <c r="AT444" t="s">
        <v>15</v>
      </c>
    </row>
    <row r="445" spans="1:46" x14ac:dyDescent="0.25">
      <c r="A445" s="10" t="s">
        <v>588</v>
      </c>
      <c r="B445" s="10">
        <v>2033</v>
      </c>
      <c r="C445" s="10" t="s">
        <v>15</v>
      </c>
      <c r="D445" s="102"/>
      <c r="E445" s="102"/>
      <c r="F445" s="102"/>
      <c r="G445" s="103"/>
      <c r="H445" s="103"/>
      <c r="I445" s="103"/>
      <c r="J445" s="103"/>
      <c r="K445" s="103"/>
      <c r="L445" s="103"/>
      <c r="M445" s="103"/>
      <c r="N445" s="103"/>
      <c r="O445" s="103"/>
      <c r="P445" s="102"/>
      <c r="R445" s="84">
        <f t="shared" si="386"/>
        <v>0</v>
      </c>
      <c r="S445" s="84">
        <f t="shared" si="387"/>
        <v>0</v>
      </c>
      <c r="T445" s="84">
        <f t="shared" si="388"/>
        <v>0</v>
      </c>
      <c r="U445" s="84">
        <f t="shared" si="389"/>
        <v>0</v>
      </c>
      <c r="V445" s="84">
        <f t="shared" si="358"/>
        <v>0</v>
      </c>
      <c r="W445" s="84">
        <f t="shared" si="359"/>
        <v>0</v>
      </c>
      <c r="X445" s="84">
        <f t="shared" si="360"/>
        <v>0</v>
      </c>
      <c r="Y445" s="84">
        <f t="shared" si="361"/>
        <v>0</v>
      </c>
      <c r="Z445" s="84">
        <f t="shared" si="362"/>
        <v>0</v>
      </c>
      <c r="AA445" s="84">
        <f t="shared" si="363"/>
        <v>0</v>
      </c>
      <c r="AB445" s="84">
        <f t="shared" si="364"/>
        <v>0</v>
      </c>
      <c r="AC445" s="84">
        <f t="shared" si="365"/>
        <v>0</v>
      </c>
      <c r="AD445" s="84">
        <f t="shared" si="366"/>
        <v>0</v>
      </c>
      <c r="AF445" s="83">
        <f t="shared" si="367"/>
        <v>0</v>
      </c>
      <c r="AG445" s="83">
        <f t="shared" si="368"/>
        <v>0</v>
      </c>
      <c r="AH445" s="83">
        <f t="shared" si="369"/>
        <v>0</v>
      </c>
      <c r="AI445" s="83">
        <f t="shared" si="370"/>
        <v>0</v>
      </c>
      <c r="AJ445" s="83">
        <f t="shared" si="371"/>
        <v>0</v>
      </c>
      <c r="AK445" s="83">
        <f t="shared" si="372"/>
        <v>0</v>
      </c>
      <c r="AL445" s="83">
        <f t="shared" si="373"/>
        <v>0</v>
      </c>
      <c r="AM445" s="83">
        <f t="shared" si="374"/>
        <v>0</v>
      </c>
      <c r="AN445" s="83">
        <f t="shared" si="375"/>
        <v>0</v>
      </c>
      <c r="AO445" s="83">
        <f t="shared" si="390"/>
        <v>0</v>
      </c>
      <c r="AP445" s="83">
        <f t="shared" si="377"/>
        <v>0</v>
      </c>
      <c r="AQ445" s="83">
        <f t="shared" si="378"/>
        <v>0</v>
      </c>
      <c r="AR445" s="83">
        <f t="shared" si="391"/>
        <v>0</v>
      </c>
      <c r="AT445" t="s">
        <v>15</v>
      </c>
    </row>
    <row r="446" spans="1:46" x14ac:dyDescent="0.25">
      <c r="A446" s="10" t="s">
        <v>588</v>
      </c>
      <c r="B446" s="10">
        <v>2034</v>
      </c>
      <c r="C446" s="10" t="s">
        <v>15</v>
      </c>
      <c r="D446" s="102"/>
      <c r="E446" s="102"/>
      <c r="F446" s="102"/>
      <c r="G446" s="103"/>
      <c r="H446" s="103"/>
      <c r="I446" s="103"/>
      <c r="J446" s="103"/>
      <c r="K446" s="103"/>
      <c r="L446" s="103"/>
      <c r="M446" s="103"/>
      <c r="N446" s="103"/>
      <c r="O446" s="103"/>
      <c r="P446" s="102"/>
      <c r="R446" s="84">
        <f t="shared" si="386"/>
        <v>0</v>
      </c>
      <c r="S446" s="84">
        <f t="shared" si="387"/>
        <v>0</v>
      </c>
      <c r="T446" s="84">
        <f t="shared" si="388"/>
        <v>0</v>
      </c>
      <c r="U446" s="84">
        <f t="shared" si="389"/>
        <v>0</v>
      </c>
      <c r="V446" s="84">
        <f t="shared" si="358"/>
        <v>0</v>
      </c>
      <c r="W446" s="84">
        <f t="shared" si="359"/>
        <v>0</v>
      </c>
      <c r="X446" s="84">
        <f t="shared" si="360"/>
        <v>0</v>
      </c>
      <c r="Y446" s="84">
        <f t="shared" si="361"/>
        <v>0</v>
      </c>
      <c r="Z446" s="84">
        <f t="shared" si="362"/>
        <v>0</v>
      </c>
      <c r="AA446" s="84">
        <f t="shared" si="363"/>
        <v>0</v>
      </c>
      <c r="AB446" s="84">
        <f t="shared" si="364"/>
        <v>0</v>
      </c>
      <c r="AC446" s="84">
        <f t="shared" si="365"/>
        <v>0</v>
      </c>
      <c r="AD446" s="84">
        <f t="shared" si="366"/>
        <v>0</v>
      </c>
      <c r="AF446" s="83">
        <f t="shared" si="367"/>
        <v>0</v>
      </c>
      <c r="AG446" s="83">
        <f t="shared" si="368"/>
        <v>0</v>
      </c>
      <c r="AH446" s="83">
        <f t="shared" si="369"/>
        <v>0</v>
      </c>
      <c r="AI446" s="83">
        <f t="shared" si="370"/>
        <v>0</v>
      </c>
      <c r="AJ446" s="83">
        <f t="shared" si="371"/>
        <v>0</v>
      </c>
      <c r="AK446" s="83">
        <f t="shared" si="372"/>
        <v>0</v>
      </c>
      <c r="AL446" s="83">
        <f t="shared" si="373"/>
        <v>0</v>
      </c>
      <c r="AM446" s="83">
        <f t="shared" si="374"/>
        <v>0</v>
      </c>
      <c r="AN446" s="83">
        <f t="shared" si="375"/>
        <v>0</v>
      </c>
      <c r="AO446" s="83">
        <f t="shared" si="390"/>
        <v>0</v>
      </c>
      <c r="AP446" s="83">
        <f t="shared" si="377"/>
        <v>0</v>
      </c>
      <c r="AQ446" s="83">
        <f t="shared" si="378"/>
        <v>0</v>
      </c>
      <c r="AR446" s="83">
        <f t="shared" si="391"/>
        <v>0</v>
      </c>
      <c r="AT446" t="s">
        <v>15</v>
      </c>
    </row>
    <row r="447" spans="1:46" x14ac:dyDescent="0.25">
      <c r="A447" s="10" t="s">
        <v>588</v>
      </c>
      <c r="B447" s="10">
        <v>2035</v>
      </c>
      <c r="C447" s="10" t="s">
        <v>15</v>
      </c>
      <c r="D447" s="102"/>
      <c r="E447" s="102"/>
      <c r="F447" s="102"/>
      <c r="G447" s="103"/>
      <c r="H447" s="103"/>
      <c r="I447" s="103"/>
      <c r="J447" s="103"/>
      <c r="K447" s="103"/>
      <c r="L447" s="103"/>
      <c r="M447" s="103"/>
      <c r="N447" s="103"/>
      <c r="O447" s="103"/>
      <c r="P447" s="102"/>
      <c r="R447" s="84">
        <f t="shared" si="386"/>
        <v>0</v>
      </c>
      <c r="S447" s="84">
        <f t="shared" si="387"/>
        <v>0</v>
      </c>
      <c r="T447" s="84">
        <f t="shared" si="388"/>
        <v>0</v>
      </c>
      <c r="U447" s="84">
        <f t="shared" si="389"/>
        <v>0</v>
      </c>
      <c r="V447" s="84">
        <f t="shared" si="358"/>
        <v>0</v>
      </c>
      <c r="W447" s="84">
        <f t="shared" si="359"/>
        <v>0</v>
      </c>
      <c r="X447" s="84">
        <f t="shared" si="360"/>
        <v>0</v>
      </c>
      <c r="Y447" s="84">
        <f t="shared" si="361"/>
        <v>0</v>
      </c>
      <c r="Z447" s="84">
        <f t="shared" si="362"/>
        <v>0</v>
      </c>
      <c r="AA447" s="84">
        <f t="shared" si="363"/>
        <v>0</v>
      </c>
      <c r="AB447" s="84">
        <f t="shared" si="364"/>
        <v>0</v>
      </c>
      <c r="AC447" s="84">
        <f t="shared" si="365"/>
        <v>0</v>
      </c>
      <c r="AD447" s="84">
        <f t="shared" si="366"/>
        <v>0</v>
      </c>
      <c r="AF447" s="83">
        <f t="shared" si="367"/>
        <v>0</v>
      </c>
      <c r="AG447" s="83">
        <f t="shared" si="368"/>
        <v>0</v>
      </c>
      <c r="AH447" s="83">
        <f t="shared" si="369"/>
        <v>0</v>
      </c>
      <c r="AI447" s="83">
        <f t="shared" si="370"/>
        <v>0</v>
      </c>
      <c r="AJ447" s="83">
        <f t="shared" si="371"/>
        <v>0</v>
      </c>
      <c r="AK447" s="83">
        <f t="shared" si="372"/>
        <v>0</v>
      </c>
      <c r="AL447" s="83">
        <f t="shared" si="373"/>
        <v>0</v>
      </c>
      <c r="AM447" s="83">
        <f t="shared" si="374"/>
        <v>0</v>
      </c>
      <c r="AN447" s="83">
        <f t="shared" si="375"/>
        <v>0</v>
      </c>
      <c r="AO447" s="83">
        <f t="shared" si="390"/>
        <v>0</v>
      </c>
      <c r="AP447" s="83">
        <f t="shared" si="377"/>
        <v>0</v>
      </c>
      <c r="AQ447" s="83">
        <f t="shared" si="378"/>
        <v>0</v>
      </c>
      <c r="AR447" s="83">
        <f t="shared" si="391"/>
        <v>0</v>
      </c>
      <c r="AT447" t="s">
        <v>15</v>
      </c>
    </row>
    <row r="448" spans="1:46" x14ac:dyDescent="0.25">
      <c r="A448" s="10" t="s">
        <v>588</v>
      </c>
      <c r="B448" s="10">
        <v>2036</v>
      </c>
      <c r="C448" s="10" t="s">
        <v>15</v>
      </c>
      <c r="D448" s="102"/>
      <c r="E448" s="102"/>
      <c r="F448" s="102"/>
      <c r="G448" s="103"/>
      <c r="H448" s="103"/>
      <c r="I448" s="103"/>
      <c r="J448" s="103"/>
      <c r="K448" s="103"/>
      <c r="L448" s="103"/>
      <c r="M448" s="103"/>
      <c r="N448" s="103"/>
      <c r="O448" s="103"/>
      <c r="P448" s="102"/>
      <c r="R448" s="84">
        <f t="shared" si="386"/>
        <v>0</v>
      </c>
      <c r="S448" s="84">
        <f t="shared" si="387"/>
        <v>0</v>
      </c>
      <c r="T448" s="84">
        <f t="shared" si="388"/>
        <v>0</v>
      </c>
      <c r="U448" s="84">
        <f t="shared" si="389"/>
        <v>0</v>
      </c>
      <c r="V448" s="84">
        <f t="shared" si="358"/>
        <v>0</v>
      </c>
      <c r="W448" s="84">
        <f t="shared" si="359"/>
        <v>0</v>
      </c>
      <c r="X448" s="84">
        <f t="shared" si="360"/>
        <v>0</v>
      </c>
      <c r="Y448" s="84">
        <f t="shared" si="361"/>
        <v>0</v>
      </c>
      <c r="Z448" s="84">
        <f t="shared" si="362"/>
        <v>0</v>
      </c>
      <c r="AA448" s="84">
        <f t="shared" si="363"/>
        <v>0</v>
      </c>
      <c r="AB448" s="84">
        <f t="shared" si="364"/>
        <v>0</v>
      </c>
      <c r="AC448" s="84">
        <f t="shared" si="365"/>
        <v>0</v>
      </c>
      <c r="AD448" s="84">
        <f t="shared" si="366"/>
        <v>0</v>
      </c>
      <c r="AF448" s="83">
        <f t="shared" si="367"/>
        <v>0</v>
      </c>
      <c r="AG448" s="83">
        <f t="shared" si="368"/>
        <v>0</v>
      </c>
      <c r="AH448" s="83">
        <f t="shared" si="369"/>
        <v>0</v>
      </c>
      <c r="AI448" s="83">
        <f t="shared" si="370"/>
        <v>0</v>
      </c>
      <c r="AJ448" s="83">
        <f t="shared" si="371"/>
        <v>0</v>
      </c>
      <c r="AK448" s="83">
        <f t="shared" si="372"/>
        <v>0</v>
      </c>
      <c r="AL448" s="83">
        <f t="shared" si="373"/>
        <v>0</v>
      </c>
      <c r="AM448" s="83">
        <f t="shared" si="374"/>
        <v>0</v>
      </c>
      <c r="AN448" s="83">
        <f t="shared" si="375"/>
        <v>0</v>
      </c>
      <c r="AO448" s="83">
        <f t="shared" si="390"/>
        <v>0</v>
      </c>
      <c r="AP448" s="83">
        <f t="shared" si="377"/>
        <v>0</v>
      </c>
      <c r="AQ448" s="83">
        <f t="shared" si="378"/>
        <v>0</v>
      </c>
      <c r="AR448" s="83">
        <f t="shared" si="391"/>
        <v>0</v>
      </c>
      <c r="AT448" t="s">
        <v>15</v>
      </c>
    </row>
    <row r="449" spans="1:46" x14ac:dyDescent="0.25">
      <c r="A449" s="10" t="s">
        <v>588</v>
      </c>
      <c r="B449" s="10">
        <v>2037</v>
      </c>
      <c r="C449" s="10" t="s">
        <v>15</v>
      </c>
      <c r="D449" s="102"/>
      <c r="E449" s="102"/>
      <c r="F449" s="102"/>
      <c r="G449" s="103"/>
      <c r="H449" s="103"/>
      <c r="I449" s="103"/>
      <c r="J449" s="103"/>
      <c r="K449" s="103"/>
      <c r="L449" s="103"/>
      <c r="M449" s="103"/>
      <c r="N449" s="103"/>
      <c r="O449" s="103"/>
      <c r="P449" s="102"/>
      <c r="R449" s="84">
        <f t="shared" si="386"/>
        <v>0</v>
      </c>
      <c r="S449" s="84">
        <f t="shared" si="387"/>
        <v>0</v>
      </c>
      <c r="T449" s="84">
        <f t="shared" si="388"/>
        <v>0</v>
      </c>
      <c r="U449" s="84">
        <f t="shared" si="389"/>
        <v>0</v>
      </c>
      <c r="V449" s="84">
        <f t="shared" si="358"/>
        <v>0</v>
      </c>
      <c r="W449" s="84">
        <f t="shared" si="359"/>
        <v>0</v>
      </c>
      <c r="X449" s="84">
        <f t="shared" si="360"/>
        <v>0</v>
      </c>
      <c r="Y449" s="84">
        <f t="shared" si="361"/>
        <v>0</v>
      </c>
      <c r="Z449" s="84">
        <f t="shared" si="362"/>
        <v>0</v>
      </c>
      <c r="AA449" s="84">
        <f t="shared" si="363"/>
        <v>0</v>
      </c>
      <c r="AB449" s="84">
        <f t="shared" si="364"/>
        <v>0</v>
      </c>
      <c r="AC449" s="84">
        <f t="shared" si="365"/>
        <v>0</v>
      </c>
      <c r="AD449" s="84">
        <f t="shared" si="366"/>
        <v>0</v>
      </c>
      <c r="AF449" s="83">
        <f t="shared" si="367"/>
        <v>0</v>
      </c>
      <c r="AG449" s="83">
        <f t="shared" si="368"/>
        <v>0</v>
      </c>
      <c r="AH449" s="83">
        <f t="shared" si="369"/>
        <v>0</v>
      </c>
      <c r="AI449" s="83">
        <f t="shared" si="370"/>
        <v>0</v>
      </c>
      <c r="AJ449" s="83">
        <f t="shared" si="371"/>
        <v>0</v>
      </c>
      <c r="AK449" s="83">
        <f t="shared" si="372"/>
        <v>0</v>
      </c>
      <c r="AL449" s="83">
        <f t="shared" si="373"/>
        <v>0</v>
      </c>
      <c r="AM449" s="83">
        <f t="shared" si="374"/>
        <v>0</v>
      </c>
      <c r="AN449" s="83">
        <f t="shared" si="375"/>
        <v>0</v>
      </c>
      <c r="AO449" s="83">
        <f t="shared" si="390"/>
        <v>0</v>
      </c>
      <c r="AP449" s="83">
        <f t="shared" si="377"/>
        <v>0</v>
      </c>
      <c r="AQ449" s="83">
        <f t="shared" si="378"/>
        <v>0</v>
      </c>
      <c r="AR449" s="83">
        <f t="shared" si="391"/>
        <v>0</v>
      </c>
      <c r="AT449" t="s">
        <v>15</v>
      </c>
    </row>
    <row r="450" spans="1:46" x14ac:dyDescent="0.25">
      <c r="A450" s="10" t="s">
        <v>588</v>
      </c>
      <c r="B450" s="10">
        <v>2038</v>
      </c>
      <c r="C450" s="10" t="s">
        <v>15</v>
      </c>
      <c r="D450" s="102"/>
      <c r="E450" s="102"/>
      <c r="F450" s="102"/>
      <c r="G450" s="103"/>
      <c r="H450" s="103"/>
      <c r="I450" s="103"/>
      <c r="J450" s="103"/>
      <c r="K450" s="103"/>
      <c r="L450" s="103"/>
      <c r="M450" s="103"/>
      <c r="N450" s="103"/>
      <c r="O450" s="103"/>
      <c r="P450" s="102"/>
      <c r="R450" s="84">
        <f t="shared" si="386"/>
        <v>0</v>
      </c>
      <c r="S450" s="84">
        <f t="shared" si="387"/>
        <v>0</v>
      </c>
      <c r="T450" s="84">
        <f t="shared" si="388"/>
        <v>0</v>
      </c>
      <c r="U450" s="84">
        <f t="shared" si="389"/>
        <v>0</v>
      </c>
      <c r="V450" s="84">
        <f t="shared" si="358"/>
        <v>0</v>
      </c>
      <c r="W450" s="84">
        <f t="shared" si="359"/>
        <v>0</v>
      </c>
      <c r="X450" s="84">
        <f t="shared" si="360"/>
        <v>0</v>
      </c>
      <c r="Y450" s="84">
        <f t="shared" si="361"/>
        <v>0</v>
      </c>
      <c r="Z450" s="84">
        <f t="shared" si="362"/>
        <v>0</v>
      </c>
      <c r="AA450" s="84">
        <f t="shared" si="363"/>
        <v>0</v>
      </c>
      <c r="AB450" s="84">
        <f t="shared" si="364"/>
        <v>0</v>
      </c>
      <c r="AC450" s="84">
        <f t="shared" si="365"/>
        <v>0</v>
      </c>
      <c r="AD450" s="84">
        <f t="shared" si="366"/>
        <v>0</v>
      </c>
      <c r="AF450" s="83">
        <f t="shared" si="367"/>
        <v>0</v>
      </c>
      <c r="AG450" s="83">
        <f t="shared" si="368"/>
        <v>0</v>
      </c>
      <c r="AH450" s="83">
        <f t="shared" si="369"/>
        <v>0</v>
      </c>
      <c r="AI450" s="83">
        <f t="shared" si="370"/>
        <v>0</v>
      </c>
      <c r="AJ450" s="83">
        <f t="shared" si="371"/>
        <v>0</v>
      </c>
      <c r="AK450" s="83">
        <f t="shared" si="372"/>
        <v>0</v>
      </c>
      <c r="AL450" s="83">
        <f t="shared" si="373"/>
        <v>0</v>
      </c>
      <c r="AM450" s="83">
        <f t="shared" si="374"/>
        <v>0</v>
      </c>
      <c r="AN450" s="83">
        <f t="shared" si="375"/>
        <v>0</v>
      </c>
      <c r="AO450" s="83">
        <f t="shared" si="390"/>
        <v>0</v>
      </c>
      <c r="AP450" s="83">
        <f t="shared" si="377"/>
        <v>0</v>
      </c>
      <c r="AQ450" s="83">
        <f t="shared" si="378"/>
        <v>0</v>
      </c>
      <c r="AR450" s="83">
        <f t="shared" si="391"/>
        <v>0</v>
      </c>
      <c r="AT450" t="s">
        <v>15</v>
      </c>
    </row>
    <row r="451" spans="1:46" x14ac:dyDescent="0.25">
      <c r="A451" s="10" t="s">
        <v>588</v>
      </c>
      <c r="B451" s="10">
        <v>2039</v>
      </c>
      <c r="C451" s="10" t="s">
        <v>15</v>
      </c>
      <c r="D451" s="102"/>
      <c r="E451" s="102"/>
      <c r="F451" s="102"/>
      <c r="G451" s="103"/>
      <c r="H451" s="103"/>
      <c r="I451" s="103"/>
      <c r="J451" s="103"/>
      <c r="K451" s="103"/>
      <c r="L451" s="103"/>
      <c r="M451" s="103"/>
      <c r="N451" s="103"/>
      <c r="O451" s="103"/>
      <c r="P451" s="102"/>
      <c r="R451" s="84">
        <f t="shared" si="386"/>
        <v>0</v>
      </c>
      <c r="S451" s="84">
        <f t="shared" si="387"/>
        <v>0</v>
      </c>
      <c r="T451" s="84">
        <f t="shared" si="388"/>
        <v>0</v>
      </c>
      <c r="U451" s="84">
        <f t="shared" si="389"/>
        <v>0</v>
      </c>
      <c r="V451" s="84">
        <f t="shared" si="358"/>
        <v>0</v>
      </c>
      <c r="W451" s="84">
        <f t="shared" si="359"/>
        <v>0</v>
      </c>
      <c r="X451" s="84">
        <f t="shared" si="360"/>
        <v>0</v>
      </c>
      <c r="Y451" s="84">
        <f t="shared" si="361"/>
        <v>0</v>
      </c>
      <c r="Z451" s="84">
        <f t="shared" si="362"/>
        <v>0</v>
      </c>
      <c r="AA451" s="84">
        <f t="shared" si="363"/>
        <v>0</v>
      </c>
      <c r="AB451" s="84">
        <f t="shared" si="364"/>
        <v>0</v>
      </c>
      <c r="AC451" s="84">
        <f t="shared" si="365"/>
        <v>0</v>
      </c>
      <c r="AD451" s="84">
        <f t="shared" si="366"/>
        <v>0</v>
      </c>
      <c r="AF451" s="83">
        <f t="shared" si="367"/>
        <v>0</v>
      </c>
      <c r="AG451" s="83">
        <f t="shared" si="368"/>
        <v>0</v>
      </c>
      <c r="AH451" s="83">
        <f t="shared" si="369"/>
        <v>0</v>
      </c>
      <c r="AI451" s="83">
        <f t="shared" si="370"/>
        <v>0</v>
      </c>
      <c r="AJ451" s="83">
        <f t="shared" si="371"/>
        <v>0</v>
      </c>
      <c r="AK451" s="83">
        <f t="shared" si="372"/>
        <v>0</v>
      </c>
      <c r="AL451" s="83">
        <f t="shared" si="373"/>
        <v>0</v>
      </c>
      <c r="AM451" s="83">
        <f t="shared" si="374"/>
        <v>0</v>
      </c>
      <c r="AN451" s="83">
        <f t="shared" si="375"/>
        <v>0</v>
      </c>
      <c r="AO451" s="83">
        <f t="shared" si="390"/>
        <v>0</v>
      </c>
      <c r="AP451" s="83">
        <f t="shared" si="377"/>
        <v>0</v>
      </c>
      <c r="AQ451" s="83">
        <f t="shared" si="378"/>
        <v>0</v>
      </c>
      <c r="AR451" s="83">
        <f t="shared" si="391"/>
        <v>0</v>
      </c>
      <c r="AT451" t="s">
        <v>15</v>
      </c>
    </row>
    <row r="452" spans="1:46" x14ac:dyDescent="0.25">
      <c r="A452" s="10" t="s">
        <v>588</v>
      </c>
      <c r="B452" s="10">
        <v>2040</v>
      </c>
      <c r="C452" s="10" t="s">
        <v>15</v>
      </c>
      <c r="D452" s="102"/>
      <c r="E452" s="102"/>
      <c r="F452" s="102"/>
      <c r="G452" s="103"/>
      <c r="H452" s="103"/>
      <c r="I452" s="103"/>
      <c r="J452" s="103"/>
      <c r="K452" s="103"/>
      <c r="L452" s="103"/>
      <c r="M452" s="103"/>
      <c r="N452" s="103"/>
      <c r="O452" s="103"/>
      <c r="P452" s="102"/>
      <c r="R452" s="84">
        <f t="shared" si="386"/>
        <v>0</v>
      </c>
      <c r="S452" s="84">
        <f t="shared" si="387"/>
        <v>0</v>
      </c>
      <c r="T452" s="84">
        <f t="shared" si="388"/>
        <v>0</v>
      </c>
      <c r="U452" s="84">
        <f t="shared" si="389"/>
        <v>0</v>
      </c>
      <c r="V452" s="84">
        <f t="shared" si="358"/>
        <v>0</v>
      </c>
      <c r="W452" s="84">
        <f t="shared" si="359"/>
        <v>0</v>
      </c>
      <c r="X452" s="84">
        <f t="shared" si="360"/>
        <v>0</v>
      </c>
      <c r="Y452" s="84">
        <f t="shared" si="361"/>
        <v>0</v>
      </c>
      <c r="Z452" s="84">
        <f t="shared" si="362"/>
        <v>0</v>
      </c>
      <c r="AA452" s="84">
        <f t="shared" si="363"/>
        <v>0</v>
      </c>
      <c r="AB452" s="84">
        <f t="shared" si="364"/>
        <v>0</v>
      </c>
      <c r="AC452" s="84">
        <f t="shared" si="365"/>
        <v>0</v>
      </c>
      <c r="AD452" s="84">
        <f t="shared" si="366"/>
        <v>0</v>
      </c>
      <c r="AF452" s="83">
        <f t="shared" si="367"/>
        <v>0</v>
      </c>
      <c r="AG452" s="83">
        <f t="shared" si="368"/>
        <v>0</v>
      </c>
      <c r="AH452" s="83">
        <f t="shared" si="369"/>
        <v>0</v>
      </c>
      <c r="AI452" s="83">
        <f t="shared" si="370"/>
        <v>0</v>
      </c>
      <c r="AJ452" s="83">
        <f t="shared" si="371"/>
        <v>0</v>
      </c>
      <c r="AK452" s="83">
        <f t="shared" si="372"/>
        <v>0</v>
      </c>
      <c r="AL452" s="83">
        <f t="shared" si="373"/>
        <v>0</v>
      </c>
      <c r="AM452" s="83">
        <f t="shared" si="374"/>
        <v>0</v>
      </c>
      <c r="AN452" s="83">
        <f t="shared" si="375"/>
        <v>0</v>
      </c>
      <c r="AO452" s="83">
        <f t="shared" si="390"/>
        <v>0</v>
      </c>
      <c r="AP452" s="83">
        <f t="shared" si="377"/>
        <v>0</v>
      </c>
      <c r="AQ452" s="83">
        <f t="shared" si="378"/>
        <v>0</v>
      </c>
      <c r="AR452" s="83">
        <f t="shared" si="391"/>
        <v>0</v>
      </c>
      <c r="AT452" t="s">
        <v>15</v>
      </c>
    </row>
    <row r="453" spans="1:46" x14ac:dyDescent="0.25">
      <c r="A453" s="10" t="s">
        <v>588</v>
      </c>
      <c r="B453" s="10">
        <v>2041</v>
      </c>
      <c r="C453" s="10" t="s">
        <v>15</v>
      </c>
      <c r="D453" s="102"/>
      <c r="E453" s="102"/>
      <c r="F453" s="102"/>
      <c r="G453" s="103"/>
      <c r="H453" s="103"/>
      <c r="I453" s="103"/>
      <c r="J453" s="103"/>
      <c r="K453" s="103"/>
      <c r="L453" s="103"/>
      <c r="M453" s="103"/>
      <c r="N453" s="103"/>
      <c r="O453" s="103"/>
      <c r="P453" s="102"/>
      <c r="R453" s="84">
        <f t="shared" si="386"/>
        <v>0</v>
      </c>
      <c r="S453" s="84">
        <f t="shared" si="387"/>
        <v>0</v>
      </c>
      <c r="T453" s="84">
        <f t="shared" si="388"/>
        <v>0</v>
      </c>
      <c r="U453" s="84">
        <f t="shared" si="389"/>
        <v>0</v>
      </c>
      <c r="V453" s="84">
        <f t="shared" si="358"/>
        <v>0</v>
      </c>
      <c r="W453" s="84">
        <f t="shared" si="359"/>
        <v>0</v>
      </c>
      <c r="X453" s="84">
        <f t="shared" si="360"/>
        <v>0</v>
      </c>
      <c r="Y453" s="84">
        <f t="shared" si="361"/>
        <v>0</v>
      </c>
      <c r="Z453" s="84">
        <f t="shared" si="362"/>
        <v>0</v>
      </c>
      <c r="AA453" s="84">
        <f t="shared" si="363"/>
        <v>0</v>
      </c>
      <c r="AB453" s="84">
        <f t="shared" si="364"/>
        <v>0</v>
      </c>
      <c r="AC453" s="84">
        <f t="shared" si="365"/>
        <v>0</v>
      </c>
      <c r="AD453" s="84">
        <f t="shared" si="366"/>
        <v>0</v>
      </c>
      <c r="AF453" s="83">
        <f t="shared" si="367"/>
        <v>0</v>
      </c>
      <c r="AG453" s="83">
        <f t="shared" si="368"/>
        <v>0</v>
      </c>
      <c r="AH453" s="83">
        <f t="shared" si="369"/>
        <v>0</v>
      </c>
      <c r="AI453" s="83">
        <f t="shared" si="370"/>
        <v>0</v>
      </c>
      <c r="AJ453" s="83">
        <f t="shared" si="371"/>
        <v>0</v>
      </c>
      <c r="AK453" s="83">
        <f t="shared" si="372"/>
        <v>0</v>
      </c>
      <c r="AL453" s="83">
        <f t="shared" si="373"/>
        <v>0</v>
      </c>
      <c r="AM453" s="83">
        <f t="shared" si="374"/>
        <v>0</v>
      </c>
      <c r="AN453" s="83">
        <f t="shared" si="375"/>
        <v>0</v>
      </c>
      <c r="AO453" s="83">
        <f t="shared" si="390"/>
        <v>0</v>
      </c>
      <c r="AP453" s="83">
        <f t="shared" si="377"/>
        <v>0</v>
      </c>
      <c r="AQ453" s="83">
        <f t="shared" si="378"/>
        <v>0</v>
      </c>
      <c r="AR453" s="83">
        <f t="shared" si="391"/>
        <v>0</v>
      </c>
      <c r="AT453" t="s">
        <v>15</v>
      </c>
    </row>
    <row r="454" spans="1:46" x14ac:dyDescent="0.25">
      <c r="A454" s="10" t="s">
        <v>588</v>
      </c>
      <c r="B454" s="10">
        <v>2042</v>
      </c>
      <c r="C454" s="10" t="s">
        <v>15</v>
      </c>
      <c r="D454" s="102"/>
      <c r="E454" s="102"/>
      <c r="F454" s="102"/>
      <c r="G454" s="103"/>
      <c r="H454" s="103"/>
      <c r="I454" s="103"/>
      <c r="J454" s="103"/>
      <c r="K454" s="103"/>
      <c r="L454" s="103"/>
      <c r="M454" s="103"/>
      <c r="N454" s="103"/>
      <c r="O454" s="103"/>
      <c r="P454" s="102"/>
      <c r="R454" s="84">
        <f t="shared" si="386"/>
        <v>0</v>
      </c>
      <c r="S454" s="84">
        <f t="shared" si="387"/>
        <v>0</v>
      </c>
      <c r="T454" s="84">
        <f t="shared" si="388"/>
        <v>0</v>
      </c>
      <c r="U454" s="84">
        <f t="shared" si="389"/>
        <v>0</v>
      </c>
      <c r="V454" s="84">
        <f t="shared" si="358"/>
        <v>0</v>
      </c>
      <c r="W454" s="84">
        <f t="shared" si="359"/>
        <v>0</v>
      </c>
      <c r="X454" s="84">
        <f t="shared" si="360"/>
        <v>0</v>
      </c>
      <c r="Y454" s="84">
        <f t="shared" si="361"/>
        <v>0</v>
      </c>
      <c r="Z454" s="84">
        <f t="shared" si="362"/>
        <v>0</v>
      </c>
      <c r="AA454" s="84">
        <f t="shared" si="363"/>
        <v>0</v>
      </c>
      <c r="AB454" s="84">
        <f t="shared" si="364"/>
        <v>0</v>
      </c>
      <c r="AC454" s="84">
        <f t="shared" si="365"/>
        <v>0</v>
      </c>
      <c r="AD454" s="84">
        <f t="shared" si="366"/>
        <v>0</v>
      </c>
      <c r="AF454" s="83">
        <f t="shared" si="367"/>
        <v>0</v>
      </c>
      <c r="AG454" s="83">
        <f t="shared" si="368"/>
        <v>0</v>
      </c>
      <c r="AH454" s="83">
        <f t="shared" si="369"/>
        <v>0</v>
      </c>
      <c r="AI454" s="83">
        <f t="shared" si="370"/>
        <v>0</v>
      </c>
      <c r="AJ454" s="83">
        <f t="shared" si="371"/>
        <v>0</v>
      </c>
      <c r="AK454" s="83">
        <f t="shared" si="372"/>
        <v>0</v>
      </c>
      <c r="AL454" s="83">
        <f t="shared" si="373"/>
        <v>0</v>
      </c>
      <c r="AM454" s="83">
        <f t="shared" si="374"/>
        <v>0</v>
      </c>
      <c r="AN454" s="83">
        <f t="shared" si="375"/>
        <v>0</v>
      </c>
      <c r="AO454" s="83">
        <f t="shared" si="390"/>
        <v>0</v>
      </c>
      <c r="AP454" s="83">
        <f t="shared" si="377"/>
        <v>0</v>
      </c>
      <c r="AQ454" s="83">
        <f t="shared" si="378"/>
        <v>0</v>
      </c>
      <c r="AR454" s="83">
        <f t="shared" si="391"/>
        <v>0</v>
      </c>
      <c r="AT454" t="s">
        <v>15</v>
      </c>
    </row>
    <row r="455" spans="1:46" x14ac:dyDescent="0.25">
      <c r="A455" s="10" t="s">
        <v>588</v>
      </c>
      <c r="B455" s="10">
        <v>2043</v>
      </c>
      <c r="C455" s="10" t="s">
        <v>15</v>
      </c>
      <c r="D455" s="102"/>
      <c r="E455" s="102"/>
      <c r="F455" s="102"/>
      <c r="G455" s="103"/>
      <c r="H455" s="103"/>
      <c r="I455" s="103"/>
      <c r="J455" s="103"/>
      <c r="K455" s="103"/>
      <c r="L455" s="103"/>
      <c r="M455" s="103"/>
      <c r="N455" s="103"/>
      <c r="O455" s="103"/>
      <c r="P455" s="102"/>
      <c r="R455" s="84">
        <f t="shared" si="386"/>
        <v>0</v>
      </c>
      <c r="S455" s="84">
        <f t="shared" si="387"/>
        <v>0</v>
      </c>
      <c r="T455" s="84">
        <f t="shared" si="388"/>
        <v>0</v>
      </c>
      <c r="U455" s="84">
        <f t="shared" si="389"/>
        <v>0</v>
      </c>
      <c r="V455" s="84">
        <f t="shared" si="358"/>
        <v>0</v>
      </c>
      <c r="W455" s="84">
        <f t="shared" si="359"/>
        <v>0</v>
      </c>
      <c r="X455" s="84">
        <f t="shared" si="360"/>
        <v>0</v>
      </c>
      <c r="Y455" s="84">
        <f t="shared" si="361"/>
        <v>0</v>
      </c>
      <c r="Z455" s="84">
        <f t="shared" si="362"/>
        <v>0</v>
      </c>
      <c r="AA455" s="84">
        <f t="shared" si="363"/>
        <v>0</v>
      </c>
      <c r="AB455" s="84">
        <f t="shared" si="364"/>
        <v>0</v>
      </c>
      <c r="AC455" s="84">
        <f t="shared" si="365"/>
        <v>0</v>
      </c>
      <c r="AD455" s="84">
        <f t="shared" si="366"/>
        <v>0</v>
      </c>
      <c r="AF455" s="83">
        <f t="shared" si="367"/>
        <v>0</v>
      </c>
      <c r="AG455" s="83">
        <f t="shared" si="368"/>
        <v>0</v>
      </c>
      <c r="AH455" s="83">
        <f t="shared" si="369"/>
        <v>0</v>
      </c>
      <c r="AI455" s="83">
        <f t="shared" si="370"/>
        <v>0</v>
      </c>
      <c r="AJ455" s="83">
        <f t="shared" si="371"/>
        <v>0</v>
      </c>
      <c r="AK455" s="83">
        <f t="shared" si="372"/>
        <v>0</v>
      </c>
      <c r="AL455" s="83">
        <f t="shared" si="373"/>
        <v>0</v>
      </c>
      <c r="AM455" s="83">
        <f t="shared" si="374"/>
        <v>0</v>
      </c>
      <c r="AN455" s="83">
        <f t="shared" si="375"/>
        <v>0</v>
      </c>
      <c r="AO455" s="83">
        <f t="shared" si="390"/>
        <v>0</v>
      </c>
      <c r="AP455" s="83">
        <f t="shared" si="377"/>
        <v>0</v>
      </c>
      <c r="AQ455" s="83">
        <f t="shared" si="378"/>
        <v>0</v>
      </c>
      <c r="AR455" s="83">
        <f t="shared" si="391"/>
        <v>0</v>
      </c>
      <c r="AT455" t="s">
        <v>15</v>
      </c>
    </row>
    <row r="456" spans="1:46" x14ac:dyDescent="0.25">
      <c r="A456" s="10" t="s">
        <v>589</v>
      </c>
      <c r="B456" s="10">
        <v>2023</v>
      </c>
      <c r="C456" s="10" t="s">
        <v>15</v>
      </c>
      <c r="D456" s="106">
        <v>1.7637259143209789</v>
      </c>
      <c r="E456" s="106">
        <v>1.7637259143209789</v>
      </c>
      <c r="F456" s="106">
        <v>1.7637259143209789</v>
      </c>
      <c r="G456" s="106"/>
      <c r="H456" s="106">
        <v>1.7637259143209789</v>
      </c>
      <c r="I456" s="106">
        <v>2.1070794528814498</v>
      </c>
      <c r="J456" s="106">
        <v>1.7637259143209789</v>
      </c>
      <c r="K456" s="103"/>
      <c r="L456" s="106">
        <v>1.7637259143209789</v>
      </c>
      <c r="M456" s="103">
        <v>1.7637259143209789</v>
      </c>
      <c r="N456" s="103"/>
      <c r="O456" s="103"/>
      <c r="P456" s="102"/>
      <c r="R456" s="84">
        <f t="shared" si="386"/>
        <v>1.7637259143209789</v>
      </c>
      <c r="S456" s="84">
        <f t="shared" si="387"/>
        <v>1.7637259143209789</v>
      </c>
      <c r="T456" s="84">
        <f t="shared" si="388"/>
        <v>1.7637259143209789</v>
      </c>
      <c r="U456" s="84">
        <f t="shared" si="389"/>
        <v>0</v>
      </c>
      <c r="V456" s="84">
        <f t="shared" si="358"/>
        <v>1.7637259143209789</v>
      </c>
      <c r="W456" s="84">
        <f t="shared" si="359"/>
        <v>2.1070794528814498</v>
      </c>
      <c r="X456" s="84">
        <f t="shared" si="360"/>
        <v>1.7637259143209789</v>
      </c>
      <c r="Y456" s="84">
        <f t="shared" si="361"/>
        <v>0</v>
      </c>
      <c r="Z456" s="84">
        <f t="shared" si="362"/>
        <v>1.7637259143209789</v>
      </c>
      <c r="AA456" s="84">
        <f t="shared" si="363"/>
        <v>1.7637259143209789</v>
      </c>
      <c r="AB456" s="84">
        <f t="shared" si="364"/>
        <v>0</v>
      </c>
      <c r="AC456" s="84">
        <f t="shared" si="365"/>
        <v>0</v>
      </c>
      <c r="AD456" s="84">
        <f t="shared" si="366"/>
        <v>0</v>
      </c>
      <c r="AF456" s="83">
        <f t="shared" si="367"/>
        <v>1.7637259143209789</v>
      </c>
      <c r="AG456" s="83">
        <f t="shared" si="368"/>
        <v>1.7637259143209789</v>
      </c>
      <c r="AH456" s="83">
        <f t="shared" si="369"/>
        <v>1.7637259143209789</v>
      </c>
      <c r="AI456" s="83">
        <f t="shared" si="370"/>
        <v>0</v>
      </c>
      <c r="AJ456" s="83">
        <f t="shared" si="371"/>
        <v>1.7637259143209789</v>
      </c>
      <c r="AK456" s="83">
        <f t="shared" si="372"/>
        <v>2.1070794528814498</v>
      </c>
      <c r="AL456" s="83">
        <f t="shared" si="373"/>
        <v>1.7637259143209789</v>
      </c>
      <c r="AM456" s="83">
        <f t="shared" si="374"/>
        <v>0</v>
      </c>
      <c r="AN456" s="83">
        <f t="shared" si="375"/>
        <v>1.7637259143209789</v>
      </c>
      <c r="AO456" s="83">
        <f t="shared" si="390"/>
        <v>1.7637259143209789</v>
      </c>
      <c r="AP456" s="83">
        <f t="shared" si="377"/>
        <v>0</v>
      </c>
      <c r="AQ456" s="83">
        <f t="shared" si="378"/>
        <v>0</v>
      </c>
      <c r="AR456" s="83">
        <f t="shared" si="391"/>
        <v>0</v>
      </c>
      <c r="AT456" t="s">
        <v>15</v>
      </c>
    </row>
    <row r="457" spans="1:46" x14ac:dyDescent="0.25">
      <c r="A457" s="10" t="s">
        <v>589</v>
      </c>
      <c r="B457" s="10">
        <v>2024</v>
      </c>
      <c r="C457" s="10" t="s">
        <v>15</v>
      </c>
      <c r="D457" s="106">
        <v>4.6877478422761296</v>
      </c>
      <c r="E457" s="106">
        <v>4.6877478422761296</v>
      </c>
      <c r="F457" s="106">
        <v>4.6877478422761296</v>
      </c>
      <c r="G457" s="106"/>
      <c r="H457" s="106">
        <v>4.6877478422761296</v>
      </c>
      <c r="I457" s="106">
        <v>5.6003356749181341</v>
      </c>
      <c r="J457" s="106">
        <v>4.6877478422761296</v>
      </c>
      <c r="K457" s="103"/>
      <c r="L457" s="106">
        <v>4.6877478422761296</v>
      </c>
      <c r="M457" s="103">
        <v>4.6877478422761296</v>
      </c>
      <c r="N457" s="103"/>
      <c r="O457" s="103"/>
      <c r="P457" s="102"/>
      <c r="R457" s="84">
        <f t="shared" si="386"/>
        <v>4.6877478422761296</v>
      </c>
      <c r="S457" s="84">
        <f t="shared" si="387"/>
        <v>4.6877478422761296</v>
      </c>
      <c r="T457" s="84">
        <f t="shared" si="388"/>
        <v>4.6877478422761296</v>
      </c>
      <c r="U457" s="84">
        <f t="shared" si="389"/>
        <v>0</v>
      </c>
      <c r="V457" s="84">
        <f t="shared" ref="V457:V520" si="392">H457</f>
        <v>4.6877478422761296</v>
      </c>
      <c r="W457" s="84">
        <f t="shared" ref="W457:W520" si="393">I457</f>
        <v>5.6003356749181341</v>
      </c>
      <c r="X457" s="84">
        <f t="shared" ref="X457:X520" si="394">J457</f>
        <v>4.6877478422761296</v>
      </c>
      <c r="Y457" s="84">
        <f t="shared" ref="Y457:Y520" si="395">K457</f>
        <v>0</v>
      </c>
      <c r="Z457" s="84">
        <f t="shared" ref="Z457:Z520" si="396">L457</f>
        <v>4.6877478422761296</v>
      </c>
      <c r="AA457" s="84">
        <f t="shared" ref="AA457:AA520" si="397">M457</f>
        <v>4.6877478422761296</v>
      </c>
      <c r="AB457" s="84">
        <f t="shared" ref="AB457:AB520" si="398">N457</f>
        <v>0</v>
      </c>
      <c r="AC457" s="84">
        <f t="shared" ref="AC457:AC520" si="399">O457</f>
        <v>0</v>
      </c>
      <c r="AD457" s="84">
        <f t="shared" ref="AD457:AD520" si="400">P457</f>
        <v>0</v>
      </c>
      <c r="AF457" s="83">
        <f t="shared" ref="AF457:AF520" si="401">R457</f>
        <v>4.6877478422761296</v>
      </c>
      <c r="AG457" s="83">
        <f t="shared" ref="AG457:AG520" si="402">S457</f>
        <v>4.6877478422761296</v>
      </c>
      <c r="AH457" s="83">
        <f t="shared" ref="AH457:AH520" si="403">T457</f>
        <v>4.6877478422761296</v>
      </c>
      <c r="AI457" s="83">
        <f t="shared" ref="AI457:AI520" si="404">U457</f>
        <v>0</v>
      </c>
      <c r="AJ457" s="83">
        <f t="shared" ref="AJ457:AJ520" si="405">V457</f>
        <v>4.6877478422761296</v>
      </c>
      <c r="AK457" s="83">
        <f t="shared" ref="AK457:AK520" si="406">W457</f>
        <v>5.6003356749181341</v>
      </c>
      <c r="AL457" s="83">
        <f t="shared" ref="AL457:AL520" si="407">X457</f>
        <v>4.6877478422761296</v>
      </c>
      <c r="AM457" s="83">
        <f t="shared" ref="AM457:AM520" si="408">Y457</f>
        <v>0</v>
      </c>
      <c r="AN457" s="83">
        <f t="shared" ref="AN457:AN520" si="409">Z457</f>
        <v>4.6877478422761296</v>
      </c>
      <c r="AO457" s="83">
        <f t="shared" si="390"/>
        <v>4.6877478422761296</v>
      </c>
      <c r="AP457" s="83">
        <f t="shared" ref="AP457:AP520" si="410">AB457</f>
        <v>0</v>
      </c>
      <c r="AQ457" s="83">
        <f t="shared" ref="AQ457:AQ520" si="411">AC457</f>
        <v>0</v>
      </c>
      <c r="AR457" s="83">
        <f t="shared" si="391"/>
        <v>0</v>
      </c>
      <c r="AT457" t="s">
        <v>15</v>
      </c>
    </row>
    <row r="458" spans="1:46" x14ac:dyDescent="0.25">
      <c r="A458" s="10" t="s">
        <v>589</v>
      </c>
      <c r="B458" s="10">
        <v>2025</v>
      </c>
      <c r="C458" s="10" t="s">
        <v>15</v>
      </c>
      <c r="D458" s="106">
        <v>8.3936302122936386</v>
      </c>
      <c r="E458" s="106">
        <v>8.3936302122936386</v>
      </c>
      <c r="F458" s="106">
        <v>8.3936302122936386</v>
      </c>
      <c r="G458" s="106"/>
      <c r="H458" s="106">
        <v>8.3936302122936386</v>
      </c>
      <c r="I458" s="106">
        <v>10.027661107546793</v>
      </c>
      <c r="J458" s="106">
        <v>8.3936302122936386</v>
      </c>
      <c r="K458" s="103"/>
      <c r="L458" s="106">
        <v>8.3936302122936386</v>
      </c>
      <c r="M458" s="103">
        <v>8.3936302122936386</v>
      </c>
      <c r="N458" s="103"/>
      <c r="O458" s="103"/>
      <c r="P458" s="102"/>
      <c r="R458" s="84">
        <f t="shared" si="386"/>
        <v>8.3936302122936386</v>
      </c>
      <c r="S458" s="84">
        <f t="shared" si="387"/>
        <v>8.3936302122936386</v>
      </c>
      <c r="T458" s="84">
        <f t="shared" si="388"/>
        <v>8.3936302122936386</v>
      </c>
      <c r="U458" s="84">
        <f t="shared" si="389"/>
        <v>0</v>
      </c>
      <c r="V458" s="84">
        <f t="shared" si="392"/>
        <v>8.3936302122936386</v>
      </c>
      <c r="W458" s="84">
        <f t="shared" si="393"/>
        <v>10.027661107546793</v>
      </c>
      <c r="X458" s="84">
        <f t="shared" si="394"/>
        <v>8.3936302122936386</v>
      </c>
      <c r="Y458" s="84">
        <f t="shared" si="395"/>
        <v>0</v>
      </c>
      <c r="Z458" s="84">
        <f t="shared" si="396"/>
        <v>8.3936302122936386</v>
      </c>
      <c r="AA458" s="84">
        <f t="shared" si="397"/>
        <v>8.3936302122936386</v>
      </c>
      <c r="AB458" s="84">
        <f t="shared" si="398"/>
        <v>0</v>
      </c>
      <c r="AC458" s="84">
        <f t="shared" si="399"/>
        <v>0</v>
      </c>
      <c r="AD458" s="84">
        <f t="shared" si="400"/>
        <v>0</v>
      </c>
      <c r="AF458" s="83">
        <f t="shared" si="401"/>
        <v>8.3936302122936386</v>
      </c>
      <c r="AG458" s="83">
        <f t="shared" si="402"/>
        <v>8.3936302122936386</v>
      </c>
      <c r="AH458" s="83">
        <f t="shared" si="403"/>
        <v>8.3936302122936386</v>
      </c>
      <c r="AI458" s="83">
        <f t="shared" si="404"/>
        <v>0</v>
      </c>
      <c r="AJ458" s="83">
        <f t="shared" si="405"/>
        <v>8.3936302122936386</v>
      </c>
      <c r="AK458" s="83">
        <f t="shared" si="406"/>
        <v>10.027661107546793</v>
      </c>
      <c r="AL458" s="83">
        <f t="shared" si="407"/>
        <v>8.3936302122936386</v>
      </c>
      <c r="AM458" s="83">
        <f t="shared" si="408"/>
        <v>0</v>
      </c>
      <c r="AN458" s="83">
        <f t="shared" si="409"/>
        <v>8.3936302122936386</v>
      </c>
      <c r="AO458" s="83">
        <f t="shared" si="390"/>
        <v>8.3936302122936386</v>
      </c>
      <c r="AP458" s="83">
        <f t="shared" si="410"/>
        <v>0</v>
      </c>
      <c r="AQ458" s="83">
        <f t="shared" si="411"/>
        <v>0</v>
      </c>
      <c r="AR458" s="83">
        <f t="shared" si="391"/>
        <v>0</v>
      </c>
      <c r="AT458" t="s">
        <v>15</v>
      </c>
    </row>
    <row r="459" spans="1:46" x14ac:dyDescent="0.25">
      <c r="A459" s="10" t="s">
        <v>589</v>
      </c>
      <c r="B459" s="10">
        <v>2026</v>
      </c>
      <c r="C459" s="10" t="s">
        <v>15</v>
      </c>
      <c r="D459" s="106">
        <v>7.7150542938124449</v>
      </c>
      <c r="E459" s="106">
        <v>7.7150542938124449</v>
      </c>
      <c r="F459" s="106">
        <v>7.7150542938124449</v>
      </c>
      <c r="G459" s="106"/>
      <c r="H459" s="106">
        <v>7.7150542938124449</v>
      </c>
      <c r="I459" s="106">
        <v>9.2169833466531177</v>
      </c>
      <c r="J459" s="106">
        <v>7.7150542938124449</v>
      </c>
      <c r="K459" s="103"/>
      <c r="L459" s="106">
        <v>7.7150542938124449</v>
      </c>
      <c r="M459" s="103">
        <v>7.7150542938124449</v>
      </c>
      <c r="N459" s="103"/>
      <c r="O459" s="103"/>
      <c r="P459" s="102"/>
      <c r="R459" s="84">
        <f t="shared" si="386"/>
        <v>7.7150542938124449</v>
      </c>
      <c r="S459" s="84">
        <f t="shared" si="387"/>
        <v>7.7150542938124449</v>
      </c>
      <c r="T459" s="84">
        <f t="shared" si="388"/>
        <v>7.7150542938124449</v>
      </c>
      <c r="U459" s="84">
        <f t="shared" si="389"/>
        <v>0</v>
      </c>
      <c r="V459" s="84">
        <f t="shared" si="392"/>
        <v>7.7150542938124449</v>
      </c>
      <c r="W459" s="84">
        <f t="shared" si="393"/>
        <v>9.2169833466531177</v>
      </c>
      <c r="X459" s="84">
        <f t="shared" si="394"/>
        <v>7.7150542938124449</v>
      </c>
      <c r="Y459" s="84">
        <f t="shared" si="395"/>
        <v>0</v>
      </c>
      <c r="Z459" s="84">
        <f t="shared" si="396"/>
        <v>7.7150542938124449</v>
      </c>
      <c r="AA459" s="84">
        <f t="shared" si="397"/>
        <v>7.7150542938124449</v>
      </c>
      <c r="AB459" s="84">
        <f t="shared" si="398"/>
        <v>0</v>
      </c>
      <c r="AC459" s="84">
        <f t="shared" si="399"/>
        <v>0</v>
      </c>
      <c r="AD459" s="84">
        <f t="shared" si="400"/>
        <v>0</v>
      </c>
      <c r="AF459" s="83">
        <f t="shared" si="401"/>
        <v>7.7150542938124449</v>
      </c>
      <c r="AG459" s="83">
        <f t="shared" si="402"/>
        <v>7.7150542938124449</v>
      </c>
      <c r="AH459" s="83">
        <f t="shared" si="403"/>
        <v>7.7150542938124449</v>
      </c>
      <c r="AI459" s="83">
        <f t="shared" si="404"/>
        <v>0</v>
      </c>
      <c r="AJ459" s="83">
        <f t="shared" si="405"/>
        <v>7.7150542938124449</v>
      </c>
      <c r="AK459" s="83">
        <f t="shared" si="406"/>
        <v>9.2169833466531177</v>
      </c>
      <c r="AL459" s="83">
        <f t="shared" si="407"/>
        <v>7.7150542938124449</v>
      </c>
      <c r="AM459" s="83">
        <f t="shared" si="408"/>
        <v>0</v>
      </c>
      <c r="AN459" s="83">
        <f t="shared" si="409"/>
        <v>7.7150542938124449</v>
      </c>
      <c r="AO459" s="83">
        <f t="shared" si="390"/>
        <v>7.7150542938124449</v>
      </c>
      <c r="AP459" s="83">
        <f t="shared" si="410"/>
        <v>0</v>
      </c>
      <c r="AQ459" s="83">
        <f t="shared" si="411"/>
        <v>0</v>
      </c>
      <c r="AR459" s="83">
        <f t="shared" si="391"/>
        <v>0</v>
      </c>
      <c r="AT459" t="s">
        <v>15</v>
      </c>
    </row>
    <row r="460" spans="1:46" x14ac:dyDescent="0.25">
      <c r="A460" s="10" t="s">
        <v>589</v>
      </c>
      <c r="B460" s="10">
        <v>2027</v>
      </c>
      <c r="C460" s="10" t="s">
        <v>15</v>
      </c>
      <c r="D460" s="106">
        <v>6.9767166715184841</v>
      </c>
      <c r="E460" s="106">
        <v>6.9767166715184841</v>
      </c>
      <c r="F460" s="106">
        <v>6.9767166715184841</v>
      </c>
      <c r="G460" s="106"/>
      <c r="H460" s="106">
        <v>6.9767166715184841</v>
      </c>
      <c r="I460" s="106">
        <v>8.3349097656092646</v>
      </c>
      <c r="J460" s="106">
        <v>6.9767166715184841</v>
      </c>
      <c r="K460" s="103"/>
      <c r="L460" s="106">
        <v>6.9767166715184841</v>
      </c>
      <c r="M460" s="103">
        <v>6.9767166715184841</v>
      </c>
      <c r="N460" s="103"/>
      <c r="O460" s="103"/>
      <c r="P460" s="102"/>
      <c r="R460" s="84">
        <f t="shared" si="386"/>
        <v>6.9767166715184841</v>
      </c>
      <c r="S460" s="84">
        <f t="shared" si="387"/>
        <v>6.9767166715184841</v>
      </c>
      <c r="T460" s="84">
        <f t="shared" si="388"/>
        <v>6.9767166715184841</v>
      </c>
      <c r="U460" s="84">
        <f t="shared" si="389"/>
        <v>0</v>
      </c>
      <c r="V460" s="84">
        <f t="shared" si="392"/>
        <v>6.9767166715184841</v>
      </c>
      <c r="W460" s="84">
        <f t="shared" si="393"/>
        <v>8.3349097656092646</v>
      </c>
      <c r="X460" s="84">
        <f t="shared" si="394"/>
        <v>6.9767166715184841</v>
      </c>
      <c r="Y460" s="84">
        <f t="shared" si="395"/>
        <v>0</v>
      </c>
      <c r="Z460" s="84">
        <f t="shared" si="396"/>
        <v>6.9767166715184841</v>
      </c>
      <c r="AA460" s="84">
        <f t="shared" si="397"/>
        <v>6.9767166715184841</v>
      </c>
      <c r="AB460" s="84">
        <f t="shared" si="398"/>
        <v>0</v>
      </c>
      <c r="AC460" s="84">
        <f t="shared" si="399"/>
        <v>0</v>
      </c>
      <c r="AD460" s="84">
        <f t="shared" si="400"/>
        <v>0</v>
      </c>
      <c r="AF460" s="83">
        <f t="shared" si="401"/>
        <v>6.9767166715184841</v>
      </c>
      <c r="AG460" s="83">
        <f t="shared" si="402"/>
        <v>6.9767166715184841</v>
      </c>
      <c r="AH460" s="83">
        <f t="shared" si="403"/>
        <v>6.9767166715184841</v>
      </c>
      <c r="AI460" s="83">
        <f t="shared" si="404"/>
        <v>0</v>
      </c>
      <c r="AJ460" s="83">
        <f t="shared" si="405"/>
        <v>6.9767166715184841</v>
      </c>
      <c r="AK460" s="83">
        <f t="shared" si="406"/>
        <v>8.3349097656092646</v>
      </c>
      <c r="AL460" s="83">
        <f t="shared" si="407"/>
        <v>6.9767166715184841</v>
      </c>
      <c r="AM460" s="83">
        <f t="shared" si="408"/>
        <v>0</v>
      </c>
      <c r="AN460" s="83">
        <f t="shared" si="409"/>
        <v>6.9767166715184841</v>
      </c>
      <c r="AO460" s="83">
        <f t="shared" si="390"/>
        <v>6.9767166715184841</v>
      </c>
      <c r="AP460" s="83">
        <f t="shared" si="410"/>
        <v>0</v>
      </c>
      <c r="AQ460" s="83">
        <f t="shared" si="411"/>
        <v>0</v>
      </c>
      <c r="AR460" s="83">
        <f t="shared" si="391"/>
        <v>0</v>
      </c>
      <c r="AT460" t="s">
        <v>15</v>
      </c>
    </row>
    <row r="461" spans="1:46" x14ac:dyDescent="0.25">
      <c r="A461" s="10" t="s">
        <v>589</v>
      </c>
      <c r="B461" s="10">
        <v>2028</v>
      </c>
      <c r="C461" s="10" t="s">
        <v>15</v>
      </c>
      <c r="D461" s="106">
        <v>6.1928239952533595</v>
      </c>
      <c r="E461" s="106">
        <v>6.1928239952533595</v>
      </c>
      <c r="F461" s="106">
        <v>6.1928239952533595</v>
      </c>
      <c r="G461" s="106"/>
      <c r="H461" s="106">
        <v>6.1928239952533595</v>
      </c>
      <c r="I461" s="106">
        <v>7.3984126953950442</v>
      </c>
      <c r="J461" s="106">
        <v>6.1928239952533595</v>
      </c>
      <c r="K461" s="103"/>
      <c r="L461" s="106">
        <v>6.1928239952533595</v>
      </c>
      <c r="M461" s="103">
        <v>6.1928239952533595</v>
      </c>
      <c r="N461" s="103"/>
      <c r="O461" s="103"/>
      <c r="P461" s="102"/>
      <c r="R461" s="84">
        <f t="shared" si="386"/>
        <v>6.1928239952533595</v>
      </c>
      <c r="S461" s="84">
        <f t="shared" si="387"/>
        <v>6.1928239952533595</v>
      </c>
      <c r="T461" s="84">
        <f t="shared" si="388"/>
        <v>6.1928239952533595</v>
      </c>
      <c r="U461" s="84">
        <f t="shared" si="389"/>
        <v>0</v>
      </c>
      <c r="V461" s="84">
        <f t="shared" si="392"/>
        <v>6.1928239952533595</v>
      </c>
      <c r="W461" s="84">
        <f t="shared" si="393"/>
        <v>7.3984126953950442</v>
      </c>
      <c r="X461" s="84">
        <f t="shared" si="394"/>
        <v>6.1928239952533595</v>
      </c>
      <c r="Y461" s="84">
        <f t="shared" si="395"/>
        <v>0</v>
      </c>
      <c r="Z461" s="84">
        <f t="shared" si="396"/>
        <v>6.1928239952533595</v>
      </c>
      <c r="AA461" s="84">
        <f t="shared" si="397"/>
        <v>6.1928239952533595</v>
      </c>
      <c r="AB461" s="84">
        <f t="shared" si="398"/>
        <v>0</v>
      </c>
      <c r="AC461" s="84">
        <f t="shared" si="399"/>
        <v>0</v>
      </c>
      <c r="AD461" s="84">
        <f t="shared" si="400"/>
        <v>0</v>
      </c>
      <c r="AF461" s="83">
        <f t="shared" si="401"/>
        <v>6.1928239952533595</v>
      </c>
      <c r="AG461" s="83">
        <f t="shared" si="402"/>
        <v>6.1928239952533595</v>
      </c>
      <c r="AH461" s="83">
        <f t="shared" si="403"/>
        <v>6.1928239952533595</v>
      </c>
      <c r="AI461" s="83">
        <f t="shared" si="404"/>
        <v>0</v>
      </c>
      <c r="AJ461" s="83">
        <f t="shared" si="405"/>
        <v>6.1928239952533595</v>
      </c>
      <c r="AK461" s="83">
        <f t="shared" si="406"/>
        <v>7.3984126953950442</v>
      </c>
      <c r="AL461" s="83">
        <f t="shared" si="407"/>
        <v>6.1928239952533595</v>
      </c>
      <c r="AM461" s="83">
        <f t="shared" si="408"/>
        <v>0</v>
      </c>
      <c r="AN461" s="83">
        <f t="shared" si="409"/>
        <v>6.1928239952533595</v>
      </c>
      <c r="AO461" s="83">
        <f t="shared" si="390"/>
        <v>6.1928239952533595</v>
      </c>
      <c r="AP461" s="83">
        <f t="shared" si="410"/>
        <v>0</v>
      </c>
      <c r="AQ461" s="83">
        <f t="shared" si="411"/>
        <v>0</v>
      </c>
      <c r="AR461" s="83">
        <f t="shared" si="391"/>
        <v>0</v>
      </c>
      <c r="AT461" t="s">
        <v>15</v>
      </c>
    </row>
    <row r="462" spans="1:46" x14ac:dyDescent="0.25">
      <c r="A462" s="10" t="s">
        <v>589</v>
      </c>
      <c r="B462" s="10">
        <v>2029</v>
      </c>
      <c r="C462" s="10" t="s">
        <v>15</v>
      </c>
      <c r="D462" s="106">
        <v>5.3802151418094217</v>
      </c>
      <c r="E462" s="106">
        <v>5.3802151418094217</v>
      </c>
      <c r="F462" s="106">
        <v>5.3802151418094217</v>
      </c>
      <c r="G462" s="106"/>
      <c r="H462" s="106">
        <v>5.3802151418094217</v>
      </c>
      <c r="I462" s="106">
        <v>6.4276091230154488</v>
      </c>
      <c r="J462" s="106">
        <v>5.3802151418094217</v>
      </c>
      <c r="K462" s="103"/>
      <c r="L462" s="106">
        <v>5.3802151418094217</v>
      </c>
      <c r="M462" s="103">
        <v>5.3802151418094217</v>
      </c>
      <c r="N462" s="103"/>
      <c r="O462" s="103"/>
      <c r="P462" s="102"/>
      <c r="R462" s="84">
        <f t="shared" si="386"/>
        <v>5.3802151418094217</v>
      </c>
      <c r="S462" s="84">
        <f t="shared" si="387"/>
        <v>5.3802151418094217</v>
      </c>
      <c r="T462" s="84">
        <f t="shared" si="388"/>
        <v>5.3802151418094217</v>
      </c>
      <c r="U462" s="84">
        <f t="shared" si="389"/>
        <v>0</v>
      </c>
      <c r="V462" s="84">
        <f t="shared" si="392"/>
        <v>5.3802151418094217</v>
      </c>
      <c r="W462" s="84">
        <f t="shared" si="393"/>
        <v>6.4276091230154488</v>
      </c>
      <c r="X462" s="84">
        <f t="shared" si="394"/>
        <v>5.3802151418094217</v>
      </c>
      <c r="Y462" s="84">
        <f t="shared" si="395"/>
        <v>0</v>
      </c>
      <c r="Z462" s="84">
        <f t="shared" si="396"/>
        <v>5.3802151418094217</v>
      </c>
      <c r="AA462" s="84">
        <f t="shared" si="397"/>
        <v>5.3802151418094217</v>
      </c>
      <c r="AB462" s="84">
        <f t="shared" si="398"/>
        <v>0</v>
      </c>
      <c r="AC462" s="84">
        <f t="shared" si="399"/>
        <v>0</v>
      </c>
      <c r="AD462" s="84">
        <f t="shared" si="400"/>
        <v>0</v>
      </c>
      <c r="AF462" s="83">
        <f t="shared" si="401"/>
        <v>5.3802151418094217</v>
      </c>
      <c r="AG462" s="83">
        <f t="shared" si="402"/>
        <v>5.3802151418094217</v>
      </c>
      <c r="AH462" s="83">
        <f t="shared" si="403"/>
        <v>5.3802151418094217</v>
      </c>
      <c r="AI462" s="83">
        <f t="shared" si="404"/>
        <v>0</v>
      </c>
      <c r="AJ462" s="83">
        <f t="shared" si="405"/>
        <v>5.3802151418094217</v>
      </c>
      <c r="AK462" s="83">
        <f t="shared" si="406"/>
        <v>6.4276091230154488</v>
      </c>
      <c r="AL462" s="83">
        <f t="shared" si="407"/>
        <v>5.3802151418094217</v>
      </c>
      <c r="AM462" s="83">
        <f t="shared" si="408"/>
        <v>0</v>
      </c>
      <c r="AN462" s="83">
        <f t="shared" si="409"/>
        <v>5.3802151418094217</v>
      </c>
      <c r="AO462" s="83">
        <f t="shared" si="390"/>
        <v>5.3802151418094217</v>
      </c>
      <c r="AP462" s="83">
        <f t="shared" si="410"/>
        <v>0</v>
      </c>
      <c r="AQ462" s="83">
        <f t="shared" si="411"/>
        <v>0</v>
      </c>
      <c r="AR462" s="83">
        <f t="shared" si="391"/>
        <v>0</v>
      </c>
      <c r="AT462" t="s">
        <v>15</v>
      </c>
    </row>
    <row r="463" spans="1:46" x14ac:dyDescent="0.25">
      <c r="A463" s="10" t="s">
        <v>589</v>
      </c>
      <c r="B463" s="10">
        <v>2030</v>
      </c>
      <c r="C463" s="10" t="s">
        <v>15</v>
      </c>
      <c r="D463" s="106">
        <v>4.5580463666369742</v>
      </c>
      <c r="E463" s="106">
        <v>4.5580463666369742</v>
      </c>
      <c r="F463" s="106">
        <v>4.5580463666369742</v>
      </c>
      <c r="G463" s="106"/>
      <c r="H463" s="106">
        <v>4.5580463666369742</v>
      </c>
      <c r="I463" s="106">
        <v>5.4453845500814371</v>
      </c>
      <c r="J463" s="106">
        <v>4.5580463666369742</v>
      </c>
      <c r="K463" s="103"/>
      <c r="L463" s="106">
        <v>4.5580463666369742</v>
      </c>
      <c r="M463" s="103">
        <v>4.5580463666369742</v>
      </c>
      <c r="N463" s="103"/>
      <c r="O463" s="103"/>
      <c r="P463" s="102"/>
      <c r="R463" s="84">
        <f t="shared" si="386"/>
        <v>4.5580463666369742</v>
      </c>
      <c r="S463" s="84">
        <f t="shared" si="387"/>
        <v>4.5580463666369742</v>
      </c>
      <c r="T463" s="84">
        <f t="shared" si="388"/>
        <v>4.5580463666369742</v>
      </c>
      <c r="U463" s="84">
        <f t="shared" si="389"/>
        <v>0</v>
      </c>
      <c r="V463" s="84">
        <f t="shared" si="392"/>
        <v>4.5580463666369742</v>
      </c>
      <c r="W463" s="84">
        <f t="shared" si="393"/>
        <v>5.4453845500814371</v>
      </c>
      <c r="X463" s="84">
        <f t="shared" si="394"/>
        <v>4.5580463666369742</v>
      </c>
      <c r="Y463" s="84">
        <f t="shared" si="395"/>
        <v>0</v>
      </c>
      <c r="Z463" s="84">
        <f t="shared" si="396"/>
        <v>4.5580463666369742</v>
      </c>
      <c r="AA463" s="84">
        <f t="shared" si="397"/>
        <v>4.5580463666369742</v>
      </c>
      <c r="AB463" s="84">
        <f t="shared" si="398"/>
        <v>0</v>
      </c>
      <c r="AC463" s="84">
        <f t="shared" si="399"/>
        <v>0</v>
      </c>
      <c r="AD463" s="84">
        <f t="shared" si="400"/>
        <v>0</v>
      </c>
      <c r="AF463" s="83">
        <f t="shared" si="401"/>
        <v>4.5580463666369742</v>
      </c>
      <c r="AG463" s="83">
        <f t="shared" si="402"/>
        <v>4.5580463666369742</v>
      </c>
      <c r="AH463" s="83">
        <f t="shared" si="403"/>
        <v>4.5580463666369742</v>
      </c>
      <c r="AI463" s="83">
        <f t="shared" si="404"/>
        <v>0</v>
      </c>
      <c r="AJ463" s="83">
        <f t="shared" si="405"/>
        <v>4.5580463666369742</v>
      </c>
      <c r="AK463" s="83">
        <f t="shared" si="406"/>
        <v>5.4453845500814371</v>
      </c>
      <c r="AL463" s="83">
        <f t="shared" si="407"/>
        <v>4.5580463666369742</v>
      </c>
      <c r="AM463" s="83">
        <f t="shared" si="408"/>
        <v>0</v>
      </c>
      <c r="AN463" s="83">
        <f t="shared" si="409"/>
        <v>4.5580463666369742</v>
      </c>
      <c r="AO463" s="83">
        <f t="shared" si="390"/>
        <v>4.5580463666369742</v>
      </c>
      <c r="AP463" s="83">
        <f t="shared" si="410"/>
        <v>0</v>
      </c>
      <c r="AQ463" s="83">
        <f t="shared" si="411"/>
        <v>0</v>
      </c>
      <c r="AR463" s="83">
        <f t="shared" si="391"/>
        <v>0</v>
      </c>
      <c r="AT463" t="s">
        <v>15</v>
      </c>
    </row>
    <row r="464" spans="1:46" x14ac:dyDescent="0.25">
      <c r="A464" s="10" t="s">
        <v>589</v>
      </c>
      <c r="B464" s="10">
        <v>2031</v>
      </c>
      <c r="C464" s="10" t="s">
        <v>15</v>
      </c>
      <c r="D464" s="106">
        <v>3.7472956710441694</v>
      </c>
      <c r="E464" s="106">
        <v>3.7472956710441694</v>
      </c>
      <c r="F464" s="106">
        <v>3.7472956710441694</v>
      </c>
      <c r="G464" s="106"/>
      <c r="H464" s="106">
        <v>3.7472956710441694</v>
      </c>
      <c r="I464" s="106">
        <v>4.4768008726393385</v>
      </c>
      <c r="J464" s="106">
        <v>3.7472956710441694</v>
      </c>
      <c r="K464" s="103"/>
      <c r="L464" s="106">
        <v>3.7472956710441694</v>
      </c>
      <c r="M464" s="103">
        <v>3.7472956710441694</v>
      </c>
      <c r="N464" s="103"/>
      <c r="O464" s="103"/>
      <c r="P464" s="102"/>
      <c r="R464" s="84">
        <f t="shared" si="386"/>
        <v>3.7472956710441694</v>
      </c>
      <c r="S464" s="84">
        <f t="shared" si="387"/>
        <v>3.7472956710441694</v>
      </c>
      <c r="T464" s="84">
        <f t="shared" si="388"/>
        <v>3.7472956710441694</v>
      </c>
      <c r="U464" s="84">
        <f t="shared" si="389"/>
        <v>0</v>
      </c>
      <c r="V464" s="84">
        <f t="shared" si="392"/>
        <v>3.7472956710441694</v>
      </c>
      <c r="W464" s="84">
        <f t="shared" si="393"/>
        <v>4.4768008726393385</v>
      </c>
      <c r="X464" s="84">
        <f t="shared" si="394"/>
        <v>3.7472956710441694</v>
      </c>
      <c r="Y464" s="84">
        <f t="shared" si="395"/>
        <v>0</v>
      </c>
      <c r="Z464" s="84">
        <f t="shared" si="396"/>
        <v>3.7472956710441694</v>
      </c>
      <c r="AA464" s="84">
        <f t="shared" si="397"/>
        <v>3.7472956710441694</v>
      </c>
      <c r="AB464" s="84">
        <f t="shared" si="398"/>
        <v>0</v>
      </c>
      <c r="AC464" s="84">
        <f t="shared" si="399"/>
        <v>0</v>
      </c>
      <c r="AD464" s="84">
        <f t="shared" si="400"/>
        <v>0</v>
      </c>
      <c r="AF464" s="83">
        <f t="shared" si="401"/>
        <v>3.7472956710441694</v>
      </c>
      <c r="AG464" s="83">
        <f t="shared" si="402"/>
        <v>3.7472956710441694</v>
      </c>
      <c r="AH464" s="83">
        <f t="shared" si="403"/>
        <v>3.7472956710441694</v>
      </c>
      <c r="AI464" s="83">
        <f t="shared" si="404"/>
        <v>0</v>
      </c>
      <c r="AJ464" s="83">
        <f t="shared" si="405"/>
        <v>3.7472956710441694</v>
      </c>
      <c r="AK464" s="83">
        <f t="shared" si="406"/>
        <v>4.4768008726393385</v>
      </c>
      <c r="AL464" s="83">
        <f t="shared" si="407"/>
        <v>3.7472956710441694</v>
      </c>
      <c r="AM464" s="83">
        <f t="shared" si="408"/>
        <v>0</v>
      </c>
      <c r="AN464" s="83">
        <f t="shared" si="409"/>
        <v>3.7472956710441694</v>
      </c>
      <c r="AO464" s="83">
        <f t="shared" si="390"/>
        <v>3.7472956710441694</v>
      </c>
      <c r="AP464" s="83">
        <f t="shared" si="410"/>
        <v>0</v>
      </c>
      <c r="AQ464" s="83">
        <f t="shared" si="411"/>
        <v>0</v>
      </c>
      <c r="AR464" s="83">
        <f t="shared" si="391"/>
        <v>0</v>
      </c>
      <c r="AT464" t="s">
        <v>15</v>
      </c>
    </row>
    <row r="465" spans="1:46" x14ac:dyDescent="0.25">
      <c r="A465" s="10" t="s">
        <v>589</v>
      </c>
      <c r="B465" s="10">
        <v>2032</v>
      </c>
      <c r="C465" s="10" t="s">
        <v>15</v>
      </c>
      <c r="D465" s="106">
        <v>2.9700657819702623</v>
      </c>
      <c r="E465" s="106">
        <v>2.9700657819702623</v>
      </c>
      <c r="F465" s="106">
        <v>2.9700657819702623</v>
      </c>
      <c r="G465" s="106"/>
      <c r="H465" s="106">
        <v>2.9700657819702623</v>
      </c>
      <c r="I465" s="106">
        <v>3.5482636684539282</v>
      </c>
      <c r="J465" s="106">
        <v>2.9700657819702623</v>
      </c>
      <c r="K465" s="103"/>
      <c r="L465" s="106">
        <v>2.9700657819702623</v>
      </c>
      <c r="M465" s="103">
        <v>2.9700657819702623</v>
      </c>
      <c r="N465" s="103"/>
      <c r="O465" s="103"/>
      <c r="P465" s="102"/>
      <c r="R465" s="84">
        <f t="shared" si="386"/>
        <v>2.9700657819702623</v>
      </c>
      <c r="S465" s="84">
        <f t="shared" si="387"/>
        <v>2.9700657819702623</v>
      </c>
      <c r="T465" s="84">
        <f t="shared" si="388"/>
        <v>2.9700657819702623</v>
      </c>
      <c r="U465" s="84">
        <f t="shared" si="389"/>
        <v>0</v>
      </c>
      <c r="V465" s="84">
        <f t="shared" si="392"/>
        <v>2.9700657819702623</v>
      </c>
      <c r="W465" s="84">
        <f t="shared" si="393"/>
        <v>3.5482636684539282</v>
      </c>
      <c r="X465" s="84">
        <f t="shared" si="394"/>
        <v>2.9700657819702623</v>
      </c>
      <c r="Y465" s="84">
        <f t="shared" si="395"/>
        <v>0</v>
      </c>
      <c r="Z465" s="84">
        <f t="shared" si="396"/>
        <v>2.9700657819702623</v>
      </c>
      <c r="AA465" s="84">
        <f t="shared" si="397"/>
        <v>2.9700657819702623</v>
      </c>
      <c r="AB465" s="84">
        <f t="shared" si="398"/>
        <v>0</v>
      </c>
      <c r="AC465" s="84">
        <f t="shared" si="399"/>
        <v>0</v>
      </c>
      <c r="AD465" s="84">
        <f t="shared" si="400"/>
        <v>0</v>
      </c>
      <c r="AF465" s="83">
        <f t="shared" si="401"/>
        <v>2.9700657819702623</v>
      </c>
      <c r="AG465" s="83">
        <f t="shared" si="402"/>
        <v>2.9700657819702623</v>
      </c>
      <c r="AH465" s="83">
        <f t="shared" si="403"/>
        <v>2.9700657819702623</v>
      </c>
      <c r="AI465" s="83">
        <f t="shared" si="404"/>
        <v>0</v>
      </c>
      <c r="AJ465" s="83">
        <f t="shared" si="405"/>
        <v>2.9700657819702623</v>
      </c>
      <c r="AK465" s="83">
        <f t="shared" si="406"/>
        <v>3.5482636684539282</v>
      </c>
      <c r="AL465" s="83">
        <f t="shared" si="407"/>
        <v>2.9700657819702623</v>
      </c>
      <c r="AM465" s="83">
        <f t="shared" si="408"/>
        <v>0</v>
      </c>
      <c r="AN465" s="83">
        <f t="shared" si="409"/>
        <v>2.9700657819702623</v>
      </c>
      <c r="AO465" s="83">
        <f t="shared" si="390"/>
        <v>2.9700657819702623</v>
      </c>
      <c r="AP465" s="83">
        <f t="shared" si="410"/>
        <v>0</v>
      </c>
      <c r="AQ465" s="83">
        <f t="shared" si="411"/>
        <v>0</v>
      </c>
      <c r="AR465" s="83">
        <f t="shared" si="391"/>
        <v>0</v>
      </c>
      <c r="AT465" t="s">
        <v>15</v>
      </c>
    </row>
    <row r="466" spans="1:46" x14ac:dyDescent="0.25">
      <c r="A466" s="10" t="s">
        <v>589</v>
      </c>
      <c r="B466" s="10">
        <v>2033</v>
      </c>
      <c r="C466" s="10" t="s">
        <v>15</v>
      </c>
      <c r="D466" s="106">
        <v>2.2486695730397854</v>
      </c>
      <c r="E466" s="106">
        <v>2.2486695730397854</v>
      </c>
      <c r="F466" s="106">
        <v>2.2486695730397854</v>
      </c>
      <c r="G466" s="106"/>
      <c r="H466" s="106">
        <v>2.2486695730397854</v>
      </c>
      <c r="I466" s="106">
        <v>2.6864295723045926</v>
      </c>
      <c r="J466" s="106">
        <v>2.2486695730397854</v>
      </c>
      <c r="K466" s="103"/>
      <c r="L466" s="106">
        <v>2.2486695730397854</v>
      </c>
      <c r="M466" s="103">
        <v>2.2486695730397854</v>
      </c>
      <c r="N466" s="103"/>
      <c r="O466" s="103"/>
      <c r="P466" s="102"/>
      <c r="R466" s="84">
        <f t="shared" si="386"/>
        <v>2.2486695730397854</v>
      </c>
      <c r="S466" s="84">
        <f t="shared" si="387"/>
        <v>2.2486695730397854</v>
      </c>
      <c r="T466" s="84">
        <f t="shared" si="388"/>
        <v>2.2486695730397854</v>
      </c>
      <c r="U466" s="84">
        <f t="shared" si="389"/>
        <v>0</v>
      </c>
      <c r="V466" s="84">
        <f t="shared" si="392"/>
        <v>2.2486695730397854</v>
      </c>
      <c r="W466" s="84">
        <f t="shared" si="393"/>
        <v>2.6864295723045926</v>
      </c>
      <c r="X466" s="84">
        <f t="shared" si="394"/>
        <v>2.2486695730397854</v>
      </c>
      <c r="Y466" s="84">
        <f t="shared" si="395"/>
        <v>0</v>
      </c>
      <c r="Z466" s="84">
        <f t="shared" si="396"/>
        <v>2.2486695730397854</v>
      </c>
      <c r="AA466" s="84">
        <f t="shared" si="397"/>
        <v>2.2486695730397854</v>
      </c>
      <c r="AB466" s="84">
        <f t="shared" si="398"/>
        <v>0</v>
      </c>
      <c r="AC466" s="84">
        <f t="shared" si="399"/>
        <v>0</v>
      </c>
      <c r="AD466" s="84">
        <f t="shared" si="400"/>
        <v>0</v>
      </c>
      <c r="AF466" s="83">
        <f t="shared" si="401"/>
        <v>2.2486695730397854</v>
      </c>
      <c r="AG466" s="83">
        <f t="shared" si="402"/>
        <v>2.2486695730397854</v>
      </c>
      <c r="AH466" s="83">
        <f t="shared" si="403"/>
        <v>2.2486695730397854</v>
      </c>
      <c r="AI466" s="83">
        <f t="shared" si="404"/>
        <v>0</v>
      </c>
      <c r="AJ466" s="83">
        <f t="shared" si="405"/>
        <v>2.2486695730397854</v>
      </c>
      <c r="AK466" s="83">
        <f t="shared" si="406"/>
        <v>2.6864295723045926</v>
      </c>
      <c r="AL466" s="83">
        <f t="shared" si="407"/>
        <v>2.2486695730397854</v>
      </c>
      <c r="AM466" s="83">
        <f t="shared" si="408"/>
        <v>0</v>
      </c>
      <c r="AN466" s="83">
        <f t="shared" si="409"/>
        <v>2.2486695730397854</v>
      </c>
      <c r="AO466" s="83">
        <f t="shared" si="390"/>
        <v>2.2486695730397854</v>
      </c>
      <c r="AP466" s="83">
        <f t="shared" si="410"/>
        <v>0</v>
      </c>
      <c r="AQ466" s="83">
        <f t="shared" si="411"/>
        <v>0</v>
      </c>
      <c r="AR466" s="83">
        <f t="shared" si="391"/>
        <v>0</v>
      </c>
      <c r="AT466" t="s">
        <v>15</v>
      </c>
    </row>
    <row r="467" spans="1:46" x14ac:dyDescent="0.25">
      <c r="A467" s="10" t="s">
        <v>589</v>
      </c>
      <c r="B467" s="10">
        <v>2034</v>
      </c>
      <c r="C467" s="10" t="s">
        <v>15</v>
      </c>
      <c r="D467" s="106">
        <v>1.6044873637787296</v>
      </c>
      <c r="E467" s="106">
        <v>1.6044873637787296</v>
      </c>
      <c r="F467" s="106">
        <v>1.6044873637787296</v>
      </c>
      <c r="G467" s="106"/>
      <c r="H467" s="106">
        <v>1.6044873637787296</v>
      </c>
      <c r="I467" s="106">
        <v>1.9168411197993087</v>
      </c>
      <c r="J467" s="106">
        <v>1.6044873637787296</v>
      </c>
      <c r="K467" s="103"/>
      <c r="L467" s="106">
        <v>1.6044873637787296</v>
      </c>
      <c r="M467" s="103">
        <v>1.6044873637787296</v>
      </c>
      <c r="N467" s="103"/>
      <c r="O467" s="103"/>
      <c r="P467" s="102"/>
      <c r="R467" s="84">
        <f t="shared" si="386"/>
        <v>1.6044873637787296</v>
      </c>
      <c r="S467" s="84">
        <f t="shared" si="387"/>
        <v>1.6044873637787296</v>
      </c>
      <c r="T467" s="84">
        <f t="shared" si="388"/>
        <v>1.6044873637787296</v>
      </c>
      <c r="U467" s="84">
        <f t="shared" si="389"/>
        <v>0</v>
      </c>
      <c r="V467" s="84">
        <f t="shared" si="392"/>
        <v>1.6044873637787296</v>
      </c>
      <c r="W467" s="84">
        <f t="shared" si="393"/>
        <v>1.9168411197993087</v>
      </c>
      <c r="X467" s="84">
        <f t="shared" si="394"/>
        <v>1.6044873637787296</v>
      </c>
      <c r="Y467" s="84">
        <f t="shared" si="395"/>
        <v>0</v>
      </c>
      <c r="Z467" s="84">
        <f t="shared" si="396"/>
        <v>1.6044873637787296</v>
      </c>
      <c r="AA467" s="84">
        <f t="shared" si="397"/>
        <v>1.6044873637787296</v>
      </c>
      <c r="AB467" s="84">
        <f t="shared" si="398"/>
        <v>0</v>
      </c>
      <c r="AC467" s="84">
        <f t="shared" si="399"/>
        <v>0</v>
      </c>
      <c r="AD467" s="84">
        <f t="shared" si="400"/>
        <v>0</v>
      </c>
      <c r="AF467" s="83">
        <f t="shared" si="401"/>
        <v>1.6044873637787296</v>
      </c>
      <c r="AG467" s="83">
        <f t="shared" si="402"/>
        <v>1.6044873637787296</v>
      </c>
      <c r="AH467" s="83">
        <f t="shared" si="403"/>
        <v>1.6044873637787296</v>
      </c>
      <c r="AI467" s="83">
        <f t="shared" si="404"/>
        <v>0</v>
      </c>
      <c r="AJ467" s="83">
        <f t="shared" si="405"/>
        <v>1.6044873637787296</v>
      </c>
      <c r="AK467" s="83">
        <f t="shared" si="406"/>
        <v>1.9168411197993087</v>
      </c>
      <c r="AL467" s="83">
        <f t="shared" si="407"/>
        <v>1.6044873637787296</v>
      </c>
      <c r="AM467" s="83">
        <f t="shared" si="408"/>
        <v>0</v>
      </c>
      <c r="AN467" s="83">
        <f t="shared" si="409"/>
        <v>1.6044873637787296</v>
      </c>
      <c r="AO467" s="83">
        <f t="shared" si="390"/>
        <v>1.6044873637787296</v>
      </c>
      <c r="AP467" s="83">
        <f t="shared" si="410"/>
        <v>0</v>
      </c>
      <c r="AQ467" s="83">
        <f t="shared" si="411"/>
        <v>0</v>
      </c>
      <c r="AR467" s="83">
        <f t="shared" si="391"/>
        <v>0</v>
      </c>
      <c r="AT467" t="s">
        <v>15</v>
      </c>
    </row>
    <row r="468" spans="1:46" x14ac:dyDescent="0.25">
      <c r="A468" s="10" t="s">
        <v>589</v>
      </c>
      <c r="B468" s="10">
        <v>2035</v>
      </c>
      <c r="C468" s="10" t="s">
        <v>15</v>
      </c>
      <c r="D468" s="106">
        <v>1.0565907569316839</v>
      </c>
      <c r="E468" s="106">
        <v>1.0565907569316839</v>
      </c>
      <c r="F468" s="106">
        <v>1.0565907569316839</v>
      </c>
      <c r="G468" s="106"/>
      <c r="H468" s="106">
        <v>1.0565907569316839</v>
      </c>
      <c r="I468" s="106">
        <v>1.2622826800684197</v>
      </c>
      <c r="J468" s="106">
        <v>1.0565907569316839</v>
      </c>
      <c r="K468" s="103"/>
      <c r="L468" s="106">
        <v>1.0565907569316839</v>
      </c>
      <c r="M468" s="103">
        <v>1.0565907569316839</v>
      </c>
      <c r="N468" s="103"/>
      <c r="O468" s="103"/>
      <c r="P468" s="102"/>
      <c r="R468" s="84">
        <f t="shared" si="386"/>
        <v>1.0565907569316839</v>
      </c>
      <c r="S468" s="84">
        <f t="shared" si="387"/>
        <v>1.0565907569316839</v>
      </c>
      <c r="T468" s="84">
        <f t="shared" si="388"/>
        <v>1.0565907569316839</v>
      </c>
      <c r="U468" s="84">
        <f t="shared" si="389"/>
        <v>0</v>
      </c>
      <c r="V468" s="84">
        <f t="shared" si="392"/>
        <v>1.0565907569316839</v>
      </c>
      <c r="W468" s="84">
        <f t="shared" si="393"/>
        <v>1.2622826800684197</v>
      </c>
      <c r="X468" s="84">
        <f t="shared" si="394"/>
        <v>1.0565907569316839</v>
      </c>
      <c r="Y468" s="84">
        <f t="shared" si="395"/>
        <v>0</v>
      </c>
      <c r="Z468" s="84">
        <f t="shared" si="396"/>
        <v>1.0565907569316839</v>
      </c>
      <c r="AA468" s="84">
        <f t="shared" si="397"/>
        <v>1.0565907569316839</v>
      </c>
      <c r="AB468" s="84">
        <f t="shared" si="398"/>
        <v>0</v>
      </c>
      <c r="AC468" s="84">
        <f t="shared" si="399"/>
        <v>0</v>
      </c>
      <c r="AD468" s="84">
        <f t="shared" si="400"/>
        <v>0</v>
      </c>
      <c r="AF468" s="83">
        <f t="shared" si="401"/>
        <v>1.0565907569316839</v>
      </c>
      <c r="AG468" s="83">
        <f t="shared" si="402"/>
        <v>1.0565907569316839</v>
      </c>
      <c r="AH468" s="83">
        <f t="shared" si="403"/>
        <v>1.0565907569316839</v>
      </c>
      <c r="AI468" s="83">
        <f t="shared" si="404"/>
        <v>0</v>
      </c>
      <c r="AJ468" s="83">
        <f t="shared" si="405"/>
        <v>1.0565907569316839</v>
      </c>
      <c r="AK468" s="83">
        <f t="shared" si="406"/>
        <v>1.2622826800684197</v>
      </c>
      <c r="AL468" s="83">
        <f t="shared" si="407"/>
        <v>1.0565907569316839</v>
      </c>
      <c r="AM468" s="83">
        <f t="shared" si="408"/>
        <v>0</v>
      </c>
      <c r="AN468" s="83">
        <f t="shared" si="409"/>
        <v>1.0565907569316839</v>
      </c>
      <c r="AO468" s="83">
        <f t="shared" si="390"/>
        <v>1.0565907569316839</v>
      </c>
      <c r="AP468" s="83">
        <f t="shared" si="410"/>
        <v>0</v>
      </c>
      <c r="AQ468" s="83">
        <f t="shared" si="411"/>
        <v>0</v>
      </c>
      <c r="AR468" s="83">
        <f t="shared" si="391"/>
        <v>0</v>
      </c>
      <c r="AT468" t="s">
        <v>15</v>
      </c>
    </row>
    <row r="469" spans="1:46" x14ac:dyDescent="0.25">
      <c r="A469" s="10" t="s">
        <v>589</v>
      </c>
      <c r="B469" s="10">
        <v>2036</v>
      </c>
      <c r="C469" s="10" t="s">
        <v>15</v>
      </c>
      <c r="D469" s="106">
        <v>0.55004852259884007</v>
      </c>
      <c r="E469" s="106">
        <v>0.55004852259884007</v>
      </c>
      <c r="F469" s="106">
        <v>0.55004852259884007</v>
      </c>
      <c r="G469" s="106"/>
      <c r="H469" s="106">
        <v>0.55004852259884007</v>
      </c>
      <c r="I469" s="106">
        <v>0.65712927992103487</v>
      </c>
      <c r="J469" s="106">
        <v>0.55004852259884007</v>
      </c>
      <c r="K469" s="103"/>
      <c r="L469" s="106">
        <v>0.55004852259884007</v>
      </c>
      <c r="M469" s="103">
        <v>0.55004852259884007</v>
      </c>
      <c r="N469" s="103"/>
      <c r="O469" s="103"/>
      <c r="P469" s="102"/>
      <c r="R469" s="84">
        <f t="shared" si="386"/>
        <v>0.55004852259884007</v>
      </c>
      <c r="S469" s="84">
        <f t="shared" si="387"/>
        <v>0.55004852259884007</v>
      </c>
      <c r="T469" s="84">
        <f t="shared" si="388"/>
        <v>0.55004852259884007</v>
      </c>
      <c r="U469" s="84">
        <f t="shared" si="389"/>
        <v>0</v>
      </c>
      <c r="V469" s="84">
        <f t="shared" si="392"/>
        <v>0.55004852259884007</v>
      </c>
      <c r="W469" s="84">
        <f t="shared" si="393"/>
        <v>0.65712927992103487</v>
      </c>
      <c r="X469" s="84">
        <f t="shared" si="394"/>
        <v>0.55004852259884007</v>
      </c>
      <c r="Y469" s="84">
        <f t="shared" si="395"/>
        <v>0</v>
      </c>
      <c r="Z469" s="84">
        <f t="shared" si="396"/>
        <v>0.55004852259884007</v>
      </c>
      <c r="AA469" s="84">
        <f t="shared" si="397"/>
        <v>0.55004852259884007</v>
      </c>
      <c r="AB469" s="84">
        <f t="shared" si="398"/>
        <v>0</v>
      </c>
      <c r="AC469" s="84">
        <f t="shared" si="399"/>
        <v>0</v>
      </c>
      <c r="AD469" s="84">
        <f t="shared" si="400"/>
        <v>0</v>
      </c>
      <c r="AF469" s="83">
        <f t="shared" si="401"/>
        <v>0.55004852259884007</v>
      </c>
      <c r="AG469" s="83">
        <f t="shared" si="402"/>
        <v>0.55004852259884007</v>
      </c>
      <c r="AH469" s="83">
        <f t="shared" si="403"/>
        <v>0.55004852259884007</v>
      </c>
      <c r="AI469" s="83">
        <f t="shared" si="404"/>
        <v>0</v>
      </c>
      <c r="AJ469" s="83">
        <f t="shared" si="405"/>
        <v>0.55004852259884007</v>
      </c>
      <c r="AK469" s="83">
        <f t="shared" si="406"/>
        <v>0.65712927992103487</v>
      </c>
      <c r="AL469" s="83">
        <f t="shared" si="407"/>
        <v>0.55004852259884007</v>
      </c>
      <c r="AM469" s="83">
        <f t="shared" si="408"/>
        <v>0</v>
      </c>
      <c r="AN469" s="83">
        <f t="shared" si="409"/>
        <v>0.55004852259884007</v>
      </c>
      <c r="AO469" s="83">
        <f t="shared" si="390"/>
        <v>0.55004852259884007</v>
      </c>
      <c r="AP469" s="83">
        <f t="shared" si="410"/>
        <v>0</v>
      </c>
      <c r="AQ469" s="83">
        <f t="shared" si="411"/>
        <v>0</v>
      </c>
      <c r="AR469" s="83">
        <f t="shared" si="391"/>
        <v>0</v>
      </c>
      <c r="AT469" t="s">
        <v>15</v>
      </c>
    </row>
    <row r="470" spans="1:46" x14ac:dyDescent="0.25">
      <c r="A470" s="10" t="s">
        <v>589</v>
      </c>
      <c r="B470" s="10">
        <v>2037</v>
      </c>
      <c r="C470" s="10" t="s">
        <v>15</v>
      </c>
      <c r="D470" s="106">
        <v>0.13671976607358741</v>
      </c>
      <c r="E470" s="106">
        <v>0.13671976607358741</v>
      </c>
      <c r="F470" s="106">
        <v>0.13671976607358741</v>
      </c>
      <c r="G470" s="106"/>
      <c r="H470" s="106">
        <v>0.13671976607358741</v>
      </c>
      <c r="I470" s="106">
        <v>0.16333570174213985</v>
      </c>
      <c r="J470" s="106">
        <v>0.13671976607358741</v>
      </c>
      <c r="K470" s="103"/>
      <c r="L470" s="106">
        <v>0.13671976607358741</v>
      </c>
      <c r="M470" s="103">
        <v>0.13671976607358741</v>
      </c>
      <c r="N470" s="103"/>
      <c r="O470" s="103"/>
      <c r="P470" s="102"/>
      <c r="R470" s="84">
        <f t="shared" si="386"/>
        <v>0.13671976607358741</v>
      </c>
      <c r="S470" s="84">
        <f t="shared" si="387"/>
        <v>0.13671976607358741</v>
      </c>
      <c r="T470" s="84">
        <f t="shared" si="388"/>
        <v>0.13671976607358741</v>
      </c>
      <c r="U470" s="84">
        <f t="shared" si="389"/>
        <v>0</v>
      </c>
      <c r="V470" s="84">
        <f t="shared" si="392"/>
        <v>0.13671976607358741</v>
      </c>
      <c r="W470" s="84">
        <f t="shared" si="393"/>
        <v>0.16333570174213985</v>
      </c>
      <c r="X470" s="84">
        <f t="shared" si="394"/>
        <v>0.13671976607358741</v>
      </c>
      <c r="Y470" s="84">
        <f t="shared" si="395"/>
        <v>0</v>
      </c>
      <c r="Z470" s="84">
        <f t="shared" si="396"/>
        <v>0.13671976607358741</v>
      </c>
      <c r="AA470" s="84">
        <f t="shared" si="397"/>
        <v>0.13671976607358741</v>
      </c>
      <c r="AB470" s="84">
        <f t="shared" si="398"/>
        <v>0</v>
      </c>
      <c r="AC470" s="84">
        <f t="shared" si="399"/>
        <v>0</v>
      </c>
      <c r="AD470" s="84">
        <f t="shared" si="400"/>
        <v>0</v>
      </c>
      <c r="AF470" s="83">
        <f t="shared" si="401"/>
        <v>0.13671976607358741</v>
      </c>
      <c r="AG470" s="83">
        <f t="shared" si="402"/>
        <v>0.13671976607358741</v>
      </c>
      <c r="AH470" s="83">
        <f t="shared" si="403"/>
        <v>0.13671976607358741</v>
      </c>
      <c r="AI470" s="83">
        <f t="shared" si="404"/>
        <v>0</v>
      </c>
      <c r="AJ470" s="83">
        <f t="shared" si="405"/>
        <v>0.13671976607358741</v>
      </c>
      <c r="AK470" s="83">
        <f t="shared" si="406"/>
        <v>0.16333570174213985</v>
      </c>
      <c r="AL470" s="83">
        <f t="shared" si="407"/>
        <v>0.13671976607358741</v>
      </c>
      <c r="AM470" s="83">
        <f t="shared" si="408"/>
        <v>0</v>
      </c>
      <c r="AN470" s="83">
        <f t="shared" si="409"/>
        <v>0.13671976607358741</v>
      </c>
      <c r="AO470" s="83">
        <f t="shared" si="390"/>
        <v>0.13671976607358741</v>
      </c>
      <c r="AP470" s="83">
        <f t="shared" si="410"/>
        <v>0</v>
      </c>
      <c r="AQ470" s="83">
        <f t="shared" si="411"/>
        <v>0</v>
      </c>
      <c r="AR470" s="83">
        <f t="shared" si="391"/>
        <v>0</v>
      </c>
      <c r="AT470" t="s">
        <v>15</v>
      </c>
    </row>
    <row r="471" spans="1:46" x14ac:dyDescent="0.25">
      <c r="A471" s="10" t="s">
        <v>589</v>
      </c>
      <c r="B471" s="10">
        <v>2038</v>
      </c>
      <c r="C471" s="10" t="s">
        <v>15</v>
      </c>
      <c r="D471" s="102"/>
      <c r="E471" s="102"/>
      <c r="F471" s="102"/>
      <c r="G471" s="103"/>
      <c r="H471" s="102"/>
      <c r="I471" s="103"/>
      <c r="J471" s="103"/>
      <c r="K471" s="103"/>
      <c r="L471" s="103"/>
      <c r="M471" s="103"/>
      <c r="N471" s="103"/>
      <c r="O471" s="103"/>
      <c r="P471" s="102"/>
      <c r="R471" s="84">
        <f t="shared" si="386"/>
        <v>0</v>
      </c>
      <c r="S471" s="84">
        <f t="shared" si="387"/>
        <v>0</v>
      </c>
      <c r="T471" s="84">
        <f t="shared" si="388"/>
        <v>0</v>
      </c>
      <c r="U471" s="84">
        <f t="shared" si="389"/>
        <v>0</v>
      </c>
      <c r="V471" s="84">
        <f t="shared" si="392"/>
        <v>0</v>
      </c>
      <c r="W471" s="84">
        <f t="shared" si="393"/>
        <v>0</v>
      </c>
      <c r="X471" s="84">
        <f t="shared" si="394"/>
        <v>0</v>
      </c>
      <c r="Y471" s="84">
        <f t="shared" si="395"/>
        <v>0</v>
      </c>
      <c r="Z471" s="84">
        <f t="shared" si="396"/>
        <v>0</v>
      </c>
      <c r="AA471" s="84">
        <f t="shared" si="397"/>
        <v>0</v>
      </c>
      <c r="AB471" s="84">
        <f t="shared" si="398"/>
        <v>0</v>
      </c>
      <c r="AC471" s="84">
        <f t="shared" si="399"/>
        <v>0</v>
      </c>
      <c r="AD471" s="84">
        <f t="shared" si="400"/>
        <v>0</v>
      </c>
      <c r="AF471" s="83">
        <f t="shared" si="401"/>
        <v>0</v>
      </c>
      <c r="AG471" s="83">
        <f t="shared" si="402"/>
        <v>0</v>
      </c>
      <c r="AH471" s="83">
        <f t="shared" si="403"/>
        <v>0</v>
      </c>
      <c r="AI471" s="83">
        <f t="shared" si="404"/>
        <v>0</v>
      </c>
      <c r="AJ471" s="83">
        <f t="shared" si="405"/>
        <v>0</v>
      </c>
      <c r="AK471" s="83">
        <f t="shared" si="406"/>
        <v>0</v>
      </c>
      <c r="AL471" s="83">
        <f t="shared" si="407"/>
        <v>0</v>
      </c>
      <c r="AM471" s="83">
        <f t="shared" si="408"/>
        <v>0</v>
      </c>
      <c r="AN471" s="83">
        <f t="shared" si="409"/>
        <v>0</v>
      </c>
      <c r="AO471" s="83">
        <f t="shared" si="390"/>
        <v>0</v>
      </c>
      <c r="AP471" s="83">
        <f t="shared" si="410"/>
        <v>0</v>
      </c>
      <c r="AQ471" s="83">
        <f t="shared" si="411"/>
        <v>0</v>
      </c>
      <c r="AR471" s="83">
        <f t="shared" si="391"/>
        <v>0</v>
      </c>
      <c r="AT471" t="s">
        <v>15</v>
      </c>
    </row>
    <row r="472" spans="1:46" x14ac:dyDescent="0.25">
      <c r="A472" s="10" t="s">
        <v>589</v>
      </c>
      <c r="B472" s="10">
        <v>2039</v>
      </c>
      <c r="C472" s="10" t="s">
        <v>15</v>
      </c>
      <c r="D472" s="102"/>
      <c r="E472" s="102"/>
      <c r="F472" s="102"/>
      <c r="G472" s="103"/>
      <c r="H472" s="103"/>
      <c r="I472" s="103"/>
      <c r="J472" s="103"/>
      <c r="K472" s="103"/>
      <c r="L472" s="103"/>
      <c r="M472" s="103"/>
      <c r="N472" s="103"/>
      <c r="O472" s="103"/>
      <c r="P472" s="102"/>
      <c r="R472" s="84">
        <f t="shared" si="386"/>
        <v>0</v>
      </c>
      <c r="S472" s="84">
        <f t="shared" si="387"/>
        <v>0</v>
      </c>
      <c r="T472" s="84">
        <f t="shared" si="388"/>
        <v>0</v>
      </c>
      <c r="U472" s="84">
        <f t="shared" si="389"/>
        <v>0</v>
      </c>
      <c r="V472" s="84">
        <f t="shared" si="392"/>
        <v>0</v>
      </c>
      <c r="W472" s="84">
        <f t="shared" si="393"/>
        <v>0</v>
      </c>
      <c r="X472" s="84">
        <f t="shared" si="394"/>
        <v>0</v>
      </c>
      <c r="Y472" s="84">
        <f t="shared" si="395"/>
        <v>0</v>
      </c>
      <c r="Z472" s="84">
        <f t="shared" si="396"/>
        <v>0</v>
      </c>
      <c r="AA472" s="84">
        <f t="shared" si="397"/>
        <v>0</v>
      </c>
      <c r="AB472" s="84">
        <f t="shared" si="398"/>
        <v>0</v>
      </c>
      <c r="AC472" s="84">
        <f t="shared" si="399"/>
        <v>0</v>
      </c>
      <c r="AD472" s="84">
        <f t="shared" si="400"/>
        <v>0</v>
      </c>
      <c r="AF472" s="83">
        <f t="shared" si="401"/>
        <v>0</v>
      </c>
      <c r="AG472" s="83">
        <f t="shared" si="402"/>
        <v>0</v>
      </c>
      <c r="AH472" s="83">
        <f t="shared" si="403"/>
        <v>0</v>
      </c>
      <c r="AI472" s="83">
        <f t="shared" si="404"/>
        <v>0</v>
      </c>
      <c r="AJ472" s="83">
        <f t="shared" si="405"/>
        <v>0</v>
      </c>
      <c r="AK472" s="83">
        <f t="shared" si="406"/>
        <v>0</v>
      </c>
      <c r="AL472" s="83">
        <f t="shared" si="407"/>
        <v>0</v>
      </c>
      <c r="AM472" s="83">
        <f t="shared" si="408"/>
        <v>0</v>
      </c>
      <c r="AN472" s="83">
        <f t="shared" si="409"/>
        <v>0</v>
      </c>
      <c r="AO472" s="83">
        <f t="shared" si="390"/>
        <v>0</v>
      </c>
      <c r="AP472" s="83">
        <f t="shared" si="410"/>
        <v>0</v>
      </c>
      <c r="AQ472" s="83">
        <f t="shared" si="411"/>
        <v>0</v>
      </c>
      <c r="AR472" s="83">
        <f t="shared" si="391"/>
        <v>0</v>
      </c>
      <c r="AT472" t="s">
        <v>15</v>
      </c>
    </row>
    <row r="473" spans="1:46" x14ac:dyDescent="0.25">
      <c r="A473" s="10" t="s">
        <v>589</v>
      </c>
      <c r="B473" s="10">
        <v>2040</v>
      </c>
      <c r="C473" s="10" t="s">
        <v>15</v>
      </c>
      <c r="D473" s="102"/>
      <c r="E473" s="102"/>
      <c r="F473" s="102"/>
      <c r="G473" s="103"/>
      <c r="H473" s="103"/>
      <c r="I473" s="103"/>
      <c r="J473" s="103"/>
      <c r="K473" s="103"/>
      <c r="L473" s="103"/>
      <c r="M473" s="103"/>
      <c r="N473" s="103"/>
      <c r="O473" s="103"/>
      <c r="P473" s="102"/>
      <c r="R473" s="84">
        <f t="shared" si="386"/>
        <v>0</v>
      </c>
      <c r="S473" s="84">
        <f t="shared" si="387"/>
        <v>0</v>
      </c>
      <c r="T473" s="84">
        <f t="shared" si="388"/>
        <v>0</v>
      </c>
      <c r="U473" s="84">
        <f t="shared" si="389"/>
        <v>0</v>
      </c>
      <c r="V473" s="84">
        <f t="shared" si="392"/>
        <v>0</v>
      </c>
      <c r="W473" s="84">
        <f t="shared" si="393"/>
        <v>0</v>
      </c>
      <c r="X473" s="84">
        <f t="shared" si="394"/>
        <v>0</v>
      </c>
      <c r="Y473" s="84">
        <f t="shared" si="395"/>
        <v>0</v>
      </c>
      <c r="Z473" s="84">
        <f t="shared" si="396"/>
        <v>0</v>
      </c>
      <c r="AA473" s="84">
        <f t="shared" si="397"/>
        <v>0</v>
      </c>
      <c r="AB473" s="84">
        <f t="shared" si="398"/>
        <v>0</v>
      </c>
      <c r="AC473" s="84">
        <f t="shared" si="399"/>
        <v>0</v>
      </c>
      <c r="AD473" s="84">
        <f t="shared" si="400"/>
        <v>0</v>
      </c>
      <c r="AF473" s="83">
        <f t="shared" si="401"/>
        <v>0</v>
      </c>
      <c r="AG473" s="83">
        <f t="shared" si="402"/>
        <v>0</v>
      </c>
      <c r="AH473" s="83">
        <f t="shared" si="403"/>
        <v>0</v>
      </c>
      <c r="AI473" s="83">
        <f t="shared" si="404"/>
        <v>0</v>
      </c>
      <c r="AJ473" s="83">
        <f t="shared" si="405"/>
        <v>0</v>
      </c>
      <c r="AK473" s="83">
        <f t="shared" si="406"/>
        <v>0</v>
      </c>
      <c r="AL473" s="83">
        <f t="shared" si="407"/>
        <v>0</v>
      </c>
      <c r="AM473" s="83">
        <f t="shared" si="408"/>
        <v>0</v>
      </c>
      <c r="AN473" s="83">
        <f t="shared" si="409"/>
        <v>0</v>
      </c>
      <c r="AO473" s="83">
        <f t="shared" si="390"/>
        <v>0</v>
      </c>
      <c r="AP473" s="83">
        <f t="shared" si="410"/>
        <v>0</v>
      </c>
      <c r="AQ473" s="83">
        <f t="shared" si="411"/>
        <v>0</v>
      </c>
      <c r="AR473" s="83">
        <f t="shared" si="391"/>
        <v>0</v>
      </c>
      <c r="AT473" t="s">
        <v>15</v>
      </c>
    </row>
    <row r="474" spans="1:46" x14ac:dyDescent="0.25">
      <c r="A474" s="10" t="s">
        <v>589</v>
      </c>
      <c r="B474" s="10">
        <v>2041</v>
      </c>
      <c r="C474" s="10" t="s">
        <v>15</v>
      </c>
      <c r="D474" s="102"/>
      <c r="E474" s="102"/>
      <c r="F474" s="102"/>
      <c r="G474" s="103"/>
      <c r="H474" s="103"/>
      <c r="I474" s="103"/>
      <c r="J474" s="103"/>
      <c r="K474" s="103"/>
      <c r="L474" s="103"/>
      <c r="M474" s="103"/>
      <c r="N474" s="103"/>
      <c r="O474" s="103"/>
      <c r="P474" s="102"/>
      <c r="R474" s="84">
        <f t="shared" si="386"/>
        <v>0</v>
      </c>
      <c r="S474" s="84">
        <f t="shared" si="387"/>
        <v>0</v>
      </c>
      <c r="T474" s="84">
        <f t="shared" si="388"/>
        <v>0</v>
      </c>
      <c r="U474" s="84">
        <f t="shared" si="389"/>
        <v>0</v>
      </c>
      <c r="V474" s="84">
        <f t="shared" si="392"/>
        <v>0</v>
      </c>
      <c r="W474" s="84">
        <f t="shared" si="393"/>
        <v>0</v>
      </c>
      <c r="X474" s="84">
        <f t="shared" si="394"/>
        <v>0</v>
      </c>
      <c r="Y474" s="84">
        <f t="shared" si="395"/>
        <v>0</v>
      </c>
      <c r="Z474" s="84">
        <f t="shared" si="396"/>
        <v>0</v>
      </c>
      <c r="AA474" s="84">
        <f t="shared" si="397"/>
        <v>0</v>
      </c>
      <c r="AB474" s="84">
        <f t="shared" si="398"/>
        <v>0</v>
      </c>
      <c r="AC474" s="84">
        <f t="shared" si="399"/>
        <v>0</v>
      </c>
      <c r="AD474" s="84">
        <f t="shared" si="400"/>
        <v>0</v>
      </c>
      <c r="AF474" s="83">
        <f t="shared" si="401"/>
        <v>0</v>
      </c>
      <c r="AG474" s="83">
        <f t="shared" si="402"/>
        <v>0</v>
      </c>
      <c r="AH474" s="83">
        <f t="shared" si="403"/>
        <v>0</v>
      </c>
      <c r="AI474" s="83">
        <f t="shared" si="404"/>
        <v>0</v>
      </c>
      <c r="AJ474" s="83">
        <f t="shared" si="405"/>
        <v>0</v>
      </c>
      <c r="AK474" s="83">
        <f t="shared" si="406"/>
        <v>0</v>
      </c>
      <c r="AL474" s="83">
        <f t="shared" si="407"/>
        <v>0</v>
      </c>
      <c r="AM474" s="83">
        <f t="shared" si="408"/>
        <v>0</v>
      </c>
      <c r="AN474" s="83">
        <f t="shared" si="409"/>
        <v>0</v>
      </c>
      <c r="AO474" s="83">
        <f t="shared" si="390"/>
        <v>0</v>
      </c>
      <c r="AP474" s="83">
        <f t="shared" si="410"/>
        <v>0</v>
      </c>
      <c r="AQ474" s="83">
        <f t="shared" si="411"/>
        <v>0</v>
      </c>
      <c r="AR474" s="83">
        <f t="shared" si="391"/>
        <v>0</v>
      </c>
      <c r="AT474" t="s">
        <v>15</v>
      </c>
    </row>
    <row r="475" spans="1:46" x14ac:dyDescent="0.25">
      <c r="A475" s="10" t="s">
        <v>589</v>
      </c>
      <c r="B475" s="10">
        <v>2042</v>
      </c>
      <c r="C475" s="10" t="s">
        <v>15</v>
      </c>
      <c r="D475" s="102"/>
      <c r="E475" s="102"/>
      <c r="F475" s="102"/>
      <c r="G475" s="103"/>
      <c r="H475" s="103"/>
      <c r="I475" s="103"/>
      <c r="J475" s="103"/>
      <c r="K475" s="103"/>
      <c r="L475" s="103"/>
      <c r="M475" s="103"/>
      <c r="N475" s="103"/>
      <c r="O475" s="103"/>
      <c r="P475" s="102"/>
      <c r="R475" s="84">
        <f t="shared" si="386"/>
        <v>0</v>
      </c>
      <c r="S475" s="84">
        <f t="shared" si="387"/>
        <v>0</v>
      </c>
      <c r="T475" s="84">
        <f t="shared" si="388"/>
        <v>0</v>
      </c>
      <c r="U475" s="84">
        <f t="shared" si="389"/>
        <v>0</v>
      </c>
      <c r="V475" s="84">
        <f t="shared" si="392"/>
        <v>0</v>
      </c>
      <c r="W475" s="84">
        <f t="shared" si="393"/>
        <v>0</v>
      </c>
      <c r="X475" s="84">
        <f t="shared" si="394"/>
        <v>0</v>
      </c>
      <c r="Y475" s="84">
        <f t="shared" si="395"/>
        <v>0</v>
      </c>
      <c r="Z475" s="84">
        <f t="shared" si="396"/>
        <v>0</v>
      </c>
      <c r="AA475" s="84">
        <f t="shared" si="397"/>
        <v>0</v>
      </c>
      <c r="AB475" s="84">
        <f t="shared" si="398"/>
        <v>0</v>
      </c>
      <c r="AC475" s="84">
        <f t="shared" si="399"/>
        <v>0</v>
      </c>
      <c r="AD475" s="84">
        <f t="shared" si="400"/>
        <v>0</v>
      </c>
      <c r="AF475" s="83">
        <f t="shared" si="401"/>
        <v>0</v>
      </c>
      <c r="AG475" s="83">
        <f t="shared" si="402"/>
        <v>0</v>
      </c>
      <c r="AH475" s="83">
        <f t="shared" si="403"/>
        <v>0</v>
      </c>
      <c r="AI475" s="83">
        <f t="shared" si="404"/>
        <v>0</v>
      </c>
      <c r="AJ475" s="83">
        <f t="shared" si="405"/>
        <v>0</v>
      </c>
      <c r="AK475" s="83">
        <f t="shared" si="406"/>
        <v>0</v>
      </c>
      <c r="AL475" s="83">
        <f t="shared" si="407"/>
        <v>0</v>
      </c>
      <c r="AM475" s="83">
        <f t="shared" si="408"/>
        <v>0</v>
      </c>
      <c r="AN475" s="83">
        <f t="shared" si="409"/>
        <v>0</v>
      </c>
      <c r="AO475" s="83">
        <f t="shared" si="390"/>
        <v>0</v>
      </c>
      <c r="AP475" s="83">
        <f t="shared" si="410"/>
        <v>0</v>
      </c>
      <c r="AQ475" s="83">
        <f t="shared" si="411"/>
        <v>0</v>
      </c>
      <c r="AR475" s="83">
        <f t="shared" si="391"/>
        <v>0</v>
      </c>
      <c r="AT475" t="s">
        <v>15</v>
      </c>
    </row>
    <row r="476" spans="1:46" x14ac:dyDescent="0.25">
      <c r="A476" s="10" t="s">
        <v>589</v>
      </c>
      <c r="B476" s="10">
        <v>2043</v>
      </c>
      <c r="C476" s="10" t="s">
        <v>15</v>
      </c>
      <c r="D476" s="102"/>
      <c r="E476" s="102"/>
      <c r="F476" s="102"/>
      <c r="G476" s="103"/>
      <c r="H476" s="103"/>
      <c r="I476" s="103"/>
      <c r="J476" s="103"/>
      <c r="K476" s="103"/>
      <c r="L476" s="103"/>
      <c r="M476" s="103"/>
      <c r="N476" s="103"/>
      <c r="O476" s="103"/>
      <c r="P476" s="102"/>
      <c r="R476" s="84">
        <f t="shared" si="386"/>
        <v>0</v>
      </c>
      <c r="S476" s="84">
        <f t="shared" si="387"/>
        <v>0</v>
      </c>
      <c r="T476" s="84">
        <f t="shared" si="388"/>
        <v>0</v>
      </c>
      <c r="U476" s="84">
        <f t="shared" si="389"/>
        <v>0</v>
      </c>
      <c r="V476" s="84">
        <f t="shared" si="392"/>
        <v>0</v>
      </c>
      <c r="W476" s="84">
        <f t="shared" si="393"/>
        <v>0</v>
      </c>
      <c r="X476" s="84">
        <f t="shared" si="394"/>
        <v>0</v>
      </c>
      <c r="Y476" s="84">
        <f t="shared" si="395"/>
        <v>0</v>
      </c>
      <c r="Z476" s="84">
        <f t="shared" si="396"/>
        <v>0</v>
      </c>
      <c r="AA476" s="84">
        <f t="shared" si="397"/>
        <v>0</v>
      </c>
      <c r="AB476" s="84">
        <f t="shared" si="398"/>
        <v>0</v>
      </c>
      <c r="AC476" s="84">
        <f t="shared" si="399"/>
        <v>0</v>
      </c>
      <c r="AD476" s="84">
        <f t="shared" si="400"/>
        <v>0</v>
      </c>
      <c r="AF476" s="83">
        <f t="shared" si="401"/>
        <v>0</v>
      </c>
      <c r="AG476" s="83">
        <f t="shared" si="402"/>
        <v>0</v>
      </c>
      <c r="AH476" s="83">
        <f t="shared" si="403"/>
        <v>0</v>
      </c>
      <c r="AI476" s="83">
        <f t="shared" si="404"/>
        <v>0</v>
      </c>
      <c r="AJ476" s="83">
        <f t="shared" si="405"/>
        <v>0</v>
      </c>
      <c r="AK476" s="83">
        <f t="shared" si="406"/>
        <v>0</v>
      </c>
      <c r="AL476" s="83">
        <f t="shared" si="407"/>
        <v>0</v>
      </c>
      <c r="AM476" s="83">
        <f t="shared" si="408"/>
        <v>0</v>
      </c>
      <c r="AN476" s="83">
        <f t="shared" si="409"/>
        <v>0</v>
      </c>
      <c r="AO476" s="83">
        <f t="shared" si="390"/>
        <v>0</v>
      </c>
      <c r="AP476" s="83">
        <f t="shared" si="410"/>
        <v>0</v>
      </c>
      <c r="AQ476" s="83">
        <f t="shared" si="411"/>
        <v>0</v>
      </c>
      <c r="AR476" s="83">
        <f t="shared" si="391"/>
        <v>0</v>
      </c>
      <c r="AT476" t="s">
        <v>15</v>
      </c>
    </row>
    <row r="477" spans="1:46" x14ac:dyDescent="0.25">
      <c r="A477" s="10" t="s">
        <v>590</v>
      </c>
      <c r="B477" s="10">
        <v>2023</v>
      </c>
      <c r="C477" s="10" t="s">
        <v>15</v>
      </c>
      <c r="D477" s="102"/>
      <c r="E477" s="102"/>
      <c r="F477" s="102"/>
      <c r="G477" s="103"/>
      <c r="H477" s="103"/>
      <c r="I477" s="103"/>
      <c r="J477" s="103"/>
      <c r="K477" s="103"/>
      <c r="L477" s="103"/>
      <c r="M477" s="103"/>
      <c r="N477" s="103"/>
      <c r="O477" s="103"/>
      <c r="P477" s="102"/>
      <c r="R477" s="84">
        <f t="shared" si="386"/>
        <v>0</v>
      </c>
      <c r="S477" s="84">
        <f t="shared" si="387"/>
        <v>0</v>
      </c>
      <c r="T477" s="84">
        <f t="shared" si="388"/>
        <v>0</v>
      </c>
      <c r="U477" s="84">
        <f t="shared" si="389"/>
        <v>0</v>
      </c>
      <c r="V477" s="84">
        <f t="shared" si="392"/>
        <v>0</v>
      </c>
      <c r="W477" s="84">
        <f t="shared" si="393"/>
        <v>0</v>
      </c>
      <c r="X477" s="84">
        <f t="shared" si="394"/>
        <v>0</v>
      </c>
      <c r="Y477" s="84">
        <f t="shared" si="395"/>
        <v>0</v>
      </c>
      <c r="Z477" s="84">
        <f t="shared" si="396"/>
        <v>0</v>
      </c>
      <c r="AA477" s="84">
        <f t="shared" si="397"/>
        <v>0</v>
      </c>
      <c r="AB477" s="84">
        <f t="shared" si="398"/>
        <v>0</v>
      </c>
      <c r="AC477" s="84">
        <f t="shared" si="399"/>
        <v>0</v>
      </c>
      <c r="AD477" s="84">
        <f t="shared" si="400"/>
        <v>0</v>
      </c>
      <c r="AF477" s="83">
        <f t="shared" si="401"/>
        <v>0</v>
      </c>
      <c r="AG477" s="83">
        <f t="shared" si="402"/>
        <v>0</v>
      </c>
      <c r="AH477" s="83">
        <f t="shared" si="403"/>
        <v>0</v>
      </c>
      <c r="AI477" s="83">
        <f t="shared" si="404"/>
        <v>0</v>
      </c>
      <c r="AJ477" s="83">
        <f t="shared" si="405"/>
        <v>0</v>
      </c>
      <c r="AK477" s="83">
        <f t="shared" si="406"/>
        <v>0</v>
      </c>
      <c r="AL477" s="83">
        <f t="shared" si="407"/>
        <v>0</v>
      </c>
      <c r="AM477" s="83">
        <f t="shared" si="408"/>
        <v>0</v>
      </c>
      <c r="AN477" s="83">
        <f t="shared" si="409"/>
        <v>0</v>
      </c>
      <c r="AO477" s="83">
        <f t="shared" si="390"/>
        <v>0</v>
      </c>
      <c r="AP477" s="83">
        <f t="shared" si="410"/>
        <v>0</v>
      </c>
      <c r="AQ477" s="83">
        <f t="shared" si="411"/>
        <v>0</v>
      </c>
      <c r="AR477" s="83">
        <f t="shared" si="391"/>
        <v>0</v>
      </c>
      <c r="AT477" t="s">
        <v>15</v>
      </c>
    </row>
    <row r="478" spans="1:46" x14ac:dyDescent="0.25">
      <c r="A478" s="10" t="s">
        <v>590</v>
      </c>
      <c r="B478" s="10">
        <v>2024</v>
      </c>
      <c r="C478" s="10" t="s">
        <v>15</v>
      </c>
      <c r="D478" s="102"/>
      <c r="E478" s="102"/>
      <c r="F478" s="102"/>
      <c r="G478" s="103"/>
      <c r="H478" s="103"/>
      <c r="I478" s="103"/>
      <c r="J478" s="103"/>
      <c r="K478" s="103"/>
      <c r="L478" s="103"/>
      <c r="M478" s="103"/>
      <c r="N478" s="103"/>
      <c r="O478" s="103"/>
      <c r="P478" s="102"/>
      <c r="R478" s="84">
        <f t="shared" si="386"/>
        <v>0</v>
      </c>
      <c r="S478" s="84">
        <f t="shared" si="387"/>
        <v>0</v>
      </c>
      <c r="T478" s="84">
        <f t="shared" si="388"/>
        <v>0</v>
      </c>
      <c r="U478" s="84">
        <f t="shared" si="389"/>
        <v>0</v>
      </c>
      <c r="V478" s="84">
        <f t="shared" si="392"/>
        <v>0</v>
      </c>
      <c r="W478" s="84">
        <f t="shared" si="393"/>
        <v>0</v>
      </c>
      <c r="X478" s="84">
        <f t="shared" si="394"/>
        <v>0</v>
      </c>
      <c r="Y478" s="84">
        <f t="shared" si="395"/>
        <v>0</v>
      </c>
      <c r="Z478" s="84">
        <f t="shared" si="396"/>
        <v>0</v>
      </c>
      <c r="AA478" s="84">
        <f t="shared" si="397"/>
        <v>0</v>
      </c>
      <c r="AB478" s="84">
        <f t="shared" si="398"/>
        <v>0</v>
      </c>
      <c r="AC478" s="84">
        <f t="shared" si="399"/>
        <v>0</v>
      </c>
      <c r="AD478" s="84">
        <f t="shared" si="400"/>
        <v>0</v>
      </c>
      <c r="AF478" s="83">
        <f t="shared" si="401"/>
        <v>0</v>
      </c>
      <c r="AG478" s="83">
        <f t="shared" si="402"/>
        <v>0</v>
      </c>
      <c r="AH478" s="83">
        <f t="shared" si="403"/>
        <v>0</v>
      </c>
      <c r="AI478" s="83">
        <f t="shared" si="404"/>
        <v>0</v>
      </c>
      <c r="AJ478" s="83">
        <f t="shared" si="405"/>
        <v>0</v>
      </c>
      <c r="AK478" s="83">
        <f t="shared" si="406"/>
        <v>0</v>
      </c>
      <c r="AL478" s="83">
        <f t="shared" si="407"/>
        <v>0</v>
      </c>
      <c r="AM478" s="83">
        <f t="shared" si="408"/>
        <v>0</v>
      </c>
      <c r="AN478" s="83">
        <f t="shared" si="409"/>
        <v>0</v>
      </c>
      <c r="AO478" s="83">
        <f t="shared" si="390"/>
        <v>0</v>
      </c>
      <c r="AP478" s="83">
        <f t="shared" si="410"/>
        <v>0</v>
      </c>
      <c r="AQ478" s="83">
        <f t="shared" si="411"/>
        <v>0</v>
      </c>
      <c r="AR478" s="83">
        <f t="shared" si="391"/>
        <v>0</v>
      </c>
      <c r="AT478" t="s">
        <v>15</v>
      </c>
    </row>
    <row r="479" spans="1:46" x14ac:dyDescent="0.25">
      <c r="A479" s="10" t="s">
        <v>590</v>
      </c>
      <c r="B479" s="10">
        <v>2025</v>
      </c>
      <c r="C479" s="10" t="s">
        <v>15</v>
      </c>
      <c r="D479" s="102"/>
      <c r="E479" s="102"/>
      <c r="F479" s="102"/>
      <c r="G479" s="103"/>
      <c r="H479" s="103"/>
      <c r="I479" s="103"/>
      <c r="J479" s="103"/>
      <c r="K479" s="103"/>
      <c r="L479" s="103"/>
      <c r="M479" s="103"/>
      <c r="N479" s="103"/>
      <c r="O479" s="103"/>
      <c r="P479" s="102"/>
      <c r="R479" s="84">
        <f t="shared" si="386"/>
        <v>0</v>
      </c>
      <c r="S479" s="84">
        <f t="shared" si="387"/>
        <v>0</v>
      </c>
      <c r="T479" s="84">
        <f t="shared" si="388"/>
        <v>0</v>
      </c>
      <c r="U479" s="84">
        <f t="shared" si="389"/>
        <v>0</v>
      </c>
      <c r="V479" s="84">
        <f t="shared" si="392"/>
        <v>0</v>
      </c>
      <c r="W479" s="84">
        <f t="shared" si="393"/>
        <v>0</v>
      </c>
      <c r="X479" s="84">
        <f t="shared" si="394"/>
        <v>0</v>
      </c>
      <c r="Y479" s="84">
        <f t="shared" si="395"/>
        <v>0</v>
      </c>
      <c r="Z479" s="84">
        <f t="shared" si="396"/>
        <v>0</v>
      </c>
      <c r="AA479" s="84">
        <f t="shared" si="397"/>
        <v>0</v>
      </c>
      <c r="AB479" s="84">
        <f t="shared" si="398"/>
        <v>0</v>
      </c>
      <c r="AC479" s="84">
        <f t="shared" si="399"/>
        <v>0</v>
      </c>
      <c r="AD479" s="84">
        <f t="shared" si="400"/>
        <v>0</v>
      </c>
      <c r="AF479" s="83">
        <f t="shared" si="401"/>
        <v>0</v>
      </c>
      <c r="AG479" s="83">
        <f t="shared" si="402"/>
        <v>0</v>
      </c>
      <c r="AH479" s="83">
        <f t="shared" si="403"/>
        <v>0</v>
      </c>
      <c r="AI479" s="83">
        <f t="shared" si="404"/>
        <v>0</v>
      </c>
      <c r="AJ479" s="83">
        <f t="shared" si="405"/>
        <v>0</v>
      </c>
      <c r="AK479" s="83">
        <f t="shared" si="406"/>
        <v>0</v>
      </c>
      <c r="AL479" s="83">
        <f t="shared" si="407"/>
        <v>0</v>
      </c>
      <c r="AM479" s="83">
        <f t="shared" si="408"/>
        <v>0</v>
      </c>
      <c r="AN479" s="83">
        <f t="shared" si="409"/>
        <v>0</v>
      </c>
      <c r="AO479" s="83">
        <f t="shared" si="390"/>
        <v>0</v>
      </c>
      <c r="AP479" s="83">
        <f t="shared" si="410"/>
        <v>0</v>
      </c>
      <c r="AQ479" s="83">
        <f t="shared" si="411"/>
        <v>0</v>
      </c>
      <c r="AR479" s="83">
        <f t="shared" si="391"/>
        <v>0</v>
      </c>
      <c r="AT479" t="s">
        <v>15</v>
      </c>
    </row>
    <row r="480" spans="1:46" x14ac:dyDescent="0.25">
      <c r="A480" s="10" t="s">
        <v>590</v>
      </c>
      <c r="B480" s="10">
        <v>2026</v>
      </c>
      <c r="C480" s="10" t="s">
        <v>15</v>
      </c>
      <c r="D480" s="102"/>
      <c r="E480" s="102"/>
      <c r="F480" s="102"/>
      <c r="G480" s="103"/>
      <c r="H480" s="103"/>
      <c r="I480" s="103"/>
      <c r="J480" s="103"/>
      <c r="K480" s="103"/>
      <c r="L480" s="103"/>
      <c r="M480" s="103"/>
      <c r="N480" s="103"/>
      <c r="O480" s="103"/>
      <c r="P480" s="102"/>
      <c r="R480" s="84">
        <f t="shared" si="386"/>
        <v>0</v>
      </c>
      <c r="S480" s="84">
        <f t="shared" si="387"/>
        <v>0</v>
      </c>
      <c r="T480" s="84">
        <f t="shared" si="388"/>
        <v>0</v>
      </c>
      <c r="U480" s="84">
        <f t="shared" si="389"/>
        <v>0</v>
      </c>
      <c r="V480" s="84">
        <f t="shared" si="392"/>
        <v>0</v>
      </c>
      <c r="W480" s="84">
        <f t="shared" si="393"/>
        <v>0</v>
      </c>
      <c r="X480" s="84">
        <f t="shared" si="394"/>
        <v>0</v>
      </c>
      <c r="Y480" s="84">
        <f t="shared" si="395"/>
        <v>0</v>
      </c>
      <c r="Z480" s="84">
        <f t="shared" si="396"/>
        <v>0</v>
      </c>
      <c r="AA480" s="84">
        <f t="shared" si="397"/>
        <v>0</v>
      </c>
      <c r="AB480" s="84">
        <f t="shared" si="398"/>
        <v>0</v>
      </c>
      <c r="AC480" s="84">
        <f t="shared" si="399"/>
        <v>0</v>
      </c>
      <c r="AD480" s="84">
        <f t="shared" si="400"/>
        <v>0</v>
      </c>
      <c r="AF480" s="83">
        <f t="shared" si="401"/>
        <v>0</v>
      </c>
      <c r="AG480" s="83">
        <f t="shared" si="402"/>
        <v>0</v>
      </c>
      <c r="AH480" s="83">
        <f t="shared" si="403"/>
        <v>0</v>
      </c>
      <c r="AI480" s="83">
        <f t="shared" si="404"/>
        <v>0</v>
      </c>
      <c r="AJ480" s="83">
        <f t="shared" si="405"/>
        <v>0</v>
      </c>
      <c r="AK480" s="83">
        <f t="shared" si="406"/>
        <v>0</v>
      </c>
      <c r="AL480" s="83">
        <f t="shared" si="407"/>
        <v>0</v>
      </c>
      <c r="AM480" s="83">
        <f t="shared" si="408"/>
        <v>0</v>
      </c>
      <c r="AN480" s="83">
        <f t="shared" si="409"/>
        <v>0</v>
      </c>
      <c r="AO480" s="83">
        <f t="shared" si="390"/>
        <v>0</v>
      </c>
      <c r="AP480" s="83">
        <f t="shared" si="410"/>
        <v>0</v>
      </c>
      <c r="AQ480" s="83">
        <f t="shared" si="411"/>
        <v>0</v>
      </c>
      <c r="AR480" s="83">
        <f t="shared" si="391"/>
        <v>0</v>
      </c>
      <c r="AT480" t="s">
        <v>15</v>
      </c>
    </row>
    <row r="481" spans="1:46" x14ac:dyDescent="0.25">
      <c r="A481" s="10" t="s">
        <v>590</v>
      </c>
      <c r="B481" s="10">
        <v>2027</v>
      </c>
      <c r="C481" s="10" t="s">
        <v>15</v>
      </c>
      <c r="D481" s="102"/>
      <c r="E481" s="102"/>
      <c r="F481" s="102"/>
      <c r="G481" s="103"/>
      <c r="H481" s="103"/>
      <c r="I481" s="103"/>
      <c r="J481" s="103"/>
      <c r="K481" s="103"/>
      <c r="L481" s="103"/>
      <c r="M481" s="103"/>
      <c r="N481" s="103"/>
      <c r="O481" s="103"/>
      <c r="P481" s="102"/>
      <c r="R481" s="84">
        <f t="shared" si="386"/>
        <v>0</v>
      </c>
      <c r="S481" s="84">
        <f t="shared" si="387"/>
        <v>0</v>
      </c>
      <c r="T481" s="84">
        <f t="shared" si="388"/>
        <v>0</v>
      </c>
      <c r="U481" s="84">
        <f t="shared" si="389"/>
        <v>0</v>
      </c>
      <c r="V481" s="84">
        <f t="shared" si="392"/>
        <v>0</v>
      </c>
      <c r="W481" s="84">
        <f t="shared" si="393"/>
        <v>0</v>
      </c>
      <c r="X481" s="84">
        <f t="shared" si="394"/>
        <v>0</v>
      </c>
      <c r="Y481" s="84">
        <f t="shared" si="395"/>
        <v>0</v>
      </c>
      <c r="Z481" s="84">
        <f t="shared" si="396"/>
        <v>0</v>
      </c>
      <c r="AA481" s="84">
        <f t="shared" si="397"/>
        <v>0</v>
      </c>
      <c r="AB481" s="84">
        <f t="shared" si="398"/>
        <v>0</v>
      </c>
      <c r="AC481" s="84">
        <f t="shared" si="399"/>
        <v>0</v>
      </c>
      <c r="AD481" s="84">
        <f t="shared" si="400"/>
        <v>0</v>
      </c>
      <c r="AF481" s="83">
        <f t="shared" si="401"/>
        <v>0</v>
      </c>
      <c r="AG481" s="83">
        <f t="shared" si="402"/>
        <v>0</v>
      </c>
      <c r="AH481" s="83">
        <f t="shared" si="403"/>
        <v>0</v>
      </c>
      <c r="AI481" s="83">
        <f t="shared" si="404"/>
        <v>0</v>
      </c>
      <c r="AJ481" s="83">
        <f t="shared" si="405"/>
        <v>0</v>
      </c>
      <c r="AK481" s="83">
        <f t="shared" si="406"/>
        <v>0</v>
      </c>
      <c r="AL481" s="83">
        <f t="shared" si="407"/>
        <v>0</v>
      </c>
      <c r="AM481" s="83">
        <f t="shared" si="408"/>
        <v>0</v>
      </c>
      <c r="AN481" s="83">
        <f t="shared" si="409"/>
        <v>0</v>
      </c>
      <c r="AO481" s="83">
        <f t="shared" si="390"/>
        <v>0</v>
      </c>
      <c r="AP481" s="83">
        <f t="shared" si="410"/>
        <v>0</v>
      </c>
      <c r="AQ481" s="83">
        <f t="shared" si="411"/>
        <v>0</v>
      </c>
      <c r="AR481" s="83">
        <f t="shared" si="391"/>
        <v>0</v>
      </c>
      <c r="AT481" t="s">
        <v>15</v>
      </c>
    </row>
    <row r="482" spans="1:46" x14ac:dyDescent="0.25">
      <c r="A482" s="10" t="s">
        <v>590</v>
      </c>
      <c r="B482" s="10">
        <v>2028</v>
      </c>
      <c r="C482" s="10" t="s">
        <v>15</v>
      </c>
      <c r="D482" s="102"/>
      <c r="E482" s="102"/>
      <c r="F482" s="102"/>
      <c r="G482" s="103"/>
      <c r="H482" s="103"/>
      <c r="I482" s="103"/>
      <c r="J482" s="103"/>
      <c r="K482" s="103"/>
      <c r="L482" s="103"/>
      <c r="M482" s="103"/>
      <c r="N482" s="103"/>
      <c r="O482" s="103"/>
      <c r="P482" s="102"/>
      <c r="R482" s="84">
        <f t="shared" si="386"/>
        <v>0</v>
      </c>
      <c r="S482" s="84">
        <f t="shared" si="387"/>
        <v>0</v>
      </c>
      <c r="T482" s="84">
        <f t="shared" si="388"/>
        <v>0</v>
      </c>
      <c r="U482" s="84">
        <f t="shared" si="389"/>
        <v>0</v>
      </c>
      <c r="V482" s="84">
        <f t="shared" si="392"/>
        <v>0</v>
      </c>
      <c r="W482" s="84">
        <f t="shared" si="393"/>
        <v>0</v>
      </c>
      <c r="X482" s="84">
        <f t="shared" si="394"/>
        <v>0</v>
      </c>
      <c r="Y482" s="84">
        <f t="shared" si="395"/>
        <v>0</v>
      </c>
      <c r="Z482" s="84">
        <f t="shared" si="396"/>
        <v>0</v>
      </c>
      <c r="AA482" s="84">
        <f t="shared" si="397"/>
        <v>0</v>
      </c>
      <c r="AB482" s="84">
        <f t="shared" si="398"/>
        <v>0</v>
      </c>
      <c r="AC482" s="84">
        <f t="shared" si="399"/>
        <v>0</v>
      </c>
      <c r="AD482" s="84">
        <f t="shared" si="400"/>
        <v>0</v>
      </c>
      <c r="AF482" s="83">
        <f t="shared" si="401"/>
        <v>0</v>
      </c>
      <c r="AG482" s="83">
        <f t="shared" si="402"/>
        <v>0</v>
      </c>
      <c r="AH482" s="83">
        <f t="shared" si="403"/>
        <v>0</v>
      </c>
      <c r="AI482" s="83">
        <f t="shared" si="404"/>
        <v>0</v>
      </c>
      <c r="AJ482" s="83">
        <f t="shared" si="405"/>
        <v>0</v>
      </c>
      <c r="AK482" s="83">
        <f t="shared" si="406"/>
        <v>0</v>
      </c>
      <c r="AL482" s="83">
        <f t="shared" si="407"/>
        <v>0</v>
      </c>
      <c r="AM482" s="83">
        <f t="shared" si="408"/>
        <v>0</v>
      </c>
      <c r="AN482" s="83">
        <f t="shared" si="409"/>
        <v>0</v>
      </c>
      <c r="AO482" s="83">
        <f t="shared" si="390"/>
        <v>0</v>
      </c>
      <c r="AP482" s="83">
        <f t="shared" si="410"/>
        <v>0</v>
      </c>
      <c r="AQ482" s="83">
        <f t="shared" si="411"/>
        <v>0</v>
      </c>
      <c r="AR482" s="83">
        <f t="shared" si="391"/>
        <v>0</v>
      </c>
      <c r="AT482" t="s">
        <v>15</v>
      </c>
    </row>
    <row r="483" spans="1:46" x14ac:dyDescent="0.25">
      <c r="A483" s="10" t="s">
        <v>590</v>
      </c>
      <c r="B483" s="10">
        <v>2029</v>
      </c>
      <c r="C483" s="10" t="s">
        <v>15</v>
      </c>
      <c r="D483" s="102"/>
      <c r="E483" s="102"/>
      <c r="F483" s="102"/>
      <c r="G483" s="103"/>
      <c r="H483" s="103"/>
      <c r="I483" s="103"/>
      <c r="J483" s="103"/>
      <c r="K483" s="103"/>
      <c r="L483" s="103"/>
      <c r="M483" s="103"/>
      <c r="N483" s="103"/>
      <c r="O483" s="103"/>
      <c r="P483" s="102"/>
      <c r="R483" s="84">
        <f t="shared" si="386"/>
        <v>0</v>
      </c>
      <c r="S483" s="84">
        <f t="shared" si="387"/>
        <v>0</v>
      </c>
      <c r="T483" s="84">
        <f t="shared" si="388"/>
        <v>0</v>
      </c>
      <c r="U483" s="84">
        <f t="shared" si="389"/>
        <v>0</v>
      </c>
      <c r="V483" s="84">
        <f t="shared" si="392"/>
        <v>0</v>
      </c>
      <c r="W483" s="84">
        <f t="shared" si="393"/>
        <v>0</v>
      </c>
      <c r="X483" s="84">
        <f t="shared" si="394"/>
        <v>0</v>
      </c>
      <c r="Y483" s="84">
        <f t="shared" si="395"/>
        <v>0</v>
      </c>
      <c r="Z483" s="84">
        <f t="shared" si="396"/>
        <v>0</v>
      </c>
      <c r="AA483" s="84">
        <f t="shared" si="397"/>
        <v>0</v>
      </c>
      <c r="AB483" s="84">
        <f t="shared" si="398"/>
        <v>0</v>
      </c>
      <c r="AC483" s="84">
        <f t="shared" si="399"/>
        <v>0</v>
      </c>
      <c r="AD483" s="84">
        <f t="shared" si="400"/>
        <v>0</v>
      </c>
      <c r="AF483" s="83">
        <f t="shared" si="401"/>
        <v>0</v>
      </c>
      <c r="AG483" s="83">
        <f t="shared" si="402"/>
        <v>0</v>
      </c>
      <c r="AH483" s="83">
        <f t="shared" si="403"/>
        <v>0</v>
      </c>
      <c r="AI483" s="83">
        <f t="shared" si="404"/>
        <v>0</v>
      </c>
      <c r="AJ483" s="83">
        <f t="shared" si="405"/>
        <v>0</v>
      </c>
      <c r="AK483" s="83">
        <f t="shared" si="406"/>
        <v>0</v>
      </c>
      <c r="AL483" s="83">
        <f t="shared" si="407"/>
        <v>0</v>
      </c>
      <c r="AM483" s="83">
        <f t="shared" si="408"/>
        <v>0</v>
      </c>
      <c r="AN483" s="83">
        <f t="shared" si="409"/>
        <v>0</v>
      </c>
      <c r="AO483" s="83">
        <f t="shared" si="390"/>
        <v>0</v>
      </c>
      <c r="AP483" s="83">
        <f t="shared" si="410"/>
        <v>0</v>
      </c>
      <c r="AQ483" s="83">
        <f t="shared" si="411"/>
        <v>0</v>
      </c>
      <c r="AR483" s="83">
        <f t="shared" si="391"/>
        <v>0</v>
      </c>
      <c r="AT483" t="s">
        <v>15</v>
      </c>
    </row>
    <row r="484" spans="1:46" x14ac:dyDescent="0.25">
      <c r="A484" s="10" t="s">
        <v>590</v>
      </c>
      <c r="B484" s="10">
        <v>2030</v>
      </c>
      <c r="C484" s="10" t="s">
        <v>15</v>
      </c>
      <c r="D484" s="102"/>
      <c r="E484" s="102"/>
      <c r="F484" s="102"/>
      <c r="G484" s="103"/>
      <c r="H484" s="103"/>
      <c r="I484" s="103"/>
      <c r="J484" s="103"/>
      <c r="K484" s="103"/>
      <c r="L484" s="103"/>
      <c r="M484" s="103"/>
      <c r="N484" s="103"/>
      <c r="O484" s="103"/>
      <c r="P484" s="102"/>
      <c r="R484" s="84">
        <f t="shared" si="386"/>
        <v>0</v>
      </c>
      <c r="S484" s="84">
        <f t="shared" si="387"/>
        <v>0</v>
      </c>
      <c r="T484" s="84">
        <f t="shared" si="388"/>
        <v>0</v>
      </c>
      <c r="U484" s="84">
        <f t="shared" si="389"/>
        <v>0</v>
      </c>
      <c r="V484" s="84">
        <f t="shared" si="392"/>
        <v>0</v>
      </c>
      <c r="W484" s="84">
        <f t="shared" si="393"/>
        <v>0</v>
      </c>
      <c r="X484" s="84">
        <f t="shared" si="394"/>
        <v>0</v>
      </c>
      <c r="Y484" s="84">
        <f t="shared" si="395"/>
        <v>0</v>
      </c>
      <c r="Z484" s="84">
        <f t="shared" si="396"/>
        <v>0</v>
      </c>
      <c r="AA484" s="84">
        <f t="shared" si="397"/>
        <v>0</v>
      </c>
      <c r="AB484" s="84">
        <f t="shared" si="398"/>
        <v>0</v>
      </c>
      <c r="AC484" s="84">
        <f t="shared" si="399"/>
        <v>0</v>
      </c>
      <c r="AD484" s="84">
        <f t="shared" si="400"/>
        <v>0</v>
      </c>
      <c r="AF484" s="83">
        <f t="shared" si="401"/>
        <v>0</v>
      </c>
      <c r="AG484" s="83">
        <f t="shared" si="402"/>
        <v>0</v>
      </c>
      <c r="AH484" s="83">
        <f t="shared" si="403"/>
        <v>0</v>
      </c>
      <c r="AI484" s="83">
        <f t="shared" si="404"/>
        <v>0</v>
      </c>
      <c r="AJ484" s="83">
        <f t="shared" si="405"/>
        <v>0</v>
      </c>
      <c r="AK484" s="83">
        <f t="shared" si="406"/>
        <v>0</v>
      </c>
      <c r="AL484" s="83">
        <f t="shared" si="407"/>
        <v>0</v>
      </c>
      <c r="AM484" s="83">
        <f t="shared" si="408"/>
        <v>0</v>
      </c>
      <c r="AN484" s="83">
        <f t="shared" si="409"/>
        <v>0</v>
      </c>
      <c r="AO484" s="83">
        <f t="shared" si="390"/>
        <v>0</v>
      </c>
      <c r="AP484" s="83">
        <f t="shared" si="410"/>
        <v>0</v>
      </c>
      <c r="AQ484" s="83">
        <f t="shared" si="411"/>
        <v>0</v>
      </c>
      <c r="AR484" s="83">
        <f t="shared" si="391"/>
        <v>0</v>
      </c>
      <c r="AT484" t="s">
        <v>15</v>
      </c>
    </row>
    <row r="485" spans="1:46" x14ac:dyDescent="0.25">
      <c r="A485" s="10" t="s">
        <v>590</v>
      </c>
      <c r="B485" s="10">
        <v>2031</v>
      </c>
      <c r="C485" s="10" t="s">
        <v>15</v>
      </c>
      <c r="D485" s="102"/>
      <c r="E485" s="102"/>
      <c r="F485" s="102"/>
      <c r="G485" s="103"/>
      <c r="H485" s="103"/>
      <c r="I485" s="103"/>
      <c r="J485" s="103"/>
      <c r="K485" s="103"/>
      <c r="L485" s="103"/>
      <c r="M485" s="103"/>
      <c r="N485" s="103"/>
      <c r="O485" s="103"/>
      <c r="P485" s="102"/>
      <c r="R485" s="84">
        <f t="shared" si="386"/>
        <v>0</v>
      </c>
      <c r="S485" s="84">
        <f t="shared" si="387"/>
        <v>0</v>
      </c>
      <c r="T485" s="84">
        <f t="shared" si="388"/>
        <v>0</v>
      </c>
      <c r="U485" s="84">
        <f t="shared" si="389"/>
        <v>0</v>
      </c>
      <c r="V485" s="84">
        <f t="shared" si="392"/>
        <v>0</v>
      </c>
      <c r="W485" s="84">
        <f t="shared" si="393"/>
        <v>0</v>
      </c>
      <c r="X485" s="84">
        <f t="shared" si="394"/>
        <v>0</v>
      </c>
      <c r="Y485" s="84">
        <f t="shared" si="395"/>
        <v>0</v>
      </c>
      <c r="Z485" s="84">
        <f t="shared" si="396"/>
        <v>0</v>
      </c>
      <c r="AA485" s="84">
        <f t="shared" si="397"/>
        <v>0</v>
      </c>
      <c r="AB485" s="84">
        <f t="shared" si="398"/>
        <v>0</v>
      </c>
      <c r="AC485" s="84">
        <f t="shared" si="399"/>
        <v>0</v>
      </c>
      <c r="AD485" s="84">
        <f t="shared" si="400"/>
        <v>0</v>
      </c>
      <c r="AF485" s="83">
        <f t="shared" si="401"/>
        <v>0</v>
      </c>
      <c r="AG485" s="83">
        <f t="shared" si="402"/>
        <v>0</v>
      </c>
      <c r="AH485" s="83">
        <f t="shared" si="403"/>
        <v>0</v>
      </c>
      <c r="AI485" s="83">
        <f t="shared" si="404"/>
        <v>0</v>
      </c>
      <c r="AJ485" s="83">
        <f t="shared" si="405"/>
        <v>0</v>
      </c>
      <c r="AK485" s="83">
        <f t="shared" si="406"/>
        <v>0</v>
      </c>
      <c r="AL485" s="83">
        <f t="shared" si="407"/>
        <v>0</v>
      </c>
      <c r="AM485" s="83">
        <f t="shared" si="408"/>
        <v>0</v>
      </c>
      <c r="AN485" s="83">
        <f t="shared" si="409"/>
        <v>0</v>
      </c>
      <c r="AO485" s="83">
        <f t="shared" si="390"/>
        <v>0</v>
      </c>
      <c r="AP485" s="83">
        <f t="shared" si="410"/>
        <v>0</v>
      </c>
      <c r="AQ485" s="83">
        <f t="shared" si="411"/>
        <v>0</v>
      </c>
      <c r="AR485" s="83">
        <f t="shared" si="391"/>
        <v>0</v>
      </c>
      <c r="AT485" t="s">
        <v>15</v>
      </c>
    </row>
    <row r="486" spans="1:46" x14ac:dyDescent="0.25">
      <c r="A486" s="10" t="s">
        <v>590</v>
      </c>
      <c r="B486" s="10">
        <v>2032</v>
      </c>
      <c r="C486" s="10" t="s">
        <v>15</v>
      </c>
      <c r="D486" s="102"/>
      <c r="E486" s="102"/>
      <c r="F486" s="102"/>
      <c r="G486" s="103"/>
      <c r="H486" s="103"/>
      <c r="I486" s="103"/>
      <c r="J486" s="103"/>
      <c r="K486" s="103"/>
      <c r="L486" s="103"/>
      <c r="M486" s="103"/>
      <c r="N486" s="103"/>
      <c r="O486" s="103"/>
      <c r="P486" s="102"/>
      <c r="R486" s="84">
        <f t="shared" si="386"/>
        <v>0</v>
      </c>
      <c r="S486" s="84">
        <f t="shared" si="387"/>
        <v>0</v>
      </c>
      <c r="T486" s="84">
        <f t="shared" si="388"/>
        <v>0</v>
      </c>
      <c r="U486" s="84">
        <f t="shared" si="389"/>
        <v>0</v>
      </c>
      <c r="V486" s="84">
        <f t="shared" si="392"/>
        <v>0</v>
      </c>
      <c r="W486" s="84">
        <f t="shared" si="393"/>
        <v>0</v>
      </c>
      <c r="X486" s="84">
        <f t="shared" si="394"/>
        <v>0</v>
      </c>
      <c r="Y486" s="84">
        <f t="shared" si="395"/>
        <v>0</v>
      </c>
      <c r="Z486" s="84">
        <f t="shared" si="396"/>
        <v>0</v>
      </c>
      <c r="AA486" s="84">
        <f t="shared" si="397"/>
        <v>0</v>
      </c>
      <c r="AB486" s="84">
        <f t="shared" si="398"/>
        <v>0</v>
      </c>
      <c r="AC486" s="84">
        <f t="shared" si="399"/>
        <v>0</v>
      </c>
      <c r="AD486" s="84">
        <f t="shared" si="400"/>
        <v>0</v>
      </c>
      <c r="AF486" s="83">
        <f t="shared" si="401"/>
        <v>0</v>
      </c>
      <c r="AG486" s="83">
        <f t="shared" si="402"/>
        <v>0</v>
      </c>
      <c r="AH486" s="83">
        <f t="shared" si="403"/>
        <v>0</v>
      </c>
      <c r="AI486" s="83">
        <f t="shared" si="404"/>
        <v>0</v>
      </c>
      <c r="AJ486" s="83">
        <f t="shared" si="405"/>
        <v>0</v>
      </c>
      <c r="AK486" s="83">
        <f t="shared" si="406"/>
        <v>0</v>
      </c>
      <c r="AL486" s="83">
        <f t="shared" si="407"/>
        <v>0</v>
      </c>
      <c r="AM486" s="83">
        <f t="shared" si="408"/>
        <v>0</v>
      </c>
      <c r="AN486" s="83">
        <f t="shared" si="409"/>
        <v>0</v>
      </c>
      <c r="AO486" s="83">
        <f t="shared" si="390"/>
        <v>0</v>
      </c>
      <c r="AP486" s="83">
        <f t="shared" si="410"/>
        <v>0</v>
      </c>
      <c r="AQ486" s="83">
        <f t="shared" si="411"/>
        <v>0</v>
      </c>
      <c r="AR486" s="83">
        <f t="shared" si="391"/>
        <v>0</v>
      </c>
      <c r="AT486" t="s">
        <v>15</v>
      </c>
    </row>
    <row r="487" spans="1:46" x14ac:dyDescent="0.25">
      <c r="A487" s="10" t="s">
        <v>590</v>
      </c>
      <c r="B487" s="10">
        <v>2033</v>
      </c>
      <c r="C487" s="10" t="s">
        <v>15</v>
      </c>
      <c r="D487" s="102"/>
      <c r="E487" s="102"/>
      <c r="F487" s="102"/>
      <c r="G487" s="103"/>
      <c r="H487" s="103"/>
      <c r="I487" s="103"/>
      <c r="J487" s="103"/>
      <c r="K487" s="103"/>
      <c r="L487" s="103"/>
      <c r="M487" s="103"/>
      <c r="N487" s="103"/>
      <c r="O487" s="103"/>
      <c r="P487" s="102"/>
      <c r="R487" s="84">
        <f t="shared" si="386"/>
        <v>0</v>
      </c>
      <c r="S487" s="84">
        <f t="shared" si="387"/>
        <v>0</v>
      </c>
      <c r="T487" s="84">
        <f t="shared" si="388"/>
        <v>0</v>
      </c>
      <c r="U487" s="84">
        <f t="shared" si="389"/>
        <v>0</v>
      </c>
      <c r="V487" s="84">
        <f t="shared" si="392"/>
        <v>0</v>
      </c>
      <c r="W487" s="84">
        <f t="shared" si="393"/>
        <v>0</v>
      </c>
      <c r="X487" s="84">
        <f t="shared" si="394"/>
        <v>0</v>
      </c>
      <c r="Y487" s="84">
        <f t="shared" si="395"/>
        <v>0</v>
      </c>
      <c r="Z487" s="84">
        <f t="shared" si="396"/>
        <v>0</v>
      </c>
      <c r="AA487" s="84">
        <f t="shared" si="397"/>
        <v>0</v>
      </c>
      <c r="AB487" s="84">
        <f t="shared" si="398"/>
        <v>0</v>
      </c>
      <c r="AC487" s="84">
        <f t="shared" si="399"/>
        <v>0</v>
      </c>
      <c r="AD487" s="84">
        <f t="shared" si="400"/>
        <v>0</v>
      </c>
      <c r="AF487" s="83">
        <f t="shared" si="401"/>
        <v>0</v>
      </c>
      <c r="AG487" s="83">
        <f t="shared" si="402"/>
        <v>0</v>
      </c>
      <c r="AH487" s="83">
        <f t="shared" si="403"/>
        <v>0</v>
      </c>
      <c r="AI487" s="83">
        <f t="shared" si="404"/>
        <v>0</v>
      </c>
      <c r="AJ487" s="83">
        <f t="shared" si="405"/>
        <v>0</v>
      </c>
      <c r="AK487" s="83">
        <f t="shared" si="406"/>
        <v>0</v>
      </c>
      <c r="AL487" s="83">
        <f t="shared" si="407"/>
        <v>0</v>
      </c>
      <c r="AM487" s="83">
        <f t="shared" si="408"/>
        <v>0</v>
      </c>
      <c r="AN487" s="83">
        <f t="shared" si="409"/>
        <v>0</v>
      </c>
      <c r="AO487" s="83">
        <f t="shared" si="390"/>
        <v>0</v>
      </c>
      <c r="AP487" s="83">
        <f t="shared" si="410"/>
        <v>0</v>
      </c>
      <c r="AQ487" s="83">
        <f t="shared" si="411"/>
        <v>0</v>
      </c>
      <c r="AR487" s="83">
        <f t="shared" si="391"/>
        <v>0</v>
      </c>
      <c r="AT487" t="s">
        <v>15</v>
      </c>
    </row>
    <row r="488" spans="1:46" x14ac:dyDescent="0.25">
      <c r="A488" s="10" t="s">
        <v>590</v>
      </c>
      <c r="B488" s="10">
        <v>2034</v>
      </c>
      <c r="C488" s="10" t="s">
        <v>15</v>
      </c>
      <c r="D488" s="102"/>
      <c r="E488" s="102"/>
      <c r="F488" s="102"/>
      <c r="G488" s="103"/>
      <c r="H488" s="103"/>
      <c r="I488" s="103"/>
      <c r="J488" s="103"/>
      <c r="K488" s="103"/>
      <c r="L488" s="103"/>
      <c r="M488" s="103"/>
      <c r="N488" s="103"/>
      <c r="O488" s="103"/>
      <c r="P488" s="102"/>
      <c r="R488" s="84">
        <f t="shared" si="386"/>
        <v>0</v>
      </c>
      <c r="S488" s="84">
        <f t="shared" si="387"/>
        <v>0</v>
      </c>
      <c r="T488" s="84">
        <f t="shared" si="388"/>
        <v>0</v>
      </c>
      <c r="U488" s="84">
        <f t="shared" si="389"/>
        <v>0</v>
      </c>
      <c r="V488" s="84">
        <f t="shared" si="392"/>
        <v>0</v>
      </c>
      <c r="W488" s="84">
        <f t="shared" si="393"/>
        <v>0</v>
      </c>
      <c r="X488" s="84">
        <f t="shared" si="394"/>
        <v>0</v>
      </c>
      <c r="Y488" s="84">
        <f t="shared" si="395"/>
        <v>0</v>
      </c>
      <c r="Z488" s="84">
        <f t="shared" si="396"/>
        <v>0</v>
      </c>
      <c r="AA488" s="84">
        <f t="shared" si="397"/>
        <v>0</v>
      </c>
      <c r="AB488" s="84">
        <f t="shared" si="398"/>
        <v>0</v>
      </c>
      <c r="AC488" s="84">
        <f t="shared" si="399"/>
        <v>0</v>
      </c>
      <c r="AD488" s="84">
        <f t="shared" si="400"/>
        <v>0</v>
      </c>
      <c r="AF488" s="83">
        <f t="shared" si="401"/>
        <v>0</v>
      </c>
      <c r="AG488" s="83">
        <f t="shared" si="402"/>
        <v>0</v>
      </c>
      <c r="AH488" s="83">
        <f t="shared" si="403"/>
        <v>0</v>
      </c>
      <c r="AI488" s="83">
        <f t="shared" si="404"/>
        <v>0</v>
      </c>
      <c r="AJ488" s="83">
        <f t="shared" si="405"/>
        <v>0</v>
      </c>
      <c r="AK488" s="83">
        <f t="shared" si="406"/>
        <v>0</v>
      </c>
      <c r="AL488" s="83">
        <f t="shared" si="407"/>
        <v>0</v>
      </c>
      <c r="AM488" s="83">
        <f t="shared" si="408"/>
        <v>0</v>
      </c>
      <c r="AN488" s="83">
        <f t="shared" si="409"/>
        <v>0</v>
      </c>
      <c r="AO488" s="83">
        <f t="shared" si="390"/>
        <v>0</v>
      </c>
      <c r="AP488" s="83">
        <f t="shared" si="410"/>
        <v>0</v>
      </c>
      <c r="AQ488" s="83">
        <f t="shared" si="411"/>
        <v>0</v>
      </c>
      <c r="AR488" s="83">
        <f t="shared" si="391"/>
        <v>0</v>
      </c>
      <c r="AT488" t="s">
        <v>15</v>
      </c>
    </row>
    <row r="489" spans="1:46" x14ac:dyDescent="0.25">
      <c r="A489" s="10" t="s">
        <v>590</v>
      </c>
      <c r="B489" s="10">
        <v>2035</v>
      </c>
      <c r="C489" s="10" t="s">
        <v>15</v>
      </c>
      <c r="D489" s="102"/>
      <c r="E489" s="102"/>
      <c r="F489" s="102"/>
      <c r="G489" s="103"/>
      <c r="H489" s="103"/>
      <c r="I489" s="103"/>
      <c r="J489" s="103"/>
      <c r="K489" s="103"/>
      <c r="L489" s="103"/>
      <c r="M489" s="103"/>
      <c r="N489" s="103"/>
      <c r="O489" s="103"/>
      <c r="P489" s="102"/>
      <c r="R489" s="84">
        <f t="shared" si="386"/>
        <v>0</v>
      </c>
      <c r="S489" s="84">
        <f t="shared" si="387"/>
        <v>0</v>
      </c>
      <c r="T489" s="84">
        <f t="shared" si="388"/>
        <v>0</v>
      </c>
      <c r="U489" s="84">
        <f t="shared" si="389"/>
        <v>0</v>
      </c>
      <c r="V489" s="84">
        <f t="shared" si="392"/>
        <v>0</v>
      </c>
      <c r="W489" s="84">
        <f t="shared" si="393"/>
        <v>0</v>
      </c>
      <c r="X489" s="84">
        <f t="shared" si="394"/>
        <v>0</v>
      </c>
      <c r="Y489" s="84">
        <f t="shared" si="395"/>
        <v>0</v>
      </c>
      <c r="Z489" s="84">
        <f t="shared" si="396"/>
        <v>0</v>
      </c>
      <c r="AA489" s="84">
        <f t="shared" si="397"/>
        <v>0</v>
      </c>
      <c r="AB489" s="84">
        <f t="shared" si="398"/>
        <v>0</v>
      </c>
      <c r="AC489" s="84">
        <f t="shared" si="399"/>
        <v>0</v>
      </c>
      <c r="AD489" s="84">
        <f t="shared" si="400"/>
        <v>0</v>
      </c>
      <c r="AF489" s="83">
        <f t="shared" si="401"/>
        <v>0</v>
      </c>
      <c r="AG489" s="83">
        <f t="shared" si="402"/>
        <v>0</v>
      </c>
      <c r="AH489" s="83">
        <f t="shared" si="403"/>
        <v>0</v>
      </c>
      <c r="AI489" s="83">
        <f t="shared" si="404"/>
        <v>0</v>
      </c>
      <c r="AJ489" s="83">
        <f t="shared" si="405"/>
        <v>0</v>
      </c>
      <c r="AK489" s="83">
        <f t="shared" si="406"/>
        <v>0</v>
      </c>
      <c r="AL489" s="83">
        <f t="shared" si="407"/>
        <v>0</v>
      </c>
      <c r="AM489" s="83">
        <f t="shared" si="408"/>
        <v>0</v>
      </c>
      <c r="AN489" s="83">
        <f t="shared" si="409"/>
        <v>0</v>
      </c>
      <c r="AO489" s="83">
        <f t="shared" si="390"/>
        <v>0</v>
      </c>
      <c r="AP489" s="83">
        <f t="shared" si="410"/>
        <v>0</v>
      </c>
      <c r="AQ489" s="83">
        <f t="shared" si="411"/>
        <v>0</v>
      </c>
      <c r="AR489" s="83">
        <f t="shared" si="391"/>
        <v>0</v>
      </c>
      <c r="AT489" t="s">
        <v>15</v>
      </c>
    </row>
    <row r="490" spans="1:46" x14ac:dyDescent="0.25">
      <c r="A490" s="10" t="s">
        <v>590</v>
      </c>
      <c r="B490" s="10">
        <v>2036</v>
      </c>
      <c r="C490" s="10" t="s">
        <v>15</v>
      </c>
      <c r="D490" s="102"/>
      <c r="E490" s="102"/>
      <c r="F490" s="102"/>
      <c r="G490" s="103"/>
      <c r="H490" s="103"/>
      <c r="I490" s="103"/>
      <c r="J490" s="103"/>
      <c r="K490" s="103"/>
      <c r="L490" s="103"/>
      <c r="M490" s="103"/>
      <c r="N490" s="103"/>
      <c r="O490" s="103"/>
      <c r="P490" s="102"/>
      <c r="R490" s="84">
        <f t="shared" si="386"/>
        <v>0</v>
      </c>
      <c r="S490" s="84">
        <f t="shared" si="387"/>
        <v>0</v>
      </c>
      <c r="T490" s="84">
        <f t="shared" si="388"/>
        <v>0</v>
      </c>
      <c r="U490" s="84">
        <f t="shared" si="389"/>
        <v>0</v>
      </c>
      <c r="V490" s="84">
        <f t="shared" si="392"/>
        <v>0</v>
      </c>
      <c r="W490" s="84">
        <f t="shared" si="393"/>
        <v>0</v>
      </c>
      <c r="X490" s="84">
        <f t="shared" si="394"/>
        <v>0</v>
      </c>
      <c r="Y490" s="84">
        <f t="shared" si="395"/>
        <v>0</v>
      </c>
      <c r="Z490" s="84">
        <f t="shared" si="396"/>
        <v>0</v>
      </c>
      <c r="AA490" s="84">
        <f t="shared" si="397"/>
        <v>0</v>
      </c>
      <c r="AB490" s="84">
        <f t="shared" si="398"/>
        <v>0</v>
      </c>
      <c r="AC490" s="84">
        <f t="shared" si="399"/>
        <v>0</v>
      </c>
      <c r="AD490" s="84">
        <f t="shared" si="400"/>
        <v>0</v>
      </c>
      <c r="AF490" s="83">
        <f t="shared" si="401"/>
        <v>0</v>
      </c>
      <c r="AG490" s="83">
        <f t="shared" si="402"/>
        <v>0</v>
      </c>
      <c r="AH490" s="83">
        <f t="shared" si="403"/>
        <v>0</v>
      </c>
      <c r="AI490" s="83">
        <f t="shared" si="404"/>
        <v>0</v>
      </c>
      <c r="AJ490" s="83">
        <f t="shared" si="405"/>
        <v>0</v>
      </c>
      <c r="AK490" s="83">
        <f t="shared" si="406"/>
        <v>0</v>
      </c>
      <c r="AL490" s="83">
        <f t="shared" si="407"/>
        <v>0</v>
      </c>
      <c r="AM490" s="83">
        <f t="shared" si="408"/>
        <v>0</v>
      </c>
      <c r="AN490" s="83">
        <f t="shared" si="409"/>
        <v>0</v>
      </c>
      <c r="AO490" s="83">
        <f t="shared" si="390"/>
        <v>0</v>
      </c>
      <c r="AP490" s="83">
        <f t="shared" si="410"/>
        <v>0</v>
      </c>
      <c r="AQ490" s="83">
        <f t="shared" si="411"/>
        <v>0</v>
      </c>
      <c r="AR490" s="83">
        <f t="shared" si="391"/>
        <v>0</v>
      </c>
      <c r="AT490" t="s">
        <v>15</v>
      </c>
    </row>
    <row r="491" spans="1:46" x14ac:dyDescent="0.25">
      <c r="A491" s="10" t="s">
        <v>590</v>
      </c>
      <c r="B491" s="10">
        <v>2037</v>
      </c>
      <c r="C491" s="10" t="s">
        <v>15</v>
      </c>
      <c r="D491" s="102"/>
      <c r="E491" s="102"/>
      <c r="F491" s="102"/>
      <c r="G491" s="103"/>
      <c r="H491" s="103"/>
      <c r="I491" s="103"/>
      <c r="J491" s="103"/>
      <c r="K491" s="103"/>
      <c r="L491" s="103"/>
      <c r="M491" s="103"/>
      <c r="N491" s="103"/>
      <c r="O491" s="103"/>
      <c r="P491" s="102"/>
      <c r="R491" s="84">
        <f t="shared" si="386"/>
        <v>0</v>
      </c>
      <c r="S491" s="84">
        <f t="shared" si="387"/>
        <v>0</v>
      </c>
      <c r="T491" s="84">
        <f t="shared" si="388"/>
        <v>0</v>
      </c>
      <c r="U491" s="84">
        <f t="shared" si="389"/>
        <v>0</v>
      </c>
      <c r="V491" s="84">
        <f t="shared" si="392"/>
        <v>0</v>
      </c>
      <c r="W491" s="84">
        <f t="shared" si="393"/>
        <v>0</v>
      </c>
      <c r="X491" s="84">
        <f t="shared" si="394"/>
        <v>0</v>
      </c>
      <c r="Y491" s="84">
        <f t="shared" si="395"/>
        <v>0</v>
      </c>
      <c r="Z491" s="84">
        <f t="shared" si="396"/>
        <v>0</v>
      </c>
      <c r="AA491" s="84">
        <f t="shared" si="397"/>
        <v>0</v>
      </c>
      <c r="AB491" s="84">
        <f t="shared" si="398"/>
        <v>0</v>
      </c>
      <c r="AC491" s="84">
        <f t="shared" si="399"/>
        <v>0</v>
      </c>
      <c r="AD491" s="84">
        <f t="shared" si="400"/>
        <v>0</v>
      </c>
      <c r="AF491" s="83">
        <f t="shared" si="401"/>
        <v>0</v>
      </c>
      <c r="AG491" s="83">
        <f t="shared" si="402"/>
        <v>0</v>
      </c>
      <c r="AH491" s="83">
        <f t="shared" si="403"/>
        <v>0</v>
      </c>
      <c r="AI491" s="83">
        <f t="shared" si="404"/>
        <v>0</v>
      </c>
      <c r="AJ491" s="83">
        <f t="shared" si="405"/>
        <v>0</v>
      </c>
      <c r="AK491" s="83">
        <f t="shared" si="406"/>
        <v>0</v>
      </c>
      <c r="AL491" s="83">
        <f t="shared" si="407"/>
        <v>0</v>
      </c>
      <c r="AM491" s="83">
        <f t="shared" si="408"/>
        <v>0</v>
      </c>
      <c r="AN491" s="83">
        <f t="shared" si="409"/>
        <v>0</v>
      </c>
      <c r="AO491" s="83">
        <f t="shared" si="390"/>
        <v>0</v>
      </c>
      <c r="AP491" s="83">
        <f t="shared" si="410"/>
        <v>0</v>
      </c>
      <c r="AQ491" s="83">
        <f t="shared" si="411"/>
        <v>0</v>
      </c>
      <c r="AR491" s="83">
        <f t="shared" si="391"/>
        <v>0</v>
      </c>
      <c r="AT491" t="s">
        <v>15</v>
      </c>
    </row>
    <row r="492" spans="1:46" x14ac:dyDescent="0.25">
      <c r="A492" s="10" t="s">
        <v>590</v>
      </c>
      <c r="B492" s="10">
        <v>2038</v>
      </c>
      <c r="C492" s="10" t="s">
        <v>15</v>
      </c>
      <c r="D492" s="102"/>
      <c r="E492" s="102"/>
      <c r="F492" s="102"/>
      <c r="G492" s="103"/>
      <c r="H492" s="103"/>
      <c r="I492" s="103"/>
      <c r="J492" s="103"/>
      <c r="K492" s="103"/>
      <c r="L492" s="103"/>
      <c r="M492" s="103"/>
      <c r="N492" s="103"/>
      <c r="O492" s="103"/>
      <c r="P492" s="102"/>
      <c r="R492" s="84">
        <f t="shared" si="386"/>
        <v>0</v>
      </c>
      <c r="S492" s="84">
        <f t="shared" si="387"/>
        <v>0</v>
      </c>
      <c r="T492" s="84">
        <f t="shared" si="388"/>
        <v>0</v>
      </c>
      <c r="U492" s="84">
        <f t="shared" si="389"/>
        <v>0</v>
      </c>
      <c r="V492" s="84">
        <f t="shared" si="392"/>
        <v>0</v>
      </c>
      <c r="W492" s="84">
        <f t="shared" si="393"/>
        <v>0</v>
      </c>
      <c r="X492" s="84">
        <f t="shared" si="394"/>
        <v>0</v>
      </c>
      <c r="Y492" s="84">
        <f t="shared" si="395"/>
        <v>0</v>
      </c>
      <c r="Z492" s="84">
        <f t="shared" si="396"/>
        <v>0</v>
      </c>
      <c r="AA492" s="84">
        <f t="shared" si="397"/>
        <v>0</v>
      </c>
      <c r="AB492" s="84">
        <f t="shared" si="398"/>
        <v>0</v>
      </c>
      <c r="AC492" s="84">
        <f t="shared" si="399"/>
        <v>0</v>
      </c>
      <c r="AD492" s="84">
        <f t="shared" si="400"/>
        <v>0</v>
      </c>
      <c r="AF492" s="83">
        <f t="shared" si="401"/>
        <v>0</v>
      </c>
      <c r="AG492" s="83">
        <f t="shared" si="402"/>
        <v>0</v>
      </c>
      <c r="AH492" s="83">
        <f t="shared" si="403"/>
        <v>0</v>
      </c>
      <c r="AI492" s="83">
        <f t="shared" si="404"/>
        <v>0</v>
      </c>
      <c r="AJ492" s="83">
        <f t="shared" si="405"/>
        <v>0</v>
      </c>
      <c r="AK492" s="83">
        <f t="shared" si="406"/>
        <v>0</v>
      </c>
      <c r="AL492" s="83">
        <f t="shared" si="407"/>
        <v>0</v>
      </c>
      <c r="AM492" s="83">
        <f t="shared" si="408"/>
        <v>0</v>
      </c>
      <c r="AN492" s="83">
        <f t="shared" si="409"/>
        <v>0</v>
      </c>
      <c r="AO492" s="83">
        <f t="shared" si="390"/>
        <v>0</v>
      </c>
      <c r="AP492" s="83">
        <f t="shared" si="410"/>
        <v>0</v>
      </c>
      <c r="AQ492" s="83">
        <f t="shared" si="411"/>
        <v>0</v>
      </c>
      <c r="AR492" s="83">
        <f t="shared" si="391"/>
        <v>0</v>
      </c>
      <c r="AT492" t="s">
        <v>15</v>
      </c>
    </row>
    <row r="493" spans="1:46" x14ac:dyDescent="0.25">
      <c r="A493" s="10" t="s">
        <v>590</v>
      </c>
      <c r="B493" s="10">
        <v>2039</v>
      </c>
      <c r="C493" s="10" t="s">
        <v>15</v>
      </c>
      <c r="D493" s="102"/>
      <c r="E493" s="102"/>
      <c r="F493" s="102"/>
      <c r="G493" s="103"/>
      <c r="H493" s="103"/>
      <c r="I493" s="103"/>
      <c r="J493" s="103"/>
      <c r="K493" s="103"/>
      <c r="L493" s="103"/>
      <c r="M493" s="103"/>
      <c r="N493" s="103"/>
      <c r="O493" s="103"/>
      <c r="P493" s="102"/>
      <c r="R493" s="84">
        <f t="shared" si="386"/>
        <v>0</v>
      </c>
      <c r="S493" s="84">
        <f t="shared" si="387"/>
        <v>0</v>
      </c>
      <c r="T493" s="84">
        <f t="shared" si="388"/>
        <v>0</v>
      </c>
      <c r="U493" s="84">
        <f t="shared" si="389"/>
        <v>0</v>
      </c>
      <c r="V493" s="84">
        <f t="shared" si="392"/>
        <v>0</v>
      </c>
      <c r="W493" s="84">
        <f t="shared" si="393"/>
        <v>0</v>
      </c>
      <c r="X493" s="84">
        <f t="shared" si="394"/>
        <v>0</v>
      </c>
      <c r="Y493" s="84">
        <f t="shared" si="395"/>
        <v>0</v>
      </c>
      <c r="Z493" s="84">
        <f t="shared" si="396"/>
        <v>0</v>
      </c>
      <c r="AA493" s="84">
        <f t="shared" si="397"/>
        <v>0</v>
      </c>
      <c r="AB493" s="84">
        <f t="shared" si="398"/>
        <v>0</v>
      </c>
      <c r="AC493" s="84">
        <f t="shared" si="399"/>
        <v>0</v>
      </c>
      <c r="AD493" s="84">
        <f t="shared" si="400"/>
        <v>0</v>
      </c>
      <c r="AF493" s="83">
        <f t="shared" si="401"/>
        <v>0</v>
      </c>
      <c r="AG493" s="83">
        <f t="shared" si="402"/>
        <v>0</v>
      </c>
      <c r="AH493" s="83">
        <f t="shared" si="403"/>
        <v>0</v>
      </c>
      <c r="AI493" s="83">
        <f t="shared" si="404"/>
        <v>0</v>
      </c>
      <c r="AJ493" s="83">
        <f t="shared" si="405"/>
        <v>0</v>
      </c>
      <c r="AK493" s="83">
        <f t="shared" si="406"/>
        <v>0</v>
      </c>
      <c r="AL493" s="83">
        <f t="shared" si="407"/>
        <v>0</v>
      </c>
      <c r="AM493" s="83">
        <f t="shared" si="408"/>
        <v>0</v>
      </c>
      <c r="AN493" s="83">
        <f t="shared" si="409"/>
        <v>0</v>
      </c>
      <c r="AO493" s="83">
        <f t="shared" si="390"/>
        <v>0</v>
      </c>
      <c r="AP493" s="83">
        <f t="shared" si="410"/>
        <v>0</v>
      </c>
      <c r="AQ493" s="83">
        <f t="shared" si="411"/>
        <v>0</v>
      </c>
      <c r="AR493" s="83">
        <f t="shared" si="391"/>
        <v>0</v>
      </c>
      <c r="AT493" t="s">
        <v>15</v>
      </c>
    </row>
    <row r="494" spans="1:46" x14ac:dyDescent="0.25">
      <c r="A494" s="10" t="s">
        <v>590</v>
      </c>
      <c r="B494" s="10">
        <v>2040</v>
      </c>
      <c r="C494" s="10" t="s">
        <v>15</v>
      </c>
      <c r="D494" s="102"/>
      <c r="E494" s="102"/>
      <c r="F494" s="102"/>
      <c r="G494" s="103"/>
      <c r="H494" s="103"/>
      <c r="I494" s="103"/>
      <c r="J494" s="103"/>
      <c r="K494" s="103"/>
      <c r="L494" s="103"/>
      <c r="M494" s="103"/>
      <c r="N494" s="103"/>
      <c r="O494" s="103"/>
      <c r="P494" s="102"/>
      <c r="R494" s="84">
        <f t="shared" si="386"/>
        <v>0</v>
      </c>
      <c r="S494" s="84">
        <f t="shared" si="387"/>
        <v>0</v>
      </c>
      <c r="T494" s="84">
        <f t="shared" si="388"/>
        <v>0</v>
      </c>
      <c r="U494" s="84">
        <f t="shared" si="389"/>
        <v>0</v>
      </c>
      <c r="V494" s="84">
        <f t="shared" si="392"/>
        <v>0</v>
      </c>
      <c r="W494" s="84">
        <f t="shared" si="393"/>
        <v>0</v>
      </c>
      <c r="X494" s="84">
        <f t="shared" si="394"/>
        <v>0</v>
      </c>
      <c r="Y494" s="84">
        <f t="shared" si="395"/>
        <v>0</v>
      </c>
      <c r="Z494" s="84">
        <f t="shared" si="396"/>
        <v>0</v>
      </c>
      <c r="AA494" s="84">
        <f t="shared" si="397"/>
        <v>0</v>
      </c>
      <c r="AB494" s="84">
        <f t="shared" si="398"/>
        <v>0</v>
      </c>
      <c r="AC494" s="84">
        <f t="shared" si="399"/>
        <v>0</v>
      </c>
      <c r="AD494" s="84">
        <f t="shared" si="400"/>
        <v>0</v>
      </c>
      <c r="AF494" s="83">
        <f t="shared" si="401"/>
        <v>0</v>
      </c>
      <c r="AG494" s="83">
        <f t="shared" si="402"/>
        <v>0</v>
      </c>
      <c r="AH494" s="83">
        <f t="shared" si="403"/>
        <v>0</v>
      </c>
      <c r="AI494" s="83">
        <f t="shared" si="404"/>
        <v>0</v>
      </c>
      <c r="AJ494" s="83">
        <f t="shared" si="405"/>
        <v>0</v>
      </c>
      <c r="AK494" s="83">
        <f t="shared" si="406"/>
        <v>0</v>
      </c>
      <c r="AL494" s="83">
        <f t="shared" si="407"/>
        <v>0</v>
      </c>
      <c r="AM494" s="83">
        <f t="shared" si="408"/>
        <v>0</v>
      </c>
      <c r="AN494" s="83">
        <f t="shared" si="409"/>
        <v>0</v>
      </c>
      <c r="AO494" s="83">
        <f t="shared" si="390"/>
        <v>0</v>
      </c>
      <c r="AP494" s="83">
        <f t="shared" si="410"/>
        <v>0</v>
      </c>
      <c r="AQ494" s="83">
        <f t="shared" si="411"/>
        <v>0</v>
      </c>
      <c r="AR494" s="83">
        <f t="shared" si="391"/>
        <v>0</v>
      </c>
      <c r="AT494" t="s">
        <v>15</v>
      </c>
    </row>
    <row r="495" spans="1:46" x14ac:dyDescent="0.25">
      <c r="A495" s="10" t="s">
        <v>590</v>
      </c>
      <c r="B495" s="10">
        <v>2041</v>
      </c>
      <c r="C495" s="10" t="s">
        <v>15</v>
      </c>
      <c r="D495" s="102"/>
      <c r="E495" s="102"/>
      <c r="F495" s="102"/>
      <c r="G495" s="103"/>
      <c r="H495" s="103"/>
      <c r="I495" s="103"/>
      <c r="J495" s="103"/>
      <c r="K495" s="103"/>
      <c r="L495" s="103"/>
      <c r="M495" s="103"/>
      <c r="N495" s="103"/>
      <c r="O495" s="103"/>
      <c r="P495" s="102"/>
      <c r="R495" s="84">
        <f t="shared" si="386"/>
        <v>0</v>
      </c>
      <c r="S495" s="84">
        <f t="shared" si="387"/>
        <v>0</v>
      </c>
      <c r="T495" s="84">
        <f t="shared" si="388"/>
        <v>0</v>
      </c>
      <c r="U495" s="84">
        <f t="shared" si="389"/>
        <v>0</v>
      </c>
      <c r="V495" s="84">
        <f t="shared" si="392"/>
        <v>0</v>
      </c>
      <c r="W495" s="84">
        <f t="shared" si="393"/>
        <v>0</v>
      </c>
      <c r="X495" s="84">
        <f t="shared" si="394"/>
        <v>0</v>
      </c>
      <c r="Y495" s="84">
        <f t="shared" si="395"/>
        <v>0</v>
      </c>
      <c r="Z495" s="84">
        <f t="shared" si="396"/>
        <v>0</v>
      </c>
      <c r="AA495" s="84">
        <f t="shared" si="397"/>
        <v>0</v>
      </c>
      <c r="AB495" s="84">
        <f t="shared" si="398"/>
        <v>0</v>
      </c>
      <c r="AC495" s="84">
        <f t="shared" si="399"/>
        <v>0</v>
      </c>
      <c r="AD495" s="84">
        <f t="shared" si="400"/>
        <v>0</v>
      </c>
      <c r="AF495" s="83">
        <f t="shared" si="401"/>
        <v>0</v>
      </c>
      <c r="AG495" s="83">
        <f t="shared" si="402"/>
        <v>0</v>
      </c>
      <c r="AH495" s="83">
        <f t="shared" si="403"/>
        <v>0</v>
      </c>
      <c r="AI495" s="83">
        <f t="shared" si="404"/>
        <v>0</v>
      </c>
      <c r="AJ495" s="83">
        <f t="shared" si="405"/>
        <v>0</v>
      </c>
      <c r="AK495" s="83">
        <f t="shared" si="406"/>
        <v>0</v>
      </c>
      <c r="AL495" s="83">
        <f t="shared" si="407"/>
        <v>0</v>
      </c>
      <c r="AM495" s="83">
        <f t="shared" si="408"/>
        <v>0</v>
      </c>
      <c r="AN495" s="83">
        <f t="shared" si="409"/>
        <v>0</v>
      </c>
      <c r="AO495" s="83">
        <f t="shared" si="390"/>
        <v>0</v>
      </c>
      <c r="AP495" s="83">
        <f t="shared" si="410"/>
        <v>0</v>
      </c>
      <c r="AQ495" s="83">
        <f t="shared" si="411"/>
        <v>0</v>
      </c>
      <c r="AR495" s="83">
        <f t="shared" si="391"/>
        <v>0</v>
      </c>
      <c r="AT495" t="s">
        <v>15</v>
      </c>
    </row>
    <row r="496" spans="1:46" x14ac:dyDescent="0.25">
      <c r="A496" s="10" t="s">
        <v>590</v>
      </c>
      <c r="B496" s="10">
        <v>2042</v>
      </c>
      <c r="C496" s="10" t="s">
        <v>15</v>
      </c>
      <c r="D496" s="102"/>
      <c r="E496" s="102"/>
      <c r="F496" s="102"/>
      <c r="G496" s="103"/>
      <c r="H496" s="103"/>
      <c r="I496" s="103"/>
      <c r="J496" s="103"/>
      <c r="K496" s="103"/>
      <c r="L496" s="103"/>
      <c r="M496" s="103"/>
      <c r="N496" s="103"/>
      <c r="O496" s="103"/>
      <c r="P496" s="102"/>
      <c r="R496" s="84">
        <f t="shared" ref="R496:R559" si="412">D496</f>
        <v>0</v>
      </c>
      <c r="S496" s="84">
        <f t="shared" ref="S496:S559" si="413">E496</f>
        <v>0</v>
      </c>
      <c r="T496" s="84">
        <f t="shared" ref="T496:T559" si="414">F496</f>
        <v>0</v>
      </c>
      <c r="U496" s="84">
        <f t="shared" ref="U496:U559" si="415">G496</f>
        <v>0</v>
      </c>
      <c r="V496" s="84">
        <f t="shared" si="392"/>
        <v>0</v>
      </c>
      <c r="W496" s="84">
        <f t="shared" si="393"/>
        <v>0</v>
      </c>
      <c r="X496" s="84">
        <f t="shared" si="394"/>
        <v>0</v>
      </c>
      <c r="Y496" s="84">
        <f t="shared" si="395"/>
        <v>0</v>
      </c>
      <c r="Z496" s="84">
        <f t="shared" si="396"/>
        <v>0</v>
      </c>
      <c r="AA496" s="84">
        <f t="shared" si="397"/>
        <v>0</v>
      </c>
      <c r="AB496" s="84">
        <f t="shared" si="398"/>
        <v>0</v>
      </c>
      <c r="AC496" s="84">
        <f t="shared" si="399"/>
        <v>0</v>
      </c>
      <c r="AD496" s="84">
        <f t="shared" si="400"/>
        <v>0</v>
      </c>
      <c r="AF496" s="83">
        <f t="shared" si="401"/>
        <v>0</v>
      </c>
      <c r="AG496" s="83">
        <f t="shared" si="402"/>
        <v>0</v>
      </c>
      <c r="AH496" s="83">
        <f t="shared" si="403"/>
        <v>0</v>
      </c>
      <c r="AI496" s="83">
        <f t="shared" si="404"/>
        <v>0</v>
      </c>
      <c r="AJ496" s="83">
        <f t="shared" si="405"/>
        <v>0</v>
      </c>
      <c r="AK496" s="83">
        <f t="shared" si="406"/>
        <v>0</v>
      </c>
      <c r="AL496" s="83">
        <f t="shared" si="407"/>
        <v>0</v>
      </c>
      <c r="AM496" s="83">
        <f t="shared" si="408"/>
        <v>0</v>
      </c>
      <c r="AN496" s="83">
        <f t="shared" si="409"/>
        <v>0</v>
      </c>
      <c r="AO496" s="83">
        <f t="shared" ref="AO496:AO559" si="416">AA496</f>
        <v>0</v>
      </c>
      <c r="AP496" s="83">
        <f t="shared" si="410"/>
        <v>0</v>
      </c>
      <c r="AQ496" s="83">
        <f t="shared" si="411"/>
        <v>0</v>
      </c>
      <c r="AR496" s="83">
        <f t="shared" ref="AR496:AR559" si="417">AD496</f>
        <v>0</v>
      </c>
      <c r="AT496" t="s">
        <v>15</v>
      </c>
    </row>
    <row r="497" spans="1:46" x14ac:dyDescent="0.25">
      <c r="A497" s="10" t="s">
        <v>590</v>
      </c>
      <c r="B497" s="10">
        <v>2043</v>
      </c>
      <c r="C497" s="10" t="s">
        <v>15</v>
      </c>
      <c r="D497" s="102"/>
      <c r="E497" s="102"/>
      <c r="F497" s="102"/>
      <c r="G497" s="103"/>
      <c r="H497" s="103"/>
      <c r="I497" s="103"/>
      <c r="J497" s="103"/>
      <c r="K497" s="103"/>
      <c r="L497" s="103"/>
      <c r="M497" s="103"/>
      <c r="N497" s="103"/>
      <c r="O497" s="103"/>
      <c r="P497" s="102"/>
      <c r="R497" s="84">
        <f t="shared" si="412"/>
        <v>0</v>
      </c>
      <c r="S497" s="84">
        <f t="shared" si="413"/>
        <v>0</v>
      </c>
      <c r="T497" s="84">
        <f t="shared" si="414"/>
        <v>0</v>
      </c>
      <c r="U497" s="84">
        <f t="shared" si="415"/>
        <v>0</v>
      </c>
      <c r="V497" s="84">
        <f t="shared" si="392"/>
        <v>0</v>
      </c>
      <c r="W497" s="84">
        <f t="shared" si="393"/>
        <v>0</v>
      </c>
      <c r="X497" s="84">
        <f t="shared" si="394"/>
        <v>0</v>
      </c>
      <c r="Y497" s="84">
        <f t="shared" si="395"/>
        <v>0</v>
      </c>
      <c r="Z497" s="84">
        <f t="shared" si="396"/>
        <v>0</v>
      </c>
      <c r="AA497" s="84">
        <f t="shared" si="397"/>
        <v>0</v>
      </c>
      <c r="AB497" s="84">
        <f t="shared" si="398"/>
        <v>0</v>
      </c>
      <c r="AC497" s="84">
        <f t="shared" si="399"/>
        <v>0</v>
      </c>
      <c r="AD497" s="84">
        <f t="shared" si="400"/>
        <v>0</v>
      </c>
      <c r="AF497" s="83">
        <f t="shared" si="401"/>
        <v>0</v>
      </c>
      <c r="AG497" s="83">
        <f t="shared" si="402"/>
        <v>0</v>
      </c>
      <c r="AH497" s="83">
        <f t="shared" si="403"/>
        <v>0</v>
      </c>
      <c r="AI497" s="83">
        <f t="shared" si="404"/>
        <v>0</v>
      </c>
      <c r="AJ497" s="83">
        <f t="shared" si="405"/>
        <v>0</v>
      </c>
      <c r="AK497" s="83">
        <f t="shared" si="406"/>
        <v>0</v>
      </c>
      <c r="AL497" s="83">
        <f t="shared" si="407"/>
        <v>0</v>
      </c>
      <c r="AM497" s="83">
        <f t="shared" si="408"/>
        <v>0</v>
      </c>
      <c r="AN497" s="83">
        <f t="shared" si="409"/>
        <v>0</v>
      </c>
      <c r="AO497" s="83">
        <f t="shared" si="416"/>
        <v>0</v>
      </c>
      <c r="AP497" s="83">
        <f t="shared" si="410"/>
        <v>0</v>
      </c>
      <c r="AQ497" s="83">
        <f t="shared" si="411"/>
        <v>0</v>
      </c>
      <c r="AR497" s="83">
        <f t="shared" si="417"/>
        <v>0</v>
      </c>
      <c r="AT497" t="s">
        <v>15</v>
      </c>
    </row>
    <row r="498" spans="1:46" x14ac:dyDescent="0.25">
      <c r="A498" s="10" t="s">
        <v>591</v>
      </c>
      <c r="B498" s="10">
        <v>2023</v>
      </c>
      <c r="C498" s="10" t="s">
        <v>15</v>
      </c>
      <c r="D498" s="123">
        <v>3.4040359742187706E-2</v>
      </c>
      <c r="E498" s="123">
        <v>3.4040359742187706E-2</v>
      </c>
      <c r="F498" s="123">
        <v>3.4040359742187706E-2</v>
      </c>
      <c r="G498" s="123">
        <v>3.4040359742187706E-2</v>
      </c>
      <c r="H498" s="123">
        <v>3.4040359742187706E-2</v>
      </c>
      <c r="I498" s="123">
        <v>4.7351905699201467E-2</v>
      </c>
      <c r="J498" s="123">
        <v>3.4040359742187706E-2</v>
      </c>
      <c r="K498" s="103">
        <v>3.4040359742187706E-2</v>
      </c>
      <c r="L498" s="123">
        <v>3.4040359742187706E-2</v>
      </c>
      <c r="M498" s="103">
        <v>3.4040359742187706E-2</v>
      </c>
      <c r="N498" s="103"/>
      <c r="O498" s="103"/>
      <c r="P498" s="102"/>
      <c r="R498" s="84">
        <f t="shared" si="412"/>
        <v>3.4040359742187706E-2</v>
      </c>
      <c r="S498" s="84">
        <f t="shared" si="413"/>
        <v>3.4040359742187706E-2</v>
      </c>
      <c r="T498" s="84">
        <f t="shared" si="414"/>
        <v>3.4040359742187706E-2</v>
      </c>
      <c r="U498" s="84">
        <f t="shared" si="415"/>
        <v>3.4040359742187706E-2</v>
      </c>
      <c r="V498" s="84">
        <f t="shared" si="392"/>
        <v>3.4040359742187706E-2</v>
      </c>
      <c r="W498" s="84">
        <f t="shared" si="393"/>
        <v>4.7351905699201467E-2</v>
      </c>
      <c r="X498" s="84">
        <f t="shared" si="394"/>
        <v>3.4040359742187706E-2</v>
      </c>
      <c r="Y498" s="84">
        <f t="shared" si="395"/>
        <v>3.4040359742187706E-2</v>
      </c>
      <c r="Z498" s="84">
        <f t="shared" si="396"/>
        <v>3.4040359742187706E-2</v>
      </c>
      <c r="AA498" s="84">
        <f t="shared" si="397"/>
        <v>3.4040359742187706E-2</v>
      </c>
      <c r="AB498" s="84">
        <f t="shared" si="398"/>
        <v>0</v>
      </c>
      <c r="AC498" s="84">
        <f t="shared" si="399"/>
        <v>0</v>
      </c>
      <c r="AD498" s="84">
        <f t="shared" si="400"/>
        <v>0</v>
      </c>
      <c r="AF498" s="83">
        <f t="shared" si="401"/>
        <v>3.4040359742187706E-2</v>
      </c>
      <c r="AG498" s="83">
        <f t="shared" si="402"/>
        <v>3.4040359742187706E-2</v>
      </c>
      <c r="AH498" s="83">
        <f t="shared" si="403"/>
        <v>3.4040359742187706E-2</v>
      </c>
      <c r="AI498" s="83">
        <f t="shared" si="404"/>
        <v>3.4040359742187706E-2</v>
      </c>
      <c r="AJ498" s="83">
        <f t="shared" si="405"/>
        <v>3.4040359742187706E-2</v>
      </c>
      <c r="AK498" s="83">
        <f t="shared" si="406"/>
        <v>4.7351905699201467E-2</v>
      </c>
      <c r="AL498" s="83">
        <f t="shared" si="407"/>
        <v>3.4040359742187706E-2</v>
      </c>
      <c r="AM498" s="83">
        <f t="shared" si="408"/>
        <v>3.4040359742187706E-2</v>
      </c>
      <c r="AN498" s="83">
        <f t="shared" si="409"/>
        <v>3.4040359742187706E-2</v>
      </c>
      <c r="AO498" s="83">
        <f t="shared" si="416"/>
        <v>3.4040359742187706E-2</v>
      </c>
      <c r="AP498" s="83">
        <f t="shared" si="410"/>
        <v>0</v>
      </c>
      <c r="AQ498" s="83">
        <f t="shared" si="411"/>
        <v>0</v>
      </c>
      <c r="AR498" s="83">
        <f t="shared" si="417"/>
        <v>0</v>
      </c>
      <c r="AT498" t="s">
        <v>15</v>
      </c>
    </row>
    <row r="499" spans="1:46" x14ac:dyDescent="0.25">
      <c r="A499" s="10" t="s">
        <v>591</v>
      </c>
      <c r="B499" s="10">
        <v>2024</v>
      </c>
      <c r="C499" s="10" t="s">
        <v>15</v>
      </c>
      <c r="D499" s="123">
        <v>7.9801967594485837E-2</v>
      </c>
      <c r="E499" s="123">
        <v>7.9801967594485837E-2</v>
      </c>
      <c r="F499" s="123">
        <v>7.9801967594485837E-2</v>
      </c>
      <c r="G499" s="123">
        <v>7.9801967594485837E-2</v>
      </c>
      <c r="H499" s="123">
        <v>7.9801967594485837E-2</v>
      </c>
      <c r="I499" s="123">
        <v>0.11100867537135993</v>
      </c>
      <c r="J499" s="123">
        <v>7.9801967594485837E-2</v>
      </c>
      <c r="K499" s="103">
        <v>7.9801967594485837E-2</v>
      </c>
      <c r="L499" s="123">
        <v>7.9801967594485837E-2</v>
      </c>
      <c r="M499" s="103">
        <v>7.9801967594485837E-2</v>
      </c>
      <c r="N499" s="103"/>
      <c r="O499" s="103"/>
      <c r="P499" s="102"/>
      <c r="R499" s="84">
        <f t="shared" si="412"/>
        <v>7.9801967594485837E-2</v>
      </c>
      <c r="S499" s="84">
        <f t="shared" si="413"/>
        <v>7.9801967594485837E-2</v>
      </c>
      <c r="T499" s="84">
        <f t="shared" si="414"/>
        <v>7.9801967594485837E-2</v>
      </c>
      <c r="U499" s="84">
        <f t="shared" si="415"/>
        <v>7.9801967594485837E-2</v>
      </c>
      <c r="V499" s="84">
        <f t="shared" si="392"/>
        <v>7.9801967594485837E-2</v>
      </c>
      <c r="W499" s="84">
        <f t="shared" si="393"/>
        <v>0.11100867537135993</v>
      </c>
      <c r="X499" s="84">
        <f t="shared" si="394"/>
        <v>7.9801967594485837E-2</v>
      </c>
      <c r="Y499" s="84">
        <f t="shared" si="395"/>
        <v>7.9801967594485837E-2</v>
      </c>
      <c r="Z499" s="84">
        <f t="shared" si="396"/>
        <v>7.9801967594485837E-2</v>
      </c>
      <c r="AA499" s="84">
        <f t="shared" si="397"/>
        <v>7.9801967594485837E-2</v>
      </c>
      <c r="AB499" s="84">
        <f t="shared" si="398"/>
        <v>0</v>
      </c>
      <c r="AC499" s="84">
        <f t="shared" si="399"/>
        <v>0</v>
      </c>
      <c r="AD499" s="84">
        <f t="shared" si="400"/>
        <v>0</v>
      </c>
      <c r="AF499" s="83">
        <f t="shared" si="401"/>
        <v>7.9801967594485837E-2</v>
      </c>
      <c r="AG499" s="83">
        <f t="shared" si="402"/>
        <v>7.9801967594485837E-2</v>
      </c>
      <c r="AH499" s="83">
        <f t="shared" si="403"/>
        <v>7.9801967594485837E-2</v>
      </c>
      <c r="AI499" s="83">
        <f t="shared" si="404"/>
        <v>7.9801967594485837E-2</v>
      </c>
      <c r="AJ499" s="83">
        <f t="shared" si="405"/>
        <v>7.9801967594485837E-2</v>
      </c>
      <c r="AK499" s="83">
        <f t="shared" si="406"/>
        <v>0.11100867537135993</v>
      </c>
      <c r="AL499" s="83">
        <f t="shared" si="407"/>
        <v>7.9801967594485837E-2</v>
      </c>
      <c r="AM499" s="83">
        <f t="shared" si="408"/>
        <v>7.9801967594485837E-2</v>
      </c>
      <c r="AN499" s="83">
        <f t="shared" si="409"/>
        <v>7.9801967594485837E-2</v>
      </c>
      <c r="AO499" s="83">
        <f t="shared" si="416"/>
        <v>7.9801967594485837E-2</v>
      </c>
      <c r="AP499" s="83">
        <f t="shared" si="410"/>
        <v>0</v>
      </c>
      <c r="AQ499" s="83">
        <f t="shared" si="411"/>
        <v>0</v>
      </c>
      <c r="AR499" s="83">
        <f t="shared" si="417"/>
        <v>0</v>
      </c>
      <c r="AT499" t="s">
        <v>15</v>
      </c>
    </row>
    <row r="500" spans="1:46" x14ac:dyDescent="0.25">
      <c r="A500" s="10" t="s">
        <v>591</v>
      </c>
      <c r="B500" s="10">
        <v>2025</v>
      </c>
      <c r="C500" s="10" t="s">
        <v>15</v>
      </c>
      <c r="D500" s="123">
        <v>0.13898918426753085</v>
      </c>
      <c r="E500" s="123">
        <v>0.13898918426753085</v>
      </c>
      <c r="F500" s="123">
        <v>0.13898918426753085</v>
      </c>
      <c r="G500" s="123">
        <v>0.13898918426753085</v>
      </c>
      <c r="H500" s="123">
        <v>0.13898918426753085</v>
      </c>
      <c r="I500" s="123">
        <v>0.19334116315135286</v>
      </c>
      <c r="J500" s="123">
        <v>0.13898918426753085</v>
      </c>
      <c r="K500" s="103">
        <v>0.13898918426753085</v>
      </c>
      <c r="L500" s="123">
        <v>0.13898918426753085</v>
      </c>
      <c r="M500" s="103">
        <v>0.13898918426753085</v>
      </c>
      <c r="N500" s="103"/>
      <c r="O500" s="103"/>
      <c r="P500" s="102"/>
      <c r="R500" s="84">
        <f t="shared" si="412"/>
        <v>0.13898918426753085</v>
      </c>
      <c r="S500" s="84">
        <f t="shared" si="413"/>
        <v>0.13898918426753085</v>
      </c>
      <c r="T500" s="84">
        <f t="shared" si="414"/>
        <v>0.13898918426753085</v>
      </c>
      <c r="U500" s="84">
        <f t="shared" si="415"/>
        <v>0.13898918426753085</v>
      </c>
      <c r="V500" s="84">
        <f t="shared" si="392"/>
        <v>0.13898918426753085</v>
      </c>
      <c r="W500" s="84">
        <f t="shared" si="393"/>
        <v>0.19334116315135286</v>
      </c>
      <c r="X500" s="84">
        <f t="shared" si="394"/>
        <v>0.13898918426753085</v>
      </c>
      <c r="Y500" s="84">
        <f t="shared" si="395"/>
        <v>0.13898918426753085</v>
      </c>
      <c r="Z500" s="84">
        <f t="shared" si="396"/>
        <v>0.13898918426753085</v>
      </c>
      <c r="AA500" s="84">
        <f t="shared" si="397"/>
        <v>0.13898918426753085</v>
      </c>
      <c r="AB500" s="84">
        <f t="shared" si="398"/>
        <v>0</v>
      </c>
      <c r="AC500" s="84">
        <f t="shared" si="399"/>
        <v>0</v>
      </c>
      <c r="AD500" s="84">
        <f t="shared" si="400"/>
        <v>0</v>
      </c>
      <c r="AF500" s="83">
        <f t="shared" si="401"/>
        <v>0.13898918426753085</v>
      </c>
      <c r="AG500" s="83">
        <f t="shared" si="402"/>
        <v>0.13898918426753085</v>
      </c>
      <c r="AH500" s="83">
        <f t="shared" si="403"/>
        <v>0.13898918426753085</v>
      </c>
      <c r="AI500" s="83">
        <f t="shared" si="404"/>
        <v>0.13898918426753085</v>
      </c>
      <c r="AJ500" s="83">
        <f t="shared" si="405"/>
        <v>0.13898918426753085</v>
      </c>
      <c r="AK500" s="83">
        <f t="shared" si="406"/>
        <v>0.19334116315135286</v>
      </c>
      <c r="AL500" s="83">
        <f t="shared" si="407"/>
        <v>0.13898918426753085</v>
      </c>
      <c r="AM500" s="83">
        <f t="shared" si="408"/>
        <v>0.13898918426753085</v>
      </c>
      <c r="AN500" s="83">
        <f t="shared" si="409"/>
        <v>0.13898918426753085</v>
      </c>
      <c r="AO500" s="83">
        <f t="shared" si="416"/>
        <v>0.13898918426753085</v>
      </c>
      <c r="AP500" s="83">
        <f t="shared" si="410"/>
        <v>0</v>
      </c>
      <c r="AQ500" s="83">
        <f t="shared" si="411"/>
        <v>0</v>
      </c>
      <c r="AR500" s="83">
        <f t="shared" si="417"/>
        <v>0</v>
      </c>
      <c r="AT500" t="s">
        <v>15</v>
      </c>
    </row>
    <row r="501" spans="1:46" x14ac:dyDescent="0.25">
      <c r="A501" s="10" t="s">
        <v>591</v>
      </c>
      <c r="B501" s="10">
        <v>2026</v>
      </c>
      <c r="C501" s="10" t="s">
        <v>15</v>
      </c>
      <c r="D501" s="123">
        <v>0.12766216435484842</v>
      </c>
      <c r="E501" s="123">
        <v>0.12766216435484842</v>
      </c>
      <c r="F501" s="123">
        <v>0.12766216435484842</v>
      </c>
      <c r="G501" s="123">
        <v>0.12766216435484842</v>
      </c>
      <c r="H501" s="123">
        <v>0.12766216435484842</v>
      </c>
      <c r="I501" s="123">
        <v>0.17758469104528443</v>
      </c>
      <c r="J501" s="123">
        <v>0.12766216435484842</v>
      </c>
      <c r="K501" s="103">
        <v>0.12766216435484842</v>
      </c>
      <c r="L501" s="123">
        <v>0.12766216435484842</v>
      </c>
      <c r="M501" s="103">
        <v>0.12766216435484842</v>
      </c>
      <c r="N501" s="103"/>
      <c r="O501" s="103"/>
      <c r="P501" s="102"/>
      <c r="R501" s="84">
        <f t="shared" si="412"/>
        <v>0.12766216435484842</v>
      </c>
      <c r="S501" s="84">
        <f t="shared" si="413"/>
        <v>0.12766216435484842</v>
      </c>
      <c r="T501" s="84">
        <f t="shared" si="414"/>
        <v>0.12766216435484842</v>
      </c>
      <c r="U501" s="84">
        <f t="shared" si="415"/>
        <v>0.12766216435484842</v>
      </c>
      <c r="V501" s="84">
        <f t="shared" si="392"/>
        <v>0.12766216435484842</v>
      </c>
      <c r="W501" s="84">
        <f t="shared" si="393"/>
        <v>0.17758469104528443</v>
      </c>
      <c r="X501" s="84">
        <f t="shared" si="394"/>
        <v>0.12766216435484842</v>
      </c>
      <c r="Y501" s="84">
        <f t="shared" si="395"/>
        <v>0.12766216435484842</v>
      </c>
      <c r="Z501" s="84">
        <f t="shared" si="396"/>
        <v>0.12766216435484842</v>
      </c>
      <c r="AA501" s="84">
        <f t="shared" si="397"/>
        <v>0.12766216435484842</v>
      </c>
      <c r="AB501" s="84">
        <f t="shared" si="398"/>
        <v>0</v>
      </c>
      <c r="AC501" s="84">
        <f t="shared" si="399"/>
        <v>0</v>
      </c>
      <c r="AD501" s="84">
        <f t="shared" si="400"/>
        <v>0</v>
      </c>
      <c r="AF501" s="83">
        <f t="shared" si="401"/>
        <v>0.12766216435484842</v>
      </c>
      <c r="AG501" s="83">
        <f t="shared" si="402"/>
        <v>0.12766216435484842</v>
      </c>
      <c r="AH501" s="83">
        <f t="shared" si="403"/>
        <v>0.12766216435484842</v>
      </c>
      <c r="AI501" s="83">
        <f t="shared" si="404"/>
        <v>0.12766216435484842</v>
      </c>
      <c r="AJ501" s="83">
        <f t="shared" si="405"/>
        <v>0.12766216435484842</v>
      </c>
      <c r="AK501" s="83">
        <f t="shared" si="406"/>
        <v>0.17758469104528443</v>
      </c>
      <c r="AL501" s="83">
        <f t="shared" si="407"/>
        <v>0.12766216435484842</v>
      </c>
      <c r="AM501" s="83">
        <f t="shared" si="408"/>
        <v>0.12766216435484842</v>
      </c>
      <c r="AN501" s="83">
        <f t="shared" si="409"/>
        <v>0.12766216435484842</v>
      </c>
      <c r="AO501" s="83">
        <f t="shared" si="416"/>
        <v>0.12766216435484842</v>
      </c>
      <c r="AP501" s="83">
        <f t="shared" si="410"/>
        <v>0</v>
      </c>
      <c r="AQ501" s="83">
        <f t="shared" si="411"/>
        <v>0</v>
      </c>
      <c r="AR501" s="83">
        <f t="shared" si="417"/>
        <v>0</v>
      </c>
      <c r="AT501" t="s">
        <v>15</v>
      </c>
    </row>
    <row r="502" spans="1:46" x14ac:dyDescent="0.25">
      <c r="A502" s="10" t="s">
        <v>591</v>
      </c>
      <c r="B502" s="10">
        <v>2027</v>
      </c>
      <c r="C502" s="10" t="s">
        <v>15</v>
      </c>
      <c r="D502" s="123">
        <v>0.11535279683761084</v>
      </c>
      <c r="E502" s="123">
        <v>0.11535279683761084</v>
      </c>
      <c r="F502" s="123">
        <v>0.11535279683761084</v>
      </c>
      <c r="G502" s="123">
        <v>0.11535279683761084</v>
      </c>
      <c r="H502" s="123">
        <v>0.11535279683761084</v>
      </c>
      <c r="I502" s="123">
        <v>0.1604617224777499</v>
      </c>
      <c r="J502" s="123">
        <v>0.11535279683761084</v>
      </c>
      <c r="K502" s="103">
        <v>0.11535279683761084</v>
      </c>
      <c r="L502" s="123">
        <v>0.11535279683761084</v>
      </c>
      <c r="M502" s="103">
        <v>0.11535279683761084</v>
      </c>
      <c r="N502" s="103"/>
      <c r="O502" s="103"/>
      <c r="P502" s="102"/>
      <c r="R502" s="84">
        <f t="shared" si="412"/>
        <v>0.11535279683761084</v>
      </c>
      <c r="S502" s="84">
        <f t="shared" si="413"/>
        <v>0.11535279683761084</v>
      </c>
      <c r="T502" s="84">
        <f t="shared" si="414"/>
        <v>0.11535279683761084</v>
      </c>
      <c r="U502" s="84">
        <f t="shared" si="415"/>
        <v>0.11535279683761084</v>
      </c>
      <c r="V502" s="84">
        <f t="shared" si="392"/>
        <v>0.11535279683761084</v>
      </c>
      <c r="W502" s="84">
        <f t="shared" si="393"/>
        <v>0.1604617224777499</v>
      </c>
      <c r="X502" s="84">
        <f t="shared" si="394"/>
        <v>0.11535279683761084</v>
      </c>
      <c r="Y502" s="84">
        <f t="shared" si="395"/>
        <v>0.11535279683761084</v>
      </c>
      <c r="Z502" s="84">
        <f t="shared" si="396"/>
        <v>0.11535279683761084</v>
      </c>
      <c r="AA502" s="84">
        <f t="shared" si="397"/>
        <v>0.11535279683761084</v>
      </c>
      <c r="AB502" s="84">
        <f t="shared" si="398"/>
        <v>0</v>
      </c>
      <c r="AC502" s="84">
        <f t="shared" si="399"/>
        <v>0</v>
      </c>
      <c r="AD502" s="84">
        <f t="shared" si="400"/>
        <v>0</v>
      </c>
      <c r="AF502" s="83">
        <f t="shared" si="401"/>
        <v>0.11535279683761084</v>
      </c>
      <c r="AG502" s="83">
        <f t="shared" si="402"/>
        <v>0.11535279683761084</v>
      </c>
      <c r="AH502" s="83">
        <f t="shared" si="403"/>
        <v>0.11535279683761084</v>
      </c>
      <c r="AI502" s="83">
        <f t="shared" si="404"/>
        <v>0.11535279683761084</v>
      </c>
      <c r="AJ502" s="83">
        <f t="shared" si="405"/>
        <v>0.11535279683761084</v>
      </c>
      <c r="AK502" s="83">
        <f t="shared" si="406"/>
        <v>0.1604617224777499</v>
      </c>
      <c r="AL502" s="83">
        <f t="shared" si="407"/>
        <v>0.11535279683761084</v>
      </c>
      <c r="AM502" s="83">
        <f t="shared" si="408"/>
        <v>0.11535279683761084</v>
      </c>
      <c r="AN502" s="83">
        <f t="shared" si="409"/>
        <v>0.11535279683761084</v>
      </c>
      <c r="AO502" s="83">
        <f t="shared" si="416"/>
        <v>0.11535279683761084</v>
      </c>
      <c r="AP502" s="83">
        <f t="shared" si="410"/>
        <v>0</v>
      </c>
      <c r="AQ502" s="83">
        <f t="shared" si="411"/>
        <v>0</v>
      </c>
      <c r="AR502" s="83">
        <f t="shared" si="417"/>
        <v>0</v>
      </c>
      <c r="AT502" t="s">
        <v>15</v>
      </c>
    </row>
    <row r="503" spans="1:46" x14ac:dyDescent="0.25">
      <c r="A503" s="10" t="s">
        <v>591</v>
      </c>
      <c r="B503" s="10">
        <v>2028</v>
      </c>
      <c r="C503" s="10" t="s">
        <v>15</v>
      </c>
      <c r="D503" s="123">
        <v>0.10229931747461959</v>
      </c>
      <c r="E503" s="123">
        <v>0.10229931747461959</v>
      </c>
      <c r="F503" s="123">
        <v>0.10229931747461959</v>
      </c>
      <c r="G503" s="123">
        <v>0.10229931747461959</v>
      </c>
      <c r="H503" s="123">
        <v>0.10229931747461959</v>
      </c>
      <c r="I503" s="123">
        <v>0.142303655743902</v>
      </c>
      <c r="J503" s="123">
        <v>0.10229931747461959</v>
      </c>
      <c r="K503" s="103">
        <v>0.10229931747461959</v>
      </c>
      <c r="L503" s="123">
        <v>0.10229931747461959</v>
      </c>
      <c r="M503" s="103">
        <v>0.10229931747461959</v>
      </c>
      <c r="N503" s="103"/>
      <c r="O503" s="103"/>
      <c r="P503" s="102"/>
      <c r="R503" s="84">
        <f t="shared" si="412"/>
        <v>0.10229931747461959</v>
      </c>
      <c r="S503" s="84">
        <f t="shared" si="413"/>
        <v>0.10229931747461959</v>
      </c>
      <c r="T503" s="84">
        <f t="shared" si="414"/>
        <v>0.10229931747461959</v>
      </c>
      <c r="U503" s="84">
        <f t="shared" si="415"/>
        <v>0.10229931747461959</v>
      </c>
      <c r="V503" s="84">
        <f t="shared" si="392"/>
        <v>0.10229931747461959</v>
      </c>
      <c r="W503" s="84">
        <f t="shared" si="393"/>
        <v>0.142303655743902</v>
      </c>
      <c r="X503" s="84">
        <f t="shared" si="394"/>
        <v>0.10229931747461959</v>
      </c>
      <c r="Y503" s="84">
        <f t="shared" si="395"/>
        <v>0.10229931747461959</v>
      </c>
      <c r="Z503" s="84">
        <f t="shared" si="396"/>
        <v>0.10229931747461959</v>
      </c>
      <c r="AA503" s="84">
        <f t="shared" si="397"/>
        <v>0.10229931747461959</v>
      </c>
      <c r="AB503" s="84">
        <f t="shared" si="398"/>
        <v>0</v>
      </c>
      <c r="AC503" s="84">
        <f t="shared" si="399"/>
        <v>0</v>
      </c>
      <c r="AD503" s="84">
        <f t="shared" si="400"/>
        <v>0</v>
      </c>
      <c r="AF503" s="83">
        <f t="shared" si="401"/>
        <v>0.10229931747461959</v>
      </c>
      <c r="AG503" s="83">
        <f t="shared" si="402"/>
        <v>0.10229931747461959</v>
      </c>
      <c r="AH503" s="83">
        <f t="shared" si="403"/>
        <v>0.10229931747461959</v>
      </c>
      <c r="AI503" s="83">
        <f t="shared" si="404"/>
        <v>0.10229931747461959</v>
      </c>
      <c r="AJ503" s="83">
        <f t="shared" si="405"/>
        <v>0.10229931747461959</v>
      </c>
      <c r="AK503" s="83">
        <f t="shared" si="406"/>
        <v>0.142303655743902</v>
      </c>
      <c r="AL503" s="83">
        <f t="shared" si="407"/>
        <v>0.10229931747461959</v>
      </c>
      <c r="AM503" s="83">
        <f t="shared" si="408"/>
        <v>0.10229931747461959</v>
      </c>
      <c r="AN503" s="83">
        <f t="shared" si="409"/>
        <v>0.10229931747461959</v>
      </c>
      <c r="AO503" s="83">
        <f t="shared" si="416"/>
        <v>0.10229931747461959</v>
      </c>
      <c r="AP503" s="83">
        <f t="shared" si="410"/>
        <v>0</v>
      </c>
      <c r="AQ503" s="83">
        <f t="shared" si="411"/>
        <v>0</v>
      </c>
      <c r="AR503" s="83">
        <f t="shared" si="417"/>
        <v>0</v>
      </c>
      <c r="AT503" t="s">
        <v>15</v>
      </c>
    </row>
    <row r="504" spans="1:46" x14ac:dyDescent="0.25">
      <c r="A504" s="10" t="s">
        <v>591</v>
      </c>
      <c r="B504" s="10">
        <v>2029</v>
      </c>
      <c r="C504" s="10" t="s">
        <v>15</v>
      </c>
      <c r="D504" s="123">
        <v>8.8783479924971778E-2</v>
      </c>
      <c r="E504" s="123">
        <v>8.8783479924971778E-2</v>
      </c>
      <c r="F504" s="123">
        <v>8.8783479924971778E-2</v>
      </c>
      <c r="G504" s="123">
        <v>8.8783479924971778E-2</v>
      </c>
      <c r="H504" s="123">
        <v>8.8783479924971778E-2</v>
      </c>
      <c r="I504" s="123">
        <v>0.12350242479499787</v>
      </c>
      <c r="J504" s="123">
        <v>8.8783479924971778E-2</v>
      </c>
      <c r="K504" s="103">
        <v>8.8783479924971778E-2</v>
      </c>
      <c r="L504" s="123">
        <v>8.8783479924971778E-2</v>
      </c>
      <c r="M504" s="103">
        <v>8.8783479924971778E-2</v>
      </c>
      <c r="N504" s="103"/>
      <c r="O504" s="103"/>
      <c r="P504" s="102"/>
      <c r="R504" s="84">
        <f t="shared" si="412"/>
        <v>8.8783479924971778E-2</v>
      </c>
      <c r="S504" s="84">
        <f t="shared" si="413"/>
        <v>8.8783479924971778E-2</v>
      </c>
      <c r="T504" s="84">
        <f t="shared" si="414"/>
        <v>8.8783479924971778E-2</v>
      </c>
      <c r="U504" s="84">
        <f t="shared" si="415"/>
        <v>8.8783479924971778E-2</v>
      </c>
      <c r="V504" s="84">
        <f t="shared" si="392"/>
        <v>8.8783479924971778E-2</v>
      </c>
      <c r="W504" s="84">
        <f t="shared" si="393"/>
        <v>0.12350242479499787</v>
      </c>
      <c r="X504" s="84">
        <f t="shared" si="394"/>
        <v>8.8783479924971778E-2</v>
      </c>
      <c r="Y504" s="84">
        <f t="shared" si="395"/>
        <v>8.8783479924971778E-2</v>
      </c>
      <c r="Z504" s="84">
        <f t="shared" si="396"/>
        <v>8.8783479924971778E-2</v>
      </c>
      <c r="AA504" s="84">
        <f t="shared" si="397"/>
        <v>8.8783479924971778E-2</v>
      </c>
      <c r="AB504" s="84">
        <f t="shared" si="398"/>
        <v>0</v>
      </c>
      <c r="AC504" s="84">
        <f t="shared" si="399"/>
        <v>0</v>
      </c>
      <c r="AD504" s="84">
        <f t="shared" si="400"/>
        <v>0</v>
      </c>
      <c r="AF504" s="83">
        <f t="shared" si="401"/>
        <v>8.8783479924971778E-2</v>
      </c>
      <c r="AG504" s="83">
        <f t="shared" si="402"/>
        <v>8.8783479924971778E-2</v>
      </c>
      <c r="AH504" s="83">
        <f t="shared" si="403"/>
        <v>8.8783479924971778E-2</v>
      </c>
      <c r="AI504" s="83">
        <f t="shared" si="404"/>
        <v>8.8783479924971778E-2</v>
      </c>
      <c r="AJ504" s="83">
        <f t="shared" si="405"/>
        <v>8.8783479924971778E-2</v>
      </c>
      <c r="AK504" s="83">
        <f t="shared" si="406"/>
        <v>0.12350242479499787</v>
      </c>
      <c r="AL504" s="83">
        <f t="shared" si="407"/>
        <v>8.8783479924971778E-2</v>
      </c>
      <c r="AM504" s="83">
        <f t="shared" si="408"/>
        <v>8.8783479924971778E-2</v>
      </c>
      <c r="AN504" s="83">
        <f t="shared" si="409"/>
        <v>8.8783479924971778E-2</v>
      </c>
      <c r="AO504" s="83">
        <f t="shared" si="416"/>
        <v>8.8783479924971778E-2</v>
      </c>
      <c r="AP504" s="83">
        <f t="shared" si="410"/>
        <v>0</v>
      </c>
      <c r="AQ504" s="83">
        <f t="shared" si="411"/>
        <v>0</v>
      </c>
      <c r="AR504" s="83">
        <f t="shared" si="417"/>
        <v>0</v>
      </c>
      <c r="AT504" t="s">
        <v>15</v>
      </c>
    </row>
    <row r="505" spans="1:46" x14ac:dyDescent="0.25">
      <c r="A505" s="10" t="s">
        <v>591</v>
      </c>
      <c r="B505" s="10">
        <v>2030</v>
      </c>
      <c r="C505" s="10" t="s">
        <v>15</v>
      </c>
      <c r="D505" s="123">
        <v>7.512518153903297E-2</v>
      </c>
      <c r="E505" s="123">
        <v>7.512518153903297E-2</v>
      </c>
      <c r="F505" s="123">
        <v>7.512518153903297E-2</v>
      </c>
      <c r="G505" s="123">
        <v>7.512518153903297E-2</v>
      </c>
      <c r="H505" s="123">
        <v>7.512518153903297E-2</v>
      </c>
      <c r="I505" s="123">
        <v>0.10450302343494147</v>
      </c>
      <c r="J505" s="123">
        <v>7.512518153903297E-2</v>
      </c>
      <c r="K505" s="103">
        <v>7.512518153903297E-2</v>
      </c>
      <c r="L505" s="123">
        <v>7.512518153903297E-2</v>
      </c>
      <c r="M505" s="103">
        <v>7.512518153903297E-2</v>
      </c>
      <c r="N505" s="103"/>
      <c r="O505" s="103"/>
      <c r="P505" s="102"/>
      <c r="R505" s="84">
        <f t="shared" si="412"/>
        <v>7.512518153903297E-2</v>
      </c>
      <c r="S505" s="84">
        <f t="shared" si="413"/>
        <v>7.512518153903297E-2</v>
      </c>
      <c r="T505" s="84">
        <f t="shared" si="414"/>
        <v>7.512518153903297E-2</v>
      </c>
      <c r="U505" s="84">
        <f t="shared" si="415"/>
        <v>7.512518153903297E-2</v>
      </c>
      <c r="V505" s="84">
        <f t="shared" si="392"/>
        <v>7.512518153903297E-2</v>
      </c>
      <c r="W505" s="84">
        <f t="shared" si="393"/>
        <v>0.10450302343494147</v>
      </c>
      <c r="X505" s="84">
        <f t="shared" si="394"/>
        <v>7.512518153903297E-2</v>
      </c>
      <c r="Y505" s="84">
        <f t="shared" si="395"/>
        <v>7.512518153903297E-2</v>
      </c>
      <c r="Z505" s="84">
        <f t="shared" si="396"/>
        <v>7.512518153903297E-2</v>
      </c>
      <c r="AA505" s="84">
        <f t="shared" si="397"/>
        <v>7.512518153903297E-2</v>
      </c>
      <c r="AB505" s="84">
        <f t="shared" si="398"/>
        <v>0</v>
      </c>
      <c r="AC505" s="84">
        <f t="shared" si="399"/>
        <v>0</v>
      </c>
      <c r="AD505" s="84">
        <f t="shared" si="400"/>
        <v>0</v>
      </c>
      <c r="AF505" s="83">
        <f t="shared" si="401"/>
        <v>7.512518153903297E-2</v>
      </c>
      <c r="AG505" s="83">
        <f t="shared" si="402"/>
        <v>7.512518153903297E-2</v>
      </c>
      <c r="AH505" s="83">
        <f t="shared" si="403"/>
        <v>7.512518153903297E-2</v>
      </c>
      <c r="AI505" s="83">
        <f t="shared" si="404"/>
        <v>7.512518153903297E-2</v>
      </c>
      <c r="AJ505" s="83">
        <f t="shared" si="405"/>
        <v>7.512518153903297E-2</v>
      </c>
      <c r="AK505" s="83">
        <f t="shared" si="406"/>
        <v>0.10450302343494147</v>
      </c>
      <c r="AL505" s="83">
        <f t="shared" si="407"/>
        <v>7.512518153903297E-2</v>
      </c>
      <c r="AM505" s="83">
        <f t="shared" si="408"/>
        <v>7.512518153903297E-2</v>
      </c>
      <c r="AN505" s="83">
        <f t="shared" si="409"/>
        <v>7.512518153903297E-2</v>
      </c>
      <c r="AO505" s="83">
        <f t="shared" si="416"/>
        <v>7.512518153903297E-2</v>
      </c>
      <c r="AP505" s="83">
        <f t="shared" si="410"/>
        <v>0</v>
      </c>
      <c r="AQ505" s="83">
        <f t="shared" si="411"/>
        <v>0</v>
      </c>
      <c r="AR505" s="83">
        <f t="shared" si="417"/>
        <v>0</v>
      </c>
      <c r="AT505" t="s">
        <v>15</v>
      </c>
    </row>
    <row r="506" spans="1:46" x14ac:dyDescent="0.25">
      <c r="A506" s="10" t="s">
        <v>591</v>
      </c>
      <c r="B506" s="10">
        <v>2031</v>
      </c>
      <c r="C506" s="10" t="s">
        <v>15</v>
      </c>
      <c r="D506" s="123">
        <v>6.1674067627999839E-2</v>
      </c>
      <c r="E506" s="123">
        <v>6.1674067627999839E-2</v>
      </c>
      <c r="F506" s="123">
        <v>6.1674067627999839E-2</v>
      </c>
      <c r="G506" s="123">
        <v>6.1674067627999839E-2</v>
      </c>
      <c r="H506" s="123">
        <v>6.1674067627999839E-2</v>
      </c>
      <c r="I506" s="123">
        <v>8.5791826423851275E-2</v>
      </c>
      <c r="J506" s="123">
        <v>6.1674067627999839E-2</v>
      </c>
      <c r="K506" s="103">
        <v>6.1674067627999839E-2</v>
      </c>
      <c r="L506" s="123">
        <v>6.1674067627999839E-2</v>
      </c>
      <c r="M506" s="103">
        <v>6.1674067627999839E-2</v>
      </c>
      <c r="N506" s="103"/>
      <c r="O506" s="103"/>
      <c r="P506" s="102"/>
      <c r="R506" s="84">
        <f t="shared" si="412"/>
        <v>6.1674067627999839E-2</v>
      </c>
      <c r="S506" s="84">
        <f t="shared" si="413"/>
        <v>6.1674067627999839E-2</v>
      </c>
      <c r="T506" s="84">
        <f t="shared" si="414"/>
        <v>6.1674067627999839E-2</v>
      </c>
      <c r="U506" s="84">
        <f t="shared" si="415"/>
        <v>6.1674067627999839E-2</v>
      </c>
      <c r="V506" s="84">
        <f t="shared" si="392"/>
        <v>6.1674067627999839E-2</v>
      </c>
      <c r="W506" s="84">
        <f t="shared" si="393"/>
        <v>8.5791826423851275E-2</v>
      </c>
      <c r="X506" s="84">
        <f t="shared" si="394"/>
        <v>6.1674067627999839E-2</v>
      </c>
      <c r="Y506" s="84">
        <f t="shared" si="395"/>
        <v>6.1674067627999839E-2</v>
      </c>
      <c r="Z506" s="84">
        <f t="shared" si="396"/>
        <v>6.1674067627999839E-2</v>
      </c>
      <c r="AA506" s="84">
        <f t="shared" si="397"/>
        <v>6.1674067627999839E-2</v>
      </c>
      <c r="AB506" s="84">
        <f t="shared" si="398"/>
        <v>0</v>
      </c>
      <c r="AC506" s="84">
        <f t="shared" si="399"/>
        <v>0</v>
      </c>
      <c r="AD506" s="84">
        <f t="shared" si="400"/>
        <v>0</v>
      </c>
      <c r="AF506" s="83">
        <f t="shared" si="401"/>
        <v>6.1674067627999839E-2</v>
      </c>
      <c r="AG506" s="83">
        <f t="shared" si="402"/>
        <v>6.1674067627999839E-2</v>
      </c>
      <c r="AH506" s="83">
        <f t="shared" si="403"/>
        <v>6.1674067627999839E-2</v>
      </c>
      <c r="AI506" s="83">
        <f t="shared" si="404"/>
        <v>6.1674067627999839E-2</v>
      </c>
      <c r="AJ506" s="83">
        <f t="shared" si="405"/>
        <v>6.1674067627999839E-2</v>
      </c>
      <c r="AK506" s="83">
        <f t="shared" si="406"/>
        <v>8.5791826423851275E-2</v>
      </c>
      <c r="AL506" s="83">
        <f t="shared" si="407"/>
        <v>6.1674067627999839E-2</v>
      </c>
      <c r="AM506" s="83">
        <f t="shared" si="408"/>
        <v>6.1674067627999839E-2</v>
      </c>
      <c r="AN506" s="83">
        <f t="shared" si="409"/>
        <v>6.1674067627999839E-2</v>
      </c>
      <c r="AO506" s="83">
        <f t="shared" si="416"/>
        <v>6.1674067627999839E-2</v>
      </c>
      <c r="AP506" s="83">
        <f t="shared" si="410"/>
        <v>0</v>
      </c>
      <c r="AQ506" s="83">
        <f t="shared" si="411"/>
        <v>0</v>
      </c>
      <c r="AR506" s="83">
        <f t="shared" si="417"/>
        <v>0</v>
      </c>
      <c r="AT506" t="s">
        <v>15</v>
      </c>
    </row>
    <row r="507" spans="1:46" x14ac:dyDescent="0.25">
      <c r="A507" s="10" t="s">
        <v>591</v>
      </c>
      <c r="B507" s="10">
        <v>2032</v>
      </c>
      <c r="C507" s="10" t="s">
        <v>15</v>
      </c>
      <c r="D507" s="123">
        <v>4.8797775194923509E-2</v>
      </c>
      <c r="E507" s="123">
        <v>4.8797775194923509E-2</v>
      </c>
      <c r="F507" s="123">
        <v>4.8797775194923509E-2</v>
      </c>
      <c r="G507" s="123">
        <v>4.8797775194923509E-2</v>
      </c>
      <c r="H507" s="123">
        <v>4.8797775194923509E-2</v>
      </c>
      <c r="I507" s="123">
        <v>6.788023589824578E-2</v>
      </c>
      <c r="J507" s="123">
        <v>4.8797775194923509E-2</v>
      </c>
      <c r="K507" s="103">
        <v>4.8797775194923509E-2</v>
      </c>
      <c r="L507" s="123">
        <v>4.8797775194923509E-2</v>
      </c>
      <c r="M507" s="103">
        <v>4.8797775194923509E-2</v>
      </c>
      <c r="N507" s="103"/>
      <c r="O507" s="103"/>
      <c r="P507" s="102"/>
      <c r="R507" s="84">
        <f t="shared" si="412"/>
        <v>4.8797775194923509E-2</v>
      </c>
      <c r="S507" s="84">
        <f t="shared" si="413"/>
        <v>4.8797775194923509E-2</v>
      </c>
      <c r="T507" s="84">
        <f t="shared" si="414"/>
        <v>4.8797775194923509E-2</v>
      </c>
      <c r="U507" s="84">
        <f t="shared" si="415"/>
        <v>4.8797775194923509E-2</v>
      </c>
      <c r="V507" s="84">
        <f t="shared" si="392"/>
        <v>4.8797775194923509E-2</v>
      </c>
      <c r="W507" s="84">
        <f t="shared" si="393"/>
        <v>6.788023589824578E-2</v>
      </c>
      <c r="X507" s="84">
        <f t="shared" si="394"/>
        <v>4.8797775194923509E-2</v>
      </c>
      <c r="Y507" s="84">
        <f t="shared" si="395"/>
        <v>4.8797775194923509E-2</v>
      </c>
      <c r="Z507" s="84">
        <f t="shared" si="396"/>
        <v>4.8797775194923509E-2</v>
      </c>
      <c r="AA507" s="84">
        <f t="shared" si="397"/>
        <v>4.8797775194923509E-2</v>
      </c>
      <c r="AB507" s="84">
        <f t="shared" si="398"/>
        <v>0</v>
      </c>
      <c r="AC507" s="84">
        <f t="shared" si="399"/>
        <v>0</v>
      </c>
      <c r="AD507" s="84">
        <f t="shared" si="400"/>
        <v>0</v>
      </c>
      <c r="AF507" s="83">
        <f t="shared" si="401"/>
        <v>4.8797775194923509E-2</v>
      </c>
      <c r="AG507" s="83">
        <f t="shared" si="402"/>
        <v>4.8797775194923509E-2</v>
      </c>
      <c r="AH507" s="83">
        <f t="shared" si="403"/>
        <v>4.8797775194923509E-2</v>
      </c>
      <c r="AI507" s="83">
        <f t="shared" si="404"/>
        <v>4.8797775194923509E-2</v>
      </c>
      <c r="AJ507" s="83">
        <f t="shared" si="405"/>
        <v>4.8797775194923509E-2</v>
      </c>
      <c r="AK507" s="83">
        <f t="shared" si="406"/>
        <v>6.788023589824578E-2</v>
      </c>
      <c r="AL507" s="83">
        <f t="shared" si="407"/>
        <v>4.8797775194923509E-2</v>
      </c>
      <c r="AM507" s="83">
        <f t="shared" si="408"/>
        <v>4.8797775194923509E-2</v>
      </c>
      <c r="AN507" s="83">
        <f t="shared" si="409"/>
        <v>4.8797775194923509E-2</v>
      </c>
      <c r="AO507" s="83">
        <f t="shared" si="416"/>
        <v>4.8797775194923509E-2</v>
      </c>
      <c r="AP507" s="83">
        <f t="shared" si="410"/>
        <v>0</v>
      </c>
      <c r="AQ507" s="83">
        <f t="shared" si="411"/>
        <v>0</v>
      </c>
      <c r="AR507" s="83">
        <f t="shared" si="417"/>
        <v>0</v>
      </c>
      <c r="AT507" t="s">
        <v>15</v>
      </c>
    </row>
    <row r="508" spans="1:46" x14ac:dyDescent="0.25">
      <c r="A508" s="10" t="s">
        <v>591</v>
      </c>
      <c r="B508" s="10">
        <v>2033</v>
      </c>
      <c r="C508" s="10" t="s">
        <v>15</v>
      </c>
      <c r="D508" s="123">
        <v>3.6866551877950897E-2</v>
      </c>
      <c r="E508" s="123">
        <v>3.6866551877950897E-2</v>
      </c>
      <c r="F508" s="123">
        <v>3.6866551877950897E-2</v>
      </c>
      <c r="G508" s="123">
        <v>3.6866551877950897E-2</v>
      </c>
      <c r="H508" s="123">
        <v>3.6866551877950897E-2</v>
      </c>
      <c r="I508" s="123">
        <v>5.128328552344661E-2</v>
      </c>
      <c r="J508" s="123">
        <v>3.6866551877950897E-2</v>
      </c>
      <c r="K508" s="103">
        <v>3.6866551877950897E-2</v>
      </c>
      <c r="L508" s="123">
        <v>3.6866551877950897E-2</v>
      </c>
      <c r="M508" s="103">
        <v>3.6866551877950897E-2</v>
      </c>
      <c r="N508" s="103"/>
      <c r="O508" s="103"/>
      <c r="P508" s="102"/>
      <c r="R508" s="84">
        <f t="shared" si="412"/>
        <v>3.6866551877950897E-2</v>
      </c>
      <c r="S508" s="84">
        <f t="shared" si="413"/>
        <v>3.6866551877950897E-2</v>
      </c>
      <c r="T508" s="84">
        <f t="shared" si="414"/>
        <v>3.6866551877950897E-2</v>
      </c>
      <c r="U508" s="84">
        <f t="shared" si="415"/>
        <v>3.6866551877950897E-2</v>
      </c>
      <c r="V508" s="84">
        <f t="shared" si="392"/>
        <v>3.6866551877950897E-2</v>
      </c>
      <c r="W508" s="84">
        <f t="shared" si="393"/>
        <v>5.128328552344661E-2</v>
      </c>
      <c r="X508" s="84">
        <f t="shared" si="394"/>
        <v>3.6866551877950897E-2</v>
      </c>
      <c r="Y508" s="84">
        <f t="shared" si="395"/>
        <v>3.6866551877950897E-2</v>
      </c>
      <c r="Z508" s="84">
        <f t="shared" si="396"/>
        <v>3.6866551877950897E-2</v>
      </c>
      <c r="AA508" s="84">
        <f t="shared" si="397"/>
        <v>3.6866551877950897E-2</v>
      </c>
      <c r="AB508" s="84">
        <f t="shared" si="398"/>
        <v>0</v>
      </c>
      <c r="AC508" s="84">
        <f t="shared" si="399"/>
        <v>0</v>
      </c>
      <c r="AD508" s="84">
        <f t="shared" si="400"/>
        <v>0</v>
      </c>
      <c r="AF508" s="83">
        <f t="shared" si="401"/>
        <v>3.6866551877950897E-2</v>
      </c>
      <c r="AG508" s="83">
        <f t="shared" si="402"/>
        <v>3.6866551877950897E-2</v>
      </c>
      <c r="AH508" s="83">
        <f t="shared" si="403"/>
        <v>3.6866551877950897E-2</v>
      </c>
      <c r="AI508" s="83">
        <f t="shared" si="404"/>
        <v>3.6866551877950897E-2</v>
      </c>
      <c r="AJ508" s="83">
        <f t="shared" si="405"/>
        <v>3.6866551877950897E-2</v>
      </c>
      <c r="AK508" s="83">
        <f t="shared" si="406"/>
        <v>5.128328552344661E-2</v>
      </c>
      <c r="AL508" s="83">
        <f t="shared" si="407"/>
        <v>3.6866551877950897E-2</v>
      </c>
      <c r="AM508" s="83">
        <f t="shared" si="408"/>
        <v>3.6866551877950897E-2</v>
      </c>
      <c r="AN508" s="83">
        <f t="shared" si="409"/>
        <v>3.6866551877950897E-2</v>
      </c>
      <c r="AO508" s="83">
        <f t="shared" si="416"/>
        <v>3.6866551877950897E-2</v>
      </c>
      <c r="AP508" s="83">
        <f t="shared" si="410"/>
        <v>0</v>
      </c>
      <c r="AQ508" s="83">
        <f t="shared" si="411"/>
        <v>0</v>
      </c>
      <c r="AR508" s="83">
        <f t="shared" si="417"/>
        <v>0</v>
      </c>
      <c r="AT508" t="s">
        <v>15</v>
      </c>
    </row>
    <row r="509" spans="1:46" x14ac:dyDescent="0.25">
      <c r="A509" s="10" t="s">
        <v>591</v>
      </c>
      <c r="B509" s="10">
        <v>2034</v>
      </c>
      <c r="C509" s="10" t="s">
        <v>15</v>
      </c>
      <c r="D509" s="123">
        <v>2.623407932387541E-2</v>
      </c>
      <c r="E509" s="123">
        <v>2.623407932387541E-2</v>
      </c>
      <c r="F509" s="123">
        <v>2.623407932387541E-2</v>
      </c>
      <c r="G509" s="123">
        <v>2.623407932387541E-2</v>
      </c>
      <c r="H509" s="123">
        <v>2.623407932387541E-2</v>
      </c>
      <c r="I509" s="123">
        <v>3.6492964811707468E-2</v>
      </c>
      <c r="J509" s="123">
        <v>2.623407932387541E-2</v>
      </c>
      <c r="K509" s="103">
        <v>2.623407932387541E-2</v>
      </c>
      <c r="L509" s="123">
        <v>2.623407932387541E-2</v>
      </c>
      <c r="M509" s="103">
        <v>2.623407932387541E-2</v>
      </c>
      <c r="N509" s="103"/>
      <c r="O509" s="103"/>
      <c r="P509" s="102"/>
      <c r="R509" s="84">
        <f t="shared" si="412"/>
        <v>2.623407932387541E-2</v>
      </c>
      <c r="S509" s="84">
        <f t="shared" si="413"/>
        <v>2.623407932387541E-2</v>
      </c>
      <c r="T509" s="84">
        <f t="shared" si="414"/>
        <v>2.623407932387541E-2</v>
      </c>
      <c r="U509" s="84">
        <f t="shared" si="415"/>
        <v>2.623407932387541E-2</v>
      </c>
      <c r="V509" s="84">
        <f t="shared" si="392"/>
        <v>2.623407932387541E-2</v>
      </c>
      <c r="W509" s="84">
        <f t="shared" si="393"/>
        <v>3.6492964811707468E-2</v>
      </c>
      <c r="X509" s="84">
        <f t="shared" si="394"/>
        <v>2.623407932387541E-2</v>
      </c>
      <c r="Y509" s="84">
        <f t="shared" si="395"/>
        <v>2.623407932387541E-2</v>
      </c>
      <c r="Z509" s="84">
        <f t="shared" si="396"/>
        <v>2.623407932387541E-2</v>
      </c>
      <c r="AA509" s="84">
        <f t="shared" si="397"/>
        <v>2.623407932387541E-2</v>
      </c>
      <c r="AB509" s="84">
        <f t="shared" si="398"/>
        <v>0</v>
      </c>
      <c r="AC509" s="84">
        <f t="shared" si="399"/>
        <v>0</v>
      </c>
      <c r="AD509" s="84">
        <f t="shared" si="400"/>
        <v>0</v>
      </c>
      <c r="AF509" s="83">
        <f t="shared" si="401"/>
        <v>2.623407932387541E-2</v>
      </c>
      <c r="AG509" s="83">
        <f t="shared" si="402"/>
        <v>2.623407932387541E-2</v>
      </c>
      <c r="AH509" s="83">
        <f t="shared" si="403"/>
        <v>2.623407932387541E-2</v>
      </c>
      <c r="AI509" s="83">
        <f t="shared" si="404"/>
        <v>2.623407932387541E-2</v>
      </c>
      <c r="AJ509" s="83">
        <f t="shared" si="405"/>
        <v>2.623407932387541E-2</v>
      </c>
      <c r="AK509" s="83">
        <f t="shared" si="406"/>
        <v>3.6492964811707468E-2</v>
      </c>
      <c r="AL509" s="83">
        <f t="shared" si="407"/>
        <v>2.623407932387541E-2</v>
      </c>
      <c r="AM509" s="83">
        <f t="shared" si="408"/>
        <v>2.623407932387541E-2</v>
      </c>
      <c r="AN509" s="83">
        <f t="shared" si="409"/>
        <v>2.623407932387541E-2</v>
      </c>
      <c r="AO509" s="83">
        <f t="shared" si="416"/>
        <v>2.623407932387541E-2</v>
      </c>
      <c r="AP509" s="83">
        <f t="shared" si="410"/>
        <v>0</v>
      </c>
      <c r="AQ509" s="83">
        <f t="shared" si="411"/>
        <v>0</v>
      </c>
      <c r="AR509" s="83">
        <f t="shared" si="417"/>
        <v>0</v>
      </c>
      <c r="AT509" t="s">
        <v>15</v>
      </c>
    </row>
    <row r="510" spans="1:46" x14ac:dyDescent="0.25">
      <c r="A510" s="10" t="s">
        <v>591</v>
      </c>
      <c r="B510" s="10">
        <v>2035</v>
      </c>
      <c r="C510" s="10" t="s">
        <v>15</v>
      </c>
      <c r="D510" s="123">
        <v>1.7214414500108424E-2</v>
      </c>
      <c r="E510" s="123">
        <v>1.7214414500108424E-2</v>
      </c>
      <c r="F510" s="123">
        <v>1.7214414500108424E-2</v>
      </c>
      <c r="G510" s="123">
        <v>1.7214414500108424E-2</v>
      </c>
      <c r="H510" s="123">
        <v>1.7214414500108424E-2</v>
      </c>
      <c r="I510" s="123">
        <v>2.3946143291366795E-2</v>
      </c>
      <c r="J510" s="123">
        <v>1.7214414500108424E-2</v>
      </c>
      <c r="K510" s="103">
        <v>1.7214414500108424E-2</v>
      </c>
      <c r="L510" s="123">
        <v>1.7214414500108424E-2</v>
      </c>
      <c r="M510" s="103">
        <v>1.7214414500108424E-2</v>
      </c>
      <c r="N510" s="103"/>
      <c r="O510" s="103"/>
      <c r="P510" s="102"/>
      <c r="R510" s="84">
        <f t="shared" si="412"/>
        <v>1.7214414500108424E-2</v>
      </c>
      <c r="S510" s="84">
        <f t="shared" si="413"/>
        <v>1.7214414500108424E-2</v>
      </c>
      <c r="T510" s="84">
        <f t="shared" si="414"/>
        <v>1.7214414500108424E-2</v>
      </c>
      <c r="U510" s="84">
        <f t="shared" si="415"/>
        <v>1.7214414500108424E-2</v>
      </c>
      <c r="V510" s="84">
        <f t="shared" si="392"/>
        <v>1.7214414500108424E-2</v>
      </c>
      <c r="W510" s="84">
        <f t="shared" si="393"/>
        <v>2.3946143291366795E-2</v>
      </c>
      <c r="X510" s="84">
        <f t="shared" si="394"/>
        <v>1.7214414500108424E-2</v>
      </c>
      <c r="Y510" s="84">
        <f t="shared" si="395"/>
        <v>1.7214414500108424E-2</v>
      </c>
      <c r="Z510" s="84">
        <f t="shared" si="396"/>
        <v>1.7214414500108424E-2</v>
      </c>
      <c r="AA510" s="84">
        <f t="shared" si="397"/>
        <v>1.7214414500108424E-2</v>
      </c>
      <c r="AB510" s="84">
        <f t="shared" si="398"/>
        <v>0</v>
      </c>
      <c r="AC510" s="84">
        <f t="shared" si="399"/>
        <v>0</v>
      </c>
      <c r="AD510" s="84">
        <f t="shared" si="400"/>
        <v>0</v>
      </c>
      <c r="AF510" s="83">
        <f t="shared" si="401"/>
        <v>1.7214414500108424E-2</v>
      </c>
      <c r="AG510" s="83">
        <f t="shared" si="402"/>
        <v>1.7214414500108424E-2</v>
      </c>
      <c r="AH510" s="83">
        <f t="shared" si="403"/>
        <v>1.7214414500108424E-2</v>
      </c>
      <c r="AI510" s="83">
        <f t="shared" si="404"/>
        <v>1.7214414500108424E-2</v>
      </c>
      <c r="AJ510" s="83">
        <f t="shared" si="405"/>
        <v>1.7214414500108424E-2</v>
      </c>
      <c r="AK510" s="83">
        <f t="shared" si="406"/>
        <v>2.3946143291366795E-2</v>
      </c>
      <c r="AL510" s="83">
        <f t="shared" si="407"/>
        <v>1.7214414500108424E-2</v>
      </c>
      <c r="AM510" s="83">
        <f t="shared" si="408"/>
        <v>1.7214414500108424E-2</v>
      </c>
      <c r="AN510" s="83">
        <f t="shared" si="409"/>
        <v>1.7214414500108424E-2</v>
      </c>
      <c r="AO510" s="83">
        <f t="shared" si="416"/>
        <v>1.7214414500108424E-2</v>
      </c>
      <c r="AP510" s="83">
        <f t="shared" si="410"/>
        <v>0</v>
      </c>
      <c r="AQ510" s="83">
        <f t="shared" si="411"/>
        <v>0</v>
      </c>
      <c r="AR510" s="83">
        <f t="shared" si="417"/>
        <v>0</v>
      </c>
      <c r="AT510" t="s">
        <v>15</v>
      </c>
    </row>
    <row r="511" spans="1:46" x14ac:dyDescent="0.25">
      <c r="A511" s="10" t="s">
        <v>591</v>
      </c>
      <c r="B511" s="10">
        <v>2036</v>
      </c>
      <c r="C511" s="10" t="s">
        <v>15</v>
      </c>
      <c r="D511" s="123">
        <v>1.0054944495948253E-2</v>
      </c>
      <c r="E511" s="123">
        <v>1.0054944495948253E-2</v>
      </c>
      <c r="F511" s="123">
        <v>1.0054944495948253E-2</v>
      </c>
      <c r="G511" s="123">
        <v>1.0054944495948253E-2</v>
      </c>
      <c r="H511" s="123">
        <v>1.0054944495948253E-2</v>
      </c>
      <c r="I511" s="123">
        <v>1.3986949232876912E-2</v>
      </c>
      <c r="J511" s="123">
        <v>1.0054944495948253E-2</v>
      </c>
      <c r="K511" s="103">
        <v>1.0054944495948253E-2</v>
      </c>
      <c r="L511" s="123">
        <v>1.0054944495948253E-2</v>
      </c>
      <c r="M511" s="103">
        <v>1.0054944495948253E-2</v>
      </c>
      <c r="N511" s="103"/>
      <c r="O511" s="103"/>
      <c r="P511" s="102"/>
      <c r="R511" s="84">
        <f t="shared" si="412"/>
        <v>1.0054944495948253E-2</v>
      </c>
      <c r="S511" s="84">
        <f t="shared" si="413"/>
        <v>1.0054944495948253E-2</v>
      </c>
      <c r="T511" s="84">
        <f t="shared" si="414"/>
        <v>1.0054944495948253E-2</v>
      </c>
      <c r="U511" s="84">
        <f t="shared" si="415"/>
        <v>1.0054944495948253E-2</v>
      </c>
      <c r="V511" s="84">
        <f t="shared" si="392"/>
        <v>1.0054944495948253E-2</v>
      </c>
      <c r="W511" s="84">
        <f t="shared" si="393"/>
        <v>1.3986949232876912E-2</v>
      </c>
      <c r="X511" s="84">
        <f t="shared" si="394"/>
        <v>1.0054944495948253E-2</v>
      </c>
      <c r="Y511" s="84">
        <f t="shared" si="395"/>
        <v>1.0054944495948253E-2</v>
      </c>
      <c r="Z511" s="84">
        <f t="shared" si="396"/>
        <v>1.0054944495948253E-2</v>
      </c>
      <c r="AA511" s="84">
        <f t="shared" si="397"/>
        <v>1.0054944495948253E-2</v>
      </c>
      <c r="AB511" s="84">
        <f t="shared" si="398"/>
        <v>0</v>
      </c>
      <c r="AC511" s="84">
        <f t="shared" si="399"/>
        <v>0</v>
      </c>
      <c r="AD511" s="84">
        <f t="shared" si="400"/>
        <v>0</v>
      </c>
      <c r="AF511" s="83">
        <f t="shared" si="401"/>
        <v>1.0054944495948253E-2</v>
      </c>
      <c r="AG511" s="83">
        <f t="shared" si="402"/>
        <v>1.0054944495948253E-2</v>
      </c>
      <c r="AH511" s="83">
        <f t="shared" si="403"/>
        <v>1.0054944495948253E-2</v>
      </c>
      <c r="AI511" s="83">
        <f t="shared" si="404"/>
        <v>1.0054944495948253E-2</v>
      </c>
      <c r="AJ511" s="83">
        <f t="shared" si="405"/>
        <v>1.0054944495948253E-2</v>
      </c>
      <c r="AK511" s="83">
        <f t="shared" si="406"/>
        <v>1.3986949232876912E-2</v>
      </c>
      <c r="AL511" s="83">
        <f t="shared" si="407"/>
        <v>1.0054944495948253E-2</v>
      </c>
      <c r="AM511" s="83">
        <f t="shared" si="408"/>
        <v>1.0054944495948253E-2</v>
      </c>
      <c r="AN511" s="83">
        <f t="shared" si="409"/>
        <v>1.0054944495948253E-2</v>
      </c>
      <c r="AO511" s="83">
        <f t="shared" si="416"/>
        <v>1.0054944495948253E-2</v>
      </c>
      <c r="AP511" s="83">
        <f t="shared" si="410"/>
        <v>0</v>
      </c>
      <c r="AQ511" s="83">
        <f t="shared" si="411"/>
        <v>0</v>
      </c>
      <c r="AR511" s="83">
        <f t="shared" si="417"/>
        <v>0</v>
      </c>
      <c r="AT511" t="s">
        <v>15</v>
      </c>
    </row>
    <row r="512" spans="1:46" x14ac:dyDescent="0.25">
      <c r="A512" s="10" t="s">
        <v>591</v>
      </c>
      <c r="B512" s="10">
        <v>2037</v>
      </c>
      <c r="C512" s="10" t="s">
        <v>15</v>
      </c>
      <c r="D512" s="123">
        <v>4.8991702084799525E-3</v>
      </c>
      <c r="E512" s="123">
        <v>4.8991702084799525E-3</v>
      </c>
      <c r="F512" s="123">
        <v>4.8991702084799525E-3</v>
      </c>
      <c r="G512" s="123">
        <v>4.8991702084799525E-3</v>
      </c>
      <c r="H512" s="123">
        <v>4.8991702084799525E-3</v>
      </c>
      <c r="I512" s="123">
        <v>6.8149998258911076E-3</v>
      </c>
      <c r="J512" s="123">
        <v>4.8991702084799525E-3</v>
      </c>
      <c r="K512" s="103">
        <v>4.8991702084799525E-3</v>
      </c>
      <c r="L512" s="123">
        <v>4.8991702084799525E-3</v>
      </c>
      <c r="M512" s="103">
        <v>4.8991702084799525E-3</v>
      </c>
      <c r="N512" s="103"/>
      <c r="O512" s="103"/>
      <c r="P512" s="102"/>
      <c r="R512" s="84">
        <f t="shared" si="412"/>
        <v>4.8991702084799525E-3</v>
      </c>
      <c r="S512" s="84">
        <f t="shared" si="413"/>
        <v>4.8991702084799525E-3</v>
      </c>
      <c r="T512" s="84">
        <f t="shared" si="414"/>
        <v>4.8991702084799525E-3</v>
      </c>
      <c r="U512" s="84">
        <f t="shared" si="415"/>
        <v>4.8991702084799525E-3</v>
      </c>
      <c r="V512" s="84">
        <f t="shared" si="392"/>
        <v>4.8991702084799525E-3</v>
      </c>
      <c r="W512" s="84">
        <f t="shared" si="393"/>
        <v>6.8149998258911076E-3</v>
      </c>
      <c r="X512" s="84">
        <f t="shared" si="394"/>
        <v>4.8991702084799525E-3</v>
      </c>
      <c r="Y512" s="84">
        <f t="shared" si="395"/>
        <v>4.8991702084799525E-3</v>
      </c>
      <c r="Z512" s="84">
        <f t="shared" si="396"/>
        <v>4.8991702084799525E-3</v>
      </c>
      <c r="AA512" s="84">
        <f t="shared" si="397"/>
        <v>4.8991702084799525E-3</v>
      </c>
      <c r="AB512" s="84">
        <f t="shared" si="398"/>
        <v>0</v>
      </c>
      <c r="AC512" s="84">
        <f t="shared" si="399"/>
        <v>0</v>
      </c>
      <c r="AD512" s="84">
        <f t="shared" si="400"/>
        <v>0</v>
      </c>
      <c r="AF512" s="83">
        <f t="shared" si="401"/>
        <v>4.8991702084799525E-3</v>
      </c>
      <c r="AG512" s="83">
        <f t="shared" si="402"/>
        <v>4.8991702084799525E-3</v>
      </c>
      <c r="AH512" s="83">
        <f t="shared" si="403"/>
        <v>4.8991702084799525E-3</v>
      </c>
      <c r="AI512" s="83">
        <f t="shared" si="404"/>
        <v>4.8991702084799525E-3</v>
      </c>
      <c r="AJ512" s="83">
        <f t="shared" si="405"/>
        <v>4.8991702084799525E-3</v>
      </c>
      <c r="AK512" s="83">
        <f t="shared" si="406"/>
        <v>6.8149998258911076E-3</v>
      </c>
      <c r="AL512" s="83">
        <f t="shared" si="407"/>
        <v>4.8991702084799525E-3</v>
      </c>
      <c r="AM512" s="83">
        <f t="shared" si="408"/>
        <v>4.8991702084799525E-3</v>
      </c>
      <c r="AN512" s="83">
        <f t="shared" si="409"/>
        <v>4.8991702084799525E-3</v>
      </c>
      <c r="AO512" s="83">
        <f t="shared" si="416"/>
        <v>4.8991702084799525E-3</v>
      </c>
      <c r="AP512" s="83">
        <f t="shared" si="410"/>
        <v>0</v>
      </c>
      <c r="AQ512" s="83">
        <f t="shared" si="411"/>
        <v>0</v>
      </c>
      <c r="AR512" s="83">
        <f t="shared" si="417"/>
        <v>0</v>
      </c>
      <c r="AT512" t="s">
        <v>15</v>
      </c>
    </row>
    <row r="513" spans="1:46" x14ac:dyDescent="0.25">
      <c r="A513" s="10" t="s">
        <v>591</v>
      </c>
      <c r="B513" s="10">
        <v>2038</v>
      </c>
      <c r="C513" s="10" t="s">
        <v>15</v>
      </c>
      <c r="D513" s="123">
        <v>1.7574393794679863E-3</v>
      </c>
      <c r="E513" s="123">
        <v>1.7574393794679863E-3</v>
      </c>
      <c r="F513" s="123">
        <v>1.7574393794679863E-3</v>
      </c>
      <c r="G513" s="123">
        <v>1.7574393794679863E-3</v>
      </c>
      <c r="H513" s="123">
        <v>1.7574393794679863E-3</v>
      </c>
      <c r="I513" s="123">
        <v>2.444689315826924E-3</v>
      </c>
      <c r="J513" s="123">
        <v>1.7574393794679863E-3</v>
      </c>
      <c r="K513" s="103">
        <v>1.7574393794679863E-3</v>
      </c>
      <c r="L513" s="123">
        <v>1.7574393794679863E-3</v>
      </c>
      <c r="M513" s="103">
        <v>1.7574393794679863E-3</v>
      </c>
      <c r="N513" s="103"/>
      <c r="O513" s="103"/>
      <c r="P513" s="102"/>
      <c r="R513" s="84">
        <f t="shared" si="412"/>
        <v>1.7574393794679863E-3</v>
      </c>
      <c r="S513" s="84">
        <f t="shared" si="413"/>
        <v>1.7574393794679863E-3</v>
      </c>
      <c r="T513" s="84">
        <f t="shared" si="414"/>
        <v>1.7574393794679863E-3</v>
      </c>
      <c r="U513" s="84">
        <f t="shared" si="415"/>
        <v>1.7574393794679863E-3</v>
      </c>
      <c r="V513" s="84">
        <f t="shared" si="392"/>
        <v>1.7574393794679863E-3</v>
      </c>
      <c r="W513" s="84">
        <f t="shared" si="393"/>
        <v>2.444689315826924E-3</v>
      </c>
      <c r="X513" s="84">
        <f t="shared" si="394"/>
        <v>1.7574393794679863E-3</v>
      </c>
      <c r="Y513" s="84">
        <f t="shared" si="395"/>
        <v>1.7574393794679863E-3</v>
      </c>
      <c r="Z513" s="84">
        <f t="shared" si="396"/>
        <v>1.7574393794679863E-3</v>
      </c>
      <c r="AA513" s="84">
        <f t="shared" si="397"/>
        <v>1.7574393794679863E-3</v>
      </c>
      <c r="AB513" s="84">
        <f t="shared" si="398"/>
        <v>0</v>
      </c>
      <c r="AC513" s="84">
        <f t="shared" si="399"/>
        <v>0</v>
      </c>
      <c r="AD513" s="84">
        <f t="shared" si="400"/>
        <v>0</v>
      </c>
      <c r="AF513" s="83">
        <f t="shared" si="401"/>
        <v>1.7574393794679863E-3</v>
      </c>
      <c r="AG513" s="83">
        <f t="shared" si="402"/>
        <v>1.7574393794679863E-3</v>
      </c>
      <c r="AH513" s="83">
        <f t="shared" si="403"/>
        <v>1.7574393794679863E-3</v>
      </c>
      <c r="AI513" s="83">
        <f t="shared" si="404"/>
        <v>1.7574393794679863E-3</v>
      </c>
      <c r="AJ513" s="83">
        <f t="shared" si="405"/>
        <v>1.7574393794679863E-3</v>
      </c>
      <c r="AK513" s="83">
        <f t="shared" si="406"/>
        <v>2.444689315826924E-3</v>
      </c>
      <c r="AL513" s="83">
        <f t="shared" si="407"/>
        <v>1.7574393794679863E-3</v>
      </c>
      <c r="AM513" s="83">
        <f t="shared" si="408"/>
        <v>1.7574393794679863E-3</v>
      </c>
      <c r="AN513" s="83">
        <f t="shared" si="409"/>
        <v>1.7574393794679863E-3</v>
      </c>
      <c r="AO513" s="83">
        <f t="shared" si="416"/>
        <v>1.7574393794679863E-3</v>
      </c>
      <c r="AP513" s="83">
        <f t="shared" si="410"/>
        <v>0</v>
      </c>
      <c r="AQ513" s="83">
        <f t="shared" si="411"/>
        <v>0</v>
      </c>
      <c r="AR513" s="83">
        <f t="shared" si="417"/>
        <v>0</v>
      </c>
      <c r="AT513" t="s">
        <v>15</v>
      </c>
    </row>
    <row r="514" spans="1:46" x14ac:dyDescent="0.25">
      <c r="A514" s="10" t="s">
        <v>591</v>
      </c>
      <c r="B514" s="10">
        <v>2039</v>
      </c>
      <c r="C514" s="10" t="s">
        <v>15</v>
      </c>
      <c r="D514" s="123">
        <v>3.1186138961203673E-4</v>
      </c>
      <c r="E514" s="123">
        <v>3.1186138961203673E-4</v>
      </c>
      <c r="F514" s="123">
        <v>3.1186138961203673E-4</v>
      </c>
      <c r="G514" s="123">
        <v>3.1186138961203673E-4</v>
      </c>
      <c r="H514" s="123">
        <v>3.1186138961203673E-4</v>
      </c>
      <c r="I514" s="123">
        <v>4.3381536575917603E-4</v>
      </c>
      <c r="J514" s="123">
        <v>3.1186138961203673E-4</v>
      </c>
      <c r="K514" s="103">
        <v>3.1186138961203673E-4</v>
      </c>
      <c r="L514" s="123">
        <v>3.1186138961203673E-4</v>
      </c>
      <c r="M514" s="103">
        <v>3.1186138961203673E-4</v>
      </c>
      <c r="N514" s="103"/>
      <c r="O514" s="103"/>
      <c r="P514" s="102"/>
      <c r="R514" s="84">
        <f t="shared" si="412"/>
        <v>3.1186138961203673E-4</v>
      </c>
      <c r="S514" s="84">
        <f t="shared" si="413"/>
        <v>3.1186138961203673E-4</v>
      </c>
      <c r="T514" s="84">
        <f t="shared" si="414"/>
        <v>3.1186138961203673E-4</v>
      </c>
      <c r="U514" s="84">
        <f t="shared" si="415"/>
        <v>3.1186138961203673E-4</v>
      </c>
      <c r="V514" s="84">
        <f t="shared" si="392"/>
        <v>3.1186138961203673E-4</v>
      </c>
      <c r="W514" s="84">
        <f t="shared" si="393"/>
        <v>4.3381536575917603E-4</v>
      </c>
      <c r="X514" s="84">
        <f t="shared" si="394"/>
        <v>3.1186138961203673E-4</v>
      </c>
      <c r="Y514" s="84">
        <f t="shared" si="395"/>
        <v>3.1186138961203673E-4</v>
      </c>
      <c r="Z514" s="84">
        <f t="shared" si="396"/>
        <v>3.1186138961203673E-4</v>
      </c>
      <c r="AA514" s="84">
        <f t="shared" si="397"/>
        <v>3.1186138961203673E-4</v>
      </c>
      <c r="AB514" s="84">
        <f t="shared" si="398"/>
        <v>0</v>
      </c>
      <c r="AC514" s="84">
        <f t="shared" si="399"/>
        <v>0</v>
      </c>
      <c r="AD514" s="84">
        <f t="shared" si="400"/>
        <v>0</v>
      </c>
      <c r="AF514" s="83">
        <f t="shared" si="401"/>
        <v>3.1186138961203673E-4</v>
      </c>
      <c r="AG514" s="83">
        <f t="shared" si="402"/>
        <v>3.1186138961203673E-4</v>
      </c>
      <c r="AH514" s="83">
        <f t="shared" si="403"/>
        <v>3.1186138961203673E-4</v>
      </c>
      <c r="AI514" s="83">
        <f t="shared" si="404"/>
        <v>3.1186138961203673E-4</v>
      </c>
      <c r="AJ514" s="83">
        <f t="shared" si="405"/>
        <v>3.1186138961203673E-4</v>
      </c>
      <c r="AK514" s="83">
        <f t="shared" si="406"/>
        <v>4.3381536575917603E-4</v>
      </c>
      <c r="AL514" s="83">
        <f t="shared" si="407"/>
        <v>3.1186138961203673E-4</v>
      </c>
      <c r="AM514" s="83">
        <f t="shared" si="408"/>
        <v>3.1186138961203673E-4</v>
      </c>
      <c r="AN514" s="83">
        <f t="shared" si="409"/>
        <v>3.1186138961203673E-4</v>
      </c>
      <c r="AO514" s="83">
        <f t="shared" si="416"/>
        <v>3.1186138961203673E-4</v>
      </c>
      <c r="AP514" s="83">
        <f t="shared" si="410"/>
        <v>0</v>
      </c>
      <c r="AQ514" s="83">
        <f t="shared" si="411"/>
        <v>0</v>
      </c>
      <c r="AR514" s="83">
        <f t="shared" si="417"/>
        <v>0</v>
      </c>
      <c r="AT514" t="s">
        <v>15</v>
      </c>
    </row>
    <row r="515" spans="1:46" x14ac:dyDescent="0.25">
      <c r="A515" s="10" t="s">
        <v>591</v>
      </c>
      <c r="B515" s="10">
        <v>2040</v>
      </c>
      <c r="C515" s="10" t="s">
        <v>15</v>
      </c>
      <c r="D515" s="103"/>
      <c r="E515" s="102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2"/>
      <c r="R515" s="84">
        <f t="shared" si="412"/>
        <v>0</v>
      </c>
      <c r="S515" s="84">
        <f t="shared" si="413"/>
        <v>0</v>
      </c>
      <c r="T515" s="84">
        <f t="shared" si="414"/>
        <v>0</v>
      </c>
      <c r="U515" s="84">
        <f t="shared" si="415"/>
        <v>0</v>
      </c>
      <c r="V515" s="84">
        <f t="shared" si="392"/>
        <v>0</v>
      </c>
      <c r="W515" s="84">
        <f t="shared" si="393"/>
        <v>0</v>
      </c>
      <c r="X515" s="84">
        <f t="shared" si="394"/>
        <v>0</v>
      </c>
      <c r="Y515" s="84">
        <f t="shared" si="395"/>
        <v>0</v>
      </c>
      <c r="Z515" s="84">
        <f t="shared" si="396"/>
        <v>0</v>
      </c>
      <c r="AA515" s="84">
        <f t="shared" si="397"/>
        <v>0</v>
      </c>
      <c r="AB515" s="84">
        <f t="shared" si="398"/>
        <v>0</v>
      </c>
      <c r="AC515" s="84">
        <f t="shared" si="399"/>
        <v>0</v>
      </c>
      <c r="AD515" s="84">
        <f t="shared" si="400"/>
        <v>0</v>
      </c>
      <c r="AF515" s="83">
        <f t="shared" si="401"/>
        <v>0</v>
      </c>
      <c r="AG515" s="83">
        <f t="shared" si="402"/>
        <v>0</v>
      </c>
      <c r="AH515" s="83">
        <f t="shared" si="403"/>
        <v>0</v>
      </c>
      <c r="AI515" s="83">
        <f t="shared" si="404"/>
        <v>0</v>
      </c>
      <c r="AJ515" s="83">
        <f t="shared" si="405"/>
        <v>0</v>
      </c>
      <c r="AK515" s="83">
        <f t="shared" si="406"/>
        <v>0</v>
      </c>
      <c r="AL515" s="83">
        <f t="shared" si="407"/>
        <v>0</v>
      </c>
      <c r="AM515" s="83">
        <f t="shared" si="408"/>
        <v>0</v>
      </c>
      <c r="AN515" s="83">
        <f t="shared" si="409"/>
        <v>0</v>
      </c>
      <c r="AO515" s="83">
        <f t="shared" si="416"/>
        <v>0</v>
      </c>
      <c r="AP515" s="83">
        <f t="shared" si="410"/>
        <v>0</v>
      </c>
      <c r="AQ515" s="83">
        <f t="shared" si="411"/>
        <v>0</v>
      </c>
      <c r="AR515" s="83">
        <f t="shared" si="417"/>
        <v>0</v>
      </c>
      <c r="AT515" t="s">
        <v>15</v>
      </c>
    </row>
    <row r="516" spans="1:46" x14ac:dyDescent="0.25">
      <c r="A516" s="10" t="s">
        <v>591</v>
      </c>
      <c r="B516" s="10">
        <v>2041</v>
      </c>
      <c r="C516" s="10" t="s">
        <v>15</v>
      </c>
      <c r="D516" s="103"/>
      <c r="E516" s="102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2"/>
      <c r="R516" s="84">
        <f t="shared" si="412"/>
        <v>0</v>
      </c>
      <c r="S516" s="84">
        <f t="shared" si="413"/>
        <v>0</v>
      </c>
      <c r="T516" s="84">
        <f t="shared" si="414"/>
        <v>0</v>
      </c>
      <c r="U516" s="84">
        <f t="shared" si="415"/>
        <v>0</v>
      </c>
      <c r="V516" s="84">
        <f t="shared" si="392"/>
        <v>0</v>
      </c>
      <c r="W516" s="84">
        <f t="shared" si="393"/>
        <v>0</v>
      </c>
      <c r="X516" s="84">
        <f t="shared" si="394"/>
        <v>0</v>
      </c>
      <c r="Y516" s="84">
        <f t="shared" si="395"/>
        <v>0</v>
      </c>
      <c r="Z516" s="84">
        <f t="shared" si="396"/>
        <v>0</v>
      </c>
      <c r="AA516" s="84">
        <f t="shared" si="397"/>
        <v>0</v>
      </c>
      <c r="AB516" s="84">
        <f t="shared" si="398"/>
        <v>0</v>
      </c>
      <c r="AC516" s="84">
        <f t="shared" si="399"/>
        <v>0</v>
      </c>
      <c r="AD516" s="84">
        <f t="shared" si="400"/>
        <v>0</v>
      </c>
      <c r="AF516" s="83">
        <f t="shared" si="401"/>
        <v>0</v>
      </c>
      <c r="AG516" s="83">
        <f t="shared" si="402"/>
        <v>0</v>
      </c>
      <c r="AH516" s="83">
        <f t="shared" si="403"/>
        <v>0</v>
      </c>
      <c r="AI516" s="83">
        <f t="shared" si="404"/>
        <v>0</v>
      </c>
      <c r="AJ516" s="83">
        <f t="shared" si="405"/>
        <v>0</v>
      </c>
      <c r="AK516" s="83">
        <f t="shared" si="406"/>
        <v>0</v>
      </c>
      <c r="AL516" s="83">
        <f t="shared" si="407"/>
        <v>0</v>
      </c>
      <c r="AM516" s="83">
        <f t="shared" si="408"/>
        <v>0</v>
      </c>
      <c r="AN516" s="83">
        <f t="shared" si="409"/>
        <v>0</v>
      </c>
      <c r="AO516" s="83">
        <f t="shared" si="416"/>
        <v>0</v>
      </c>
      <c r="AP516" s="83">
        <f t="shared" si="410"/>
        <v>0</v>
      </c>
      <c r="AQ516" s="83">
        <f t="shared" si="411"/>
        <v>0</v>
      </c>
      <c r="AR516" s="83">
        <f t="shared" si="417"/>
        <v>0</v>
      </c>
      <c r="AT516" t="s">
        <v>15</v>
      </c>
    </row>
    <row r="517" spans="1:46" x14ac:dyDescent="0.25">
      <c r="A517" s="10" t="s">
        <v>591</v>
      </c>
      <c r="B517" s="10">
        <v>2042</v>
      </c>
      <c r="C517" s="10" t="s">
        <v>15</v>
      </c>
      <c r="D517" s="103"/>
      <c r="E517" s="102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2"/>
      <c r="R517" s="84">
        <f t="shared" si="412"/>
        <v>0</v>
      </c>
      <c r="S517" s="84">
        <f t="shared" si="413"/>
        <v>0</v>
      </c>
      <c r="T517" s="84">
        <f t="shared" si="414"/>
        <v>0</v>
      </c>
      <c r="U517" s="84">
        <f t="shared" si="415"/>
        <v>0</v>
      </c>
      <c r="V517" s="84">
        <f t="shared" si="392"/>
        <v>0</v>
      </c>
      <c r="W517" s="84">
        <f t="shared" si="393"/>
        <v>0</v>
      </c>
      <c r="X517" s="84">
        <f t="shared" si="394"/>
        <v>0</v>
      </c>
      <c r="Y517" s="84">
        <f t="shared" si="395"/>
        <v>0</v>
      </c>
      <c r="Z517" s="84">
        <f t="shared" si="396"/>
        <v>0</v>
      </c>
      <c r="AA517" s="84">
        <f t="shared" si="397"/>
        <v>0</v>
      </c>
      <c r="AB517" s="84">
        <f t="shared" si="398"/>
        <v>0</v>
      </c>
      <c r="AC517" s="84">
        <f t="shared" si="399"/>
        <v>0</v>
      </c>
      <c r="AD517" s="84">
        <f t="shared" si="400"/>
        <v>0</v>
      </c>
      <c r="AF517" s="83">
        <f t="shared" si="401"/>
        <v>0</v>
      </c>
      <c r="AG517" s="83">
        <f t="shared" si="402"/>
        <v>0</v>
      </c>
      <c r="AH517" s="83">
        <f t="shared" si="403"/>
        <v>0</v>
      </c>
      <c r="AI517" s="83">
        <f t="shared" si="404"/>
        <v>0</v>
      </c>
      <c r="AJ517" s="83">
        <f t="shared" si="405"/>
        <v>0</v>
      </c>
      <c r="AK517" s="83">
        <f t="shared" si="406"/>
        <v>0</v>
      </c>
      <c r="AL517" s="83">
        <f t="shared" si="407"/>
        <v>0</v>
      </c>
      <c r="AM517" s="83">
        <f t="shared" si="408"/>
        <v>0</v>
      </c>
      <c r="AN517" s="83">
        <f t="shared" si="409"/>
        <v>0</v>
      </c>
      <c r="AO517" s="83">
        <f t="shared" si="416"/>
        <v>0</v>
      </c>
      <c r="AP517" s="83">
        <f t="shared" si="410"/>
        <v>0</v>
      </c>
      <c r="AQ517" s="83">
        <f t="shared" si="411"/>
        <v>0</v>
      </c>
      <c r="AR517" s="83">
        <f t="shared" si="417"/>
        <v>0</v>
      </c>
      <c r="AT517" t="s">
        <v>15</v>
      </c>
    </row>
    <row r="518" spans="1:46" x14ac:dyDescent="0.25">
      <c r="A518" s="10" t="s">
        <v>591</v>
      </c>
      <c r="B518" s="10">
        <v>2043</v>
      </c>
      <c r="C518" s="10" t="s">
        <v>15</v>
      </c>
      <c r="D518" s="103"/>
      <c r="E518" s="102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2"/>
      <c r="R518" s="84">
        <f t="shared" si="412"/>
        <v>0</v>
      </c>
      <c r="S518" s="84">
        <f t="shared" si="413"/>
        <v>0</v>
      </c>
      <c r="T518" s="84">
        <f t="shared" si="414"/>
        <v>0</v>
      </c>
      <c r="U518" s="84">
        <f t="shared" si="415"/>
        <v>0</v>
      </c>
      <c r="V518" s="84">
        <f t="shared" si="392"/>
        <v>0</v>
      </c>
      <c r="W518" s="84">
        <f t="shared" si="393"/>
        <v>0</v>
      </c>
      <c r="X518" s="84">
        <f t="shared" si="394"/>
        <v>0</v>
      </c>
      <c r="Y518" s="84">
        <f t="shared" si="395"/>
        <v>0</v>
      </c>
      <c r="Z518" s="84">
        <f t="shared" si="396"/>
        <v>0</v>
      </c>
      <c r="AA518" s="84">
        <f t="shared" si="397"/>
        <v>0</v>
      </c>
      <c r="AB518" s="84">
        <f t="shared" si="398"/>
        <v>0</v>
      </c>
      <c r="AC518" s="84">
        <f t="shared" si="399"/>
        <v>0</v>
      </c>
      <c r="AD518" s="84">
        <f t="shared" si="400"/>
        <v>0</v>
      </c>
      <c r="AF518" s="83">
        <f t="shared" si="401"/>
        <v>0</v>
      </c>
      <c r="AG518" s="83">
        <f t="shared" si="402"/>
        <v>0</v>
      </c>
      <c r="AH518" s="83">
        <f t="shared" si="403"/>
        <v>0</v>
      </c>
      <c r="AI518" s="83">
        <f t="shared" si="404"/>
        <v>0</v>
      </c>
      <c r="AJ518" s="83">
        <f t="shared" si="405"/>
        <v>0</v>
      </c>
      <c r="AK518" s="83">
        <f t="shared" si="406"/>
        <v>0</v>
      </c>
      <c r="AL518" s="83">
        <f t="shared" si="407"/>
        <v>0</v>
      </c>
      <c r="AM518" s="83">
        <f t="shared" si="408"/>
        <v>0</v>
      </c>
      <c r="AN518" s="83">
        <f t="shared" si="409"/>
        <v>0</v>
      </c>
      <c r="AO518" s="83">
        <f t="shared" si="416"/>
        <v>0</v>
      </c>
      <c r="AP518" s="83">
        <f t="shared" si="410"/>
        <v>0</v>
      </c>
      <c r="AQ518" s="83">
        <f t="shared" si="411"/>
        <v>0</v>
      </c>
      <c r="AR518" s="83">
        <f t="shared" si="417"/>
        <v>0</v>
      </c>
      <c r="AT518" t="s">
        <v>15</v>
      </c>
    </row>
    <row r="519" spans="1:46" x14ac:dyDescent="0.25">
      <c r="A519" s="10" t="s">
        <v>592</v>
      </c>
      <c r="B519" s="10">
        <v>2023</v>
      </c>
      <c r="C519" s="10" t="s">
        <v>15</v>
      </c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2"/>
      <c r="R519" s="84">
        <f t="shared" si="412"/>
        <v>0</v>
      </c>
      <c r="S519" s="84">
        <f t="shared" si="413"/>
        <v>0</v>
      </c>
      <c r="T519" s="84">
        <f t="shared" si="414"/>
        <v>0</v>
      </c>
      <c r="U519" s="84">
        <f t="shared" si="415"/>
        <v>0</v>
      </c>
      <c r="V519" s="84">
        <f t="shared" si="392"/>
        <v>0</v>
      </c>
      <c r="W519" s="84">
        <f t="shared" si="393"/>
        <v>0</v>
      </c>
      <c r="X519" s="84">
        <f t="shared" si="394"/>
        <v>0</v>
      </c>
      <c r="Y519" s="84">
        <f t="shared" si="395"/>
        <v>0</v>
      </c>
      <c r="Z519" s="84">
        <f t="shared" si="396"/>
        <v>0</v>
      </c>
      <c r="AA519" s="84">
        <f t="shared" si="397"/>
        <v>0</v>
      </c>
      <c r="AB519" s="84">
        <f t="shared" si="398"/>
        <v>0</v>
      </c>
      <c r="AC519" s="84">
        <f t="shared" si="399"/>
        <v>0</v>
      </c>
      <c r="AD519" s="84">
        <f t="shared" si="400"/>
        <v>0</v>
      </c>
      <c r="AF519" s="83">
        <f t="shared" si="401"/>
        <v>0</v>
      </c>
      <c r="AG519" s="83">
        <f t="shared" si="402"/>
        <v>0</v>
      </c>
      <c r="AH519" s="83">
        <f t="shared" si="403"/>
        <v>0</v>
      </c>
      <c r="AI519" s="83">
        <f t="shared" si="404"/>
        <v>0</v>
      </c>
      <c r="AJ519" s="83">
        <f t="shared" si="405"/>
        <v>0</v>
      </c>
      <c r="AK519" s="83">
        <f t="shared" si="406"/>
        <v>0</v>
      </c>
      <c r="AL519" s="83">
        <f t="shared" si="407"/>
        <v>0</v>
      </c>
      <c r="AM519" s="83">
        <f t="shared" si="408"/>
        <v>0</v>
      </c>
      <c r="AN519" s="83">
        <f t="shared" si="409"/>
        <v>0</v>
      </c>
      <c r="AO519" s="83">
        <f t="shared" si="416"/>
        <v>0</v>
      </c>
      <c r="AP519" s="83">
        <f t="shared" si="410"/>
        <v>0</v>
      </c>
      <c r="AQ519" s="83">
        <f t="shared" si="411"/>
        <v>0</v>
      </c>
      <c r="AR519" s="83">
        <f t="shared" si="417"/>
        <v>0</v>
      </c>
      <c r="AT519" t="s">
        <v>15</v>
      </c>
    </row>
    <row r="520" spans="1:46" x14ac:dyDescent="0.25">
      <c r="A520" s="10" t="s">
        <v>592</v>
      </c>
      <c r="B520" s="10">
        <v>2024</v>
      </c>
      <c r="C520" s="10" t="s">
        <v>15</v>
      </c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2"/>
      <c r="R520" s="84">
        <f t="shared" si="412"/>
        <v>0</v>
      </c>
      <c r="S520" s="84">
        <f t="shared" si="413"/>
        <v>0</v>
      </c>
      <c r="T520" s="84">
        <f t="shared" si="414"/>
        <v>0</v>
      </c>
      <c r="U520" s="84">
        <f t="shared" si="415"/>
        <v>0</v>
      </c>
      <c r="V520" s="84">
        <f t="shared" si="392"/>
        <v>0</v>
      </c>
      <c r="W520" s="84">
        <f t="shared" si="393"/>
        <v>0</v>
      </c>
      <c r="X520" s="84">
        <f t="shared" si="394"/>
        <v>0</v>
      </c>
      <c r="Y520" s="84">
        <f t="shared" si="395"/>
        <v>0</v>
      </c>
      <c r="Z520" s="84">
        <f t="shared" si="396"/>
        <v>0</v>
      </c>
      <c r="AA520" s="84">
        <f t="shared" si="397"/>
        <v>0</v>
      </c>
      <c r="AB520" s="84">
        <f t="shared" si="398"/>
        <v>0</v>
      </c>
      <c r="AC520" s="84">
        <f t="shared" si="399"/>
        <v>0</v>
      </c>
      <c r="AD520" s="84">
        <f t="shared" si="400"/>
        <v>0</v>
      </c>
      <c r="AF520" s="83">
        <f t="shared" si="401"/>
        <v>0</v>
      </c>
      <c r="AG520" s="83">
        <f t="shared" si="402"/>
        <v>0</v>
      </c>
      <c r="AH520" s="83">
        <f t="shared" si="403"/>
        <v>0</v>
      </c>
      <c r="AI520" s="83">
        <f t="shared" si="404"/>
        <v>0</v>
      </c>
      <c r="AJ520" s="83">
        <f t="shared" si="405"/>
        <v>0</v>
      </c>
      <c r="AK520" s="83">
        <f t="shared" si="406"/>
        <v>0</v>
      </c>
      <c r="AL520" s="83">
        <f t="shared" si="407"/>
        <v>0</v>
      </c>
      <c r="AM520" s="83">
        <f t="shared" si="408"/>
        <v>0</v>
      </c>
      <c r="AN520" s="83">
        <f t="shared" si="409"/>
        <v>0</v>
      </c>
      <c r="AO520" s="83">
        <f t="shared" si="416"/>
        <v>0</v>
      </c>
      <c r="AP520" s="83">
        <f t="shared" si="410"/>
        <v>0</v>
      </c>
      <c r="AQ520" s="83">
        <f t="shared" si="411"/>
        <v>0</v>
      </c>
      <c r="AR520" s="83">
        <f t="shared" si="417"/>
        <v>0</v>
      </c>
      <c r="AT520" t="s">
        <v>15</v>
      </c>
    </row>
    <row r="521" spans="1:46" x14ac:dyDescent="0.25">
      <c r="A521" s="10" t="s">
        <v>592</v>
      </c>
      <c r="B521" s="10">
        <v>2025</v>
      </c>
      <c r="C521" s="10" t="s">
        <v>15</v>
      </c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2"/>
      <c r="R521" s="84">
        <f t="shared" si="412"/>
        <v>0</v>
      </c>
      <c r="S521" s="84">
        <f t="shared" si="413"/>
        <v>0</v>
      </c>
      <c r="T521" s="84">
        <f t="shared" si="414"/>
        <v>0</v>
      </c>
      <c r="U521" s="84">
        <f t="shared" si="415"/>
        <v>0</v>
      </c>
      <c r="V521" s="84">
        <f t="shared" ref="V521:V584" si="418">H521</f>
        <v>0</v>
      </c>
      <c r="W521" s="84">
        <f t="shared" ref="W521:W584" si="419">I521</f>
        <v>0</v>
      </c>
      <c r="X521" s="84">
        <f t="shared" ref="X521:X584" si="420">J521</f>
        <v>0</v>
      </c>
      <c r="Y521" s="84">
        <f t="shared" ref="Y521:Y584" si="421">K521</f>
        <v>0</v>
      </c>
      <c r="Z521" s="84">
        <f t="shared" ref="Z521:Z584" si="422">L521</f>
        <v>0</v>
      </c>
      <c r="AA521" s="84">
        <f t="shared" ref="AA521:AA584" si="423">M521</f>
        <v>0</v>
      </c>
      <c r="AB521" s="84">
        <f t="shared" ref="AB521:AB584" si="424">N521</f>
        <v>0</v>
      </c>
      <c r="AC521" s="84">
        <f t="shared" ref="AC521:AC584" si="425">O521</f>
        <v>0</v>
      </c>
      <c r="AD521" s="84">
        <f t="shared" ref="AD521:AD584" si="426">P521</f>
        <v>0</v>
      </c>
      <c r="AF521" s="83">
        <f t="shared" ref="AF521:AF584" si="427">R521</f>
        <v>0</v>
      </c>
      <c r="AG521" s="83">
        <f t="shared" ref="AG521:AG584" si="428">S521</f>
        <v>0</v>
      </c>
      <c r="AH521" s="83">
        <f t="shared" ref="AH521:AH584" si="429">T521</f>
        <v>0</v>
      </c>
      <c r="AI521" s="83">
        <f t="shared" ref="AI521:AI584" si="430">U521</f>
        <v>0</v>
      </c>
      <c r="AJ521" s="83">
        <f t="shared" ref="AJ521:AJ584" si="431">V521</f>
        <v>0</v>
      </c>
      <c r="AK521" s="83">
        <f t="shared" ref="AK521:AK584" si="432">W521</f>
        <v>0</v>
      </c>
      <c r="AL521" s="83">
        <f t="shared" ref="AL521:AL584" si="433">X521</f>
        <v>0</v>
      </c>
      <c r="AM521" s="83">
        <f t="shared" ref="AM521:AM584" si="434">Y521</f>
        <v>0</v>
      </c>
      <c r="AN521" s="83">
        <f t="shared" ref="AN521:AN584" si="435">Z521</f>
        <v>0</v>
      </c>
      <c r="AO521" s="83">
        <f t="shared" si="416"/>
        <v>0</v>
      </c>
      <c r="AP521" s="83">
        <f t="shared" ref="AP521:AP584" si="436">AB521</f>
        <v>0</v>
      </c>
      <c r="AQ521" s="83">
        <f t="shared" ref="AQ521:AQ584" si="437">AC521</f>
        <v>0</v>
      </c>
      <c r="AR521" s="83">
        <f t="shared" si="417"/>
        <v>0</v>
      </c>
      <c r="AT521" t="s">
        <v>15</v>
      </c>
    </row>
    <row r="522" spans="1:46" x14ac:dyDescent="0.25">
      <c r="A522" s="10" t="s">
        <v>592</v>
      </c>
      <c r="B522" s="10">
        <v>2026</v>
      </c>
      <c r="C522" s="10" t="s">
        <v>15</v>
      </c>
      <c r="D522" s="106">
        <v>3.0018180777672474</v>
      </c>
      <c r="E522" s="106"/>
      <c r="F522" s="106">
        <v>3.0018180777672474</v>
      </c>
      <c r="G522" s="103"/>
      <c r="H522" s="106">
        <v>3.0018180777672474</v>
      </c>
      <c r="I522" s="106"/>
      <c r="J522" s="106">
        <v>3.0018180777672474</v>
      </c>
      <c r="K522" s="103"/>
      <c r="L522" s="103"/>
      <c r="M522" s="103">
        <v>3.0018180777672474</v>
      </c>
      <c r="N522" s="103"/>
      <c r="O522" s="103"/>
      <c r="P522" s="102"/>
      <c r="R522" s="84">
        <f t="shared" si="412"/>
        <v>3.0018180777672474</v>
      </c>
      <c r="S522" s="84">
        <f t="shared" si="413"/>
        <v>0</v>
      </c>
      <c r="T522" s="84">
        <f t="shared" si="414"/>
        <v>3.0018180777672474</v>
      </c>
      <c r="U522" s="84">
        <f t="shared" si="415"/>
        <v>0</v>
      </c>
      <c r="V522" s="84">
        <f t="shared" si="418"/>
        <v>3.0018180777672474</v>
      </c>
      <c r="W522" s="84">
        <f t="shared" si="419"/>
        <v>0</v>
      </c>
      <c r="X522" s="84">
        <f t="shared" si="420"/>
        <v>3.0018180777672474</v>
      </c>
      <c r="Y522" s="84">
        <f t="shared" si="421"/>
        <v>0</v>
      </c>
      <c r="Z522" s="84">
        <f t="shared" si="422"/>
        <v>0</v>
      </c>
      <c r="AA522" s="84">
        <f t="shared" si="423"/>
        <v>3.0018180777672474</v>
      </c>
      <c r="AB522" s="84">
        <f t="shared" si="424"/>
        <v>0</v>
      </c>
      <c r="AC522" s="84">
        <f t="shared" si="425"/>
        <v>0</v>
      </c>
      <c r="AD522" s="84">
        <f t="shared" si="426"/>
        <v>0</v>
      </c>
      <c r="AF522" s="83">
        <f t="shared" si="427"/>
        <v>3.0018180777672474</v>
      </c>
      <c r="AG522" s="83">
        <f t="shared" si="428"/>
        <v>0</v>
      </c>
      <c r="AH522" s="83">
        <f t="shared" si="429"/>
        <v>3.0018180777672474</v>
      </c>
      <c r="AI522" s="83">
        <f t="shared" si="430"/>
        <v>0</v>
      </c>
      <c r="AJ522" s="83">
        <f t="shared" si="431"/>
        <v>3.0018180777672474</v>
      </c>
      <c r="AK522" s="83">
        <f t="shared" si="432"/>
        <v>0</v>
      </c>
      <c r="AL522" s="83">
        <f t="shared" si="433"/>
        <v>3.0018180777672474</v>
      </c>
      <c r="AM522" s="83">
        <f t="shared" si="434"/>
        <v>0</v>
      </c>
      <c r="AN522" s="83">
        <f t="shared" si="435"/>
        <v>0</v>
      </c>
      <c r="AO522" s="83">
        <f t="shared" si="416"/>
        <v>3.0018180777672474</v>
      </c>
      <c r="AP522" s="83">
        <f t="shared" si="436"/>
        <v>0</v>
      </c>
      <c r="AQ522" s="83">
        <f t="shared" si="437"/>
        <v>0</v>
      </c>
      <c r="AR522" s="83">
        <f t="shared" si="417"/>
        <v>0</v>
      </c>
      <c r="AT522" t="s">
        <v>15</v>
      </c>
    </row>
    <row r="523" spans="1:46" x14ac:dyDescent="0.25">
      <c r="A523" s="10" t="s">
        <v>592</v>
      </c>
      <c r="B523" s="10">
        <v>2027</v>
      </c>
      <c r="C523" s="10" t="s">
        <v>15</v>
      </c>
      <c r="D523" s="106">
        <v>5.5345925414825761</v>
      </c>
      <c r="E523" s="106"/>
      <c r="F523" s="106">
        <v>5.5345925414825761</v>
      </c>
      <c r="G523" s="103"/>
      <c r="H523" s="106">
        <v>5.5345925414825761</v>
      </c>
      <c r="I523" s="106"/>
      <c r="J523" s="106">
        <v>5.5345925414825761</v>
      </c>
      <c r="K523" s="103"/>
      <c r="L523" s="103"/>
      <c r="M523" s="103">
        <v>5.5345925414825761</v>
      </c>
      <c r="N523" s="103"/>
      <c r="O523" s="103"/>
      <c r="P523" s="102"/>
      <c r="R523" s="84">
        <f t="shared" si="412"/>
        <v>5.5345925414825761</v>
      </c>
      <c r="S523" s="84">
        <f t="shared" si="413"/>
        <v>0</v>
      </c>
      <c r="T523" s="84">
        <f t="shared" si="414"/>
        <v>5.5345925414825761</v>
      </c>
      <c r="U523" s="84">
        <f t="shared" si="415"/>
        <v>0</v>
      </c>
      <c r="V523" s="84">
        <f t="shared" si="418"/>
        <v>5.5345925414825761</v>
      </c>
      <c r="W523" s="84">
        <f t="shared" si="419"/>
        <v>0</v>
      </c>
      <c r="X523" s="84">
        <f t="shared" si="420"/>
        <v>5.5345925414825761</v>
      </c>
      <c r="Y523" s="84">
        <f t="shared" si="421"/>
        <v>0</v>
      </c>
      <c r="Z523" s="84">
        <f t="shared" si="422"/>
        <v>0</v>
      </c>
      <c r="AA523" s="84">
        <f t="shared" si="423"/>
        <v>5.5345925414825761</v>
      </c>
      <c r="AB523" s="84">
        <f t="shared" si="424"/>
        <v>0</v>
      </c>
      <c r="AC523" s="84">
        <f t="shared" si="425"/>
        <v>0</v>
      </c>
      <c r="AD523" s="84">
        <f t="shared" si="426"/>
        <v>0</v>
      </c>
      <c r="AF523" s="83">
        <f t="shared" si="427"/>
        <v>5.5345925414825761</v>
      </c>
      <c r="AG523" s="83">
        <f t="shared" si="428"/>
        <v>0</v>
      </c>
      <c r="AH523" s="83">
        <f t="shared" si="429"/>
        <v>5.5345925414825761</v>
      </c>
      <c r="AI523" s="83">
        <f t="shared" si="430"/>
        <v>0</v>
      </c>
      <c r="AJ523" s="83">
        <f t="shared" si="431"/>
        <v>5.5345925414825761</v>
      </c>
      <c r="AK523" s="83">
        <f t="shared" si="432"/>
        <v>0</v>
      </c>
      <c r="AL523" s="83">
        <f t="shared" si="433"/>
        <v>5.5345925414825761</v>
      </c>
      <c r="AM523" s="83">
        <f t="shared" si="434"/>
        <v>0</v>
      </c>
      <c r="AN523" s="83">
        <f t="shared" si="435"/>
        <v>0</v>
      </c>
      <c r="AO523" s="83">
        <f t="shared" si="416"/>
        <v>5.5345925414825761</v>
      </c>
      <c r="AP523" s="83">
        <f t="shared" si="436"/>
        <v>0</v>
      </c>
      <c r="AQ523" s="83">
        <f t="shared" si="437"/>
        <v>0</v>
      </c>
      <c r="AR523" s="83">
        <f t="shared" si="417"/>
        <v>0</v>
      </c>
      <c r="AT523" t="s">
        <v>15</v>
      </c>
    </row>
    <row r="524" spans="1:46" x14ac:dyDescent="0.25">
      <c r="A524" s="10" t="s">
        <v>592</v>
      </c>
      <c r="B524" s="10">
        <v>2028</v>
      </c>
      <c r="C524" s="10" t="s">
        <v>15</v>
      </c>
      <c r="D524" s="106">
        <v>7.5997081378545834</v>
      </c>
      <c r="E524" s="106"/>
      <c r="F524" s="106">
        <v>7.5997081378545834</v>
      </c>
      <c r="G524" s="103"/>
      <c r="H524" s="106">
        <v>7.5997081378545834</v>
      </c>
      <c r="I524" s="106"/>
      <c r="J524" s="106">
        <v>7.5997081378545834</v>
      </c>
      <c r="K524" s="103"/>
      <c r="L524" s="103"/>
      <c r="M524" s="103">
        <v>7.5997081378545834</v>
      </c>
      <c r="N524" s="103"/>
      <c r="O524" s="103"/>
      <c r="P524" s="102"/>
      <c r="R524" s="84">
        <f t="shared" si="412"/>
        <v>7.5997081378545834</v>
      </c>
      <c r="S524" s="84">
        <f t="shared" si="413"/>
        <v>0</v>
      </c>
      <c r="T524" s="84">
        <f t="shared" si="414"/>
        <v>7.5997081378545834</v>
      </c>
      <c r="U524" s="84">
        <f t="shared" si="415"/>
        <v>0</v>
      </c>
      <c r="V524" s="84">
        <f t="shared" si="418"/>
        <v>7.5997081378545834</v>
      </c>
      <c r="W524" s="84">
        <f t="shared" si="419"/>
        <v>0</v>
      </c>
      <c r="X524" s="84">
        <f t="shared" si="420"/>
        <v>7.5997081378545834</v>
      </c>
      <c r="Y524" s="84">
        <f t="shared" si="421"/>
        <v>0</v>
      </c>
      <c r="Z524" s="84">
        <f t="shared" si="422"/>
        <v>0</v>
      </c>
      <c r="AA524" s="84">
        <f t="shared" si="423"/>
        <v>7.5997081378545834</v>
      </c>
      <c r="AB524" s="84">
        <f t="shared" si="424"/>
        <v>0</v>
      </c>
      <c r="AC524" s="84">
        <f t="shared" si="425"/>
        <v>0</v>
      </c>
      <c r="AD524" s="84">
        <f t="shared" si="426"/>
        <v>0</v>
      </c>
      <c r="AF524" s="83">
        <f t="shared" si="427"/>
        <v>7.5997081378545834</v>
      </c>
      <c r="AG524" s="83">
        <f t="shared" si="428"/>
        <v>0</v>
      </c>
      <c r="AH524" s="83">
        <f t="shared" si="429"/>
        <v>7.5997081378545834</v>
      </c>
      <c r="AI524" s="83">
        <f t="shared" si="430"/>
        <v>0</v>
      </c>
      <c r="AJ524" s="83">
        <f t="shared" si="431"/>
        <v>7.5997081378545834</v>
      </c>
      <c r="AK524" s="83">
        <f t="shared" si="432"/>
        <v>0</v>
      </c>
      <c r="AL524" s="83">
        <f t="shared" si="433"/>
        <v>7.5997081378545834</v>
      </c>
      <c r="AM524" s="83">
        <f t="shared" si="434"/>
        <v>0</v>
      </c>
      <c r="AN524" s="83">
        <f t="shared" si="435"/>
        <v>0</v>
      </c>
      <c r="AO524" s="83">
        <f t="shared" si="416"/>
        <v>7.5997081378545834</v>
      </c>
      <c r="AP524" s="83">
        <f t="shared" si="436"/>
        <v>0</v>
      </c>
      <c r="AQ524" s="83">
        <f t="shared" si="437"/>
        <v>0</v>
      </c>
      <c r="AR524" s="83">
        <f t="shared" si="417"/>
        <v>0</v>
      </c>
      <c r="AT524" t="s">
        <v>15</v>
      </c>
    </row>
    <row r="525" spans="1:46" x14ac:dyDescent="0.25">
      <c r="A525" s="10" t="s">
        <v>592</v>
      </c>
      <c r="B525" s="10">
        <v>2029</v>
      </c>
      <c r="C525" s="10" t="s">
        <v>15</v>
      </c>
      <c r="D525" s="106">
        <v>9.305167784342002</v>
      </c>
      <c r="E525" s="106"/>
      <c r="F525" s="106">
        <v>9.305167784342002</v>
      </c>
      <c r="G525" s="103"/>
      <c r="H525" s="106">
        <v>9.305167784342002</v>
      </c>
      <c r="I525" s="106"/>
      <c r="J525" s="106">
        <v>9.305167784342002</v>
      </c>
      <c r="K525" s="103"/>
      <c r="L525" s="103"/>
      <c r="M525" s="103">
        <v>9.305167784342002</v>
      </c>
      <c r="N525" s="103"/>
      <c r="O525" s="103"/>
      <c r="P525" s="102"/>
      <c r="R525" s="84">
        <f t="shared" si="412"/>
        <v>9.305167784342002</v>
      </c>
      <c r="S525" s="84">
        <f t="shared" si="413"/>
        <v>0</v>
      </c>
      <c r="T525" s="84">
        <f t="shared" si="414"/>
        <v>9.305167784342002</v>
      </c>
      <c r="U525" s="84">
        <f t="shared" si="415"/>
        <v>0</v>
      </c>
      <c r="V525" s="84">
        <f t="shared" si="418"/>
        <v>9.305167784342002</v>
      </c>
      <c r="W525" s="84">
        <f t="shared" si="419"/>
        <v>0</v>
      </c>
      <c r="X525" s="84">
        <f t="shared" si="420"/>
        <v>9.305167784342002</v>
      </c>
      <c r="Y525" s="84">
        <f t="shared" si="421"/>
        <v>0</v>
      </c>
      <c r="Z525" s="84">
        <f t="shared" si="422"/>
        <v>0</v>
      </c>
      <c r="AA525" s="84">
        <f t="shared" si="423"/>
        <v>9.305167784342002</v>
      </c>
      <c r="AB525" s="84">
        <f t="shared" si="424"/>
        <v>0</v>
      </c>
      <c r="AC525" s="84">
        <f t="shared" si="425"/>
        <v>0</v>
      </c>
      <c r="AD525" s="84">
        <f t="shared" si="426"/>
        <v>0</v>
      </c>
      <c r="AF525" s="83">
        <f t="shared" si="427"/>
        <v>9.305167784342002</v>
      </c>
      <c r="AG525" s="83">
        <f t="shared" si="428"/>
        <v>0</v>
      </c>
      <c r="AH525" s="83">
        <f t="shared" si="429"/>
        <v>9.305167784342002</v>
      </c>
      <c r="AI525" s="83">
        <f t="shared" si="430"/>
        <v>0</v>
      </c>
      <c r="AJ525" s="83">
        <f t="shared" si="431"/>
        <v>9.305167784342002</v>
      </c>
      <c r="AK525" s="83">
        <f t="shared" si="432"/>
        <v>0</v>
      </c>
      <c r="AL525" s="83">
        <f t="shared" si="433"/>
        <v>9.305167784342002</v>
      </c>
      <c r="AM525" s="83">
        <f t="shared" si="434"/>
        <v>0</v>
      </c>
      <c r="AN525" s="83">
        <f t="shared" si="435"/>
        <v>0</v>
      </c>
      <c r="AO525" s="83">
        <f t="shared" si="416"/>
        <v>9.305167784342002</v>
      </c>
      <c r="AP525" s="83">
        <f t="shared" si="436"/>
        <v>0</v>
      </c>
      <c r="AQ525" s="83">
        <f t="shared" si="437"/>
        <v>0</v>
      </c>
      <c r="AR525" s="83">
        <f t="shared" si="417"/>
        <v>0</v>
      </c>
      <c r="AT525" t="s">
        <v>15</v>
      </c>
    </row>
    <row r="526" spans="1:46" x14ac:dyDescent="0.25">
      <c r="A526" s="10" t="s">
        <v>592</v>
      </c>
      <c r="B526" s="10">
        <v>2030</v>
      </c>
      <c r="C526" s="10" t="s">
        <v>15</v>
      </c>
      <c r="D526" s="106">
        <v>10.692798858585986</v>
      </c>
      <c r="E526" s="106"/>
      <c r="F526" s="106">
        <v>10.692798858585986</v>
      </c>
      <c r="G526" s="103"/>
      <c r="H526" s="106">
        <v>10.692798858585986</v>
      </c>
      <c r="I526" s="106"/>
      <c r="J526" s="106">
        <v>10.692798858585986</v>
      </c>
      <c r="K526" s="103"/>
      <c r="L526" s="103"/>
      <c r="M526" s="103">
        <v>10.692798858585986</v>
      </c>
      <c r="N526" s="103"/>
      <c r="O526" s="103"/>
      <c r="P526" s="102"/>
      <c r="R526" s="84">
        <f t="shared" si="412"/>
        <v>10.692798858585986</v>
      </c>
      <c r="S526" s="84">
        <f t="shared" si="413"/>
        <v>0</v>
      </c>
      <c r="T526" s="84">
        <f t="shared" si="414"/>
        <v>10.692798858585986</v>
      </c>
      <c r="U526" s="84">
        <f t="shared" si="415"/>
        <v>0</v>
      </c>
      <c r="V526" s="84">
        <f t="shared" si="418"/>
        <v>10.692798858585986</v>
      </c>
      <c r="W526" s="84">
        <f t="shared" si="419"/>
        <v>0</v>
      </c>
      <c r="X526" s="84">
        <f t="shared" si="420"/>
        <v>10.692798858585986</v>
      </c>
      <c r="Y526" s="84">
        <f t="shared" si="421"/>
        <v>0</v>
      </c>
      <c r="Z526" s="84">
        <f t="shared" si="422"/>
        <v>0</v>
      </c>
      <c r="AA526" s="84">
        <f t="shared" si="423"/>
        <v>10.692798858585986</v>
      </c>
      <c r="AB526" s="84">
        <f t="shared" si="424"/>
        <v>0</v>
      </c>
      <c r="AC526" s="84">
        <f t="shared" si="425"/>
        <v>0</v>
      </c>
      <c r="AD526" s="84">
        <f t="shared" si="426"/>
        <v>0</v>
      </c>
      <c r="AF526" s="83">
        <f t="shared" si="427"/>
        <v>10.692798858585986</v>
      </c>
      <c r="AG526" s="83">
        <f t="shared" si="428"/>
        <v>0</v>
      </c>
      <c r="AH526" s="83">
        <f t="shared" si="429"/>
        <v>10.692798858585986</v>
      </c>
      <c r="AI526" s="83">
        <f t="shared" si="430"/>
        <v>0</v>
      </c>
      <c r="AJ526" s="83">
        <f t="shared" si="431"/>
        <v>10.692798858585986</v>
      </c>
      <c r="AK526" s="83">
        <f t="shared" si="432"/>
        <v>0</v>
      </c>
      <c r="AL526" s="83">
        <f t="shared" si="433"/>
        <v>10.692798858585986</v>
      </c>
      <c r="AM526" s="83">
        <f t="shared" si="434"/>
        <v>0</v>
      </c>
      <c r="AN526" s="83">
        <f t="shared" si="435"/>
        <v>0</v>
      </c>
      <c r="AO526" s="83">
        <f t="shared" si="416"/>
        <v>10.692798858585986</v>
      </c>
      <c r="AP526" s="83">
        <f t="shared" si="436"/>
        <v>0</v>
      </c>
      <c r="AQ526" s="83">
        <f t="shared" si="437"/>
        <v>0</v>
      </c>
      <c r="AR526" s="83">
        <f t="shared" si="417"/>
        <v>0</v>
      </c>
      <c r="AT526" t="s">
        <v>15</v>
      </c>
    </row>
    <row r="527" spans="1:46" x14ac:dyDescent="0.25">
      <c r="A527" s="10" t="s">
        <v>592</v>
      </c>
      <c r="B527" s="10">
        <v>2031</v>
      </c>
      <c r="C527" s="10" t="s">
        <v>15</v>
      </c>
      <c r="D527" s="106">
        <v>9.2560995318296637</v>
      </c>
      <c r="E527" s="106"/>
      <c r="F527" s="106">
        <v>9.2560995318296637</v>
      </c>
      <c r="G527" s="103"/>
      <c r="H527" s="106">
        <v>9.2560995318296637</v>
      </c>
      <c r="I527" s="106"/>
      <c r="J527" s="106">
        <v>9.2560995318296637</v>
      </c>
      <c r="K527" s="103"/>
      <c r="L527" s="103"/>
      <c r="M527" s="103">
        <v>9.2560995318296637</v>
      </c>
      <c r="N527" s="103"/>
      <c r="O527" s="103"/>
      <c r="P527" s="102"/>
      <c r="R527" s="84">
        <f t="shared" si="412"/>
        <v>9.2560995318296637</v>
      </c>
      <c r="S527" s="84">
        <f t="shared" si="413"/>
        <v>0</v>
      </c>
      <c r="T527" s="84">
        <f t="shared" si="414"/>
        <v>9.2560995318296637</v>
      </c>
      <c r="U527" s="84">
        <f t="shared" si="415"/>
        <v>0</v>
      </c>
      <c r="V527" s="84">
        <f t="shared" si="418"/>
        <v>9.2560995318296637</v>
      </c>
      <c r="W527" s="84">
        <f t="shared" si="419"/>
        <v>0</v>
      </c>
      <c r="X527" s="84">
        <f t="shared" si="420"/>
        <v>9.2560995318296637</v>
      </c>
      <c r="Y527" s="84">
        <f t="shared" si="421"/>
        <v>0</v>
      </c>
      <c r="Z527" s="84">
        <f t="shared" si="422"/>
        <v>0</v>
      </c>
      <c r="AA527" s="84">
        <f t="shared" si="423"/>
        <v>9.2560995318296637</v>
      </c>
      <c r="AB527" s="84">
        <f t="shared" si="424"/>
        <v>0</v>
      </c>
      <c r="AC527" s="84">
        <f t="shared" si="425"/>
        <v>0</v>
      </c>
      <c r="AD527" s="84">
        <f t="shared" si="426"/>
        <v>0</v>
      </c>
      <c r="AF527" s="83">
        <f t="shared" si="427"/>
        <v>9.2560995318296637</v>
      </c>
      <c r="AG527" s="83">
        <f t="shared" si="428"/>
        <v>0</v>
      </c>
      <c r="AH527" s="83">
        <f t="shared" si="429"/>
        <v>9.2560995318296637</v>
      </c>
      <c r="AI527" s="83">
        <f t="shared" si="430"/>
        <v>0</v>
      </c>
      <c r="AJ527" s="83">
        <f t="shared" si="431"/>
        <v>9.2560995318296637</v>
      </c>
      <c r="AK527" s="83">
        <f t="shared" si="432"/>
        <v>0</v>
      </c>
      <c r="AL527" s="83">
        <f t="shared" si="433"/>
        <v>9.2560995318296637</v>
      </c>
      <c r="AM527" s="83">
        <f t="shared" si="434"/>
        <v>0</v>
      </c>
      <c r="AN527" s="83">
        <f t="shared" si="435"/>
        <v>0</v>
      </c>
      <c r="AO527" s="83">
        <f t="shared" si="416"/>
        <v>9.2560995318296637</v>
      </c>
      <c r="AP527" s="83">
        <f t="shared" si="436"/>
        <v>0</v>
      </c>
      <c r="AQ527" s="83">
        <f t="shared" si="437"/>
        <v>0</v>
      </c>
      <c r="AR527" s="83">
        <f t="shared" si="417"/>
        <v>0</v>
      </c>
      <c r="AT527" t="s">
        <v>15</v>
      </c>
    </row>
    <row r="528" spans="1:46" x14ac:dyDescent="0.25">
      <c r="A528" s="10" t="s">
        <v>592</v>
      </c>
      <c r="B528" s="10">
        <v>2032</v>
      </c>
      <c r="C528" s="10" t="s">
        <v>15</v>
      </c>
      <c r="D528" s="106">
        <v>7.8195839272278453</v>
      </c>
      <c r="E528" s="106"/>
      <c r="F528" s="106">
        <v>7.8195839272278453</v>
      </c>
      <c r="G528" s="103"/>
      <c r="H528" s="106">
        <v>7.8195839272278453</v>
      </c>
      <c r="I528" s="106"/>
      <c r="J528" s="106">
        <v>7.8195839272278453</v>
      </c>
      <c r="K528" s="103"/>
      <c r="L528" s="103"/>
      <c r="M528" s="103">
        <v>7.8195839272278453</v>
      </c>
      <c r="N528" s="103"/>
      <c r="O528" s="103"/>
      <c r="P528" s="102"/>
      <c r="R528" s="84">
        <f t="shared" si="412"/>
        <v>7.8195839272278453</v>
      </c>
      <c r="S528" s="84">
        <f t="shared" si="413"/>
        <v>0</v>
      </c>
      <c r="T528" s="84">
        <f t="shared" si="414"/>
        <v>7.8195839272278453</v>
      </c>
      <c r="U528" s="84">
        <f t="shared" si="415"/>
        <v>0</v>
      </c>
      <c r="V528" s="84">
        <f t="shared" si="418"/>
        <v>7.8195839272278453</v>
      </c>
      <c r="W528" s="84">
        <f t="shared" si="419"/>
        <v>0</v>
      </c>
      <c r="X528" s="84">
        <f t="shared" si="420"/>
        <v>7.8195839272278453</v>
      </c>
      <c r="Y528" s="84">
        <f t="shared" si="421"/>
        <v>0</v>
      </c>
      <c r="Z528" s="84">
        <f t="shared" si="422"/>
        <v>0</v>
      </c>
      <c r="AA528" s="84">
        <f t="shared" si="423"/>
        <v>7.8195839272278453</v>
      </c>
      <c r="AB528" s="84">
        <f t="shared" si="424"/>
        <v>0</v>
      </c>
      <c r="AC528" s="84">
        <f t="shared" si="425"/>
        <v>0</v>
      </c>
      <c r="AD528" s="84">
        <f t="shared" si="426"/>
        <v>0</v>
      </c>
      <c r="AF528" s="83">
        <f t="shared" si="427"/>
        <v>7.8195839272278453</v>
      </c>
      <c r="AG528" s="83">
        <f t="shared" si="428"/>
        <v>0</v>
      </c>
      <c r="AH528" s="83">
        <f t="shared" si="429"/>
        <v>7.8195839272278453</v>
      </c>
      <c r="AI528" s="83">
        <f t="shared" si="430"/>
        <v>0</v>
      </c>
      <c r="AJ528" s="83">
        <f t="shared" si="431"/>
        <v>7.8195839272278453</v>
      </c>
      <c r="AK528" s="83">
        <f t="shared" si="432"/>
        <v>0</v>
      </c>
      <c r="AL528" s="83">
        <f t="shared" si="433"/>
        <v>7.8195839272278453</v>
      </c>
      <c r="AM528" s="83">
        <f t="shared" si="434"/>
        <v>0</v>
      </c>
      <c r="AN528" s="83">
        <f t="shared" si="435"/>
        <v>0</v>
      </c>
      <c r="AO528" s="83">
        <f t="shared" si="416"/>
        <v>7.8195839272278453</v>
      </c>
      <c r="AP528" s="83">
        <f t="shared" si="436"/>
        <v>0</v>
      </c>
      <c r="AQ528" s="83">
        <f t="shared" si="437"/>
        <v>0</v>
      </c>
      <c r="AR528" s="83">
        <f t="shared" si="417"/>
        <v>0</v>
      </c>
      <c r="AT528" t="s">
        <v>15</v>
      </c>
    </row>
    <row r="529" spans="1:46" x14ac:dyDescent="0.25">
      <c r="A529" s="10" t="s">
        <v>592</v>
      </c>
      <c r="B529" s="10">
        <v>2033</v>
      </c>
      <c r="C529" s="10" t="s">
        <v>15</v>
      </c>
      <c r="D529" s="106">
        <v>6.4458751370466674</v>
      </c>
      <c r="E529" s="106"/>
      <c r="F529" s="106">
        <v>6.4458751370466674</v>
      </c>
      <c r="G529" s="103"/>
      <c r="H529" s="106">
        <v>6.4458751370466674</v>
      </c>
      <c r="I529" s="106"/>
      <c r="J529" s="106">
        <v>6.4458751370466674</v>
      </c>
      <c r="K529" s="103"/>
      <c r="L529" s="103"/>
      <c r="M529" s="103">
        <v>6.4458751370466674</v>
      </c>
      <c r="N529" s="103"/>
      <c r="O529" s="103"/>
      <c r="P529" s="102"/>
      <c r="R529" s="84">
        <f t="shared" si="412"/>
        <v>6.4458751370466674</v>
      </c>
      <c r="S529" s="84">
        <f t="shared" si="413"/>
        <v>0</v>
      </c>
      <c r="T529" s="84">
        <f t="shared" si="414"/>
        <v>6.4458751370466674</v>
      </c>
      <c r="U529" s="84">
        <f t="shared" si="415"/>
        <v>0</v>
      </c>
      <c r="V529" s="84">
        <f t="shared" si="418"/>
        <v>6.4458751370466674</v>
      </c>
      <c r="W529" s="84">
        <f t="shared" si="419"/>
        <v>0</v>
      </c>
      <c r="X529" s="84">
        <f t="shared" si="420"/>
        <v>6.4458751370466674</v>
      </c>
      <c r="Y529" s="84">
        <f t="shared" si="421"/>
        <v>0</v>
      </c>
      <c r="Z529" s="84">
        <f t="shared" si="422"/>
        <v>0</v>
      </c>
      <c r="AA529" s="84">
        <f t="shared" si="423"/>
        <v>6.4458751370466674</v>
      </c>
      <c r="AB529" s="84">
        <f t="shared" si="424"/>
        <v>0</v>
      </c>
      <c r="AC529" s="84">
        <f t="shared" si="425"/>
        <v>0</v>
      </c>
      <c r="AD529" s="84">
        <f t="shared" si="426"/>
        <v>0</v>
      </c>
      <c r="AF529" s="83">
        <f t="shared" si="427"/>
        <v>6.4458751370466674</v>
      </c>
      <c r="AG529" s="83">
        <f t="shared" si="428"/>
        <v>0</v>
      </c>
      <c r="AH529" s="83">
        <f t="shared" si="429"/>
        <v>6.4458751370466674</v>
      </c>
      <c r="AI529" s="83">
        <f t="shared" si="430"/>
        <v>0</v>
      </c>
      <c r="AJ529" s="83">
        <f t="shared" si="431"/>
        <v>6.4458751370466674</v>
      </c>
      <c r="AK529" s="83">
        <f t="shared" si="432"/>
        <v>0</v>
      </c>
      <c r="AL529" s="83">
        <f t="shared" si="433"/>
        <v>6.4458751370466674</v>
      </c>
      <c r="AM529" s="83">
        <f t="shared" si="434"/>
        <v>0</v>
      </c>
      <c r="AN529" s="83">
        <f t="shared" si="435"/>
        <v>0</v>
      </c>
      <c r="AO529" s="83">
        <f t="shared" si="416"/>
        <v>6.4458751370466674</v>
      </c>
      <c r="AP529" s="83">
        <f t="shared" si="436"/>
        <v>0</v>
      </c>
      <c r="AQ529" s="83">
        <f t="shared" si="437"/>
        <v>0</v>
      </c>
      <c r="AR529" s="83">
        <f t="shared" si="417"/>
        <v>0</v>
      </c>
      <c r="AT529" t="s">
        <v>15</v>
      </c>
    </row>
    <row r="530" spans="1:46" x14ac:dyDescent="0.25">
      <c r="A530" s="10" t="s">
        <v>592</v>
      </c>
      <c r="B530" s="10">
        <v>2034</v>
      </c>
      <c r="C530" s="10" t="s">
        <v>15</v>
      </c>
      <c r="D530" s="106">
        <v>5.1943091258500118</v>
      </c>
      <c r="E530" s="106"/>
      <c r="F530" s="106">
        <v>5.1943091258500118</v>
      </c>
      <c r="G530" s="103"/>
      <c r="H530" s="106">
        <v>5.1943091258500118</v>
      </c>
      <c r="I530" s="106"/>
      <c r="J530" s="106">
        <v>5.1943091258500118</v>
      </c>
      <c r="K530" s="103"/>
      <c r="L530" s="103"/>
      <c r="M530" s="103">
        <v>5.1943091258500118</v>
      </c>
      <c r="N530" s="103"/>
      <c r="O530" s="103"/>
      <c r="P530" s="102"/>
      <c r="R530" s="84">
        <f t="shared" si="412"/>
        <v>5.1943091258500118</v>
      </c>
      <c r="S530" s="84">
        <f t="shared" si="413"/>
        <v>0</v>
      </c>
      <c r="T530" s="84">
        <f t="shared" si="414"/>
        <v>5.1943091258500118</v>
      </c>
      <c r="U530" s="84">
        <f t="shared" si="415"/>
        <v>0</v>
      </c>
      <c r="V530" s="84">
        <f t="shared" si="418"/>
        <v>5.1943091258500118</v>
      </c>
      <c r="W530" s="84">
        <f t="shared" si="419"/>
        <v>0</v>
      </c>
      <c r="X530" s="84">
        <f t="shared" si="420"/>
        <v>5.1943091258500118</v>
      </c>
      <c r="Y530" s="84">
        <f t="shared" si="421"/>
        <v>0</v>
      </c>
      <c r="Z530" s="84">
        <f t="shared" si="422"/>
        <v>0</v>
      </c>
      <c r="AA530" s="84">
        <f t="shared" si="423"/>
        <v>5.1943091258500118</v>
      </c>
      <c r="AB530" s="84">
        <f t="shared" si="424"/>
        <v>0</v>
      </c>
      <c r="AC530" s="84">
        <f t="shared" si="425"/>
        <v>0</v>
      </c>
      <c r="AD530" s="84">
        <f t="shared" si="426"/>
        <v>0</v>
      </c>
      <c r="AF530" s="83">
        <f t="shared" si="427"/>
        <v>5.1943091258500118</v>
      </c>
      <c r="AG530" s="83">
        <f t="shared" si="428"/>
        <v>0</v>
      </c>
      <c r="AH530" s="83">
        <f t="shared" si="429"/>
        <v>5.1943091258500118</v>
      </c>
      <c r="AI530" s="83">
        <f t="shared" si="430"/>
        <v>0</v>
      </c>
      <c r="AJ530" s="83">
        <f t="shared" si="431"/>
        <v>5.1943091258500118</v>
      </c>
      <c r="AK530" s="83">
        <f t="shared" si="432"/>
        <v>0</v>
      </c>
      <c r="AL530" s="83">
        <f t="shared" si="433"/>
        <v>5.1943091258500118</v>
      </c>
      <c r="AM530" s="83">
        <f t="shared" si="434"/>
        <v>0</v>
      </c>
      <c r="AN530" s="83">
        <f t="shared" si="435"/>
        <v>0</v>
      </c>
      <c r="AO530" s="83">
        <f t="shared" si="416"/>
        <v>5.1943091258500118</v>
      </c>
      <c r="AP530" s="83">
        <f t="shared" si="436"/>
        <v>0</v>
      </c>
      <c r="AQ530" s="83">
        <f t="shared" si="437"/>
        <v>0</v>
      </c>
      <c r="AR530" s="83">
        <f t="shared" si="417"/>
        <v>0</v>
      </c>
      <c r="AT530" t="s">
        <v>15</v>
      </c>
    </row>
    <row r="531" spans="1:46" x14ac:dyDescent="0.25">
      <c r="A531" s="10" t="s">
        <v>592</v>
      </c>
      <c r="B531" s="10">
        <v>2035</v>
      </c>
      <c r="C531" s="10" t="s">
        <v>15</v>
      </c>
      <c r="D531" s="106">
        <v>4.1027388333550903</v>
      </c>
      <c r="E531" s="106"/>
      <c r="F531" s="106">
        <v>4.1027388333550903</v>
      </c>
      <c r="G531" s="103"/>
      <c r="H531" s="106">
        <v>4.1027388333550903</v>
      </c>
      <c r="I531" s="106"/>
      <c r="J531" s="106">
        <v>4.1027388333550903</v>
      </c>
      <c r="K531" s="103"/>
      <c r="L531" s="103"/>
      <c r="M531" s="103">
        <v>4.1027388333550903</v>
      </c>
      <c r="N531" s="103"/>
      <c r="O531" s="103"/>
      <c r="P531" s="102"/>
      <c r="R531" s="84">
        <f t="shared" si="412"/>
        <v>4.1027388333550903</v>
      </c>
      <c r="S531" s="84">
        <f t="shared" si="413"/>
        <v>0</v>
      </c>
      <c r="T531" s="84">
        <f t="shared" si="414"/>
        <v>4.1027388333550903</v>
      </c>
      <c r="U531" s="84">
        <f t="shared" si="415"/>
        <v>0</v>
      </c>
      <c r="V531" s="84">
        <f t="shared" si="418"/>
        <v>4.1027388333550903</v>
      </c>
      <c r="W531" s="84">
        <f t="shared" si="419"/>
        <v>0</v>
      </c>
      <c r="X531" s="84">
        <f t="shared" si="420"/>
        <v>4.1027388333550903</v>
      </c>
      <c r="Y531" s="84">
        <f t="shared" si="421"/>
        <v>0</v>
      </c>
      <c r="Z531" s="84">
        <f t="shared" si="422"/>
        <v>0</v>
      </c>
      <c r="AA531" s="84">
        <f t="shared" si="423"/>
        <v>4.1027388333550903</v>
      </c>
      <c r="AB531" s="84">
        <f t="shared" si="424"/>
        <v>0</v>
      </c>
      <c r="AC531" s="84">
        <f t="shared" si="425"/>
        <v>0</v>
      </c>
      <c r="AD531" s="84">
        <f t="shared" si="426"/>
        <v>0</v>
      </c>
      <c r="AF531" s="83">
        <f t="shared" si="427"/>
        <v>4.1027388333550903</v>
      </c>
      <c r="AG531" s="83">
        <f t="shared" si="428"/>
        <v>0</v>
      </c>
      <c r="AH531" s="83">
        <f t="shared" si="429"/>
        <v>4.1027388333550903</v>
      </c>
      <c r="AI531" s="83">
        <f t="shared" si="430"/>
        <v>0</v>
      </c>
      <c r="AJ531" s="83">
        <f t="shared" si="431"/>
        <v>4.1027388333550903</v>
      </c>
      <c r="AK531" s="83">
        <f t="shared" si="432"/>
        <v>0</v>
      </c>
      <c r="AL531" s="83">
        <f t="shared" si="433"/>
        <v>4.1027388333550903</v>
      </c>
      <c r="AM531" s="83">
        <f t="shared" si="434"/>
        <v>0</v>
      </c>
      <c r="AN531" s="83">
        <f t="shared" si="435"/>
        <v>0</v>
      </c>
      <c r="AO531" s="83">
        <f t="shared" si="416"/>
        <v>4.1027388333550903</v>
      </c>
      <c r="AP531" s="83">
        <f t="shared" si="436"/>
        <v>0</v>
      </c>
      <c r="AQ531" s="83">
        <f t="shared" si="437"/>
        <v>0</v>
      </c>
      <c r="AR531" s="83">
        <f t="shared" si="417"/>
        <v>0</v>
      </c>
      <c r="AT531" t="s">
        <v>15</v>
      </c>
    </row>
    <row r="532" spans="1:46" x14ac:dyDescent="0.25">
      <c r="A532" s="10" t="s">
        <v>592</v>
      </c>
      <c r="B532" s="10">
        <v>2036</v>
      </c>
      <c r="C532" s="10" t="s">
        <v>15</v>
      </c>
      <c r="D532" s="106">
        <v>3.2245211667005962</v>
      </c>
      <c r="E532" s="106"/>
      <c r="F532" s="106">
        <v>3.2245211667005962</v>
      </c>
      <c r="G532" s="103"/>
      <c r="H532" s="106">
        <v>3.2245211667005962</v>
      </c>
      <c r="I532" s="106"/>
      <c r="J532" s="106">
        <v>3.2245211667005962</v>
      </c>
      <c r="K532" s="103"/>
      <c r="L532" s="103"/>
      <c r="M532" s="103">
        <v>3.2245211667005962</v>
      </c>
      <c r="N532" s="103"/>
      <c r="O532" s="103"/>
      <c r="P532" s="102"/>
      <c r="R532" s="84">
        <f t="shared" si="412"/>
        <v>3.2245211667005962</v>
      </c>
      <c r="S532" s="84">
        <f t="shared" si="413"/>
        <v>0</v>
      </c>
      <c r="T532" s="84">
        <f t="shared" si="414"/>
        <v>3.2245211667005962</v>
      </c>
      <c r="U532" s="84">
        <f t="shared" si="415"/>
        <v>0</v>
      </c>
      <c r="V532" s="84">
        <f t="shared" si="418"/>
        <v>3.2245211667005962</v>
      </c>
      <c r="W532" s="84">
        <f t="shared" si="419"/>
        <v>0</v>
      </c>
      <c r="X532" s="84">
        <f t="shared" si="420"/>
        <v>3.2245211667005962</v>
      </c>
      <c r="Y532" s="84">
        <f t="shared" si="421"/>
        <v>0</v>
      </c>
      <c r="Z532" s="84">
        <f t="shared" si="422"/>
        <v>0</v>
      </c>
      <c r="AA532" s="84">
        <f t="shared" si="423"/>
        <v>3.2245211667005962</v>
      </c>
      <c r="AB532" s="84">
        <f t="shared" si="424"/>
        <v>0</v>
      </c>
      <c r="AC532" s="84">
        <f t="shared" si="425"/>
        <v>0</v>
      </c>
      <c r="AD532" s="84">
        <f t="shared" si="426"/>
        <v>0</v>
      </c>
      <c r="AF532" s="83">
        <f t="shared" si="427"/>
        <v>3.2245211667005962</v>
      </c>
      <c r="AG532" s="83">
        <f t="shared" si="428"/>
        <v>0</v>
      </c>
      <c r="AH532" s="83">
        <f t="shared" si="429"/>
        <v>3.2245211667005962</v>
      </c>
      <c r="AI532" s="83">
        <f t="shared" si="430"/>
        <v>0</v>
      </c>
      <c r="AJ532" s="83">
        <f t="shared" si="431"/>
        <v>3.2245211667005962</v>
      </c>
      <c r="AK532" s="83">
        <f t="shared" si="432"/>
        <v>0</v>
      </c>
      <c r="AL532" s="83">
        <f t="shared" si="433"/>
        <v>3.2245211667005962</v>
      </c>
      <c r="AM532" s="83">
        <f t="shared" si="434"/>
        <v>0</v>
      </c>
      <c r="AN532" s="83">
        <f t="shared" si="435"/>
        <v>0</v>
      </c>
      <c r="AO532" s="83">
        <f t="shared" si="416"/>
        <v>3.2245211667005962</v>
      </c>
      <c r="AP532" s="83">
        <f t="shared" si="436"/>
        <v>0</v>
      </c>
      <c r="AQ532" s="83">
        <f t="shared" si="437"/>
        <v>0</v>
      </c>
      <c r="AR532" s="83">
        <f t="shared" si="417"/>
        <v>0</v>
      </c>
      <c r="AT532" t="s">
        <v>15</v>
      </c>
    </row>
    <row r="533" spans="1:46" x14ac:dyDescent="0.25">
      <c r="A533" s="10" t="s">
        <v>592</v>
      </c>
      <c r="B533" s="10">
        <v>2037</v>
      </c>
      <c r="C533" s="10" t="s">
        <v>15</v>
      </c>
      <c r="D533" s="106">
        <v>2.50070621267268</v>
      </c>
      <c r="E533" s="106"/>
      <c r="F533" s="106">
        <v>2.50070621267268</v>
      </c>
      <c r="G533" s="103"/>
      <c r="H533" s="106">
        <v>2.50070621267268</v>
      </c>
      <c r="I533" s="106"/>
      <c r="J533" s="106">
        <v>2.50070621267268</v>
      </c>
      <c r="K533" s="103"/>
      <c r="L533" s="103"/>
      <c r="M533" s="103">
        <v>2.50070621267268</v>
      </c>
      <c r="N533" s="103"/>
      <c r="O533" s="103"/>
      <c r="P533" s="102"/>
      <c r="R533" s="84">
        <f t="shared" si="412"/>
        <v>2.50070621267268</v>
      </c>
      <c r="S533" s="84">
        <f t="shared" si="413"/>
        <v>0</v>
      </c>
      <c r="T533" s="84">
        <f t="shared" si="414"/>
        <v>2.50070621267268</v>
      </c>
      <c r="U533" s="84">
        <f t="shared" si="415"/>
        <v>0</v>
      </c>
      <c r="V533" s="84">
        <f t="shared" si="418"/>
        <v>2.50070621267268</v>
      </c>
      <c r="W533" s="84">
        <f t="shared" si="419"/>
        <v>0</v>
      </c>
      <c r="X533" s="84">
        <f t="shared" si="420"/>
        <v>2.50070621267268</v>
      </c>
      <c r="Y533" s="84">
        <f t="shared" si="421"/>
        <v>0</v>
      </c>
      <c r="Z533" s="84">
        <f t="shared" si="422"/>
        <v>0</v>
      </c>
      <c r="AA533" s="84">
        <f t="shared" si="423"/>
        <v>2.50070621267268</v>
      </c>
      <c r="AB533" s="84">
        <f t="shared" si="424"/>
        <v>0</v>
      </c>
      <c r="AC533" s="84">
        <f t="shared" si="425"/>
        <v>0</v>
      </c>
      <c r="AD533" s="84">
        <f t="shared" si="426"/>
        <v>0</v>
      </c>
      <c r="AF533" s="83">
        <f t="shared" si="427"/>
        <v>2.50070621267268</v>
      </c>
      <c r="AG533" s="83">
        <f t="shared" si="428"/>
        <v>0</v>
      </c>
      <c r="AH533" s="83">
        <f t="shared" si="429"/>
        <v>2.50070621267268</v>
      </c>
      <c r="AI533" s="83">
        <f t="shared" si="430"/>
        <v>0</v>
      </c>
      <c r="AJ533" s="83">
        <f t="shared" si="431"/>
        <v>2.50070621267268</v>
      </c>
      <c r="AK533" s="83">
        <f t="shared" si="432"/>
        <v>0</v>
      </c>
      <c r="AL533" s="83">
        <f t="shared" si="433"/>
        <v>2.50070621267268</v>
      </c>
      <c r="AM533" s="83">
        <f t="shared" si="434"/>
        <v>0</v>
      </c>
      <c r="AN533" s="83">
        <f t="shared" si="435"/>
        <v>0</v>
      </c>
      <c r="AO533" s="83">
        <f t="shared" si="416"/>
        <v>2.50070621267268</v>
      </c>
      <c r="AP533" s="83">
        <f t="shared" si="436"/>
        <v>0</v>
      </c>
      <c r="AQ533" s="83">
        <f t="shared" si="437"/>
        <v>0</v>
      </c>
      <c r="AR533" s="83">
        <f t="shared" si="417"/>
        <v>0</v>
      </c>
      <c r="AT533" t="s">
        <v>15</v>
      </c>
    </row>
    <row r="534" spans="1:46" x14ac:dyDescent="0.25">
      <c r="A534" s="10" t="s">
        <v>592</v>
      </c>
      <c r="B534" s="10">
        <v>2038</v>
      </c>
      <c r="C534" s="10" t="s">
        <v>15</v>
      </c>
      <c r="D534" s="106">
        <v>1.4717505188164588</v>
      </c>
      <c r="E534" s="106"/>
      <c r="F534" s="106">
        <v>1.4717505188164588</v>
      </c>
      <c r="G534" s="103"/>
      <c r="H534" s="106">
        <v>1.4717505188164588</v>
      </c>
      <c r="I534" s="106"/>
      <c r="J534" s="106">
        <v>1.4717505188164588</v>
      </c>
      <c r="K534" s="103"/>
      <c r="L534" s="103"/>
      <c r="M534" s="103">
        <v>1.4717505188164588</v>
      </c>
      <c r="N534" s="103"/>
      <c r="O534" s="103"/>
      <c r="P534" s="102"/>
      <c r="R534" s="84">
        <f t="shared" si="412"/>
        <v>1.4717505188164588</v>
      </c>
      <c r="S534" s="84">
        <f t="shared" si="413"/>
        <v>0</v>
      </c>
      <c r="T534" s="84">
        <f t="shared" si="414"/>
        <v>1.4717505188164588</v>
      </c>
      <c r="U534" s="84">
        <f t="shared" si="415"/>
        <v>0</v>
      </c>
      <c r="V534" s="84">
        <f t="shared" si="418"/>
        <v>1.4717505188164588</v>
      </c>
      <c r="W534" s="84">
        <f t="shared" si="419"/>
        <v>0</v>
      </c>
      <c r="X534" s="84">
        <f t="shared" si="420"/>
        <v>1.4717505188164588</v>
      </c>
      <c r="Y534" s="84">
        <f t="shared" si="421"/>
        <v>0</v>
      </c>
      <c r="Z534" s="84">
        <f t="shared" si="422"/>
        <v>0</v>
      </c>
      <c r="AA534" s="84">
        <f t="shared" si="423"/>
        <v>1.4717505188164588</v>
      </c>
      <c r="AB534" s="84">
        <f t="shared" si="424"/>
        <v>0</v>
      </c>
      <c r="AC534" s="84">
        <f t="shared" si="425"/>
        <v>0</v>
      </c>
      <c r="AD534" s="84">
        <f t="shared" si="426"/>
        <v>0</v>
      </c>
      <c r="AF534" s="83">
        <f t="shared" si="427"/>
        <v>1.4717505188164588</v>
      </c>
      <c r="AG534" s="83">
        <f t="shared" si="428"/>
        <v>0</v>
      </c>
      <c r="AH534" s="83">
        <f t="shared" si="429"/>
        <v>1.4717505188164588</v>
      </c>
      <c r="AI534" s="83">
        <f t="shared" si="430"/>
        <v>0</v>
      </c>
      <c r="AJ534" s="83">
        <f t="shared" si="431"/>
        <v>1.4717505188164588</v>
      </c>
      <c r="AK534" s="83">
        <f t="shared" si="432"/>
        <v>0</v>
      </c>
      <c r="AL534" s="83">
        <f t="shared" si="433"/>
        <v>1.4717505188164588</v>
      </c>
      <c r="AM534" s="83">
        <f t="shared" si="434"/>
        <v>0</v>
      </c>
      <c r="AN534" s="83">
        <f t="shared" si="435"/>
        <v>0</v>
      </c>
      <c r="AO534" s="83">
        <f t="shared" si="416"/>
        <v>1.4717505188164588</v>
      </c>
      <c r="AP534" s="83">
        <f t="shared" si="436"/>
        <v>0</v>
      </c>
      <c r="AQ534" s="83">
        <f t="shared" si="437"/>
        <v>0</v>
      </c>
      <c r="AR534" s="83">
        <f t="shared" si="417"/>
        <v>0</v>
      </c>
      <c r="AT534" t="s">
        <v>15</v>
      </c>
    </row>
    <row r="535" spans="1:46" x14ac:dyDescent="0.25">
      <c r="A535" s="10" t="s">
        <v>592</v>
      </c>
      <c r="B535" s="10">
        <v>2039</v>
      </c>
      <c r="C535" s="10" t="s">
        <v>15</v>
      </c>
      <c r="D535" s="106">
        <v>0.72158407355144505</v>
      </c>
      <c r="E535" s="106"/>
      <c r="F535" s="106">
        <v>0.72158407355144505</v>
      </c>
      <c r="G535" s="103"/>
      <c r="H535" s="106">
        <v>0.72158407355144505</v>
      </c>
      <c r="I535" s="106"/>
      <c r="J535" s="106">
        <v>0.72158407355144505</v>
      </c>
      <c r="K535" s="103"/>
      <c r="L535" s="103"/>
      <c r="M535" s="103">
        <v>0.72158407355144505</v>
      </c>
      <c r="N535" s="103"/>
      <c r="O535" s="103"/>
      <c r="P535" s="102"/>
      <c r="R535" s="84">
        <f t="shared" si="412"/>
        <v>0.72158407355144505</v>
      </c>
      <c r="S535" s="84">
        <f t="shared" si="413"/>
        <v>0</v>
      </c>
      <c r="T535" s="84">
        <f t="shared" si="414"/>
        <v>0.72158407355144505</v>
      </c>
      <c r="U535" s="84">
        <f t="shared" si="415"/>
        <v>0</v>
      </c>
      <c r="V535" s="84">
        <f t="shared" si="418"/>
        <v>0.72158407355144505</v>
      </c>
      <c r="W535" s="84">
        <f t="shared" si="419"/>
        <v>0</v>
      </c>
      <c r="X535" s="84">
        <f t="shared" si="420"/>
        <v>0.72158407355144505</v>
      </c>
      <c r="Y535" s="84">
        <f t="shared" si="421"/>
        <v>0</v>
      </c>
      <c r="Z535" s="84">
        <f t="shared" si="422"/>
        <v>0</v>
      </c>
      <c r="AA535" s="84">
        <f t="shared" si="423"/>
        <v>0.72158407355144505</v>
      </c>
      <c r="AB535" s="84">
        <f t="shared" si="424"/>
        <v>0</v>
      </c>
      <c r="AC535" s="84">
        <f t="shared" si="425"/>
        <v>0</v>
      </c>
      <c r="AD535" s="84">
        <f t="shared" si="426"/>
        <v>0</v>
      </c>
      <c r="AF535" s="83">
        <f t="shared" si="427"/>
        <v>0.72158407355144505</v>
      </c>
      <c r="AG535" s="83">
        <f t="shared" si="428"/>
        <v>0</v>
      </c>
      <c r="AH535" s="83">
        <f t="shared" si="429"/>
        <v>0.72158407355144505</v>
      </c>
      <c r="AI535" s="83">
        <f t="shared" si="430"/>
        <v>0</v>
      </c>
      <c r="AJ535" s="83">
        <f t="shared" si="431"/>
        <v>0.72158407355144505</v>
      </c>
      <c r="AK535" s="83">
        <f t="shared" si="432"/>
        <v>0</v>
      </c>
      <c r="AL535" s="83">
        <f t="shared" si="433"/>
        <v>0.72158407355144505</v>
      </c>
      <c r="AM535" s="83">
        <f t="shared" si="434"/>
        <v>0</v>
      </c>
      <c r="AN535" s="83">
        <f t="shared" si="435"/>
        <v>0</v>
      </c>
      <c r="AO535" s="83">
        <f t="shared" si="416"/>
        <v>0.72158407355144505</v>
      </c>
      <c r="AP535" s="83">
        <f t="shared" si="436"/>
        <v>0</v>
      </c>
      <c r="AQ535" s="83">
        <f t="shared" si="437"/>
        <v>0</v>
      </c>
      <c r="AR535" s="83">
        <f t="shared" si="417"/>
        <v>0</v>
      </c>
      <c r="AT535" t="s">
        <v>15</v>
      </c>
    </row>
    <row r="536" spans="1:46" x14ac:dyDescent="0.25">
      <c r="A536" s="10" t="s">
        <v>592</v>
      </c>
      <c r="B536" s="10">
        <v>2040</v>
      </c>
      <c r="C536" s="10" t="s">
        <v>15</v>
      </c>
      <c r="D536" s="106">
        <v>0.21307994677935405</v>
      </c>
      <c r="E536" s="106"/>
      <c r="F536" s="106">
        <v>0.21307994677935405</v>
      </c>
      <c r="G536" s="103"/>
      <c r="H536" s="106">
        <v>0.21307994677935405</v>
      </c>
      <c r="I536" s="106"/>
      <c r="J536" s="106">
        <v>0.21307994677935405</v>
      </c>
      <c r="K536" s="103"/>
      <c r="L536" s="103"/>
      <c r="M536" s="103">
        <v>0.21307994677935405</v>
      </c>
      <c r="N536" s="103"/>
      <c r="O536" s="103"/>
      <c r="P536" s="102"/>
      <c r="R536" s="84">
        <f t="shared" si="412"/>
        <v>0.21307994677935405</v>
      </c>
      <c r="S536" s="84">
        <f t="shared" si="413"/>
        <v>0</v>
      </c>
      <c r="T536" s="84">
        <f t="shared" si="414"/>
        <v>0.21307994677935405</v>
      </c>
      <c r="U536" s="84">
        <f t="shared" si="415"/>
        <v>0</v>
      </c>
      <c r="V536" s="84">
        <f t="shared" si="418"/>
        <v>0.21307994677935405</v>
      </c>
      <c r="W536" s="84">
        <f t="shared" si="419"/>
        <v>0</v>
      </c>
      <c r="X536" s="84">
        <f t="shared" si="420"/>
        <v>0.21307994677935405</v>
      </c>
      <c r="Y536" s="84">
        <f t="shared" si="421"/>
        <v>0</v>
      </c>
      <c r="Z536" s="84">
        <f t="shared" si="422"/>
        <v>0</v>
      </c>
      <c r="AA536" s="84">
        <f t="shared" si="423"/>
        <v>0.21307994677935405</v>
      </c>
      <c r="AB536" s="84">
        <f t="shared" si="424"/>
        <v>0</v>
      </c>
      <c r="AC536" s="84">
        <f t="shared" si="425"/>
        <v>0</v>
      </c>
      <c r="AD536" s="84">
        <f t="shared" si="426"/>
        <v>0</v>
      </c>
      <c r="AF536" s="83">
        <f t="shared" si="427"/>
        <v>0.21307994677935405</v>
      </c>
      <c r="AG536" s="83">
        <f t="shared" si="428"/>
        <v>0</v>
      </c>
      <c r="AH536" s="83">
        <f t="shared" si="429"/>
        <v>0.21307994677935405</v>
      </c>
      <c r="AI536" s="83">
        <f t="shared" si="430"/>
        <v>0</v>
      </c>
      <c r="AJ536" s="83">
        <f t="shared" si="431"/>
        <v>0.21307994677935405</v>
      </c>
      <c r="AK536" s="83">
        <f t="shared" si="432"/>
        <v>0</v>
      </c>
      <c r="AL536" s="83">
        <f t="shared" si="433"/>
        <v>0.21307994677935405</v>
      </c>
      <c r="AM536" s="83">
        <f t="shared" si="434"/>
        <v>0</v>
      </c>
      <c r="AN536" s="83">
        <f t="shared" si="435"/>
        <v>0</v>
      </c>
      <c r="AO536" s="83">
        <f t="shared" si="416"/>
        <v>0.21307994677935405</v>
      </c>
      <c r="AP536" s="83">
        <f t="shared" si="436"/>
        <v>0</v>
      </c>
      <c r="AQ536" s="83">
        <f t="shared" si="437"/>
        <v>0</v>
      </c>
      <c r="AR536" s="83">
        <f t="shared" si="417"/>
        <v>0</v>
      </c>
      <c r="AT536" t="s">
        <v>15</v>
      </c>
    </row>
    <row r="537" spans="1:46" x14ac:dyDescent="0.25">
      <c r="A537" s="10" t="s">
        <v>592</v>
      </c>
      <c r="B537" s="10">
        <v>2041</v>
      </c>
      <c r="C537" s="10" t="s">
        <v>15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2"/>
      <c r="R537" s="84">
        <f t="shared" si="412"/>
        <v>0</v>
      </c>
      <c r="S537" s="84">
        <f t="shared" si="413"/>
        <v>0</v>
      </c>
      <c r="T537" s="84">
        <f t="shared" si="414"/>
        <v>0</v>
      </c>
      <c r="U537" s="84">
        <f t="shared" si="415"/>
        <v>0</v>
      </c>
      <c r="V537" s="84">
        <f t="shared" si="418"/>
        <v>0</v>
      </c>
      <c r="W537" s="84">
        <f t="shared" si="419"/>
        <v>0</v>
      </c>
      <c r="X537" s="84">
        <f t="shared" si="420"/>
        <v>0</v>
      </c>
      <c r="Y537" s="84">
        <f t="shared" si="421"/>
        <v>0</v>
      </c>
      <c r="Z537" s="84">
        <f t="shared" si="422"/>
        <v>0</v>
      </c>
      <c r="AA537" s="84">
        <f t="shared" si="423"/>
        <v>0</v>
      </c>
      <c r="AB537" s="84">
        <f t="shared" si="424"/>
        <v>0</v>
      </c>
      <c r="AC537" s="84">
        <f t="shared" si="425"/>
        <v>0</v>
      </c>
      <c r="AD537" s="84">
        <f t="shared" si="426"/>
        <v>0</v>
      </c>
      <c r="AF537" s="83">
        <f t="shared" si="427"/>
        <v>0</v>
      </c>
      <c r="AG537" s="83">
        <f t="shared" si="428"/>
        <v>0</v>
      </c>
      <c r="AH537" s="83">
        <f t="shared" si="429"/>
        <v>0</v>
      </c>
      <c r="AI537" s="83">
        <f t="shared" si="430"/>
        <v>0</v>
      </c>
      <c r="AJ537" s="83">
        <f t="shared" si="431"/>
        <v>0</v>
      </c>
      <c r="AK537" s="83">
        <f t="shared" si="432"/>
        <v>0</v>
      </c>
      <c r="AL537" s="83">
        <f t="shared" si="433"/>
        <v>0</v>
      </c>
      <c r="AM537" s="83">
        <f t="shared" si="434"/>
        <v>0</v>
      </c>
      <c r="AN537" s="83">
        <f t="shared" si="435"/>
        <v>0</v>
      </c>
      <c r="AO537" s="83">
        <f t="shared" si="416"/>
        <v>0</v>
      </c>
      <c r="AP537" s="83">
        <f t="shared" si="436"/>
        <v>0</v>
      </c>
      <c r="AQ537" s="83">
        <f t="shared" si="437"/>
        <v>0</v>
      </c>
      <c r="AR537" s="83">
        <f t="shared" si="417"/>
        <v>0</v>
      </c>
      <c r="AT537" t="s">
        <v>15</v>
      </c>
    </row>
    <row r="538" spans="1:46" x14ac:dyDescent="0.25">
      <c r="A538" s="10" t="s">
        <v>592</v>
      </c>
      <c r="B538" s="10">
        <v>2042</v>
      </c>
      <c r="C538" s="10" t="s">
        <v>15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2"/>
      <c r="R538" s="84">
        <f t="shared" si="412"/>
        <v>0</v>
      </c>
      <c r="S538" s="84">
        <f t="shared" si="413"/>
        <v>0</v>
      </c>
      <c r="T538" s="84">
        <f t="shared" si="414"/>
        <v>0</v>
      </c>
      <c r="U538" s="84">
        <f t="shared" si="415"/>
        <v>0</v>
      </c>
      <c r="V538" s="84">
        <f t="shared" si="418"/>
        <v>0</v>
      </c>
      <c r="W538" s="84">
        <f t="shared" si="419"/>
        <v>0</v>
      </c>
      <c r="X538" s="84">
        <f t="shared" si="420"/>
        <v>0</v>
      </c>
      <c r="Y538" s="84">
        <f t="shared" si="421"/>
        <v>0</v>
      </c>
      <c r="Z538" s="84">
        <f t="shared" si="422"/>
        <v>0</v>
      </c>
      <c r="AA538" s="84">
        <f t="shared" si="423"/>
        <v>0</v>
      </c>
      <c r="AB538" s="84">
        <f t="shared" si="424"/>
        <v>0</v>
      </c>
      <c r="AC538" s="84">
        <f t="shared" si="425"/>
        <v>0</v>
      </c>
      <c r="AD538" s="84">
        <f t="shared" si="426"/>
        <v>0</v>
      </c>
      <c r="AF538" s="83">
        <f t="shared" si="427"/>
        <v>0</v>
      </c>
      <c r="AG538" s="83">
        <f t="shared" si="428"/>
        <v>0</v>
      </c>
      <c r="AH538" s="83">
        <f t="shared" si="429"/>
        <v>0</v>
      </c>
      <c r="AI538" s="83">
        <f t="shared" si="430"/>
        <v>0</v>
      </c>
      <c r="AJ538" s="83">
        <f t="shared" si="431"/>
        <v>0</v>
      </c>
      <c r="AK538" s="83">
        <f t="shared" si="432"/>
        <v>0</v>
      </c>
      <c r="AL538" s="83">
        <f t="shared" si="433"/>
        <v>0</v>
      </c>
      <c r="AM538" s="83">
        <f t="shared" si="434"/>
        <v>0</v>
      </c>
      <c r="AN538" s="83">
        <f t="shared" si="435"/>
        <v>0</v>
      </c>
      <c r="AO538" s="83">
        <f t="shared" si="416"/>
        <v>0</v>
      </c>
      <c r="AP538" s="83">
        <f t="shared" si="436"/>
        <v>0</v>
      </c>
      <c r="AQ538" s="83">
        <f t="shared" si="437"/>
        <v>0</v>
      </c>
      <c r="AR538" s="83">
        <f t="shared" si="417"/>
        <v>0</v>
      </c>
      <c r="AT538" t="s">
        <v>15</v>
      </c>
    </row>
    <row r="539" spans="1:46" x14ac:dyDescent="0.25">
      <c r="A539" s="10" t="s">
        <v>592</v>
      </c>
      <c r="B539" s="10">
        <v>2043</v>
      </c>
      <c r="C539" s="10" t="s">
        <v>15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2"/>
      <c r="R539" s="84">
        <f t="shared" si="412"/>
        <v>0</v>
      </c>
      <c r="S539" s="84">
        <f t="shared" si="413"/>
        <v>0</v>
      </c>
      <c r="T539" s="84">
        <f t="shared" si="414"/>
        <v>0</v>
      </c>
      <c r="U539" s="84">
        <f t="shared" si="415"/>
        <v>0</v>
      </c>
      <c r="V539" s="84">
        <f t="shared" si="418"/>
        <v>0</v>
      </c>
      <c r="W539" s="84">
        <f t="shared" si="419"/>
        <v>0</v>
      </c>
      <c r="X539" s="84">
        <f t="shared" si="420"/>
        <v>0</v>
      </c>
      <c r="Y539" s="84">
        <f t="shared" si="421"/>
        <v>0</v>
      </c>
      <c r="Z539" s="84">
        <f t="shared" si="422"/>
        <v>0</v>
      </c>
      <c r="AA539" s="84">
        <f t="shared" si="423"/>
        <v>0</v>
      </c>
      <c r="AB539" s="84">
        <f t="shared" si="424"/>
        <v>0</v>
      </c>
      <c r="AC539" s="84">
        <f t="shared" si="425"/>
        <v>0</v>
      </c>
      <c r="AD539" s="84">
        <f t="shared" si="426"/>
        <v>0</v>
      </c>
      <c r="AF539" s="83">
        <f t="shared" si="427"/>
        <v>0</v>
      </c>
      <c r="AG539" s="83">
        <f t="shared" si="428"/>
        <v>0</v>
      </c>
      <c r="AH539" s="83">
        <f t="shared" si="429"/>
        <v>0</v>
      </c>
      <c r="AI539" s="83">
        <f t="shared" si="430"/>
        <v>0</v>
      </c>
      <c r="AJ539" s="83">
        <f t="shared" si="431"/>
        <v>0</v>
      </c>
      <c r="AK539" s="83">
        <f t="shared" si="432"/>
        <v>0</v>
      </c>
      <c r="AL539" s="83">
        <f t="shared" si="433"/>
        <v>0</v>
      </c>
      <c r="AM539" s="83">
        <f t="shared" si="434"/>
        <v>0</v>
      </c>
      <c r="AN539" s="83">
        <f t="shared" si="435"/>
        <v>0</v>
      </c>
      <c r="AO539" s="83">
        <f t="shared" si="416"/>
        <v>0</v>
      </c>
      <c r="AP539" s="83">
        <f t="shared" si="436"/>
        <v>0</v>
      </c>
      <c r="AQ539" s="83">
        <f t="shared" si="437"/>
        <v>0</v>
      </c>
      <c r="AR539" s="83">
        <f t="shared" si="417"/>
        <v>0</v>
      </c>
      <c r="AT539" t="s">
        <v>15</v>
      </c>
    </row>
    <row r="540" spans="1:46" x14ac:dyDescent="0.25">
      <c r="A540" s="10" t="s">
        <v>593</v>
      </c>
      <c r="B540" s="10">
        <v>2023</v>
      </c>
      <c r="C540" s="10" t="s">
        <v>15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2"/>
      <c r="R540" s="84">
        <f t="shared" si="412"/>
        <v>0</v>
      </c>
      <c r="S540" s="84">
        <f t="shared" si="413"/>
        <v>0</v>
      </c>
      <c r="T540" s="84">
        <f t="shared" si="414"/>
        <v>0</v>
      </c>
      <c r="U540" s="84">
        <f t="shared" si="415"/>
        <v>0</v>
      </c>
      <c r="V540" s="84">
        <f t="shared" si="418"/>
        <v>0</v>
      </c>
      <c r="W540" s="84">
        <f t="shared" si="419"/>
        <v>0</v>
      </c>
      <c r="X540" s="84">
        <f t="shared" si="420"/>
        <v>0</v>
      </c>
      <c r="Y540" s="84">
        <f t="shared" si="421"/>
        <v>0</v>
      </c>
      <c r="Z540" s="84">
        <f t="shared" si="422"/>
        <v>0</v>
      </c>
      <c r="AA540" s="84">
        <f t="shared" si="423"/>
        <v>0</v>
      </c>
      <c r="AB540" s="84">
        <f t="shared" si="424"/>
        <v>0</v>
      </c>
      <c r="AC540" s="84">
        <f t="shared" si="425"/>
        <v>0</v>
      </c>
      <c r="AD540" s="84">
        <f t="shared" si="426"/>
        <v>0</v>
      </c>
      <c r="AF540" s="83">
        <f t="shared" si="427"/>
        <v>0</v>
      </c>
      <c r="AG540" s="83">
        <f t="shared" si="428"/>
        <v>0</v>
      </c>
      <c r="AH540" s="83">
        <f t="shared" si="429"/>
        <v>0</v>
      </c>
      <c r="AI540" s="83">
        <f t="shared" si="430"/>
        <v>0</v>
      </c>
      <c r="AJ540" s="83">
        <f t="shared" si="431"/>
        <v>0</v>
      </c>
      <c r="AK540" s="83">
        <f t="shared" si="432"/>
        <v>0</v>
      </c>
      <c r="AL540" s="83">
        <f t="shared" si="433"/>
        <v>0</v>
      </c>
      <c r="AM540" s="83">
        <f t="shared" si="434"/>
        <v>0</v>
      </c>
      <c r="AN540" s="83">
        <f t="shared" si="435"/>
        <v>0</v>
      </c>
      <c r="AO540" s="83">
        <f t="shared" si="416"/>
        <v>0</v>
      </c>
      <c r="AP540" s="83">
        <f t="shared" si="436"/>
        <v>0</v>
      </c>
      <c r="AQ540" s="83">
        <f t="shared" si="437"/>
        <v>0</v>
      </c>
      <c r="AR540" s="83">
        <f t="shared" si="417"/>
        <v>0</v>
      </c>
      <c r="AT540" t="s">
        <v>15</v>
      </c>
    </row>
    <row r="541" spans="1:46" x14ac:dyDescent="0.25">
      <c r="A541" s="10" t="s">
        <v>593</v>
      </c>
      <c r="B541" s="10">
        <v>2024</v>
      </c>
      <c r="C541" s="10" t="s">
        <v>15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2"/>
      <c r="R541" s="84">
        <f t="shared" si="412"/>
        <v>0</v>
      </c>
      <c r="S541" s="84">
        <f t="shared" si="413"/>
        <v>0</v>
      </c>
      <c r="T541" s="84">
        <f t="shared" si="414"/>
        <v>0</v>
      </c>
      <c r="U541" s="84">
        <f t="shared" si="415"/>
        <v>0</v>
      </c>
      <c r="V541" s="84">
        <f t="shared" si="418"/>
        <v>0</v>
      </c>
      <c r="W541" s="84">
        <f t="shared" si="419"/>
        <v>0</v>
      </c>
      <c r="X541" s="84">
        <f t="shared" si="420"/>
        <v>0</v>
      </c>
      <c r="Y541" s="84">
        <f t="shared" si="421"/>
        <v>0</v>
      </c>
      <c r="Z541" s="84">
        <f t="shared" si="422"/>
        <v>0</v>
      </c>
      <c r="AA541" s="84">
        <f t="shared" si="423"/>
        <v>0</v>
      </c>
      <c r="AB541" s="84">
        <f t="shared" si="424"/>
        <v>0</v>
      </c>
      <c r="AC541" s="84">
        <f t="shared" si="425"/>
        <v>0</v>
      </c>
      <c r="AD541" s="84">
        <f t="shared" si="426"/>
        <v>0</v>
      </c>
      <c r="AF541" s="83">
        <f t="shared" si="427"/>
        <v>0</v>
      </c>
      <c r="AG541" s="83">
        <f t="shared" si="428"/>
        <v>0</v>
      </c>
      <c r="AH541" s="83">
        <f t="shared" si="429"/>
        <v>0</v>
      </c>
      <c r="AI541" s="83">
        <f t="shared" si="430"/>
        <v>0</v>
      </c>
      <c r="AJ541" s="83">
        <f t="shared" si="431"/>
        <v>0</v>
      </c>
      <c r="AK541" s="83">
        <f t="shared" si="432"/>
        <v>0</v>
      </c>
      <c r="AL541" s="83">
        <f t="shared" si="433"/>
        <v>0</v>
      </c>
      <c r="AM541" s="83">
        <f t="shared" si="434"/>
        <v>0</v>
      </c>
      <c r="AN541" s="83">
        <f t="shared" si="435"/>
        <v>0</v>
      </c>
      <c r="AO541" s="83">
        <f t="shared" si="416"/>
        <v>0</v>
      </c>
      <c r="AP541" s="83">
        <f t="shared" si="436"/>
        <v>0</v>
      </c>
      <c r="AQ541" s="83">
        <f t="shared" si="437"/>
        <v>0</v>
      </c>
      <c r="AR541" s="83">
        <f t="shared" si="417"/>
        <v>0</v>
      </c>
      <c r="AT541" t="s">
        <v>15</v>
      </c>
    </row>
    <row r="542" spans="1:46" x14ac:dyDescent="0.25">
      <c r="A542" s="10" t="s">
        <v>593</v>
      </c>
      <c r="B542" s="10">
        <v>2025</v>
      </c>
      <c r="C542" s="10" t="s">
        <v>15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2"/>
      <c r="R542" s="84">
        <f t="shared" si="412"/>
        <v>0</v>
      </c>
      <c r="S542" s="84">
        <f t="shared" si="413"/>
        <v>0</v>
      </c>
      <c r="T542" s="84">
        <f t="shared" si="414"/>
        <v>0</v>
      </c>
      <c r="U542" s="84">
        <f t="shared" si="415"/>
        <v>0</v>
      </c>
      <c r="V542" s="84">
        <f t="shared" si="418"/>
        <v>0</v>
      </c>
      <c r="W542" s="84">
        <f t="shared" si="419"/>
        <v>0</v>
      </c>
      <c r="X542" s="84">
        <f t="shared" si="420"/>
        <v>0</v>
      </c>
      <c r="Y542" s="84">
        <f t="shared" si="421"/>
        <v>0</v>
      </c>
      <c r="Z542" s="84">
        <f t="shared" si="422"/>
        <v>0</v>
      </c>
      <c r="AA542" s="84">
        <f t="shared" si="423"/>
        <v>0</v>
      </c>
      <c r="AB542" s="84">
        <f t="shared" si="424"/>
        <v>0</v>
      </c>
      <c r="AC542" s="84">
        <f t="shared" si="425"/>
        <v>0</v>
      </c>
      <c r="AD542" s="84">
        <f t="shared" si="426"/>
        <v>0</v>
      </c>
      <c r="AF542" s="83">
        <f t="shared" si="427"/>
        <v>0</v>
      </c>
      <c r="AG542" s="83">
        <f t="shared" si="428"/>
        <v>0</v>
      </c>
      <c r="AH542" s="83">
        <f t="shared" si="429"/>
        <v>0</v>
      </c>
      <c r="AI542" s="83">
        <f t="shared" si="430"/>
        <v>0</v>
      </c>
      <c r="AJ542" s="83">
        <f t="shared" si="431"/>
        <v>0</v>
      </c>
      <c r="AK542" s="83">
        <f t="shared" si="432"/>
        <v>0</v>
      </c>
      <c r="AL542" s="83">
        <f t="shared" si="433"/>
        <v>0</v>
      </c>
      <c r="AM542" s="83">
        <f t="shared" si="434"/>
        <v>0</v>
      </c>
      <c r="AN542" s="83">
        <f t="shared" si="435"/>
        <v>0</v>
      </c>
      <c r="AO542" s="83">
        <f t="shared" si="416"/>
        <v>0</v>
      </c>
      <c r="AP542" s="83">
        <f t="shared" si="436"/>
        <v>0</v>
      </c>
      <c r="AQ542" s="83">
        <f t="shared" si="437"/>
        <v>0</v>
      </c>
      <c r="AR542" s="83">
        <f t="shared" si="417"/>
        <v>0</v>
      </c>
      <c r="AT542" t="s">
        <v>15</v>
      </c>
    </row>
    <row r="543" spans="1:46" x14ac:dyDescent="0.25">
      <c r="A543" s="10" t="s">
        <v>593</v>
      </c>
      <c r="B543" s="10">
        <v>2026</v>
      </c>
      <c r="C543" s="10" t="s">
        <v>15</v>
      </c>
      <c r="D543" s="103"/>
      <c r="E543" s="106"/>
      <c r="F543" s="103"/>
      <c r="G543" s="103"/>
      <c r="H543" s="103">
        <v>2.2542055963469281</v>
      </c>
      <c r="I543" s="103"/>
      <c r="J543" s="103">
        <v>2.2542055963469281</v>
      </c>
      <c r="K543" s="103"/>
      <c r="L543" s="103"/>
      <c r="M543" s="103">
        <v>2.2542055963469281</v>
      </c>
      <c r="N543" s="103"/>
      <c r="O543" s="103"/>
      <c r="P543" s="102"/>
      <c r="R543" s="84">
        <f t="shared" si="412"/>
        <v>0</v>
      </c>
      <c r="S543" s="84">
        <f t="shared" si="413"/>
        <v>0</v>
      </c>
      <c r="T543" s="84">
        <f t="shared" si="414"/>
        <v>0</v>
      </c>
      <c r="U543" s="84">
        <f t="shared" si="415"/>
        <v>0</v>
      </c>
      <c r="V543" s="84">
        <f t="shared" si="418"/>
        <v>2.2542055963469281</v>
      </c>
      <c r="W543" s="84">
        <f t="shared" si="419"/>
        <v>0</v>
      </c>
      <c r="X543" s="84">
        <f t="shared" si="420"/>
        <v>2.2542055963469281</v>
      </c>
      <c r="Y543" s="84">
        <f t="shared" si="421"/>
        <v>0</v>
      </c>
      <c r="Z543" s="84">
        <f t="shared" si="422"/>
        <v>0</v>
      </c>
      <c r="AA543" s="84">
        <f t="shared" si="423"/>
        <v>2.2542055963469281</v>
      </c>
      <c r="AB543" s="84">
        <f t="shared" si="424"/>
        <v>0</v>
      </c>
      <c r="AC543" s="84">
        <f t="shared" si="425"/>
        <v>0</v>
      </c>
      <c r="AD543" s="84">
        <f t="shared" si="426"/>
        <v>0</v>
      </c>
      <c r="AF543" s="83">
        <f t="shared" si="427"/>
        <v>0</v>
      </c>
      <c r="AG543" s="83">
        <f t="shared" si="428"/>
        <v>0</v>
      </c>
      <c r="AH543" s="83">
        <f t="shared" si="429"/>
        <v>0</v>
      </c>
      <c r="AI543" s="83">
        <f t="shared" si="430"/>
        <v>0</v>
      </c>
      <c r="AJ543" s="83">
        <f t="shared" si="431"/>
        <v>2.2542055963469281</v>
      </c>
      <c r="AK543" s="83">
        <f t="shared" si="432"/>
        <v>0</v>
      </c>
      <c r="AL543" s="83">
        <f t="shared" si="433"/>
        <v>2.2542055963469281</v>
      </c>
      <c r="AM543" s="83">
        <f t="shared" si="434"/>
        <v>0</v>
      </c>
      <c r="AN543" s="83">
        <f t="shared" si="435"/>
        <v>0</v>
      </c>
      <c r="AO543" s="83">
        <f t="shared" si="416"/>
        <v>2.2542055963469281</v>
      </c>
      <c r="AP543" s="83">
        <f t="shared" si="436"/>
        <v>0</v>
      </c>
      <c r="AQ543" s="83">
        <f t="shared" si="437"/>
        <v>0</v>
      </c>
      <c r="AR543" s="83">
        <f t="shared" si="417"/>
        <v>0</v>
      </c>
      <c r="AT543" t="s">
        <v>15</v>
      </c>
    </row>
    <row r="544" spans="1:46" x14ac:dyDescent="0.25">
      <c r="A544" s="10" t="s">
        <v>593</v>
      </c>
      <c r="B544" s="10">
        <v>2027</v>
      </c>
      <c r="C544" s="10" t="s">
        <v>15</v>
      </c>
      <c r="D544" s="103"/>
      <c r="E544" s="106"/>
      <c r="F544" s="103"/>
      <c r="G544" s="103"/>
      <c r="H544" s="103">
        <v>4.308470370570487</v>
      </c>
      <c r="I544" s="103"/>
      <c r="J544" s="103">
        <v>4.308470370570487</v>
      </c>
      <c r="K544" s="103"/>
      <c r="L544" s="103"/>
      <c r="M544" s="103">
        <v>4.308470370570487</v>
      </c>
      <c r="N544" s="103"/>
      <c r="O544" s="103"/>
      <c r="P544" s="102"/>
      <c r="R544" s="84">
        <f t="shared" si="412"/>
        <v>0</v>
      </c>
      <c r="S544" s="84">
        <f t="shared" si="413"/>
        <v>0</v>
      </c>
      <c r="T544" s="84">
        <f t="shared" si="414"/>
        <v>0</v>
      </c>
      <c r="U544" s="84">
        <f t="shared" si="415"/>
        <v>0</v>
      </c>
      <c r="V544" s="84">
        <f t="shared" si="418"/>
        <v>4.308470370570487</v>
      </c>
      <c r="W544" s="84">
        <f t="shared" si="419"/>
        <v>0</v>
      </c>
      <c r="X544" s="84">
        <f t="shared" si="420"/>
        <v>4.308470370570487</v>
      </c>
      <c r="Y544" s="84">
        <f t="shared" si="421"/>
        <v>0</v>
      </c>
      <c r="Z544" s="84">
        <f t="shared" si="422"/>
        <v>0</v>
      </c>
      <c r="AA544" s="84">
        <f t="shared" si="423"/>
        <v>4.308470370570487</v>
      </c>
      <c r="AB544" s="84">
        <f t="shared" si="424"/>
        <v>0</v>
      </c>
      <c r="AC544" s="84">
        <f t="shared" si="425"/>
        <v>0</v>
      </c>
      <c r="AD544" s="84">
        <f t="shared" si="426"/>
        <v>0</v>
      </c>
      <c r="AF544" s="83">
        <f t="shared" si="427"/>
        <v>0</v>
      </c>
      <c r="AG544" s="83">
        <f t="shared" si="428"/>
        <v>0</v>
      </c>
      <c r="AH544" s="83">
        <f t="shared" si="429"/>
        <v>0</v>
      </c>
      <c r="AI544" s="83">
        <f t="shared" si="430"/>
        <v>0</v>
      </c>
      <c r="AJ544" s="83">
        <f t="shared" si="431"/>
        <v>4.308470370570487</v>
      </c>
      <c r="AK544" s="83">
        <f t="shared" si="432"/>
        <v>0</v>
      </c>
      <c r="AL544" s="83">
        <f t="shared" si="433"/>
        <v>4.308470370570487</v>
      </c>
      <c r="AM544" s="83">
        <f t="shared" si="434"/>
        <v>0</v>
      </c>
      <c r="AN544" s="83">
        <f t="shared" si="435"/>
        <v>0</v>
      </c>
      <c r="AO544" s="83">
        <f t="shared" si="416"/>
        <v>4.308470370570487</v>
      </c>
      <c r="AP544" s="83">
        <f t="shared" si="436"/>
        <v>0</v>
      </c>
      <c r="AQ544" s="83">
        <f t="shared" si="437"/>
        <v>0</v>
      </c>
      <c r="AR544" s="83">
        <f t="shared" si="417"/>
        <v>0</v>
      </c>
      <c r="AT544" t="s">
        <v>15</v>
      </c>
    </row>
    <row r="545" spans="1:46" x14ac:dyDescent="0.25">
      <c r="A545" s="10" t="s">
        <v>593</v>
      </c>
      <c r="B545" s="10">
        <v>2028</v>
      </c>
      <c r="C545" s="10" t="s">
        <v>15</v>
      </c>
      <c r="D545" s="103"/>
      <c r="E545" s="106"/>
      <c r="F545" s="103"/>
      <c r="G545" s="103"/>
      <c r="H545" s="103">
        <v>6.1530654454019089</v>
      </c>
      <c r="I545" s="103"/>
      <c r="J545" s="103">
        <v>6.1530654454019089</v>
      </c>
      <c r="K545" s="103"/>
      <c r="L545" s="103"/>
      <c r="M545" s="103">
        <v>6.1530654454019089</v>
      </c>
      <c r="N545" s="103"/>
      <c r="O545" s="103"/>
      <c r="P545" s="102"/>
      <c r="R545" s="84">
        <f t="shared" si="412"/>
        <v>0</v>
      </c>
      <c r="S545" s="84">
        <f t="shared" si="413"/>
        <v>0</v>
      </c>
      <c r="T545" s="84">
        <f t="shared" si="414"/>
        <v>0</v>
      </c>
      <c r="U545" s="84">
        <f t="shared" si="415"/>
        <v>0</v>
      </c>
      <c r="V545" s="84">
        <f t="shared" si="418"/>
        <v>6.1530654454019089</v>
      </c>
      <c r="W545" s="84">
        <f t="shared" si="419"/>
        <v>0</v>
      </c>
      <c r="X545" s="84">
        <f t="shared" si="420"/>
        <v>6.1530654454019089</v>
      </c>
      <c r="Y545" s="84">
        <f t="shared" si="421"/>
        <v>0</v>
      </c>
      <c r="Z545" s="84">
        <f t="shared" si="422"/>
        <v>0</v>
      </c>
      <c r="AA545" s="84">
        <f t="shared" si="423"/>
        <v>6.1530654454019089</v>
      </c>
      <c r="AB545" s="84">
        <f t="shared" si="424"/>
        <v>0</v>
      </c>
      <c r="AC545" s="84">
        <f t="shared" si="425"/>
        <v>0</v>
      </c>
      <c r="AD545" s="84">
        <f t="shared" si="426"/>
        <v>0</v>
      </c>
      <c r="AF545" s="83">
        <f t="shared" si="427"/>
        <v>0</v>
      </c>
      <c r="AG545" s="83">
        <f t="shared" si="428"/>
        <v>0</v>
      </c>
      <c r="AH545" s="83">
        <f t="shared" si="429"/>
        <v>0</v>
      </c>
      <c r="AI545" s="83">
        <f t="shared" si="430"/>
        <v>0</v>
      </c>
      <c r="AJ545" s="83">
        <f t="shared" si="431"/>
        <v>6.1530654454019089</v>
      </c>
      <c r="AK545" s="83">
        <f t="shared" si="432"/>
        <v>0</v>
      </c>
      <c r="AL545" s="83">
        <f t="shared" si="433"/>
        <v>6.1530654454019089</v>
      </c>
      <c r="AM545" s="83">
        <f t="shared" si="434"/>
        <v>0</v>
      </c>
      <c r="AN545" s="83">
        <f t="shared" si="435"/>
        <v>0</v>
      </c>
      <c r="AO545" s="83">
        <f t="shared" si="416"/>
        <v>6.1530654454019089</v>
      </c>
      <c r="AP545" s="83">
        <f t="shared" si="436"/>
        <v>0</v>
      </c>
      <c r="AQ545" s="83">
        <f t="shared" si="437"/>
        <v>0</v>
      </c>
      <c r="AR545" s="83">
        <f t="shared" si="417"/>
        <v>0</v>
      </c>
      <c r="AT545" t="s">
        <v>15</v>
      </c>
    </row>
    <row r="546" spans="1:46" x14ac:dyDescent="0.25">
      <c r="A546" s="10" t="s">
        <v>593</v>
      </c>
      <c r="B546" s="10">
        <v>2029</v>
      </c>
      <c r="C546" s="10" t="s">
        <v>15</v>
      </c>
      <c r="D546" s="103"/>
      <c r="E546" s="106"/>
      <c r="F546" s="103"/>
      <c r="G546" s="103"/>
      <c r="H546" s="103">
        <v>7.7703157421892124</v>
      </c>
      <c r="I546" s="103"/>
      <c r="J546" s="103">
        <v>7.7703157421892124</v>
      </c>
      <c r="K546" s="103"/>
      <c r="L546" s="103"/>
      <c r="M546" s="103">
        <v>7.7703157421892124</v>
      </c>
      <c r="N546" s="103"/>
      <c r="O546" s="103"/>
      <c r="P546" s="102"/>
      <c r="R546" s="84">
        <f t="shared" si="412"/>
        <v>0</v>
      </c>
      <c r="S546" s="84">
        <f t="shared" si="413"/>
        <v>0</v>
      </c>
      <c r="T546" s="84">
        <f t="shared" si="414"/>
        <v>0</v>
      </c>
      <c r="U546" s="84">
        <f t="shared" si="415"/>
        <v>0</v>
      </c>
      <c r="V546" s="84">
        <f t="shared" si="418"/>
        <v>7.7703157421892124</v>
      </c>
      <c r="W546" s="84">
        <f t="shared" si="419"/>
        <v>0</v>
      </c>
      <c r="X546" s="84">
        <f t="shared" si="420"/>
        <v>7.7703157421892124</v>
      </c>
      <c r="Y546" s="84">
        <f t="shared" si="421"/>
        <v>0</v>
      </c>
      <c r="Z546" s="84">
        <f t="shared" si="422"/>
        <v>0</v>
      </c>
      <c r="AA546" s="84">
        <f t="shared" si="423"/>
        <v>7.7703157421892124</v>
      </c>
      <c r="AB546" s="84">
        <f t="shared" si="424"/>
        <v>0</v>
      </c>
      <c r="AC546" s="84">
        <f t="shared" si="425"/>
        <v>0</v>
      </c>
      <c r="AD546" s="84">
        <f t="shared" si="426"/>
        <v>0</v>
      </c>
      <c r="AF546" s="83">
        <f t="shared" si="427"/>
        <v>0</v>
      </c>
      <c r="AG546" s="83">
        <f t="shared" si="428"/>
        <v>0</v>
      </c>
      <c r="AH546" s="83">
        <f t="shared" si="429"/>
        <v>0</v>
      </c>
      <c r="AI546" s="83">
        <f t="shared" si="430"/>
        <v>0</v>
      </c>
      <c r="AJ546" s="83">
        <f t="shared" si="431"/>
        <v>7.7703157421892124</v>
      </c>
      <c r="AK546" s="83">
        <f t="shared" si="432"/>
        <v>0</v>
      </c>
      <c r="AL546" s="83">
        <f t="shared" si="433"/>
        <v>7.7703157421892124</v>
      </c>
      <c r="AM546" s="83">
        <f t="shared" si="434"/>
        <v>0</v>
      </c>
      <c r="AN546" s="83">
        <f t="shared" si="435"/>
        <v>0</v>
      </c>
      <c r="AO546" s="83">
        <f t="shared" si="416"/>
        <v>7.7703157421892124</v>
      </c>
      <c r="AP546" s="83">
        <f t="shared" si="436"/>
        <v>0</v>
      </c>
      <c r="AQ546" s="83">
        <f t="shared" si="437"/>
        <v>0</v>
      </c>
      <c r="AR546" s="83">
        <f t="shared" si="417"/>
        <v>0</v>
      </c>
      <c r="AT546" t="s">
        <v>15</v>
      </c>
    </row>
    <row r="547" spans="1:46" x14ac:dyDescent="0.25">
      <c r="A547" s="10" t="s">
        <v>593</v>
      </c>
      <c r="B547" s="10">
        <v>2030</v>
      </c>
      <c r="C547" s="10" t="s">
        <v>15</v>
      </c>
      <c r="D547" s="103"/>
      <c r="E547" s="106"/>
      <c r="F547" s="103"/>
      <c r="G547" s="103"/>
      <c r="H547" s="103">
        <v>9.1455067145444922</v>
      </c>
      <c r="I547" s="103"/>
      <c r="J547" s="103">
        <v>9.1455067145444922</v>
      </c>
      <c r="K547" s="103"/>
      <c r="L547" s="103"/>
      <c r="M547" s="103">
        <v>9.1455067145444922</v>
      </c>
      <c r="N547" s="103"/>
      <c r="O547" s="103"/>
      <c r="P547" s="102"/>
      <c r="R547" s="84">
        <f t="shared" si="412"/>
        <v>0</v>
      </c>
      <c r="S547" s="84">
        <f t="shared" si="413"/>
        <v>0</v>
      </c>
      <c r="T547" s="84">
        <f t="shared" si="414"/>
        <v>0</v>
      </c>
      <c r="U547" s="84">
        <f t="shared" si="415"/>
        <v>0</v>
      </c>
      <c r="V547" s="84">
        <f t="shared" si="418"/>
        <v>9.1455067145444922</v>
      </c>
      <c r="W547" s="84">
        <f t="shared" si="419"/>
        <v>0</v>
      </c>
      <c r="X547" s="84">
        <f t="shared" si="420"/>
        <v>9.1455067145444922</v>
      </c>
      <c r="Y547" s="84">
        <f t="shared" si="421"/>
        <v>0</v>
      </c>
      <c r="Z547" s="84">
        <f t="shared" si="422"/>
        <v>0</v>
      </c>
      <c r="AA547" s="84">
        <f t="shared" si="423"/>
        <v>9.1455067145444922</v>
      </c>
      <c r="AB547" s="84">
        <f t="shared" si="424"/>
        <v>0</v>
      </c>
      <c r="AC547" s="84">
        <f t="shared" si="425"/>
        <v>0</v>
      </c>
      <c r="AD547" s="84">
        <f t="shared" si="426"/>
        <v>0</v>
      </c>
      <c r="AF547" s="83">
        <f t="shared" si="427"/>
        <v>0</v>
      </c>
      <c r="AG547" s="83">
        <f t="shared" si="428"/>
        <v>0</v>
      </c>
      <c r="AH547" s="83">
        <f t="shared" si="429"/>
        <v>0</v>
      </c>
      <c r="AI547" s="83">
        <f t="shared" si="430"/>
        <v>0</v>
      </c>
      <c r="AJ547" s="83">
        <f t="shared" si="431"/>
        <v>9.1455067145444922</v>
      </c>
      <c r="AK547" s="83">
        <f t="shared" si="432"/>
        <v>0</v>
      </c>
      <c r="AL547" s="83">
        <f t="shared" si="433"/>
        <v>9.1455067145444922</v>
      </c>
      <c r="AM547" s="83">
        <f t="shared" si="434"/>
        <v>0</v>
      </c>
      <c r="AN547" s="83">
        <f t="shared" si="435"/>
        <v>0</v>
      </c>
      <c r="AO547" s="83">
        <f t="shared" si="416"/>
        <v>9.1455067145444922</v>
      </c>
      <c r="AP547" s="83">
        <f t="shared" si="436"/>
        <v>0</v>
      </c>
      <c r="AQ547" s="83">
        <f t="shared" si="437"/>
        <v>0</v>
      </c>
      <c r="AR547" s="83">
        <f t="shared" si="417"/>
        <v>0</v>
      </c>
      <c r="AT547" t="s">
        <v>15</v>
      </c>
    </row>
    <row r="548" spans="1:46" x14ac:dyDescent="0.25">
      <c r="A548" s="10" t="s">
        <v>593</v>
      </c>
      <c r="B548" s="10">
        <v>2031</v>
      </c>
      <c r="C548" s="10" t="s">
        <v>15</v>
      </c>
      <c r="D548" s="103"/>
      <c r="E548" s="106"/>
      <c r="F548" s="103"/>
      <c r="G548" s="103"/>
      <c r="H548" s="103">
        <v>8.2348842368544322</v>
      </c>
      <c r="I548" s="103"/>
      <c r="J548" s="103">
        <v>8.2348842368544322</v>
      </c>
      <c r="K548" s="103"/>
      <c r="L548" s="103"/>
      <c r="M548" s="103">
        <v>8.2348842368544322</v>
      </c>
      <c r="N548" s="103"/>
      <c r="O548" s="103"/>
      <c r="P548" s="102"/>
      <c r="R548" s="84">
        <f t="shared" si="412"/>
        <v>0</v>
      </c>
      <c r="S548" s="84">
        <f t="shared" si="413"/>
        <v>0</v>
      </c>
      <c r="T548" s="84">
        <f t="shared" si="414"/>
        <v>0</v>
      </c>
      <c r="U548" s="84">
        <f t="shared" si="415"/>
        <v>0</v>
      </c>
      <c r="V548" s="84">
        <f t="shared" si="418"/>
        <v>8.2348842368544322</v>
      </c>
      <c r="W548" s="84">
        <f t="shared" si="419"/>
        <v>0</v>
      </c>
      <c r="X548" s="84">
        <f t="shared" si="420"/>
        <v>8.2348842368544322</v>
      </c>
      <c r="Y548" s="84">
        <f t="shared" si="421"/>
        <v>0</v>
      </c>
      <c r="Z548" s="84">
        <f t="shared" si="422"/>
        <v>0</v>
      </c>
      <c r="AA548" s="84">
        <f t="shared" si="423"/>
        <v>8.2348842368544322</v>
      </c>
      <c r="AB548" s="84">
        <f t="shared" si="424"/>
        <v>0</v>
      </c>
      <c r="AC548" s="84">
        <f t="shared" si="425"/>
        <v>0</v>
      </c>
      <c r="AD548" s="84">
        <f t="shared" si="426"/>
        <v>0</v>
      </c>
      <c r="AF548" s="83">
        <f t="shared" si="427"/>
        <v>0</v>
      </c>
      <c r="AG548" s="83">
        <f t="shared" si="428"/>
        <v>0</v>
      </c>
      <c r="AH548" s="83">
        <f t="shared" si="429"/>
        <v>0</v>
      </c>
      <c r="AI548" s="83">
        <f t="shared" si="430"/>
        <v>0</v>
      </c>
      <c r="AJ548" s="83">
        <f t="shared" si="431"/>
        <v>8.2348842368544322</v>
      </c>
      <c r="AK548" s="83">
        <f t="shared" si="432"/>
        <v>0</v>
      </c>
      <c r="AL548" s="83">
        <f t="shared" si="433"/>
        <v>8.2348842368544322</v>
      </c>
      <c r="AM548" s="83">
        <f t="shared" si="434"/>
        <v>0</v>
      </c>
      <c r="AN548" s="83">
        <f t="shared" si="435"/>
        <v>0</v>
      </c>
      <c r="AO548" s="83">
        <f t="shared" si="416"/>
        <v>8.2348842368544322</v>
      </c>
      <c r="AP548" s="83">
        <f t="shared" si="436"/>
        <v>0</v>
      </c>
      <c r="AQ548" s="83">
        <f t="shared" si="437"/>
        <v>0</v>
      </c>
      <c r="AR548" s="83">
        <f t="shared" si="417"/>
        <v>0</v>
      </c>
      <c r="AT548" t="s">
        <v>15</v>
      </c>
    </row>
    <row r="549" spans="1:46" x14ac:dyDescent="0.25">
      <c r="A549" s="10" t="s">
        <v>593</v>
      </c>
      <c r="B549" s="10">
        <v>2032</v>
      </c>
      <c r="C549" s="10" t="s">
        <v>15</v>
      </c>
      <c r="D549" s="103"/>
      <c r="E549" s="106"/>
      <c r="F549" s="103"/>
      <c r="G549" s="103"/>
      <c r="H549" s="103">
        <v>7.2764416268454157</v>
      </c>
      <c r="I549" s="103"/>
      <c r="J549" s="103">
        <v>7.2764416268454157</v>
      </c>
      <c r="K549" s="103"/>
      <c r="L549" s="103"/>
      <c r="M549" s="103">
        <v>7.2764416268454157</v>
      </c>
      <c r="N549" s="103"/>
      <c r="O549" s="103"/>
      <c r="P549" s="102"/>
      <c r="R549" s="84">
        <f t="shared" si="412"/>
        <v>0</v>
      </c>
      <c r="S549" s="84">
        <f t="shared" si="413"/>
        <v>0</v>
      </c>
      <c r="T549" s="84">
        <f t="shared" si="414"/>
        <v>0</v>
      </c>
      <c r="U549" s="84">
        <f t="shared" si="415"/>
        <v>0</v>
      </c>
      <c r="V549" s="84">
        <f t="shared" si="418"/>
        <v>7.2764416268454157</v>
      </c>
      <c r="W549" s="84">
        <f t="shared" si="419"/>
        <v>0</v>
      </c>
      <c r="X549" s="84">
        <f t="shared" si="420"/>
        <v>7.2764416268454157</v>
      </c>
      <c r="Y549" s="84">
        <f t="shared" si="421"/>
        <v>0</v>
      </c>
      <c r="Z549" s="84">
        <f t="shared" si="422"/>
        <v>0</v>
      </c>
      <c r="AA549" s="84">
        <f t="shared" si="423"/>
        <v>7.2764416268454157</v>
      </c>
      <c r="AB549" s="84">
        <f t="shared" si="424"/>
        <v>0</v>
      </c>
      <c r="AC549" s="84">
        <f t="shared" si="425"/>
        <v>0</v>
      </c>
      <c r="AD549" s="84">
        <f t="shared" si="426"/>
        <v>0</v>
      </c>
      <c r="AF549" s="83">
        <f t="shared" si="427"/>
        <v>0</v>
      </c>
      <c r="AG549" s="83">
        <f t="shared" si="428"/>
        <v>0</v>
      </c>
      <c r="AH549" s="83">
        <f t="shared" si="429"/>
        <v>0</v>
      </c>
      <c r="AI549" s="83">
        <f t="shared" si="430"/>
        <v>0</v>
      </c>
      <c r="AJ549" s="83">
        <f t="shared" si="431"/>
        <v>7.2764416268454157</v>
      </c>
      <c r="AK549" s="83">
        <f t="shared" si="432"/>
        <v>0</v>
      </c>
      <c r="AL549" s="83">
        <f t="shared" si="433"/>
        <v>7.2764416268454157</v>
      </c>
      <c r="AM549" s="83">
        <f t="shared" si="434"/>
        <v>0</v>
      </c>
      <c r="AN549" s="83">
        <f t="shared" si="435"/>
        <v>0</v>
      </c>
      <c r="AO549" s="83">
        <f t="shared" si="416"/>
        <v>7.2764416268454157</v>
      </c>
      <c r="AP549" s="83">
        <f t="shared" si="436"/>
        <v>0</v>
      </c>
      <c r="AQ549" s="83">
        <f t="shared" si="437"/>
        <v>0</v>
      </c>
      <c r="AR549" s="83">
        <f t="shared" si="417"/>
        <v>0</v>
      </c>
      <c r="AT549" t="s">
        <v>15</v>
      </c>
    </row>
    <row r="550" spans="1:46" x14ac:dyDescent="0.25">
      <c r="A550" s="10" t="s">
        <v>593</v>
      </c>
      <c r="B550" s="10">
        <v>2033</v>
      </c>
      <c r="C550" s="10" t="s">
        <v>15</v>
      </c>
      <c r="D550" s="103"/>
      <c r="E550" s="106"/>
      <c r="F550" s="103"/>
      <c r="G550" s="103"/>
      <c r="H550" s="103">
        <v>6.2914029083497445</v>
      </c>
      <c r="I550" s="103"/>
      <c r="J550" s="103">
        <v>6.2914029083497445</v>
      </c>
      <c r="K550" s="103"/>
      <c r="L550" s="103"/>
      <c r="M550" s="103">
        <v>6.2914029083497445</v>
      </c>
      <c r="N550" s="103"/>
      <c r="O550" s="103"/>
      <c r="P550" s="102"/>
      <c r="R550" s="84">
        <f t="shared" si="412"/>
        <v>0</v>
      </c>
      <c r="S550" s="84">
        <f t="shared" si="413"/>
        <v>0</v>
      </c>
      <c r="T550" s="84">
        <f t="shared" si="414"/>
        <v>0</v>
      </c>
      <c r="U550" s="84">
        <f t="shared" si="415"/>
        <v>0</v>
      </c>
      <c r="V550" s="84">
        <f t="shared" si="418"/>
        <v>6.2914029083497445</v>
      </c>
      <c r="W550" s="84">
        <f t="shared" si="419"/>
        <v>0</v>
      </c>
      <c r="X550" s="84">
        <f t="shared" si="420"/>
        <v>6.2914029083497445</v>
      </c>
      <c r="Y550" s="84">
        <f t="shared" si="421"/>
        <v>0</v>
      </c>
      <c r="Z550" s="84">
        <f t="shared" si="422"/>
        <v>0</v>
      </c>
      <c r="AA550" s="84">
        <f t="shared" si="423"/>
        <v>6.2914029083497445</v>
      </c>
      <c r="AB550" s="84">
        <f t="shared" si="424"/>
        <v>0</v>
      </c>
      <c r="AC550" s="84">
        <f t="shared" si="425"/>
        <v>0</v>
      </c>
      <c r="AD550" s="84">
        <f t="shared" si="426"/>
        <v>0</v>
      </c>
      <c r="AF550" s="83">
        <f t="shared" si="427"/>
        <v>0</v>
      </c>
      <c r="AG550" s="83">
        <f t="shared" si="428"/>
        <v>0</v>
      </c>
      <c r="AH550" s="83">
        <f t="shared" si="429"/>
        <v>0</v>
      </c>
      <c r="AI550" s="83">
        <f t="shared" si="430"/>
        <v>0</v>
      </c>
      <c r="AJ550" s="83">
        <f t="shared" si="431"/>
        <v>6.2914029083497445</v>
      </c>
      <c r="AK550" s="83">
        <f t="shared" si="432"/>
        <v>0</v>
      </c>
      <c r="AL550" s="83">
        <f t="shared" si="433"/>
        <v>6.2914029083497445</v>
      </c>
      <c r="AM550" s="83">
        <f t="shared" si="434"/>
        <v>0</v>
      </c>
      <c r="AN550" s="83">
        <f t="shared" si="435"/>
        <v>0</v>
      </c>
      <c r="AO550" s="83">
        <f t="shared" si="416"/>
        <v>6.2914029083497445</v>
      </c>
      <c r="AP550" s="83">
        <f t="shared" si="436"/>
        <v>0</v>
      </c>
      <c r="AQ550" s="83">
        <f t="shared" si="437"/>
        <v>0</v>
      </c>
      <c r="AR550" s="83">
        <f t="shared" si="417"/>
        <v>0</v>
      </c>
      <c r="AT550" t="s">
        <v>15</v>
      </c>
    </row>
    <row r="551" spans="1:46" x14ac:dyDescent="0.25">
      <c r="A551" s="10" t="s">
        <v>593</v>
      </c>
      <c r="B551" s="10">
        <v>2034</v>
      </c>
      <c r="C551" s="10" t="s">
        <v>15</v>
      </c>
      <c r="D551" s="103"/>
      <c r="E551" s="106"/>
      <c r="F551" s="103"/>
      <c r="G551" s="103"/>
      <c r="H551" s="103">
        <v>5.3035165604529348</v>
      </c>
      <c r="I551" s="103"/>
      <c r="J551" s="103">
        <v>5.3035165604529348</v>
      </c>
      <c r="K551" s="103"/>
      <c r="L551" s="103"/>
      <c r="M551" s="103">
        <v>5.3035165604529348</v>
      </c>
      <c r="N551" s="103"/>
      <c r="O551" s="103"/>
      <c r="P551" s="102"/>
      <c r="R551" s="84">
        <f t="shared" si="412"/>
        <v>0</v>
      </c>
      <c r="S551" s="84">
        <f t="shared" si="413"/>
        <v>0</v>
      </c>
      <c r="T551" s="84">
        <f t="shared" si="414"/>
        <v>0</v>
      </c>
      <c r="U551" s="84">
        <f t="shared" si="415"/>
        <v>0</v>
      </c>
      <c r="V551" s="84">
        <f t="shared" si="418"/>
        <v>5.3035165604529348</v>
      </c>
      <c r="W551" s="84">
        <f t="shared" si="419"/>
        <v>0</v>
      </c>
      <c r="X551" s="84">
        <f t="shared" si="420"/>
        <v>5.3035165604529348</v>
      </c>
      <c r="Y551" s="84">
        <f t="shared" si="421"/>
        <v>0</v>
      </c>
      <c r="Z551" s="84">
        <f t="shared" si="422"/>
        <v>0</v>
      </c>
      <c r="AA551" s="84">
        <f t="shared" si="423"/>
        <v>5.3035165604529348</v>
      </c>
      <c r="AB551" s="84">
        <f t="shared" si="424"/>
        <v>0</v>
      </c>
      <c r="AC551" s="84">
        <f t="shared" si="425"/>
        <v>0</v>
      </c>
      <c r="AD551" s="84">
        <f t="shared" si="426"/>
        <v>0</v>
      </c>
      <c r="AF551" s="83">
        <f t="shared" si="427"/>
        <v>0</v>
      </c>
      <c r="AG551" s="83">
        <f t="shared" si="428"/>
        <v>0</v>
      </c>
      <c r="AH551" s="83">
        <f t="shared" si="429"/>
        <v>0</v>
      </c>
      <c r="AI551" s="83">
        <f t="shared" si="430"/>
        <v>0</v>
      </c>
      <c r="AJ551" s="83">
        <f t="shared" si="431"/>
        <v>5.3035165604529348</v>
      </c>
      <c r="AK551" s="83">
        <f t="shared" si="432"/>
        <v>0</v>
      </c>
      <c r="AL551" s="83">
        <f t="shared" si="433"/>
        <v>5.3035165604529348</v>
      </c>
      <c r="AM551" s="83">
        <f t="shared" si="434"/>
        <v>0</v>
      </c>
      <c r="AN551" s="83">
        <f t="shared" si="435"/>
        <v>0</v>
      </c>
      <c r="AO551" s="83">
        <f t="shared" si="416"/>
        <v>5.3035165604529348</v>
      </c>
      <c r="AP551" s="83">
        <f t="shared" si="436"/>
        <v>0</v>
      </c>
      <c r="AQ551" s="83">
        <f t="shared" si="437"/>
        <v>0</v>
      </c>
      <c r="AR551" s="83">
        <f t="shared" si="417"/>
        <v>0</v>
      </c>
      <c r="AT551" t="s">
        <v>15</v>
      </c>
    </row>
    <row r="552" spans="1:46" x14ac:dyDescent="0.25">
      <c r="A552" s="10" t="s">
        <v>593</v>
      </c>
      <c r="B552" s="10">
        <v>2035</v>
      </c>
      <c r="C552" s="10" t="s">
        <v>15</v>
      </c>
      <c r="D552" s="103"/>
      <c r="E552" s="106"/>
      <c r="F552" s="103"/>
      <c r="G552" s="103"/>
      <c r="H552" s="103">
        <v>4.3383603684436638</v>
      </c>
      <c r="I552" s="103"/>
      <c r="J552" s="103">
        <v>4.3383603684436638</v>
      </c>
      <c r="K552" s="103"/>
      <c r="L552" s="103"/>
      <c r="M552" s="103">
        <v>4.3383603684436638</v>
      </c>
      <c r="N552" s="103"/>
      <c r="O552" s="103"/>
      <c r="P552" s="102"/>
      <c r="R552" s="84">
        <f t="shared" si="412"/>
        <v>0</v>
      </c>
      <c r="S552" s="84">
        <f t="shared" si="413"/>
        <v>0</v>
      </c>
      <c r="T552" s="84">
        <f t="shared" si="414"/>
        <v>0</v>
      </c>
      <c r="U552" s="84">
        <f t="shared" si="415"/>
        <v>0</v>
      </c>
      <c r="V552" s="84">
        <f t="shared" si="418"/>
        <v>4.3383603684436638</v>
      </c>
      <c r="W552" s="84">
        <f t="shared" si="419"/>
        <v>0</v>
      </c>
      <c r="X552" s="84">
        <f t="shared" si="420"/>
        <v>4.3383603684436638</v>
      </c>
      <c r="Y552" s="84">
        <f t="shared" si="421"/>
        <v>0</v>
      </c>
      <c r="Z552" s="84">
        <f t="shared" si="422"/>
        <v>0</v>
      </c>
      <c r="AA552" s="84">
        <f t="shared" si="423"/>
        <v>4.3383603684436638</v>
      </c>
      <c r="AB552" s="84">
        <f t="shared" si="424"/>
        <v>0</v>
      </c>
      <c r="AC552" s="84">
        <f t="shared" si="425"/>
        <v>0</v>
      </c>
      <c r="AD552" s="84">
        <f t="shared" si="426"/>
        <v>0</v>
      </c>
      <c r="AF552" s="83">
        <f t="shared" si="427"/>
        <v>0</v>
      </c>
      <c r="AG552" s="83">
        <f t="shared" si="428"/>
        <v>0</v>
      </c>
      <c r="AH552" s="83">
        <f t="shared" si="429"/>
        <v>0</v>
      </c>
      <c r="AI552" s="83">
        <f t="shared" si="430"/>
        <v>0</v>
      </c>
      <c r="AJ552" s="83">
        <f t="shared" si="431"/>
        <v>4.3383603684436638</v>
      </c>
      <c r="AK552" s="83">
        <f t="shared" si="432"/>
        <v>0</v>
      </c>
      <c r="AL552" s="83">
        <f t="shared" si="433"/>
        <v>4.3383603684436638</v>
      </c>
      <c r="AM552" s="83">
        <f t="shared" si="434"/>
        <v>0</v>
      </c>
      <c r="AN552" s="83">
        <f t="shared" si="435"/>
        <v>0</v>
      </c>
      <c r="AO552" s="83">
        <f t="shared" si="416"/>
        <v>4.3383603684436638</v>
      </c>
      <c r="AP552" s="83">
        <f t="shared" si="436"/>
        <v>0</v>
      </c>
      <c r="AQ552" s="83">
        <f t="shared" si="437"/>
        <v>0</v>
      </c>
      <c r="AR552" s="83">
        <f t="shared" si="417"/>
        <v>0</v>
      </c>
      <c r="AT552" t="s">
        <v>15</v>
      </c>
    </row>
    <row r="553" spans="1:46" x14ac:dyDescent="0.25">
      <c r="A553" s="10" t="s">
        <v>593</v>
      </c>
      <c r="B553" s="10">
        <v>2036</v>
      </c>
      <c r="C553" s="10" t="s">
        <v>15</v>
      </c>
      <c r="D553" s="103"/>
      <c r="E553" s="106"/>
      <c r="F553" s="103"/>
      <c r="G553" s="103"/>
      <c r="H553" s="103">
        <v>3.3718504927486554</v>
      </c>
      <c r="I553" s="103"/>
      <c r="J553" s="103">
        <v>3.3718504927486554</v>
      </c>
      <c r="K553" s="103"/>
      <c r="L553" s="103"/>
      <c r="M553" s="103">
        <v>3.3718504927486554</v>
      </c>
      <c r="N553" s="103"/>
      <c r="O553" s="103"/>
      <c r="P553" s="102"/>
      <c r="R553" s="84">
        <f t="shared" si="412"/>
        <v>0</v>
      </c>
      <c r="S553" s="84">
        <f t="shared" si="413"/>
        <v>0</v>
      </c>
      <c r="T553" s="84">
        <f t="shared" si="414"/>
        <v>0</v>
      </c>
      <c r="U553" s="84">
        <f t="shared" si="415"/>
        <v>0</v>
      </c>
      <c r="V553" s="84">
        <f t="shared" si="418"/>
        <v>3.3718504927486554</v>
      </c>
      <c r="W553" s="84">
        <f t="shared" si="419"/>
        <v>0</v>
      </c>
      <c r="X553" s="84">
        <f t="shared" si="420"/>
        <v>3.3718504927486554</v>
      </c>
      <c r="Y553" s="84">
        <f t="shared" si="421"/>
        <v>0</v>
      </c>
      <c r="Z553" s="84">
        <f t="shared" si="422"/>
        <v>0</v>
      </c>
      <c r="AA553" s="84">
        <f t="shared" si="423"/>
        <v>3.3718504927486554</v>
      </c>
      <c r="AB553" s="84">
        <f t="shared" si="424"/>
        <v>0</v>
      </c>
      <c r="AC553" s="84">
        <f t="shared" si="425"/>
        <v>0</v>
      </c>
      <c r="AD553" s="84">
        <f t="shared" si="426"/>
        <v>0</v>
      </c>
      <c r="AF553" s="83">
        <f t="shared" si="427"/>
        <v>0</v>
      </c>
      <c r="AG553" s="83">
        <f t="shared" si="428"/>
        <v>0</v>
      </c>
      <c r="AH553" s="83">
        <f t="shared" si="429"/>
        <v>0</v>
      </c>
      <c r="AI553" s="83">
        <f t="shared" si="430"/>
        <v>0</v>
      </c>
      <c r="AJ553" s="83">
        <f t="shared" si="431"/>
        <v>3.3718504927486554</v>
      </c>
      <c r="AK553" s="83">
        <f t="shared" si="432"/>
        <v>0</v>
      </c>
      <c r="AL553" s="83">
        <f t="shared" si="433"/>
        <v>3.3718504927486554</v>
      </c>
      <c r="AM553" s="83">
        <f t="shared" si="434"/>
        <v>0</v>
      </c>
      <c r="AN553" s="83">
        <f t="shared" si="435"/>
        <v>0</v>
      </c>
      <c r="AO553" s="83">
        <f t="shared" si="416"/>
        <v>3.3718504927486554</v>
      </c>
      <c r="AP553" s="83">
        <f t="shared" si="436"/>
        <v>0</v>
      </c>
      <c r="AQ553" s="83">
        <f t="shared" si="437"/>
        <v>0</v>
      </c>
      <c r="AR553" s="83">
        <f t="shared" si="417"/>
        <v>0</v>
      </c>
      <c r="AT553" t="s">
        <v>15</v>
      </c>
    </row>
    <row r="554" spans="1:46" x14ac:dyDescent="0.25">
      <c r="A554" s="10" t="s">
        <v>593</v>
      </c>
      <c r="B554" s="10">
        <v>2037</v>
      </c>
      <c r="C554" s="10" t="s">
        <v>15</v>
      </c>
      <c r="D554" s="103"/>
      <c r="E554" s="106"/>
      <c r="F554" s="103"/>
      <c r="G554" s="103"/>
      <c r="H554" s="103">
        <v>2.2834989233450522</v>
      </c>
      <c r="I554" s="103"/>
      <c r="J554" s="103">
        <v>2.2834989233450522</v>
      </c>
      <c r="K554" s="103"/>
      <c r="L554" s="103"/>
      <c r="M554" s="103">
        <v>2.2834989233450522</v>
      </c>
      <c r="N554" s="103"/>
      <c r="O554" s="103"/>
      <c r="P554" s="102"/>
      <c r="R554" s="84">
        <f t="shared" si="412"/>
        <v>0</v>
      </c>
      <c r="S554" s="84">
        <f t="shared" si="413"/>
        <v>0</v>
      </c>
      <c r="T554" s="84">
        <f t="shared" si="414"/>
        <v>0</v>
      </c>
      <c r="U554" s="84">
        <f t="shared" si="415"/>
        <v>0</v>
      </c>
      <c r="V554" s="84">
        <f t="shared" si="418"/>
        <v>2.2834989233450522</v>
      </c>
      <c r="W554" s="84">
        <f t="shared" si="419"/>
        <v>0</v>
      </c>
      <c r="X554" s="84">
        <f t="shared" si="420"/>
        <v>2.2834989233450522</v>
      </c>
      <c r="Y554" s="84">
        <f t="shared" si="421"/>
        <v>0</v>
      </c>
      <c r="Z554" s="84">
        <f t="shared" si="422"/>
        <v>0</v>
      </c>
      <c r="AA554" s="84">
        <f t="shared" si="423"/>
        <v>2.2834989233450522</v>
      </c>
      <c r="AB554" s="84">
        <f t="shared" si="424"/>
        <v>0</v>
      </c>
      <c r="AC554" s="84">
        <f t="shared" si="425"/>
        <v>0</v>
      </c>
      <c r="AD554" s="84">
        <f t="shared" si="426"/>
        <v>0</v>
      </c>
      <c r="AF554" s="83">
        <f t="shared" si="427"/>
        <v>0</v>
      </c>
      <c r="AG554" s="83">
        <f t="shared" si="428"/>
        <v>0</v>
      </c>
      <c r="AH554" s="83">
        <f t="shared" si="429"/>
        <v>0</v>
      </c>
      <c r="AI554" s="83">
        <f t="shared" si="430"/>
        <v>0</v>
      </c>
      <c r="AJ554" s="83">
        <f t="shared" si="431"/>
        <v>2.2834989233450522</v>
      </c>
      <c r="AK554" s="83">
        <f t="shared" si="432"/>
        <v>0</v>
      </c>
      <c r="AL554" s="83">
        <f t="shared" si="433"/>
        <v>2.2834989233450522</v>
      </c>
      <c r="AM554" s="83">
        <f t="shared" si="434"/>
        <v>0</v>
      </c>
      <c r="AN554" s="83">
        <f t="shared" si="435"/>
        <v>0</v>
      </c>
      <c r="AO554" s="83">
        <f t="shared" si="416"/>
        <v>2.2834989233450522</v>
      </c>
      <c r="AP554" s="83">
        <f t="shared" si="436"/>
        <v>0</v>
      </c>
      <c r="AQ554" s="83">
        <f t="shared" si="437"/>
        <v>0</v>
      </c>
      <c r="AR554" s="83">
        <f t="shared" si="417"/>
        <v>0</v>
      </c>
      <c r="AT554" t="s">
        <v>15</v>
      </c>
    </row>
    <row r="555" spans="1:46" x14ac:dyDescent="0.25">
      <c r="A555" s="10" t="s">
        <v>593</v>
      </c>
      <c r="B555" s="10">
        <v>2038</v>
      </c>
      <c r="C555" s="10" t="s">
        <v>15</v>
      </c>
      <c r="D555" s="103"/>
      <c r="E555" s="106"/>
      <c r="F555" s="103"/>
      <c r="G555" s="103"/>
      <c r="H555" s="103">
        <v>1.4098292007283368</v>
      </c>
      <c r="I555" s="103"/>
      <c r="J555" s="103">
        <v>1.4098292007283368</v>
      </c>
      <c r="K555" s="103"/>
      <c r="L555" s="103"/>
      <c r="M555" s="103">
        <v>1.4098292007283368</v>
      </c>
      <c r="N555" s="103"/>
      <c r="O555" s="103"/>
      <c r="P555" s="102"/>
      <c r="R555" s="84">
        <f t="shared" si="412"/>
        <v>0</v>
      </c>
      <c r="S555" s="84">
        <f t="shared" si="413"/>
        <v>0</v>
      </c>
      <c r="T555" s="84">
        <f t="shared" si="414"/>
        <v>0</v>
      </c>
      <c r="U555" s="84">
        <f t="shared" si="415"/>
        <v>0</v>
      </c>
      <c r="V555" s="84">
        <f t="shared" si="418"/>
        <v>1.4098292007283368</v>
      </c>
      <c r="W555" s="84">
        <f t="shared" si="419"/>
        <v>0</v>
      </c>
      <c r="X555" s="84">
        <f t="shared" si="420"/>
        <v>1.4098292007283368</v>
      </c>
      <c r="Y555" s="84">
        <f t="shared" si="421"/>
        <v>0</v>
      </c>
      <c r="Z555" s="84">
        <f t="shared" si="422"/>
        <v>0</v>
      </c>
      <c r="AA555" s="84">
        <f t="shared" si="423"/>
        <v>1.4098292007283368</v>
      </c>
      <c r="AB555" s="84">
        <f t="shared" si="424"/>
        <v>0</v>
      </c>
      <c r="AC555" s="84">
        <f t="shared" si="425"/>
        <v>0</v>
      </c>
      <c r="AD555" s="84">
        <f t="shared" si="426"/>
        <v>0</v>
      </c>
      <c r="AF555" s="83">
        <f t="shared" si="427"/>
        <v>0</v>
      </c>
      <c r="AG555" s="83">
        <f t="shared" si="428"/>
        <v>0</v>
      </c>
      <c r="AH555" s="83">
        <f t="shared" si="429"/>
        <v>0</v>
      </c>
      <c r="AI555" s="83">
        <f t="shared" si="430"/>
        <v>0</v>
      </c>
      <c r="AJ555" s="83">
        <f t="shared" si="431"/>
        <v>1.4098292007283368</v>
      </c>
      <c r="AK555" s="83">
        <f t="shared" si="432"/>
        <v>0</v>
      </c>
      <c r="AL555" s="83">
        <f t="shared" si="433"/>
        <v>1.4098292007283368</v>
      </c>
      <c r="AM555" s="83">
        <f t="shared" si="434"/>
        <v>0</v>
      </c>
      <c r="AN555" s="83">
        <f t="shared" si="435"/>
        <v>0</v>
      </c>
      <c r="AO555" s="83">
        <f t="shared" si="416"/>
        <v>1.4098292007283368</v>
      </c>
      <c r="AP555" s="83">
        <f t="shared" si="436"/>
        <v>0</v>
      </c>
      <c r="AQ555" s="83">
        <f t="shared" si="437"/>
        <v>0</v>
      </c>
      <c r="AR555" s="83">
        <f t="shared" si="417"/>
        <v>0</v>
      </c>
      <c r="AT555" t="s">
        <v>15</v>
      </c>
    </row>
    <row r="556" spans="1:46" x14ac:dyDescent="0.25">
      <c r="A556" s="10" t="s">
        <v>593</v>
      </c>
      <c r="B556" s="10">
        <v>2039</v>
      </c>
      <c r="C556" s="10" t="s">
        <v>15</v>
      </c>
      <c r="D556" s="103"/>
      <c r="E556" s="106"/>
      <c r="F556" s="103"/>
      <c r="G556" s="103"/>
      <c r="H556" s="103">
        <v>0.73436039508651196</v>
      </c>
      <c r="I556" s="103"/>
      <c r="J556" s="103">
        <v>0.73436039508651196</v>
      </c>
      <c r="K556" s="103"/>
      <c r="L556" s="103"/>
      <c r="M556" s="103">
        <v>0.73436039508651196</v>
      </c>
      <c r="N556" s="103"/>
      <c r="O556" s="103"/>
      <c r="P556" s="102"/>
      <c r="R556" s="84">
        <f t="shared" si="412"/>
        <v>0</v>
      </c>
      <c r="S556" s="84">
        <f t="shared" si="413"/>
        <v>0</v>
      </c>
      <c r="T556" s="84">
        <f t="shared" si="414"/>
        <v>0</v>
      </c>
      <c r="U556" s="84">
        <f t="shared" si="415"/>
        <v>0</v>
      </c>
      <c r="V556" s="84">
        <f t="shared" si="418"/>
        <v>0.73436039508651196</v>
      </c>
      <c r="W556" s="84">
        <f t="shared" si="419"/>
        <v>0</v>
      </c>
      <c r="X556" s="84">
        <f t="shared" si="420"/>
        <v>0.73436039508651196</v>
      </c>
      <c r="Y556" s="84">
        <f t="shared" si="421"/>
        <v>0</v>
      </c>
      <c r="Z556" s="84">
        <f t="shared" si="422"/>
        <v>0</v>
      </c>
      <c r="AA556" s="84">
        <f t="shared" si="423"/>
        <v>0.73436039508651196</v>
      </c>
      <c r="AB556" s="84">
        <f t="shared" si="424"/>
        <v>0</v>
      </c>
      <c r="AC556" s="84">
        <f t="shared" si="425"/>
        <v>0</v>
      </c>
      <c r="AD556" s="84">
        <f t="shared" si="426"/>
        <v>0</v>
      </c>
      <c r="AF556" s="83">
        <f t="shared" si="427"/>
        <v>0</v>
      </c>
      <c r="AG556" s="83">
        <f t="shared" si="428"/>
        <v>0</v>
      </c>
      <c r="AH556" s="83">
        <f t="shared" si="429"/>
        <v>0</v>
      </c>
      <c r="AI556" s="83">
        <f t="shared" si="430"/>
        <v>0</v>
      </c>
      <c r="AJ556" s="83">
        <f t="shared" si="431"/>
        <v>0.73436039508651196</v>
      </c>
      <c r="AK556" s="83">
        <f t="shared" si="432"/>
        <v>0</v>
      </c>
      <c r="AL556" s="83">
        <f t="shared" si="433"/>
        <v>0.73436039508651196</v>
      </c>
      <c r="AM556" s="83">
        <f t="shared" si="434"/>
        <v>0</v>
      </c>
      <c r="AN556" s="83">
        <f t="shared" si="435"/>
        <v>0</v>
      </c>
      <c r="AO556" s="83">
        <f t="shared" si="416"/>
        <v>0.73436039508651196</v>
      </c>
      <c r="AP556" s="83">
        <f t="shared" si="436"/>
        <v>0</v>
      </c>
      <c r="AQ556" s="83">
        <f t="shared" si="437"/>
        <v>0</v>
      </c>
      <c r="AR556" s="83">
        <f t="shared" si="417"/>
        <v>0</v>
      </c>
      <c r="AT556" t="s">
        <v>15</v>
      </c>
    </row>
    <row r="557" spans="1:46" x14ac:dyDescent="0.25">
      <c r="A557" s="10" t="s">
        <v>593</v>
      </c>
      <c r="B557" s="10">
        <v>2040</v>
      </c>
      <c r="C557" s="10" t="s">
        <v>15</v>
      </c>
      <c r="D557" s="103"/>
      <c r="E557" s="106"/>
      <c r="F557" s="103"/>
      <c r="G557" s="103"/>
      <c r="H557" s="103">
        <v>0.23896066292233417</v>
      </c>
      <c r="I557" s="103"/>
      <c r="J557" s="103">
        <v>0.23896066292233417</v>
      </c>
      <c r="K557" s="103"/>
      <c r="L557" s="103"/>
      <c r="M557" s="103">
        <v>0.23896066292233417</v>
      </c>
      <c r="N557" s="103"/>
      <c r="O557" s="103"/>
      <c r="P557" s="102"/>
      <c r="R557" s="84">
        <f t="shared" si="412"/>
        <v>0</v>
      </c>
      <c r="S557" s="84">
        <f t="shared" si="413"/>
        <v>0</v>
      </c>
      <c r="T557" s="84">
        <f t="shared" si="414"/>
        <v>0</v>
      </c>
      <c r="U557" s="84">
        <f t="shared" si="415"/>
        <v>0</v>
      </c>
      <c r="V557" s="84">
        <f t="shared" si="418"/>
        <v>0.23896066292233417</v>
      </c>
      <c r="W557" s="84">
        <f t="shared" si="419"/>
        <v>0</v>
      </c>
      <c r="X557" s="84">
        <f t="shared" si="420"/>
        <v>0.23896066292233417</v>
      </c>
      <c r="Y557" s="84">
        <f t="shared" si="421"/>
        <v>0</v>
      </c>
      <c r="Z557" s="84">
        <f t="shared" si="422"/>
        <v>0</v>
      </c>
      <c r="AA557" s="84">
        <f t="shared" si="423"/>
        <v>0.23896066292233417</v>
      </c>
      <c r="AB557" s="84">
        <f t="shared" si="424"/>
        <v>0</v>
      </c>
      <c r="AC557" s="84">
        <f t="shared" si="425"/>
        <v>0</v>
      </c>
      <c r="AD557" s="84">
        <f t="shared" si="426"/>
        <v>0</v>
      </c>
      <c r="AF557" s="83">
        <f t="shared" si="427"/>
        <v>0</v>
      </c>
      <c r="AG557" s="83">
        <f t="shared" si="428"/>
        <v>0</v>
      </c>
      <c r="AH557" s="83">
        <f t="shared" si="429"/>
        <v>0</v>
      </c>
      <c r="AI557" s="83">
        <f t="shared" si="430"/>
        <v>0</v>
      </c>
      <c r="AJ557" s="83">
        <f t="shared" si="431"/>
        <v>0.23896066292233417</v>
      </c>
      <c r="AK557" s="83">
        <f t="shared" si="432"/>
        <v>0</v>
      </c>
      <c r="AL557" s="83">
        <f t="shared" si="433"/>
        <v>0.23896066292233417</v>
      </c>
      <c r="AM557" s="83">
        <f t="shared" si="434"/>
        <v>0</v>
      </c>
      <c r="AN557" s="83">
        <f t="shared" si="435"/>
        <v>0</v>
      </c>
      <c r="AO557" s="83">
        <f t="shared" si="416"/>
        <v>0.23896066292233417</v>
      </c>
      <c r="AP557" s="83">
        <f t="shared" si="436"/>
        <v>0</v>
      </c>
      <c r="AQ557" s="83">
        <f t="shared" si="437"/>
        <v>0</v>
      </c>
      <c r="AR557" s="83">
        <f t="shared" si="417"/>
        <v>0</v>
      </c>
      <c r="AT557" t="s">
        <v>15</v>
      </c>
    </row>
    <row r="558" spans="1:46" x14ac:dyDescent="0.25">
      <c r="A558" s="10" t="s">
        <v>593</v>
      </c>
      <c r="B558" s="10">
        <v>2041</v>
      </c>
      <c r="C558" s="10" t="s">
        <v>15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2"/>
      <c r="R558" s="84">
        <f t="shared" si="412"/>
        <v>0</v>
      </c>
      <c r="S558" s="84">
        <f t="shared" si="413"/>
        <v>0</v>
      </c>
      <c r="T558" s="84">
        <f t="shared" si="414"/>
        <v>0</v>
      </c>
      <c r="U558" s="84">
        <f t="shared" si="415"/>
        <v>0</v>
      </c>
      <c r="V558" s="84">
        <f t="shared" si="418"/>
        <v>0</v>
      </c>
      <c r="W558" s="84">
        <f t="shared" si="419"/>
        <v>0</v>
      </c>
      <c r="X558" s="84">
        <f t="shared" si="420"/>
        <v>0</v>
      </c>
      <c r="Y558" s="84">
        <f t="shared" si="421"/>
        <v>0</v>
      </c>
      <c r="Z558" s="84">
        <f t="shared" si="422"/>
        <v>0</v>
      </c>
      <c r="AA558" s="84">
        <f t="shared" si="423"/>
        <v>0</v>
      </c>
      <c r="AB558" s="84">
        <f t="shared" si="424"/>
        <v>0</v>
      </c>
      <c r="AC558" s="84">
        <f t="shared" si="425"/>
        <v>0</v>
      </c>
      <c r="AD558" s="84">
        <f t="shared" si="426"/>
        <v>0</v>
      </c>
      <c r="AF558" s="83">
        <f t="shared" si="427"/>
        <v>0</v>
      </c>
      <c r="AG558" s="83">
        <f t="shared" si="428"/>
        <v>0</v>
      </c>
      <c r="AH558" s="83">
        <f t="shared" si="429"/>
        <v>0</v>
      </c>
      <c r="AI558" s="83">
        <f t="shared" si="430"/>
        <v>0</v>
      </c>
      <c r="AJ558" s="83">
        <f t="shared" si="431"/>
        <v>0</v>
      </c>
      <c r="AK558" s="83">
        <f t="shared" si="432"/>
        <v>0</v>
      </c>
      <c r="AL558" s="83">
        <f t="shared" si="433"/>
        <v>0</v>
      </c>
      <c r="AM558" s="83">
        <f t="shared" si="434"/>
        <v>0</v>
      </c>
      <c r="AN558" s="83">
        <f t="shared" si="435"/>
        <v>0</v>
      </c>
      <c r="AO558" s="83">
        <f t="shared" si="416"/>
        <v>0</v>
      </c>
      <c r="AP558" s="83">
        <f t="shared" si="436"/>
        <v>0</v>
      </c>
      <c r="AQ558" s="83">
        <f t="shared" si="437"/>
        <v>0</v>
      </c>
      <c r="AR558" s="83">
        <f t="shared" si="417"/>
        <v>0</v>
      </c>
      <c r="AT558" t="s">
        <v>15</v>
      </c>
    </row>
    <row r="559" spans="1:46" x14ac:dyDescent="0.25">
      <c r="A559" s="10" t="s">
        <v>593</v>
      </c>
      <c r="B559" s="10">
        <v>2042</v>
      </c>
      <c r="C559" s="10" t="s">
        <v>15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2"/>
      <c r="R559" s="84">
        <f t="shared" si="412"/>
        <v>0</v>
      </c>
      <c r="S559" s="84">
        <f t="shared" si="413"/>
        <v>0</v>
      </c>
      <c r="T559" s="84">
        <f t="shared" si="414"/>
        <v>0</v>
      </c>
      <c r="U559" s="84">
        <f t="shared" si="415"/>
        <v>0</v>
      </c>
      <c r="V559" s="84">
        <f t="shared" si="418"/>
        <v>0</v>
      </c>
      <c r="W559" s="84">
        <f t="shared" si="419"/>
        <v>0</v>
      </c>
      <c r="X559" s="84">
        <f t="shared" si="420"/>
        <v>0</v>
      </c>
      <c r="Y559" s="84">
        <f t="shared" si="421"/>
        <v>0</v>
      </c>
      <c r="Z559" s="84">
        <f t="shared" si="422"/>
        <v>0</v>
      </c>
      <c r="AA559" s="84">
        <f t="shared" si="423"/>
        <v>0</v>
      </c>
      <c r="AB559" s="84">
        <f t="shared" si="424"/>
        <v>0</v>
      </c>
      <c r="AC559" s="84">
        <f t="shared" si="425"/>
        <v>0</v>
      </c>
      <c r="AD559" s="84">
        <f t="shared" si="426"/>
        <v>0</v>
      </c>
      <c r="AF559" s="83">
        <f t="shared" si="427"/>
        <v>0</v>
      </c>
      <c r="AG559" s="83">
        <f t="shared" si="428"/>
        <v>0</v>
      </c>
      <c r="AH559" s="83">
        <f t="shared" si="429"/>
        <v>0</v>
      </c>
      <c r="AI559" s="83">
        <f t="shared" si="430"/>
        <v>0</v>
      </c>
      <c r="AJ559" s="83">
        <f t="shared" si="431"/>
        <v>0</v>
      </c>
      <c r="AK559" s="83">
        <f t="shared" si="432"/>
        <v>0</v>
      </c>
      <c r="AL559" s="83">
        <f t="shared" si="433"/>
        <v>0</v>
      </c>
      <c r="AM559" s="83">
        <f t="shared" si="434"/>
        <v>0</v>
      </c>
      <c r="AN559" s="83">
        <f t="shared" si="435"/>
        <v>0</v>
      </c>
      <c r="AO559" s="83">
        <f t="shared" si="416"/>
        <v>0</v>
      </c>
      <c r="AP559" s="83">
        <f t="shared" si="436"/>
        <v>0</v>
      </c>
      <c r="AQ559" s="83">
        <f t="shared" si="437"/>
        <v>0</v>
      </c>
      <c r="AR559" s="83">
        <f t="shared" si="417"/>
        <v>0</v>
      </c>
      <c r="AT559" t="s">
        <v>15</v>
      </c>
    </row>
    <row r="560" spans="1:46" x14ac:dyDescent="0.25">
      <c r="A560" s="10" t="s">
        <v>593</v>
      </c>
      <c r="B560" s="10">
        <v>2043</v>
      </c>
      <c r="C560" s="10" t="s">
        <v>15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2"/>
      <c r="R560" s="84">
        <f t="shared" ref="R560:R644" si="438">D560</f>
        <v>0</v>
      </c>
      <c r="S560" s="84">
        <f t="shared" ref="S560:S644" si="439">E560</f>
        <v>0</v>
      </c>
      <c r="T560" s="84">
        <f t="shared" ref="T560:T644" si="440">F560</f>
        <v>0</v>
      </c>
      <c r="U560" s="84">
        <f t="shared" ref="U560:U644" si="441">G560</f>
        <v>0</v>
      </c>
      <c r="V560" s="84">
        <f t="shared" si="418"/>
        <v>0</v>
      </c>
      <c r="W560" s="84">
        <f t="shared" si="419"/>
        <v>0</v>
      </c>
      <c r="X560" s="84">
        <f t="shared" si="420"/>
        <v>0</v>
      </c>
      <c r="Y560" s="84">
        <f t="shared" si="421"/>
        <v>0</v>
      </c>
      <c r="Z560" s="84">
        <f t="shared" si="422"/>
        <v>0</v>
      </c>
      <c r="AA560" s="84">
        <f t="shared" si="423"/>
        <v>0</v>
      </c>
      <c r="AB560" s="84">
        <f t="shared" si="424"/>
        <v>0</v>
      </c>
      <c r="AC560" s="84">
        <f t="shared" si="425"/>
        <v>0</v>
      </c>
      <c r="AD560" s="84">
        <f t="shared" si="426"/>
        <v>0</v>
      </c>
      <c r="AF560" s="83">
        <f t="shared" si="427"/>
        <v>0</v>
      </c>
      <c r="AG560" s="83">
        <f t="shared" si="428"/>
        <v>0</v>
      </c>
      <c r="AH560" s="83">
        <f t="shared" si="429"/>
        <v>0</v>
      </c>
      <c r="AI560" s="83">
        <f t="shared" si="430"/>
        <v>0</v>
      </c>
      <c r="AJ560" s="83">
        <f t="shared" si="431"/>
        <v>0</v>
      </c>
      <c r="AK560" s="83">
        <f t="shared" si="432"/>
        <v>0</v>
      </c>
      <c r="AL560" s="83">
        <f t="shared" si="433"/>
        <v>0</v>
      </c>
      <c r="AM560" s="83">
        <f t="shared" si="434"/>
        <v>0</v>
      </c>
      <c r="AN560" s="83">
        <f t="shared" si="435"/>
        <v>0</v>
      </c>
      <c r="AO560" s="83">
        <f t="shared" ref="AO560:AO644" si="442">AA560</f>
        <v>0</v>
      </c>
      <c r="AP560" s="83">
        <f t="shared" si="436"/>
        <v>0</v>
      </c>
      <c r="AQ560" s="83">
        <f t="shared" si="437"/>
        <v>0</v>
      </c>
      <c r="AR560" s="83">
        <f t="shared" ref="AR560:AR644" si="443">AD560</f>
        <v>0</v>
      </c>
      <c r="AT560" t="s">
        <v>15</v>
      </c>
    </row>
    <row r="561" spans="1:46" x14ac:dyDescent="0.25">
      <c r="A561" s="10" t="s">
        <v>594</v>
      </c>
      <c r="B561" s="10">
        <v>2023</v>
      </c>
      <c r="C561" s="10" t="s">
        <v>15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2"/>
      <c r="R561" s="84">
        <f t="shared" si="438"/>
        <v>0</v>
      </c>
      <c r="S561" s="84">
        <f t="shared" si="439"/>
        <v>0</v>
      </c>
      <c r="T561" s="84">
        <f t="shared" si="440"/>
        <v>0</v>
      </c>
      <c r="U561" s="84">
        <f t="shared" si="441"/>
        <v>0</v>
      </c>
      <c r="V561" s="84">
        <f t="shared" si="418"/>
        <v>0</v>
      </c>
      <c r="W561" s="84">
        <f t="shared" si="419"/>
        <v>0</v>
      </c>
      <c r="X561" s="84">
        <f t="shared" si="420"/>
        <v>0</v>
      </c>
      <c r="Y561" s="84">
        <f t="shared" si="421"/>
        <v>0</v>
      </c>
      <c r="Z561" s="84">
        <f t="shared" si="422"/>
        <v>0</v>
      </c>
      <c r="AA561" s="84">
        <f t="shared" si="423"/>
        <v>0</v>
      </c>
      <c r="AB561" s="84">
        <f t="shared" si="424"/>
        <v>0</v>
      </c>
      <c r="AC561" s="84">
        <f t="shared" si="425"/>
        <v>0</v>
      </c>
      <c r="AD561" s="84">
        <f t="shared" si="426"/>
        <v>0</v>
      </c>
      <c r="AF561" s="83">
        <f t="shared" si="427"/>
        <v>0</v>
      </c>
      <c r="AG561" s="83">
        <f t="shared" si="428"/>
        <v>0</v>
      </c>
      <c r="AH561" s="83">
        <f t="shared" si="429"/>
        <v>0</v>
      </c>
      <c r="AI561" s="83">
        <f t="shared" si="430"/>
        <v>0</v>
      </c>
      <c r="AJ561" s="83">
        <f t="shared" si="431"/>
        <v>0</v>
      </c>
      <c r="AK561" s="83">
        <f t="shared" si="432"/>
        <v>0</v>
      </c>
      <c r="AL561" s="83">
        <f t="shared" si="433"/>
        <v>0</v>
      </c>
      <c r="AM561" s="83">
        <f t="shared" si="434"/>
        <v>0</v>
      </c>
      <c r="AN561" s="83">
        <f t="shared" si="435"/>
        <v>0</v>
      </c>
      <c r="AO561" s="83">
        <f t="shared" si="442"/>
        <v>0</v>
      </c>
      <c r="AP561" s="83">
        <f t="shared" si="436"/>
        <v>0</v>
      </c>
      <c r="AQ561" s="83">
        <f t="shared" si="437"/>
        <v>0</v>
      </c>
      <c r="AR561" s="83">
        <f t="shared" si="443"/>
        <v>0</v>
      </c>
      <c r="AT561" t="s">
        <v>15</v>
      </c>
    </row>
    <row r="562" spans="1:46" x14ac:dyDescent="0.25">
      <c r="A562" s="10" t="s">
        <v>594</v>
      </c>
      <c r="B562" s="10">
        <v>2024</v>
      </c>
      <c r="C562" s="10" t="s">
        <v>15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2"/>
      <c r="R562" s="84">
        <f t="shared" si="438"/>
        <v>0</v>
      </c>
      <c r="S562" s="84">
        <f t="shared" si="439"/>
        <v>0</v>
      </c>
      <c r="T562" s="84">
        <f t="shared" si="440"/>
        <v>0</v>
      </c>
      <c r="U562" s="84">
        <f t="shared" si="441"/>
        <v>0</v>
      </c>
      <c r="V562" s="84">
        <f t="shared" si="418"/>
        <v>0</v>
      </c>
      <c r="W562" s="84">
        <f t="shared" si="419"/>
        <v>0</v>
      </c>
      <c r="X562" s="84">
        <f t="shared" si="420"/>
        <v>0</v>
      </c>
      <c r="Y562" s="84">
        <f t="shared" si="421"/>
        <v>0</v>
      </c>
      <c r="Z562" s="84">
        <f t="shared" si="422"/>
        <v>0</v>
      </c>
      <c r="AA562" s="84">
        <f t="shared" si="423"/>
        <v>0</v>
      </c>
      <c r="AB562" s="84">
        <f t="shared" si="424"/>
        <v>0</v>
      </c>
      <c r="AC562" s="84">
        <f t="shared" si="425"/>
        <v>0</v>
      </c>
      <c r="AD562" s="84">
        <f t="shared" si="426"/>
        <v>0</v>
      </c>
      <c r="AF562" s="83">
        <f t="shared" si="427"/>
        <v>0</v>
      </c>
      <c r="AG562" s="83">
        <f t="shared" si="428"/>
        <v>0</v>
      </c>
      <c r="AH562" s="83">
        <f t="shared" si="429"/>
        <v>0</v>
      </c>
      <c r="AI562" s="83">
        <f t="shared" si="430"/>
        <v>0</v>
      </c>
      <c r="AJ562" s="83">
        <f t="shared" si="431"/>
        <v>0</v>
      </c>
      <c r="AK562" s="83">
        <f t="shared" si="432"/>
        <v>0</v>
      </c>
      <c r="AL562" s="83">
        <f t="shared" si="433"/>
        <v>0</v>
      </c>
      <c r="AM562" s="83">
        <f t="shared" si="434"/>
        <v>0</v>
      </c>
      <c r="AN562" s="83">
        <f t="shared" si="435"/>
        <v>0</v>
      </c>
      <c r="AO562" s="83">
        <f t="shared" si="442"/>
        <v>0</v>
      </c>
      <c r="AP562" s="83">
        <f t="shared" si="436"/>
        <v>0</v>
      </c>
      <c r="AQ562" s="83">
        <f t="shared" si="437"/>
        <v>0</v>
      </c>
      <c r="AR562" s="83">
        <f t="shared" si="443"/>
        <v>0</v>
      </c>
      <c r="AT562" t="s">
        <v>15</v>
      </c>
    </row>
    <row r="563" spans="1:46" x14ac:dyDescent="0.25">
      <c r="A563" s="10" t="s">
        <v>594</v>
      </c>
      <c r="B563" s="10">
        <v>2025</v>
      </c>
      <c r="C563" s="10" t="s">
        <v>15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2"/>
      <c r="R563" s="84">
        <f t="shared" si="438"/>
        <v>0</v>
      </c>
      <c r="S563" s="84">
        <f t="shared" si="439"/>
        <v>0</v>
      </c>
      <c r="T563" s="84">
        <f t="shared" si="440"/>
        <v>0</v>
      </c>
      <c r="U563" s="84">
        <f t="shared" si="441"/>
        <v>0</v>
      </c>
      <c r="V563" s="84">
        <f t="shared" si="418"/>
        <v>0</v>
      </c>
      <c r="W563" s="84">
        <f t="shared" si="419"/>
        <v>0</v>
      </c>
      <c r="X563" s="84">
        <f t="shared" si="420"/>
        <v>0</v>
      </c>
      <c r="Y563" s="84">
        <f t="shared" si="421"/>
        <v>0</v>
      </c>
      <c r="Z563" s="84">
        <f t="shared" si="422"/>
        <v>0</v>
      </c>
      <c r="AA563" s="84">
        <f t="shared" si="423"/>
        <v>0</v>
      </c>
      <c r="AB563" s="84">
        <f t="shared" si="424"/>
        <v>0</v>
      </c>
      <c r="AC563" s="84">
        <f t="shared" si="425"/>
        <v>0</v>
      </c>
      <c r="AD563" s="84">
        <f t="shared" si="426"/>
        <v>0</v>
      </c>
      <c r="AF563" s="83">
        <f t="shared" si="427"/>
        <v>0</v>
      </c>
      <c r="AG563" s="83">
        <f t="shared" si="428"/>
        <v>0</v>
      </c>
      <c r="AH563" s="83">
        <f t="shared" si="429"/>
        <v>0</v>
      </c>
      <c r="AI563" s="83">
        <f t="shared" si="430"/>
        <v>0</v>
      </c>
      <c r="AJ563" s="83">
        <f t="shared" si="431"/>
        <v>0</v>
      </c>
      <c r="AK563" s="83">
        <f t="shared" si="432"/>
        <v>0</v>
      </c>
      <c r="AL563" s="83">
        <f t="shared" si="433"/>
        <v>0</v>
      </c>
      <c r="AM563" s="83">
        <f t="shared" si="434"/>
        <v>0</v>
      </c>
      <c r="AN563" s="83">
        <f t="shared" si="435"/>
        <v>0</v>
      </c>
      <c r="AO563" s="83">
        <f t="shared" si="442"/>
        <v>0</v>
      </c>
      <c r="AP563" s="83">
        <f t="shared" si="436"/>
        <v>0</v>
      </c>
      <c r="AQ563" s="83">
        <f t="shared" si="437"/>
        <v>0</v>
      </c>
      <c r="AR563" s="83">
        <f t="shared" si="443"/>
        <v>0</v>
      </c>
      <c r="AT563" t="s">
        <v>15</v>
      </c>
    </row>
    <row r="564" spans="1:46" x14ac:dyDescent="0.25">
      <c r="A564" s="10" t="s">
        <v>594</v>
      </c>
      <c r="B564" s="10">
        <v>2026</v>
      </c>
      <c r="C564" s="10" t="s">
        <v>15</v>
      </c>
      <c r="D564" s="103"/>
      <c r="E564" s="123">
        <v>1.0452163502990122</v>
      </c>
      <c r="F564" s="103"/>
      <c r="G564" s="123"/>
      <c r="H564" s="123">
        <v>1.0452163502990122</v>
      </c>
      <c r="I564" s="123">
        <v>1.6091156789194532</v>
      </c>
      <c r="J564" s="123">
        <v>1.0452163502990122</v>
      </c>
      <c r="K564" s="103">
        <v>1.0452163502990122</v>
      </c>
      <c r="L564" s="103"/>
      <c r="M564" s="103">
        <v>1.0452163502990122</v>
      </c>
      <c r="N564" s="103"/>
      <c r="O564" s="103"/>
      <c r="P564" s="102"/>
      <c r="R564" s="84">
        <f t="shared" si="438"/>
        <v>0</v>
      </c>
      <c r="S564" s="84">
        <f t="shared" si="439"/>
        <v>1.0452163502990122</v>
      </c>
      <c r="T564" s="84">
        <f t="shared" si="440"/>
        <v>0</v>
      </c>
      <c r="U564" s="84">
        <f t="shared" si="441"/>
        <v>0</v>
      </c>
      <c r="V564" s="84">
        <f t="shared" si="418"/>
        <v>1.0452163502990122</v>
      </c>
      <c r="W564" s="84">
        <f t="shared" si="419"/>
        <v>1.6091156789194532</v>
      </c>
      <c r="X564" s="84">
        <f t="shared" si="420"/>
        <v>1.0452163502990122</v>
      </c>
      <c r="Y564" s="84">
        <f t="shared" si="421"/>
        <v>1.0452163502990122</v>
      </c>
      <c r="Z564" s="84">
        <f t="shared" si="422"/>
        <v>0</v>
      </c>
      <c r="AA564" s="84">
        <f t="shared" si="423"/>
        <v>1.0452163502990122</v>
      </c>
      <c r="AB564" s="84">
        <f t="shared" si="424"/>
        <v>0</v>
      </c>
      <c r="AC564" s="84">
        <f t="shared" si="425"/>
        <v>0</v>
      </c>
      <c r="AD564" s="84">
        <f t="shared" si="426"/>
        <v>0</v>
      </c>
      <c r="AF564" s="83">
        <f t="shared" si="427"/>
        <v>0</v>
      </c>
      <c r="AG564" s="83">
        <f t="shared" si="428"/>
        <v>1.0452163502990122</v>
      </c>
      <c r="AH564" s="83">
        <f t="shared" si="429"/>
        <v>0</v>
      </c>
      <c r="AI564" s="83">
        <f t="shared" si="430"/>
        <v>0</v>
      </c>
      <c r="AJ564" s="83">
        <f t="shared" si="431"/>
        <v>1.0452163502990122</v>
      </c>
      <c r="AK564" s="83">
        <f t="shared" si="432"/>
        <v>1.6091156789194532</v>
      </c>
      <c r="AL564" s="83">
        <f t="shared" si="433"/>
        <v>1.0452163502990122</v>
      </c>
      <c r="AM564" s="83">
        <f t="shared" si="434"/>
        <v>1.0452163502990122</v>
      </c>
      <c r="AN564" s="83">
        <f t="shared" si="435"/>
        <v>0</v>
      </c>
      <c r="AO564" s="83">
        <f t="shared" si="442"/>
        <v>1.0452163502990122</v>
      </c>
      <c r="AP564" s="83">
        <f t="shared" si="436"/>
        <v>0</v>
      </c>
      <c r="AQ564" s="83">
        <f t="shared" si="437"/>
        <v>0</v>
      </c>
      <c r="AR564" s="83">
        <f t="shared" si="443"/>
        <v>0</v>
      </c>
      <c r="AT564" t="s">
        <v>15</v>
      </c>
    </row>
    <row r="565" spans="1:46" x14ac:dyDescent="0.25">
      <c r="A565" s="10" t="s">
        <v>594</v>
      </c>
      <c r="B565" s="10">
        <v>2027</v>
      </c>
      <c r="C565" s="10" t="s">
        <v>15</v>
      </c>
      <c r="D565" s="103"/>
      <c r="E565" s="123">
        <v>1.0771985444957968</v>
      </c>
      <c r="F565" s="103"/>
      <c r="G565" s="123"/>
      <c r="H565" s="123">
        <v>1.0771985444957968</v>
      </c>
      <c r="I565" s="123">
        <v>1.6583524231720383</v>
      </c>
      <c r="J565" s="123">
        <v>1.0771985444957968</v>
      </c>
      <c r="K565" s="103">
        <v>1.0771985444957968</v>
      </c>
      <c r="L565" s="103"/>
      <c r="M565" s="103">
        <v>1.0771985444957968</v>
      </c>
      <c r="N565" s="103"/>
      <c r="O565" s="103"/>
      <c r="P565" s="102"/>
      <c r="R565" s="84">
        <f t="shared" si="438"/>
        <v>0</v>
      </c>
      <c r="S565" s="84">
        <f t="shared" si="439"/>
        <v>1.0771985444957968</v>
      </c>
      <c r="T565" s="84">
        <f t="shared" si="440"/>
        <v>0</v>
      </c>
      <c r="U565" s="84">
        <f t="shared" si="441"/>
        <v>0</v>
      </c>
      <c r="V565" s="84">
        <f t="shared" si="418"/>
        <v>1.0771985444957968</v>
      </c>
      <c r="W565" s="84">
        <f t="shared" si="419"/>
        <v>1.6583524231720383</v>
      </c>
      <c r="X565" s="84">
        <f t="shared" si="420"/>
        <v>1.0771985444957968</v>
      </c>
      <c r="Y565" s="84">
        <f t="shared" si="421"/>
        <v>1.0771985444957968</v>
      </c>
      <c r="Z565" s="84">
        <f t="shared" si="422"/>
        <v>0</v>
      </c>
      <c r="AA565" s="84">
        <f t="shared" si="423"/>
        <v>1.0771985444957968</v>
      </c>
      <c r="AB565" s="84">
        <f t="shared" si="424"/>
        <v>0</v>
      </c>
      <c r="AC565" s="84">
        <f t="shared" si="425"/>
        <v>0</v>
      </c>
      <c r="AD565" s="84">
        <f t="shared" si="426"/>
        <v>0</v>
      </c>
      <c r="AF565" s="83">
        <f t="shared" si="427"/>
        <v>0</v>
      </c>
      <c r="AG565" s="83">
        <f t="shared" si="428"/>
        <v>1.0771985444957968</v>
      </c>
      <c r="AH565" s="83">
        <f t="shared" si="429"/>
        <v>0</v>
      </c>
      <c r="AI565" s="83">
        <f t="shared" si="430"/>
        <v>0</v>
      </c>
      <c r="AJ565" s="83">
        <f t="shared" si="431"/>
        <v>1.0771985444957968</v>
      </c>
      <c r="AK565" s="83">
        <f t="shared" si="432"/>
        <v>1.6583524231720383</v>
      </c>
      <c r="AL565" s="83">
        <f t="shared" si="433"/>
        <v>1.0771985444957968</v>
      </c>
      <c r="AM565" s="83">
        <f t="shared" si="434"/>
        <v>1.0771985444957968</v>
      </c>
      <c r="AN565" s="83">
        <f t="shared" si="435"/>
        <v>0</v>
      </c>
      <c r="AO565" s="83">
        <f t="shared" si="442"/>
        <v>1.0771985444957968</v>
      </c>
      <c r="AP565" s="83">
        <f t="shared" si="436"/>
        <v>0</v>
      </c>
      <c r="AQ565" s="83">
        <f t="shared" si="437"/>
        <v>0</v>
      </c>
      <c r="AR565" s="83">
        <f t="shared" si="443"/>
        <v>0</v>
      </c>
      <c r="AT565" t="s">
        <v>15</v>
      </c>
    </row>
    <row r="566" spans="1:46" x14ac:dyDescent="0.25">
      <c r="A566" s="10" t="s">
        <v>594</v>
      </c>
      <c r="B566" s="10">
        <v>2028</v>
      </c>
      <c r="C566" s="10" t="s">
        <v>15</v>
      </c>
      <c r="D566" s="103"/>
      <c r="E566" s="123">
        <v>1.1002373712460451</v>
      </c>
      <c r="F566" s="103"/>
      <c r="G566" s="123"/>
      <c r="H566" s="123">
        <v>1.1002373712460451</v>
      </c>
      <c r="I566" s="123">
        <v>1.6938208095373377</v>
      </c>
      <c r="J566" s="123">
        <v>1.1002373712460451</v>
      </c>
      <c r="K566" s="103">
        <v>1.1002373712460451</v>
      </c>
      <c r="L566" s="103"/>
      <c r="M566" s="103">
        <v>1.1002373712460451</v>
      </c>
      <c r="N566" s="103"/>
      <c r="O566" s="103"/>
      <c r="P566" s="102"/>
      <c r="R566" s="84">
        <f t="shared" si="438"/>
        <v>0</v>
      </c>
      <c r="S566" s="84">
        <f t="shared" si="439"/>
        <v>1.1002373712460451</v>
      </c>
      <c r="T566" s="84">
        <f t="shared" si="440"/>
        <v>0</v>
      </c>
      <c r="U566" s="84">
        <f t="shared" si="441"/>
        <v>0</v>
      </c>
      <c r="V566" s="84">
        <f t="shared" si="418"/>
        <v>1.1002373712460451</v>
      </c>
      <c r="W566" s="84">
        <f t="shared" si="419"/>
        <v>1.6938208095373377</v>
      </c>
      <c r="X566" s="84">
        <f t="shared" si="420"/>
        <v>1.1002373712460451</v>
      </c>
      <c r="Y566" s="84">
        <f t="shared" si="421"/>
        <v>1.1002373712460451</v>
      </c>
      <c r="Z566" s="84">
        <f t="shared" si="422"/>
        <v>0</v>
      </c>
      <c r="AA566" s="84">
        <f t="shared" si="423"/>
        <v>1.1002373712460451</v>
      </c>
      <c r="AB566" s="84">
        <f t="shared" si="424"/>
        <v>0</v>
      </c>
      <c r="AC566" s="84">
        <f t="shared" si="425"/>
        <v>0</v>
      </c>
      <c r="AD566" s="84">
        <f t="shared" si="426"/>
        <v>0</v>
      </c>
      <c r="AF566" s="83">
        <f t="shared" si="427"/>
        <v>0</v>
      </c>
      <c r="AG566" s="83">
        <f t="shared" si="428"/>
        <v>1.1002373712460451</v>
      </c>
      <c r="AH566" s="83">
        <f t="shared" si="429"/>
        <v>0</v>
      </c>
      <c r="AI566" s="83">
        <f t="shared" si="430"/>
        <v>0</v>
      </c>
      <c r="AJ566" s="83">
        <f t="shared" si="431"/>
        <v>1.1002373712460451</v>
      </c>
      <c r="AK566" s="83">
        <f t="shared" si="432"/>
        <v>1.6938208095373377</v>
      </c>
      <c r="AL566" s="83">
        <f t="shared" si="433"/>
        <v>1.1002373712460451</v>
      </c>
      <c r="AM566" s="83">
        <f t="shared" si="434"/>
        <v>1.1002373712460451</v>
      </c>
      <c r="AN566" s="83">
        <f t="shared" si="435"/>
        <v>0</v>
      </c>
      <c r="AO566" s="83">
        <f t="shared" si="442"/>
        <v>1.1002373712460451</v>
      </c>
      <c r="AP566" s="83">
        <f t="shared" si="436"/>
        <v>0</v>
      </c>
      <c r="AQ566" s="83">
        <f t="shared" si="437"/>
        <v>0</v>
      </c>
      <c r="AR566" s="83">
        <f t="shared" si="443"/>
        <v>0</v>
      </c>
      <c r="AT566" t="s">
        <v>15</v>
      </c>
    </row>
    <row r="567" spans="1:46" x14ac:dyDescent="0.25">
      <c r="A567" s="10" t="s">
        <v>594</v>
      </c>
      <c r="B567" s="10">
        <v>2029</v>
      </c>
      <c r="C567" s="10" t="s">
        <v>15</v>
      </c>
      <c r="D567" s="103"/>
      <c r="E567" s="123">
        <v>1.1103726552010016</v>
      </c>
      <c r="F567" s="103"/>
      <c r="G567" s="123"/>
      <c r="H567" s="123">
        <v>1.1103726552010016</v>
      </c>
      <c r="I567" s="123">
        <v>1.7094241287138465</v>
      </c>
      <c r="J567" s="123">
        <v>1.1103726552010016</v>
      </c>
      <c r="K567" s="103">
        <v>1.1103726552010016</v>
      </c>
      <c r="L567" s="103"/>
      <c r="M567" s="103">
        <v>1.1103726552010016</v>
      </c>
      <c r="N567" s="103"/>
      <c r="O567" s="103"/>
      <c r="P567" s="102"/>
      <c r="R567" s="84">
        <f t="shared" si="438"/>
        <v>0</v>
      </c>
      <c r="S567" s="84">
        <f t="shared" si="439"/>
        <v>1.1103726552010016</v>
      </c>
      <c r="T567" s="84">
        <f t="shared" si="440"/>
        <v>0</v>
      </c>
      <c r="U567" s="84">
        <f t="shared" si="441"/>
        <v>0</v>
      </c>
      <c r="V567" s="84">
        <f t="shared" si="418"/>
        <v>1.1103726552010016</v>
      </c>
      <c r="W567" s="84">
        <f t="shared" si="419"/>
        <v>1.7094241287138465</v>
      </c>
      <c r="X567" s="84">
        <f t="shared" si="420"/>
        <v>1.1103726552010016</v>
      </c>
      <c r="Y567" s="84">
        <f t="shared" si="421"/>
        <v>1.1103726552010016</v>
      </c>
      <c r="Z567" s="84">
        <f t="shared" si="422"/>
        <v>0</v>
      </c>
      <c r="AA567" s="84">
        <f t="shared" si="423"/>
        <v>1.1103726552010016</v>
      </c>
      <c r="AB567" s="84">
        <f t="shared" si="424"/>
        <v>0</v>
      </c>
      <c r="AC567" s="84">
        <f t="shared" si="425"/>
        <v>0</v>
      </c>
      <c r="AD567" s="84">
        <f t="shared" si="426"/>
        <v>0</v>
      </c>
      <c r="AF567" s="83">
        <f t="shared" si="427"/>
        <v>0</v>
      </c>
      <c r="AG567" s="83">
        <f t="shared" si="428"/>
        <v>1.1103726552010016</v>
      </c>
      <c r="AH567" s="83">
        <f t="shared" si="429"/>
        <v>0</v>
      </c>
      <c r="AI567" s="83">
        <f t="shared" si="430"/>
        <v>0</v>
      </c>
      <c r="AJ567" s="83">
        <f t="shared" si="431"/>
        <v>1.1103726552010016</v>
      </c>
      <c r="AK567" s="83">
        <f t="shared" si="432"/>
        <v>1.7094241287138465</v>
      </c>
      <c r="AL567" s="83">
        <f t="shared" si="433"/>
        <v>1.1103726552010016</v>
      </c>
      <c r="AM567" s="83">
        <f t="shared" si="434"/>
        <v>1.1103726552010016</v>
      </c>
      <c r="AN567" s="83">
        <f t="shared" si="435"/>
        <v>0</v>
      </c>
      <c r="AO567" s="83">
        <f t="shared" si="442"/>
        <v>1.1103726552010016</v>
      </c>
      <c r="AP567" s="83">
        <f t="shared" si="436"/>
        <v>0</v>
      </c>
      <c r="AQ567" s="83">
        <f t="shared" si="437"/>
        <v>0</v>
      </c>
      <c r="AR567" s="83">
        <f t="shared" si="443"/>
        <v>0</v>
      </c>
      <c r="AT567" t="s">
        <v>15</v>
      </c>
    </row>
    <row r="568" spans="1:46" x14ac:dyDescent="0.25">
      <c r="A568" s="10" t="s">
        <v>594</v>
      </c>
      <c r="B568" s="10">
        <v>2030</v>
      </c>
      <c r="C568" s="10" t="s">
        <v>15</v>
      </c>
      <c r="D568" s="103"/>
      <c r="E568" s="123">
        <v>1.1070514195287615</v>
      </c>
      <c r="F568" s="103"/>
      <c r="G568" s="123"/>
      <c r="H568" s="123">
        <v>1.1070514195287615</v>
      </c>
      <c r="I568" s="123">
        <v>1.7043110701666289</v>
      </c>
      <c r="J568" s="123">
        <v>1.1070514195287615</v>
      </c>
      <c r="K568" s="103">
        <v>1.1070514195287615</v>
      </c>
      <c r="L568" s="103"/>
      <c r="M568" s="103">
        <v>1.1070514195287615</v>
      </c>
      <c r="N568" s="103"/>
      <c r="O568" s="103"/>
      <c r="P568" s="102"/>
      <c r="R568" s="84">
        <f t="shared" si="438"/>
        <v>0</v>
      </c>
      <c r="S568" s="84">
        <f t="shared" si="439"/>
        <v>1.1070514195287615</v>
      </c>
      <c r="T568" s="84">
        <f t="shared" si="440"/>
        <v>0</v>
      </c>
      <c r="U568" s="84">
        <f t="shared" si="441"/>
        <v>0</v>
      </c>
      <c r="V568" s="84">
        <f t="shared" si="418"/>
        <v>1.1070514195287615</v>
      </c>
      <c r="W568" s="84">
        <f t="shared" si="419"/>
        <v>1.7043110701666289</v>
      </c>
      <c r="X568" s="84">
        <f t="shared" si="420"/>
        <v>1.1070514195287615</v>
      </c>
      <c r="Y568" s="84">
        <f t="shared" si="421"/>
        <v>1.1070514195287615</v>
      </c>
      <c r="Z568" s="84">
        <f t="shared" si="422"/>
        <v>0</v>
      </c>
      <c r="AA568" s="84">
        <f t="shared" si="423"/>
        <v>1.1070514195287615</v>
      </c>
      <c r="AB568" s="84">
        <f t="shared" si="424"/>
        <v>0</v>
      </c>
      <c r="AC568" s="84">
        <f t="shared" si="425"/>
        <v>0</v>
      </c>
      <c r="AD568" s="84">
        <f t="shared" si="426"/>
        <v>0</v>
      </c>
      <c r="AF568" s="83">
        <f t="shared" si="427"/>
        <v>0</v>
      </c>
      <c r="AG568" s="83">
        <f t="shared" si="428"/>
        <v>1.1070514195287615</v>
      </c>
      <c r="AH568" s="83">
        <f t="shared" si="429"/>
        <v>0</v>
      </c>
      <c r="AI568" s="83">
        <f t="shared" si="430"/>
        <v>0</v>
      </c>
      <c r="AJ568" s="83">
        <f t="shared" si="431"/>
        <v>1.1070514195287615</v>
      </c>
      <c r="AK568" s="83">
        <f t="shared" si="432"/>
        <v>1.7043110701666289</v>
      </c>
      <c r="AL568" s="83">
        <f t="shared" si="433"/>
        <v>1.1070514195287615</v>
      </c>
      <c r="AM568" s="83">
        <f t="shared" si="434"/>
        <v>1.1070514195287615</v>
      </c>
      <c r="AN568" s="83">
        <f t="shared" si="435"/>
        <v>0</v>
      </c>
      <c r="AO568" s="83">
        <f t="shared" si="442"/>
        <v>1.1070514195287615</v>
      </c>
      <c r="AP568" s="83">
        <f t="shared" si="436"/>
        <v>0</v>
      </c>
      <c r="AQ568" s="83">
        <f t="shared" si="437"/>
        <v>0</v>
      </c>
      <c r="AR568" s="83">
        <f t="shared" si="443"/>
        <v>0</v>
      </c>
      <c r="AT568" t="s">
        <v>15</v>
      </c>
    </row>
    <row r="569" spans="1:46" x14ac:dyDescent="0.25">
      <c r="A569" s="10" t="s">
        <v>594</v>
      </c>
      <c r="B569" s="10">
        <v>2031</v>
      </c>
      <c r="C569" s="10" t="s">
        <v>15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2"/>
      <c r="R569" s="84">
        <f t="shared" si="438"/>
        <v>0</v>
      </c>
      <c r="S569" s="84">
        <f t="shared" si="439"/>
        <v>0</v>
      </c>
      <c r="T569" s="84">
        <f t="shared" si="440"/>
        <v>0</v>
      </c>
      <c r="U569" s="84">
        <f t="shared" si="441"/>
        <v>0</v>
      </c>
      <c r="V569" s="84">
        <f t="shared" si="418"/>
        <v>0</v>
      </c>
      <c r="W569" s="84">
        <f t="shared" si="419"/>
        <v>0</v>
      </c>
      <c r="X569" s="84">
        <f t="shared" si="420"/>
        <v>0</v>
      </c>
      <c r="Y569" s="84">
        <f t="shared" si="421"/>
        <v>0</v>
      </c>
      <c r="Z569" s="84">
        <f t="shared" si="422"/>
        <v>0</v>
      </c>
      <c r="AA569" s="84">
        <f t="shared" si="423"/>
        <v>0</v>
      </c>
      <c r="AB569" s="84">
        <f t="shared" si="424"/>
        <v>0</v>
      </c>
      <c r="AC569" s="84">
        <f t="shared" si="425"/>
        <v>0</v>
      </c>
      <c r="AD569" s="84">
        <f t="shared" si="426"/>
        <v>0</v>
      </c>
      <c r="AF569" s="83">
        <f t="shared" si="427"/>
        <v>0</v>
      </c>
      <c r="AG569" s="83">
        <f t="shared" si="428"/>
        <v>0</v>
      </c>
      <c r="AH569" s="83">
        <f t="shared" si="429"/>
        <v>0</v>
      </c>
      <c r="AI569" s="83">
        <f t="shared" si="430"/>
        <v>0</v>
      </c>
      <c r="AJ569" s="83">
        <f t="shared" si="431"/>
        <v>0</v>
      </c>
      <c r="AK569" s="83">
        <f t="shared" si="432"/>
        <v>0</v>
      </c>
      <c r="AL569" s="83">
        <f t="shared" si="433"/>
        <v>0</v>
      </c>
      <c r="AM569" s="83">
        <f t="shared" si="434"/>
        <v>0</v>
      </c>
      <c r="AN569" s="83">
        <f t="shared" si="435"/>
        <v>0</v>
      </c>
      <c r="AO569" s="83">
        <f t="shared" si="442"/>
        <v>0</v>
      </c>
      <c r="AP569" s="83">
        <f t="shared" si="436"/>
        <v>0</v>
      </c>
      <c r="AQ569" s="83">
        <f t="shared" si="437"/>
        <v>0</v>
      </c>
      <c r="AR569" s="83">
        <f t="shared" si="443"/>
        <v>0</v>
      </c>
      <c r="AT569" t="s">
        <v>15</v>
      </c>
    </row>
    <row r="570" spans="1:46" x14ac:dyDescent="0.25">
      <c r="A570" s="10" t="s">
        <v>594</v>
      </c>
      <c r="B570" s="10">
        <v>2032</v>
      </c>
      <c r="C570" s="10" t="s">
        <v>15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2"/>
      <c r="R570" s="84">
        <f t="shared" si="438"/>
        <v>0</v>
      </c>
      <c r="S570" s="84">
        <f t="shared" si="439"/>
        <v>0</v>
      </c>
      <c r="T570" s="84">
        <f t="shared" si="440"/>
        <v>0</v>
      </c>
      <c r="U570" s="84">
        <f t="shared" si="441"/>
        <v>0</v>
      </c>
      <c r="V570" s="84">
        <f t="shared" si="418"/>
        <v>0</v>
      </c>
      <c r="W570" s="84">
        <f t="shared" si="419"/>
        <v>0</v>
      </c>
      <c r="X570" s="84">
        <f t="shared" si="420"/>
        <v>0</v>
      </c>
      <c r="Y570" s="84">
        <f t="shared" si="421"/>
        <v>0</v>
      </c>
      <c r="Z570" s="84">
        <f t="shared" si="422"/>
        <v>0</v>
      </c>
      <c r="AA570" s="84">
        <f t="shared" si="423"/>
        <v>0</v>
      </c>
      <c r="AB570" s="84">
        <f t="shared" si="424"/>
        <v>0</v>
      </c>
      <c r="AC570" s="84">
        <f t="shared" si="425"/>
        <v>0</v>
      </c>
      <c r="AD570" s="84">
        <f t="shared" si="426"/>
        <v>0</v>
      </c>
      <c r="AF570" s="83">
        <f t="shared" si="427"/>
        <v>0</v>
      </c>
      <c r="AG570" s="83">
        <f t="shared" si="428"/>
        <v>0</v>
      </c>
      <c r="AH570" s="83">
        <f t="shared" si="429"/>
        <v>0</v>
      </c>
      <c r="AI570" s="83">
        <f t="shared" si="430"/>
        <v>0</v>
      </c>
      <c r="AJ570" s="83">
        <f t="shared" si="431"/>
        <v>0</v>
      </c>
      <c r="AK570" s="83">
        <f t="shared" si="432"/>
        <v>0</v>
      </c>
      <c r="AL570" s="83">
        <f t="shared" si="433"/>
        <v>0</v>
      </c>
      <c r="AM570" s="83">
        <f t="shared" si="434"/>
        <v>0</v>
      </c>
      <c r="AN570" s="83">
        <f t="shared" si="435"/>
        <v>0</v>
      </c>
      <c r="AO570" s="83">
        <f t="shared" si="442"/>
        <v>0</v>
      </c>
      <c r="AP570" s="83">
        <f t="shared" si="436"/>
        <v>0</v>
      </c>
      <c r="AQ570" s="83">
        <f t="shared" si="437"/>
        <v>0</v>
      </c>
      <c r="AR570" s="83">
        <f t="shared" si="443"/>
        <v>0</v>
      </c>
      <c r="AT570" t="s">
        <v>15</v>
      </c>
    </row>
    <row r="571" spans="1:46" x14ac:dyDescent="0.25">
      <c r="A571" s="10" t="s">
        <v>594</v>
      </c>
      <c r="B571" s="10">
        <v>2033</v>
      </c>
      <c r="C571" s="10" t="s">
        <v>15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2"/>
      <c r="R571" s="84">
        <f t="shared" si="438"/>
        <v>0</v>
      </c>
      <c r="S571" s="84">
        <f t="shared" si="439"/>
        <v>0</v>
      </c>
      <c r="T571" s="84">
        <f t="shared" si="440"/>
        <v>0</v>
      </c>
      <c r="U571" s="84">
        <f t="shared" si="441"/>
        <v>0</v>
      </c>
      <c r="V571" s="84">
        <f t="shared" si="418"/>
        <v>0</v>
      </c>
      <c r="W571" s="84">
        <f t="shared" si="419"/>
        <v>0</v>
      </c>
      <c r="X571" s="84">
        <f t="shared" si="420"/>
        <v>0</v>
      </c>
      <c r="Y571" s="84">
        <f t="shared" si="421"/>
        <v>0</v>
      </c>
      <c r="Z571" s="84">
        <f t="shared" si="422"/>
        <v>0</v>
      </c>
      <c r="AA571" s="84">
        <f t="shared" si="423"/>
        <v>0</v>
      </c>
      <c r="AB571" s="84">
        <f t="shared" si="424"/>
        <v>0</v>
      </c>
      <c r="AC571" s="84">
        <f t="shared" si="425"/>
        <v>0</v>
      </c>
      <c r="AD571" s="84">
        <f t="shared" si="426"/>
        <v>0</v>
      </c>
      <c r="AF571" s="83">
        <f t="shared" si="427"/>
        <v>0</v>
      </c>
      <c r="AG571" s="83">
        <f t="shared" si="428"/>
        <v>0</v>
      </c>
      <c r="AH571" s="83">
        <f t="shared" si="429"/>
        <v>0</v>
      </c>
      <c r="AI571" s="83">
        <f t="shared" si="430"/>
        <v>0</v>
      </c>
      <c r="AJ571" s="83">
        <f t="shared" si="431"/>
        <v>0</v>
      </c>
      <c r="AK571" s="83">
        <f t="shared" si="432"/>
        <v>0</v>
      </c>
      <c r="AL571" s="83">
        <f t="shared" si="433"/>
        <v>0</v>
      </c>
      <c r="AM571" s="83">
        <f t="shared" si="434"/>
        <v>0</v>
      </c>
      <c r="AN571" s="83">
        <f t="shared" si="435"/>
        <v>0</v>
      </c>
      <c r="AO571" s="83">
        <f t="shared" si="442"/>
        <v>0</v>
      </c>
      <c r="AP571" s="83">
        <f t="shared" si="436"/>
        <v>0</v>
      </c>
      <c r="AQ571" s="83">
        <f t="shared" si="437"/>
        <v>0</v>
      </c>
      <c r="AR571" s="83">
        <f t="shared" si="443"/>
        <v>0</v>
      </c>
      <c r="AT571" t="s">
        <v>15</v>
      </c>
    </row>
    <row r="572" spans="1:46" x14ac:dyDescent="0.25">
      <c r="A572" s="10" t="s">
        <v>594</v>
      </c>
      <c r="B572" s="10">
        <v>2034</v>
      </c>
      <c r="C572" s="10" t="s">
        <v>15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2"/>
      <c r="R572" s="84">
        <f t="shared" si="438"/>
        <v>0</v>
      </c>
      <c r="S572" s="84">
        <f t="shared" si="439"/>
        <v>0</v>
      </c>
      <c r="T572" s="84">
        <f t="shared" si="440"/>
        <v>0</v>
      </c>
      <c r="U572" s="84">
        <f t="shared" si="441"/>
        <v>0</v>
      </c>
      <c r="V572" s="84">
        <f t="shared" si="418"/>
        <v>0</v>
      </c>
      <c r="W572" s="84">
        <f t="shared" si="419"/>
        <v>0</v>
      </c>
      <c r="X572" s="84">
        <f t="shared" si="420"/>
        <v>0</v>
      </c>
      <c r="Y572" s="84">
        <f t="shared" si="421"/>
        <v>0</v>
      </c>
      <c r="Z572" s="84">
        <f t="shared" si="422"/>
        <v>0</v>
      </c>
      <c r="AA572" s="84">
        <f t="shared" si="423"/>
        <v>0</v>
      </c>
      <c r="AB572" s="84">
        <f t="shared" si="424"/>
        <v>0</v>
      </c>
      <c r="AC572" s="84">
        <f t="shared" si="425"/>
        <v>0</v>
      </c>
      <c r="AD572" s="84">
        <f t="shared" si="426"/>
        <v>0</v>
      </c>
      <c r="AF572" s="83">
        <f t="shared" si="427"/>
        <v>0</v>
      </c>
      <c r="AG572" s="83">
        <f t="shared" si="428"/>
        <v>0</v>
      </c>
      <c r="AH572" s="83">
        <f t="shared" si="429"/>
        <v>0</v>
      </c>
      <c r="AI572" s="83">
        <f t="shared" si="430"/>
        <v>0</v>
      </c>
      <c r="AJ572" s="83">
        <f t="shared" si="431"/>
        <v>0</v>
      </c>
      <c r="AK572" s="83">
        <f t="shared" si="432"/>
        <v>0</v>
      </c>
      <c r="AL572" s="83">
        <f t="shared" si="433"/>
        <v>0</v>
      </c>
      <c r="AM572" s="83">
        <f t="shared" si="434"/>
        <v>0</v>
      </c>
      <c r="AN572" s="83">
        <f t="shared" si="435"/>
        <v>0</v>
      </c>
      <c r="AO572" s="83">
        <f t="shared" si="442"/>
        <v>0</v>
      </c>
      <c r="AP572" s="83">
        <f t="shared" si="436"/>
        <v>0</v>
      </c>
      <c r="AQ572" s="83">
        <f t="shared" si="437"/>
        <v>0</v>
      </c>
      <c r="AR572" s="83">
        <f t="shared" si="443"/>
        <v>0</v>
      </c>
      <c r="AT572" t="s">
        <v>15</v>
      </c>
    </row>
    <row r="573" spans="1:46" x14ac:dyDescent="0.25">
      <c r="A573" s="10" t="s">
        <v>594</v>
      </c>
      <c r="B573" s="10">
        <v>2035</v>
      </c>
      <c r="C573" s="10" t="s">
        <v>15</v>
      </c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2"/>
      <c r="R573" s="84">
        <f t="shared" si="438"/>
        <v>0</v>
      </c>
      <c r="S573" s="84">
        <f t="shared" si="439"/>
        <v>0</v>
      </c>
      <c r="T573" s="84">
        <f t="shared" si="440"/>
        <v>0</v>
      </c>
      <c r="U573" s="84">
        <f t="shared" si="441"/>
        <v>0</v>
      </c>
      <c r="V573" s="84">
        <f t="shared" si="418"/>
        <v>0</v>
      </c>
      <c r="W573" s="84">
        <f t="shared" si="419"/>
        <v>0</v>
      </c>
      <c r="X573" s="84">
        <f t="shared" si="420"/>
        <v>0</v>
      </c>
      <c r="Y573" s="84">
        <f t="shared" si="421"/>
        <v>0</v>
      </c>
      <c r="Z573" s="84">
        <f t="shared" si="422"/>
        <v>0</v>
      </c>
      <c r="AA573" s="84">
        <f t="shared" si="423"/>
        <v>0</v>
      </c>
      <c r="AB573" s="84">
        <f t="shared" si="424"/>
        <v>0</v>
      </c>
      <c r="AC573" s="84">
        <f t="shared" si="425"/>
        <v>0</v>
      </c>
      <c r="AD573" s="84">
        <f t="shared" si="426"/>
        <v>0</v>
      </c>
      <c r="AF573" s="83">
        <f t="shared" si="427"/>
        <v>0</v>
      </c>
      <c r="AG573" s="83">
        <f t="shared" si="428"/>
        <v>0</v>
      </c>
      <c r="AH573" s="83">
        <f t="shared" si="429"/>
        <v>0</v>
      </c>
      <c r="AI573" s="83">
        <f t="shared" si="430"/>
        <v>0</v>
      </c>
      <c r="AJ573" s="83">
        <f t="shared" si="431"/>
        <v>0</v>
      </c>
      <c r="AK573" s="83">
        <f t="shared" si="432"/>
        <v>0</v>
      </c>
      <c r="AL573" s="83">
        <f t="shared" si="433"/>
        <v>0</v>
      </c>
      <c r="AM573" s="83">
        <f t="shared" si="434"/>
        <v>0</v>
      </c>
      <c r="AN573" s="83">
        <f t="shared" si="435"/>
        <v>0</v>
      </c>
      <c r="AO573" s="83">
        <f t="shared" si="442"/>
        <v>0</v>
      </c>
      <c r="AP573" s="83">
        <f t="shared" si="436"/>
        <v>0</v>
      </c>
      <c r="AQ573" s="83">
        <f t="shared" si="437"/>
        <v>0</v>
      </c>
      <c r="AR573" s="83">
        <f t="shared" si="443"/>
        <v>0</v>
      </c>
      <c r="AT573" t="s">
        <v>15</v>
      </c>
    </row>
    <row r="574" spans="1:46" x14ac:dyDescent="0.25">
      <c r="A574" s="10" t="s">
        <v>594</v>
      </c>
      <c r="B574" s="10">
        <v>2036</v>
      </c>
      <c r="C574" s="10" t="s">
        <v>15</v>
      </c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2"/>
      <c r="R574" s="84">
        <f t="shared" si="438"/>
        <v>0</v>
      </c>
      <c r="S574" s="84">
        <f t="shared" si="439"/>
        <v>0</v>
      </c>
      <c r="T574" s="84">
        <f t="shared" si="440"/>
        <v>0</v>
      </c>
      <c r="U574" s="84">
        <f t="shared" si="441"/>
        <v>0</v>
      </c>
      <c r="V574" s="84">
        <f t="shared" si="418"/>
        <v>0</v>
      </c>
      <c r="W574" s="84">
        <f t="shared" si="419"/>
        <v>0</v>
      </c>
      <c r="X574" s="84">
        <f t="shared" si="420"/>
        <v>0</v>
      </c>
      <c r="Y574" s="84">
        <f t="shared" si="421"/>
        <v>0</v>
      </c>
      <c r="Z574" s="84">
        <f t="shared" si="422"/>
        <v>0</v>
      </c>
      <c r="AA574" s="84">
        <f t="shared" si="423"/>
        <v>0</v>
      </c>
      <c r="AB574" s="84">
        <f t="shared" si="424"/>
        <v>0</v>
      </c>
      <c r="AC574" s="84">
        <f t="shared" si="425"/>
        <v>0</v>
      </c>
      <c r="AD574" s="84">
        <f t="shared" si="426"/>
        <v>0</v>
      </c>
      <c r="AF574" s="83">
        <f t="shared" si="427"/>
        <v>0</v>
      </c>
      <c r="AG574" s="83">
        <f t="shared" si="428"/>
        <v>0</v>
      </c>
      <c r="AH574" s="83">
        <f t="shared" si="429"/>
        <v>0</v>
      </c>
      <c r="AI574" s="83">
        <f t="shared" si="430"/>
        <v>0</v>
      </c>
      <c r="AJ574" s="83">
        <f t="shared" si="431"/>
        <v>0</v>
      </c>
      <c r="AK574" s="83">
        <f t="shared" si="432"/>
        <v>0</v>
      </c>
      <c r="AL574" s="83">
        <f t="shared" si="433"/>
        <v>0</v>
      </c>
      <c r="AM574" s="83">
        <f t="shared" si="434"/>
        <v>0</v>
      </c>
      <c r="AN574" s="83">
        <f t="shared" si="435"/>
        <v>0</v>
      </c>
      <c r="AO574" s="83">
        <f t="shared" si="442"/>
        <v>0</v>
      </c>
      <c r="AP574" s="83">
        <f t="shared" si="436"/>
        <v>0</v>
      </c>
      <c r="AQ574" s="83">
        <f t="shared" si="437"/>
        <v>0</v>
      </c>
      <c r="AR574" s="83">
        <f t="shared" si="443"/>
        <v>0</v>
      </c>
      <c r="AT574" t="s">
        <v>15</v>
      </c>
    </row>
    <row r="575" spans="1:46" x14ac:dyDescent="0.25">
      <c r="A575" s="10" t="s">
        <v>594</v>
      </c>
      <c r="B575" s="10">
        <v>2037</v>
      </c>
      <c r="C575" s="10" t="s">
        <v>15</v>
      </c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2"/>
      <c r="R575" s="84">
        <f t="shared" si="438"/>
        <v>0</v>
      </c>
      <c r="S575" s="84">
        <f t="shared" si="439"/>
        <v>0</v>
      </c>
      <c r="T575" s="84">
        <f t="shared" si="440"/>
        <v>0</v>
      </c>
      <c r="U575" s="84">
        <f t="shared" si="441"/>
        <v>0</v>
      </c>
      <c r="V575" s="84">
        <f t="shared" si="418"/>
        <v>0</v>
      </c>
      <c r="W575" s="84">
        <f t="shared" si="419"/>
        <v>0</v>
      </c>
      <c r="X575" s="84">
        <f t="shared" si="420"/>
        <v>0</v>
      </c>
      <c r="Y575" s="84">
        <f t="shared" si="421"/>
        <v>0</v>
      </c>
      <c r="Z575" s="84">
        <f t="shared" si="422"/>
        <v>0</v>
      </c>
      <c r="AA575" s="84">
        <f t="shared" si="423"/>
        <v>0</v>
      </c>
      <c r="AB575" s="84">
        <f t="shared" si="424"/>
        <v>0</v>
      </c>
      <c r="AC575" s="84">
        <f t="shared" si="425"/>
        <v>0</v>
      </c>
      <c r="AD575" s="84">
        <f t="shared" si="426"/>
        <v>0</v>
      </c>
      <c r="AF575" s="83">
        <f t="shared" si="427"/>
        <v>0</v>
      </c>
      <c r="AG575" s="83">
        <f t="shared" si="428"/>
        <v>0</v>
      </c>
      <c r="AH575" s="83">
        <f t="shared" si="429"/>
        <v>0</v>
      </c>
      <c r="AI575" s="83">
        <f t="shared" si="430"/>
        <v>0</v>
      </c>
      <c r="AJ575" s="83">
        <f t="shared" si="431"/>
        <v>0</v>
      </c>
      <c r="AK575" s="83">
        <f t="shared" si="432"/>
        <v>0</v>
      </c>
      <c r="AL575" s="83">
        <f t="shared" si="433"/>
        <v>0</v>
      </c>
      <c r="AM575" s="83">
        <f t="shared" si="434"/>
        <v>0</v>
      </c>
      <c r="AN575" s="83">
        <f t="shared" si="435"/>
        <v>0</v>
      </c>
      <c r="AO575" s="83">
        <f t="shared" si="442"/>
        <v>0</v>
      </c>
      <c r="AP575" s="83">
        <f t="shared" si="436"/>
        <v>0</v>
      </c>
      <c r="AQ575" s="83">
        <f t="shared" si="437"/>
        <v>0</v>
      </c>
      <c r="AR575" s="83">
        <f t="shared" si="443"/>
        <v>0</v>
      </c>
      <c r="AT575" t="s">
        <v>15</v>
      </c>
    </row>
    <row r="576" spans="1:46" x14ac:dyDescent="0.25">
      <c r="A576" s="10" t="s">
        <v>594</v>
      </c>
      <c r="B576" s="10">
        <v>2038</v>
      </c>
      <c r="C576" s="10" t="s">
        <v>15</v>
      </c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2"/>
      <c r="R576" s="84">
        <f t="shared" si="438"/>
        <v>0</v>
      </c>
      <c r="S576" s="84">
        <f t="shared" si="439"/>
        <v>0</v>
      </c>
      <c r="T576" s="84">
        <f t="shared" si="440"/>
        <v>0</v>
      </c>
      <c r="U576" s="84">
        <f t="shared" si="441"/>
        <v>0</v>
      </c>
      <c r="V576" s="84">
        <f t="shared" si="418"/>
        <v>0</v>
      </c>
      <c r="W576" s="84">
        <f t="shared" si="419"/>
        <v>0</v>
      </c>
      <c r="X576" s="84">
        <f t="shared" si="420"/>
        <v>0</v>
      </c>
      <c r="Y576" s="84">
        <f t="shared" si="421"/>
        <v>0</v>
      </c>
      <c r="Z576" s="84">
        <f t="shared" si="422"/>
        <v>0</v>
      </c>
      <c r="AA576" s="84">
        <f t="shared" si="423"/>
        <v>0</v>
      </c>
      <c r="AB576" s="84">
        <f t="shared" si="424"/>
        <v>0</v>
      </c>
      <c r="AC576" s="84">
        <f t="shared" si="425"/>
        <v>0</v>
      </c>
      <c r="AD576" s="84">
        <f t="shared" si="426"/>
        <v>0</v>
      </c>
      <c r="AF576" s="83">
        <f t="shared" si="427"/>
        <v>0</v>
      </c>
      <c r="AG576" s="83">
        <f t="shared" si="428"/>
        <v>0</v>
      </c>
      <c r="AH576" s="83">
        <f t="shared" si="429"/>
        <v>0</v>
      </c>
      <c r="AI576" s="83">
        <f t="shared" si="430"/>
        <v>0</v>
      </c>
      <c r="AJ576" s="83">
        <f t="shared" si="431"/>
        <v>0</v>
      </c>
      <c r="AK576" s="83">
        <f t="shared" si="432"/>
        <v>0</v>
      </c>
      <c r="AL576" s="83">
        <f t="shared" si="433"/>
        <v>0</v>
      </c>
      <c r="AM576" s="83">
        <f t="shared" si="434"/>
        <v>0</v>
      </c>
      <c r="AN576" s="83">
        <f t="shared" si="435"/>
        <v>0</v>
      </c>
      <c r="AO576" s="83">
        <f t="shared" si="442"/>
        <v>0</v>
      </c>
      <c r="AP576" s="83">
        <f t="shared" si="436"/>
        <v>0</v>
      </c>
      <c r="AQ576" s="83">
        <f t="shared" si="437"/>
        <v>0</v>
      </c>
      <c r="AR576" s="83">
        <f t="shared" si="443"/>
        <v>0</v>
      </c>
      <c r="AT576" t="s">
        <v>15</v>
      </c>
    </row>
    <row r="577" spans="1:46" x14ac:dyDescent="0.25">
      <c r="A577" s="10" t="s">
        <v>594</v>
      </c>
      <c r="B577" s="10">
        <v>2039</v>
      </c>
      <c r="C577" s="10" t="s">
        <v>15</v>
      </c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2"/>
      <c r="R577" s="84">
        <f t="shared" si="438"/>
        <v>0</v>
      </c>
      <c r="S577" s="84">
        <f t="shared" si="439"/>
        <v>0</v>
      </c>
      <c r="T577" s="84">
        <f t="shared" si="440"/>
        <v>0</v>
      </c>
      <c r="U577" s="84">
        <f t="shared" si="441"/>
        <v>0</v>
      </c>
      <c r="V577" s="84">
        <f t="shared" si="418"/>
        <v>0</v>
      </c>
      <c r="W577" s="84">
        <f t="shared" si="419"/>
        <v>0</v>
      </c>
      <c r="X577" s="84">
        <f t="shared" si="420"/>
        <v>0</v>
      </c>
      <c r="Y577" s="84">
        <f t="shared" si="421"/>
        <v>0</v>
      </c>
      <c r="Z577" s="84">
        <f t="shared" si="422"/>
        <v>0</v>
      </c>
      <c r="AA577" s="84">
        <f t="shared" si="423"/>
        <v>0</v>
      </c>
      <c r="AB577" s="84">
        <f t="shared" si="424"/>
        <v>0</v>
      </c>
      <c r="AC577" s="84">
        <f t="shared" si="425"/>
        <v>0</v>
      </c>
      <c r="AD577" s="84">
        <f t="shared" si="426"/>
        <v>0</v>
      </c>
      <c r="AF577" s="83">
        <f t="shared" si="427"/>
        <v>0</v>
      </c>
      <c r="AG577" s="83">
        <f t="shared" si="428"/>
        <v>0</v>
      </c>
      <c r="AH577" s="83">
        <f t="shared" si="429"/>
        <v>0</v>
      </c>
      <c r="AI577" s="83">
        <f t="shared" si="430"/>
        <v>0</v>
      </c>
      <c r="AJ577" s="83">
        <f t="shared" si="431"/>
        <v>0</v>
      </c>
      <c r="AK577" s="83">
        <f t="shared" si="432"/>
        <v>0</v>
      </c>
      <c r="AL577" s="83">
        <f t="shared" si="433"/>
        <v>0</v>
      </c>
      <c r="AM577" s="83">
        <f t="shared" si="434"/>
        <v>0</v>
      </c>
      <c r="AN577" s="83">
        <f t="shared" si="435"/>
        <v>0</v>
      </c>
      <c r="AO577" s="83">
        <f t="shared" si="442"/>
        <v>0</v>
      </c>
      <c r="AP577" s="83">
        <f t="shared" si="436"/>
        <v>0</v>
      </c>
      <c r="AQ577" s="83">
        <f t="shared" si="437"/>
        <v>0</v>
      </c>
      <c r="AR577" s="83">
        <f t="shared" si="443"/>
        <v>0</v>
      </c>
      <c r="AT577" t="s">
        <v>15</v>
      </c>
    </row>
    <row r="578" spans="1:46" x14ac:dyDescent="0.25">
      <c r="A578" s="10" t="s">
        <v>594</v>
      </c>
      <c r="B578" s="10">
        <v>2040</v>
      </c>
      <c r="C578" s="10" t="s">
        <v>15</v>
      </c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2"/>
      <c r="R578" s="84">
        <f t="shared" si="438"/>
        <v>0</v>
      </c>
      <c r="S578" s="84">
        <f t="shared" si="439"/>
        <v>0</v>
      </c>
      <c r="T578" s="84">
        <f t="shared" si="440"/>
        <v>0</v>
      </c>
      <c r="U578" s="84">
        <f t="shared" si="441"/>
        <v>0</v>
      </c>
      <c r="V578" s="84">
        <f t="shared" si="418"/>
        <v>0</v>
      </c>
      <c r="W578" s="84">
        <f t="shared" si="419"/>
        <v>0</v>
      </c>
      <c r="X578" s="84">
        <f t="shared" si="420"/>
        <v>0</v>
      </c>
      <c r="Y578" s="84">
        <f t="shared" si="421"/>
        <v>0</v>
      </c>
      <c r="Z578" s="84">
        <f t="shared" si="422"/>
        <v>0</v>
      </c>
      <c r="AA578" s="84">
        <f t="shared" si="423"/>
        <v>0</v>
      </c>
      <c r="AB578" s="84">
        <f t="shared" si="424"/>
        <v>0</v>
      </c>
      <c r="AC578" s="84">
        <f t="shared" si="425"/>
        <v>0</v>
      </c>
      <c r="AD578" s="84">
        <f t="shared" si="426"/>
        <v>0</v>
      </c>
      <c r="AF578" s="83">
        <f t="shared" si="427"/>
        <v>0</v>
      </c>
      <c r="AG578" s="83">
        <f t="shared" si="428"/>
        <v>0</v>
      </c>
      <c r="AH578" s="83">
        <f t="shared" si="429"/>
        <v>0</v>
      </c>
      <c r="AI578" s="83">
        <f t="shared" si="430"/>
        <v>0</v>
      </c>
      <c r="AJ578" s="83">
        <f t="shared" si="431"/>
        <v>0</v>
      </c>
      <c r="AK578" s="83">
        <f t="shared" si="432"/>
        <v>0</v>
      </c>
      <c r="AL578" s="83">
        <f t="shared" si="433"/>
        <v>0</v>
      </c>
      <c r="AM578" s="83">
        <f t="shared" si="434"/>
        <v>0</v>
      </c>
      <c r="AN578" s="83">
        <f t="shared" si="435"/>
        <v>0</v>
      </c>
      <c r="AO578" s="83">
        <f t="shared" si="442"/>
        <v>0</v>
      </c>
      <c r="AP578" s="83">
        <f t="shared" si="436"/>
        <v>0</v>
      </c>
      <c r="AQ578" s="83">
        <f t="shared" si="437"/>
        <v>0</v>
      </c>
      <c r="AR578" s="83">
        <f t="shared" si="443"/>
        <v>0</v>
      </c>
      <c r="AT578" t="s">
        <v>15</v>
      </c>
    </row>
    <row r="579" spans="1:46" x14ac:dyDescent="0.25">
      <c r="A579" s="10" t="s">
        <v>594</v>
      </c>
      <c r="B579" s="10">
        <v>2041</v>
      </c>
      <c r="C579" s="10" t="s">
        <v>15</v>
      </c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2"/>
      <c r="R579" s="84">
        <f t="shared" si="438"/>
        <v>0</v>
      </c>
      <c r="S579" s="84">
        <f t="shared" si="439"/>
        <v>0</v>
      </c>
      <c r="T579" s="84">
        <f t="shared" si="440"/>
        <v>0</v>
      </c>
      <c r="U579" s="84">
        <f t="shared" si="441"/>
        <v>0</v>
      </c>
      <c r="V579" s="84">
        <f t="shared" si="418"/>
        <v>0</v>
      </c>
      <c r="W579" s="84">
        <f t="shared" si="419"/>
        <v>0</v>
      </c>
      <c r="X579" s="84">
        <f t="shared" si="420"/>
        <v>0</v>
      </c>
      <c r="Y579" s="84">
        <f t="shared" si="421"/>
        <v>0</v>
      </c>
      <c r="Z579" s="84">
        <f t="shared" si="422"/>
        <v>0</v>
      </c>
      <c r="AA579" s="84">
        <f t="shared" si="423"/>
        <v>0</v>
      </c>
      <c r="AB579" s="84">
        <f t="shared" si="424"/>
        <v>0</v>
      </c>
      <c r="AC579" s="84">
        <f t="shared" si="425"/>
        <v>0</v>
      </c>
      <c r="AD579" s="84">
        <f t="shared" si="426"/>
        <v>0</v>
      </c>
      <c r="AF579" s="83">
        <f t="shared" si="427"/>
        <v>0</v>
      </c>
      <c r="AG579" s="83">
        <f t="shared" si="428"/>
        <v>0</v>
      </c>
      <c r="AH579" s="83">
        <f t="shared" si="429"/>
        <v>0</v>
      </c>
      <c r="AI579" s="83">
        <f t="shared" si="430"/>
        <v>0</v>
      </c>
      <c r="AJ579" s="83">
        <f t="shared" si="431"/>
        <v>0</v>
      </c>
      <c r="AK579" s="83">
        <f t="shared" si="432"/>
        <v>0</v>
      </c>
      <c r="AL579" s="83">
        <f t="shared" si="433"/>
        <v>0</v>
      </c>
      <c r="AM579" s="83">
        <f t="shared" si="434"/>
        <v>0</v>
      </c>
      <c r="AN579" s="83">
        <f t="shared" si="435"/>
        <v>0</v>
      </c>
      <c r="AO579" s="83">
        <f t="shared" si="442"/>
        <v>0</v>
      </c>
      <c r="AP579" s="83">
        <f t="shared" si="436"/>
        <v>0</v>
      </c>
      <c r="AQ579" s="83">
        <f t="shared" si="437"/>
        <v>0</v>
      </c>
      <c r="AR579" s="83">
        <f t="shared" si="443"/>
        <v>0</v>
      </c>
      <c r="AT579" t="s">
        <v>15</v>
      </c>
    </row>
    <row r="580" spans="1:46" x14ac:dyDescent="0.25">
      <c r="A580" s="10" t="s">
        <v>594</v>
      </c>
      <c r="B580" s="10">
        <v>2042</v>
      </c>
      <c r="C580" s="10" t="s">
        <v>15</v>
      </c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2"/>
      <c r="R580" s="84">
        <f t="shared" si="438"/>
        <v>0</v>
      </c>
      <c r="S580" s="84">
        <f t="shared" si="439"/>
        <v>0</v>
      </c>
      <c r="T580" s="84">
        <f t="shared" si="440"/>
        <v>0</v>
      </c>
      <c r="U580" s="84">
        <f t="shared" si="441"/>
        <v>0</v>
      </c>
      <c r="V580" s="84">
        <f t="shared" si="418"/>
        <v>0</v>
      </c>
      <c r="W580" s="84">
        <f t="shared" si="419"/>
        <v>0</v>
      </c>
      <c r="X580" s="84">
        <f t="shared" si="420"/>
        <v>0</v>
      </c>
      <c r="Y580" s="84">
        <f t="shared" si="421"/>
        <v>0</v>
      </c>
      <c r="Z580" s="84">
        <f t="shared" si="422"/>
        <v>0</v>
      </c>
      <c r="AA580" s="84">
        <f t="shared" si="423"/>
        <v>0</v>
      </c>
      <c r="AB580" s="84">
        <f t="shared" si="424"/>
        <v>0</v>
      </c>
      <c r="AC580" s="84">
        <f t="shared" si="425"/>
        <v>0</v>
      </c>
      <c r="AD580" s="84">
        <f t="shared" si="426"/>
        <v>0</v>
      </c>
      <c r="AF580" s="83">
        <f t="shared" si="427"/>
        <v>0</v>
      </c>
      <c r="AG580" s="83">
        <f t="shared" si="428"/>
        <v>0</v>
      </c>
      <c r="AH580" s="83">
        <f t="shared" si="429"/>
        <v>0</v>
      </c>
      <c r="AI580" s="83">
        <f t="shared" si="430"/>
        <v>0</v>
      </c>
      <c r="AJ580" s="83">
        <f t="shared" si="431"/>
        <v>0</v>
      </c>
      <c r="AK580" s="83">
        <f t="shared" si="432"/>
        <v>0</v>
      </c>
      <c r="AL580" s="83">
        <f t="shared" si="433"/>
        <v>0</v>
      </c>
      <c r="AM580" s="83">
        <f t="shared" si="434"/>
        <v>0</v>
      </c>
      <c r="AN580" s="83">
        <f t="shared" si="435"/>
        <v>0</v>
      </c>
      <c r="AO580" s="83">
        <f t="shared" si="442"/>
        <v>0</v>
      </c>
      <c r="AP580" s="83">
        <f t="shared" si="436"/>
        <v>0</v>
      </c>
      <c r="AQ580" s="83">
        <f t="shared" si="437"/>
        <v>0</v>
      </c>
      <c r="AR580" s="83">
        <f t="shared" si="443"/>
        <v>0</v>
      </c>
      <c r="AT580" t="s">
        <v>15</v>
      </c>
    </row>
    <row r="581" spans="1:46" x14ac:dyDescent="0.25">
      <c r="A581" s="10" t="s">
        <v>594</v>
      </c>
      <c r="B581" s="10">
        <v>2043</v>
      </c>
      <c r="C581" s="10" t="s">
        <v>15</v>
      </c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2"/>
      <c r="R581" s="84">
        <f t="shared" si="438"/>
        <v>0</v>
      </c>
      <c r="S581" s="84">
        <f t="shared" si="439"/>
        <v>0</v>
      </c>
      <c r="T581" s="84">
        <f t="shared" si="440"/>
        <v>0</v>
      </c>
      <c r="U581" s="84">
        <f t="shared" si="441"/>
        <v>0</v>
      </c>
      <c r="V581" s="84">
        <f t="shared" si="418"/>
        <v>0</v>
      </c>
      <c r="W581" s="84">
        <f t="shared" si="419"/>
        <v>0</v>
      </c>
      <c r="X581" s="84">
        <f t="shared" si="420"/>
        <v>0</v>
      </c>
      <c r="Y581" s="84">
        <f t="shared" si="421"/>
        <v>0</v>
      </c>
      <c r="Z581" s="84">
        <f t="shared" si="422"/>
        <v>0</v>
      </c>
      <c r="AA581" s="84">
        <f t="shared" si="423"/>
        <v>0</v>
      </c>
      <c r="AB581" s="84">
        <f t="shared" si="424"/>
        <v>0</v>
      </c>
      <c r="AC581" s="84">
        <f t="shared" si="425"/>
        <v>0</v>
      </c>
      <c r="AD581" s="84">
        <f t="shared" si="426"/>
        <v>0</v>
      </c>
      <c r="AF581" s="83">
        <f t="shared" si="427"/>
        <v>0</v>
      </c>
      <c r="AG581" s="83">
        <f t="shared" si="428"/>
        <v>0</v>
      </c>
      <c r="AH581" s="83">
        <f t="shared" si="429"/>
        <v>0</v>
      </c>
      <c r="AI581" s="83">
        <f t="shared" si="430"/>
        <v>0</v>
      </c>
      <c r="AJ581" s="83">
        <f t="shared" si="431"/>
        <v>0</v>
      </c>
      <c r="AK581" s="83">
        <f t="shared" si="432"/>
        <v>0</v>
      </c>
      <c r="AL581" s="83">
        <f t="shared" si="433"/>
        <v>0</v>
      </c>
      <c r="AM581" s="83">
        <f t="shared" si="434"/>
        <v>0</v>
      </c>
      <c r="AN581" s="83">
        <f t="shared" si="435"/>
        <v>0</v>
      </c>
      <c r="AO581" s="83">
        <f t="shared" si="442"/>
        <v>0</v>
      </c>
      <c r="AP581" s="83">
        <f t="shared" si="436"/>
        <v>0</v>
      </c>
      <c r="AQ581" s="83">
        <f t="shared" si="437"/>
        <v>0</v>
      </c>
      <c r="AR581" s="83">
        <f t="shared" si="443"/>
        <v>0</v>
      </c>
      <c r="AT581" t="s">
        <v>15</v>
      </c>
    </row>
    <row r="582" spans="1:46" x14ac:dyDescent="0.25">
      <c r="A582" s="10" t="s">
        <v>595</v>
      </c>
      <c r="B582" s="10">
        <v>2023</v>
      </c>
      <c r="C582" s="10" t="s">
        <v>15</v>
      </c>
      <c r="D582" s="106"/>
      <c r="E582" s="106"/>
      <c r="F582" s="106"/>
      <c r="G582" s="106"/>
      <c r="H582" s="103"/>
      <c r="I582" s="103"/>
      <c r="J582" s="103"/>
      <c r="K582" s="103"/>
      <c r="L582" s="103"/>
      <c r="M582" s="103"/>
      <c r="N582" s="103"/>
      <c r="O582" s="103"/>
      <c r="P582" s="102"/>
      <c r="R582" s="84">
        <f t="shared" si="438"/>
        <v>0</v>
      </c>
      <c r="S582" s="84">
        <f t="shared" si="439"/>
        <v>0</v>
      </c>
      <c r="T582" s="84">
        <f t="shared" si="440"/>
        <v>0</v>
      </c>
      <c r="U582" s="84">
        <f t="shared" si="441"/>
        <v>0</v>
      </c>
      <c r="V582" s="84">
        <f t="shared" si="418"/>
        <v>0</v>
      </c>
      <c r="W582" s="84">
        <f t="shared" si="419"/>
        <v>0</v>
      </c>
      <c r="X582" s="84">
        <f t="shared" si="420"/>
        <v>0</v>
      </c>
      <c r="Y582" s="84">
        <f t="shared" si="421"/>
        <v>0</v>
      </c>
      <c r="Z582" s="84">
        <f t="shared" si="422"/>
        <v>0</v>
      </c>
      <c r="AA582" s="84">
        <f t="shared" si="423"/>
        <v>0</v>
      </c>
      <c r="AB582" s="84">
        <f t="shared" si="424"/>
        <v>0</v>
      </c>
      <c r="AC582" s="84">
        <f t="shared" si="425"/>
        <v>0</v>
      </c>
      <c r="AD582" s="84">
        <f t="shared" si="426"/>
        <v>0</v>
      </c>
      <c r="AF582" s="83">
        <f t="shared" si="427"/>
        <v>0</v>
      </c>
      <c r="AG582" s="83">
        <f t="shared" si="428"/>
        <v>0</v>
      </c>
      <c r="AH582" s="83">
        <f t="shared" si="429"/>
        <v>0</v>
      </c>
      <c r="AI582" s="83">
        <f t="shared" si="430"/>
        <v>0</v>
      </c>
      <c r="AJ582" s="83">
        <f t="shared" si="431"/>
        <v>0</v>
      </c>
      <c r="AK582" s="83">
        <f t="shared" si="432"/>
        <v>0</v>
      </c>
      <c r="AL582" s="83">
        <f t="shared" si="433"/>
        <v>0</v>
      </c>
      <c r="AM582" s="83">
        <f t="shared" si="434"/>
        <v>0</v>
      </c>
      <c r="AN582" s="83">
        <f t="shared" si="435"/>
        <v>0</v>
      </c>
      <c r="AO582" s="83">
        <f t="shared" si="442"/>
        <v>0</v>
      </c>
      <c r="AP582" s="83">
        <f t="shared" si="436"/>
        <v>0</v>
      </c>
      <c r="AQ582" s="83">
        <f t="shared" si="437"/>
        <v>0</v>
      </c>
      <c r="AR582" s="83">
        <f t="shared" si="443"/>
        <v>0</v>
      </c>
      <c r="AT582" t="s">
        <v>15</v>
      </c>
    </row>
    <row r="583" spans="1:46" x14ac:dyDescent="0.25">
      <c r="A583" s="10" t="s">
        <v>595</v>
      </c>
      <c r="B583" s="10">
        <v>2024</v>
      </c>
      <c r="C583" s="10" t="s">
        <v>15</v>
      </c>
      <c r="D583" s="106"/>
      <c r="E583" s="106"/>
      <c r="F583" s="106"/>
      <c r="G583" s="106"/>
      <c r="H583" s="103"/>
      <c r="I583" s="103"/>
      <c r="J583" s="103"/>
      <c r="K583" s="103"/>
      <c r="L583" s="103"/>
      <c r="M583" s="103"/>
      <c r="N583" s="103"/>
      <c r="O583" s="103"/>
      <c r="P583" s="102"/>
      <c r="R583" s="84">
        <f t="shared" si="438"/>
        <v>0</v>
      </c>
      <c r="S583" s="84">
        <f t="shared" si="439"/>
        <v>0</v>
      </c>
      <c r="T583" s="84">
        <f t="shared" si="440"/>
        <v>0</v>
      </c>
      <c r="U583" s="84">
        <f t="shared" si="441"/>
        <v>0</v>
      </c>
      <c r="V583" s="84">
        <f t="shared" si="418"/>
        <v>0</v>
      </c>
      <c r="W583" s="84">
        <f t="shared" si="419"/>
        <v>0</v>
      </c>
      <c r="X583" s="84">
        <f t="shared" si="420"/>
        <v>0</v>
      </c>
      <c r="Y583" s="84">
        <f t="shared" si="421"/>
        <v>0</v>
      </c>
      <c r="Z583" s="84">
        <f t="shared" si="422"/>
        <v>0</v>
      </c>
      <c r="AA583" s="84">
        <f t="shared" si="423"/>
        <v>0</v>
      </c>
      <c r="AB583" s="84">
        <f t="shared" si="424"/>
        <v>0</v>
      </c>
      <c r="AC583" s="84">
        <f t="shared" si="425"/>
        <v>0</v>
      </c>
      <c r="AD583" s="84">
        <f t="shared" si="426"/>
        <v>0</v>
      </c>
      <c r="AF583" s="83">
        <f t="shared" si="427"/>
        <v>0</v>
      </c>
      <c r="AG583" s="83">
        <f t="shared" si="428"/>
        <v>0</v>
      </c>
      <c r="AH583" s="83">
        <f t="shared" si="429"/>
        <v>0</v>
      </c>
      <c r="AI583" s="83">
        <f t="shared" si="430"/>
        <v>0</v>
      </c>
      <c r="AJ583" s="83">
        <f t="shared" si="431"/>
        <v>0</v>
      </c>
      <c r="AK583" s="83">
        <f t="shared" si="432"/>
        <v>0</v>
      </c>
      <c r="AL583" s="83">
        <f t="shared" si="433"/>
        <v>0</v>
      </c>
      <c r="AM583" s="83">
        <f t="shared" si="434"/>
        <v>0</v>
      </c>
      <c r="AN583" s="83">
        <f t="shared" si="435"/>
        <v>0</v>
      </c>
      <c r="AO583" s="83">
        <f t="shared" si="442"/>
        <v>0</v>
      </c>
      <c r="AP583" s="83">
        <f t="shared" si="436"/>
        <v>0</v>
      </c>
      <c r="AQ583" s="83">
        <f t="shared" si="437"/>
        <v>0</v>
      </c>
      <c r="AR583" s="83">
        <f t="shared" si="443"/>
        <v>0</v>
      </c>
      <c r="AT583" t="s">
        <v>15</v>
      </c>
    </row>
    <row r="584" spans="1:46" x14ac:dyDescent="0.25">
      <c r="A584" s="10" t="s">
        <v>595</v>
      </c>
      <c r="B584" s="10">
        <v>2025</v>
      </c>
      <c r="C584" s="10" t="s">
        <v>15</v>
      </c>
      <c r="D584" s="106"/>
      <c r="E584" s="106"/>
      <c r="F584" s="106"/>
      <c r="G584" s="106"/>
      <c r="H584" s="103"/>
      <c r="I584" s="103"/>
      <c r="J584" s="103"/>
      <c r="K584" s="103"/>
      <c r="L584" s="103"/>
      <c r="M584" s="103"/>
      <c r="N584" s="103"/>
      <c r="O584" s="103"/>
      <c r="P584" s="102"/>
      <c r="R584" s="84">
        <f t="shared" si="438"/>
        <v>0</v>
      </c>
      <c r="S584" s="84">
        <f t="shared" si="439"/>
        <v>0</v>
      </c>
      <c r="T584" s="84">
        <f t="shared" si="440"/>
        <v>0</v>
      </c>
      <c r="U584" s="84">
        <f t="shared" si="441"/>
        <v>0</v>
      </c>
      <c r="V584" s="84">
        <f t="shared" si="418"/>
        <v>0</v>
      </c>
      <c r="W584" s="84">
        <f t="shared" si="419"/>
        <v>0</v>
      </c>
      <c r="X584" s="84">
        <f t="shared" si="420"/>
        <v>0</v>
      </c>
      <c r="Y584" s="84">
        <f t="shared" si="421"/>
        <v>0</v>
      </c>
      <c r="Z584" s="84">
        <f t="shared" si="422"/>
        <v>0</v>
      </c>
      <c r="AA584" s="84">
        <f t="shared" si="423"/>
        <v>0</v>
      </c>
      <c r="AB584" s="84">
        <f t="shared" si="424"/>
        <v>0</v>
      </c>
      <c r="AC584" s="84">
        <f t="shared" si="425"/>
        <v>0</v>
      </c>
      <c r="AD584" s="84">
        <f t="shared" si="426"/>
        <v>0</v>
      </c>
      <c r="AF584" s="83">
        <f t="shared" si="427"/>
        <v>0</v>
      </c>
      <c r="AG584" s="83">
        <f t="shared" si="428"/>
        <v>0</v>
      </c>
      <c r="AH584" s="83">
        <f t="shared" si="429"/>
        <v>0</v>
      </c>
      <c r="AI584" s="83">
        <f t="shared" si="430"/>
        <v>0</v>
      </c>
      <c r="AJ584" s="83">
        <f t="shared" si="431"/>
        <v>0</v>
      </c>
      <c r="AK584" s="83">
        <f t="shared" si="432"/>
        <v>0</v>
      </c>
      <c r="AL584" s="83">
        <f t="shared" si="433"/>
        <v>0</v>
      </c>
      <c r="AM584" s="83">
        <f t="shared" si="434"/>
        <v>0</v>
      </c>
      <c r="AN584" s="83">
        <f t="shared" si="435"/>
        <v>0</v>
      </c>
      <c r="AO584" s="83">
        <f t="shared" si="442"/>
        <v>0</v>
      </c>
      <c r="AP584" s="83">
        <f t="shared" si="436"/>
        <v>0</v>
      </c>
      <c r="AQ584" s="83">
        <f t="shared" si="437"/>
        <v>0</v>
      </c>
      <c r="AR584" s="83">
        <f t="shared" si="443"/>
        <v>0</v>
      </c>
      <c r="AT584" t="s">
        <v>15</v>
      </c>
    </row>
    <row r="585" spans="1:46" x14ac:dyDescent="0.25">
      <c r="A585" s="10" t="s">
        <v>595</v>
      </c>
      <c r="B585" s="10">
        <v>2026</v>
      </c>
      <c r="C585" s="10" t="s">
        <v>15</v>
      </c>
      <c r="D585" s="106">
        <v>5.0172219806701959</v>
      </c>
      <c r="E585" s="106">
        <v>5.0172219806701959</v>
      </c>
      <c r="F585" s="106">
        <v>5.0172219806701959</v>
      </c>
      <c r="G585" s="106">
        <v>5.0172219806701959</v>
      </c>
      <c r="H585" s="106">
        <v>5.0172219806701959</v>
      </c>
      <c r="I585" s="106">
        <v>6.0233898462931528</v>
      </c>
      <c r="J585" s="106">
        <v>5.0172219806701959</v>
      </c>
      <c r="K585" s="103">
        <v>5.0172219806701959</v>
      </c>
      <c r="L585" s="106">
        <v>5.0172219806701959</v>
      </c>
      <c r="M585" s="103">
        <v>5.0172219806701959</v>
      </c>
      <c r="N585" s="103"/>
      <c r="O585" s="103"/>
      <c r="P585" s="102"/>
      <c r="R585" s="84">
        <f t="shared" si="438"/>
        <v>5.0172219806701959</v>
      </c>
      <c r="S585" s="84">
        <f t="shared" si="439"/>
        <v>5.0172219806701959</v>
      </c>
      <c r="T585" s="84">
        <f t="shared" si="440"/>
        <v>5.0172219806701959</v>
      </c>
      <c r="U585" s="84">
        <f t="shared" si="441"/>
        <v>5.0172219806701959</v>
      </c>
      <c r="V585" s="84">
        <f t="shared" ref="V585:V669" si="444">H585</f>
        <v>5.0172219806701959</v>
      </c>
      <c r="W585" s="84">
        <f t="shared" ref="W585:W669" si="445">I585</f>
        <v>6.0233898462931528</v>
      </c>
      <c r="X585" s="84">
        <f t="shared" ref="X585:X669" si="446">J585</f>
        <v>5.0172219806701959</v>
      </c>
      <c r="Y585" s="84">
        <f t="shared" ref="Y585:Y669" si="447">K585</f>
        <v>5.0172219806701959</v>
      </c>
      <c r="Z585" s="84">
        <f t="shared" ref="Z585:Z669" si="448">L585</f>
        <v>5.0172219806701959</v>
      </c>
      <c r="AA585" s="84">
        <f t="shared" ref="AA585:AA648" si="449">M585</f>
        <v>5.0172219806701959</v>
      </c>
      <c r="AB585" s="84">
        <f t="shared" ref="AB585:AB669" si="450">N585</f>
        <v>0</v>
      </c>
      <c r="AC585" s="84">
        <f t="shared" ref="AC585:AC669" si="451">O585</f>
        <v>0</v>
      </c>
      <c r="AD585" s="84">
        <f t="shared" ref="AD585:AD648" si="452">P585</f>
        <v>0</v>
      </c>
      <c r="AF585" s="83">
        <f t="shared" ref="AF585:AF648" si="453">R585</f>
        <v>5.0172219806701959</v>
      </c>
      <c r="AG585" s="83">
        <f t="shared" ref="AG585:AG648" si="454">S585</f>
        <v>5.0172219806701959</v>
      </c>
      <c r="AH585" s="83">
        <f t="shared" ref="AH585:AH648" si="455">T585</f>
        <v>5.0172219806701959</v>
      </c>
      <c r="AI585" s="83">
        <f t="shared" ref="AI585:AI648" si="456">U585</f>
        <v>5.0172219806701959</v>
      </c>
      <c r="AJ585" s="83">
        <f t="shared" ref="AJ585:AJ648" si="457">V585</f>
        <v>5.0172219806701959</v>
      </c>
      <c r="AK585" s="83">
        <f t="shared" ref="AK585:AK648" si="458">W585</f>
        <v>6.0233898462931528</v>
      </c>
      <c r="AL585" s="83">
        <f t="shared" ref="AL585:AL648" si="459">X585</f>
        <v>5.0172219806701959</v>
      </c>
      <c r="AM585" s="83">
        <f t="shared" ref="AM585:AM648" si="460">Y585</f>
        <v>5.0172219806701959</v>
      </c>
      <c r="AN585" s="83">
        <f t="shared" ref="AN585:AN648" si="461">Z585</f>
        <v>5.0172219806701959</v>
      </c>
      <c r="AO585" s="83">
        <f t="shared" si="442"/>
        <v>5.0172219806701959</v>
      </c>
      <c r="AP585" s="83">
        <f t="shared" ref="AP585:AP648" si="462">AB585</f>
        <v>0</v>
      </c>
      <c r="AQ585" s="83">
        <f t="shared" ref="AQ585:AQ648" si="463">AC585</f>
        <v>0</v>
      </c>
      <c r="AR585" s="83">
        <f t="shared" si="443"/>
        <v>0</v>
      </c>
      <c r="AT585" t="s">
        <v>15</v>
      </c>
    </row>
    <row r="586" spans="1:46" x14ac:dyDescent="0.25">
      <c r="A586" s="10" t="s">
        <v>595</v>
      </c>
      <c r="B586" s="10">
        <v>2027</v>
      </c>
      <c r="C586" s="10" t="s">
        <v>15</v>
      </c>
      <c r="D586" s="106">
        <v>9.4952978127498806</v>
      </c>
      <c r="E586" s="106">
        <v>9.4952978127498806</v>
      </c>
      <c r="F586" s="106">
        <v>9.4952978127498806</v>
      </c>
      <c r="G586" s="106">
        <v>9.4952978127498806</v>
      </c>
      <c r="H586" s="106">
        <v>9.4952978127498806</v>
      </c>
      <c r="I586" s="106">
        <v>11.399511652702937</v>
      </c>
      <c r="J586" s="106">
        <v>9.4952978127498806</v>
      </c>
      <c r="K586" s="103">
        <v>9.4952978127498806</v>
      </c>
      <c r="L586" s="106">
        <v>9.4952978127498806</v>
      </c>
      <c r="M586" s="103">
        <v>9.4952978127498806</v>
      </c>
      <c r="N586" s="103"/>
      <c r="O586" s="103"/>
      <c r="P586" s="102"/>
      <c r="R586" s="84">
        <f t="shared" si="438"/>
        <v>9.4952978127498806</v>
      </c>
      <c r="S586" s="84">
        <f t="shared" si="439"/>
        <v>9.4952978127498806</v>
      </c>
      <c r="T586" s="84">
        <f t="shared" si="440"/>
        <v>9.4952978127498806</v>
      </c>
      <c r="U586" s="84">
        <f t="shared" si="441"/>
        <v>9.4952978127498806</v>
      </c>
      <c r="V586" s="84">
        <f t="shared" si="444"/>
        <v>9.4952978127498806</v>
      </c>
      <c r="W586" s="84">
        <f t="shared" si="445"/>
        <v>11.399511652702937</v>
      </c>
      <c r="X586" s="84">
        <f t="shared" si="446"/>
        <v>9.4952978127498806</v>
      </c>
      <c r="Y586" s="84">
        <f t="shared" si="447"/>
        <v>9.4952978127498806</v>
      </c>
      <c r="Z586" s="84">
        <f t="shared" si="448"/>
        <v>9.4952978127498806</v>
      </c>
      <c r="AA586" s="84">
        <f t="shared" si="449"/>
        <v>9.4952978127498806</v>
      </c>
      <c r="AB586" s="84">
        <f t="shared" si="450"/>
        <v>0</v>
      </c>
      <c r="AC586" s="84">
        <f t="shared" si="451"/>
        <v>0</v>
      </c>
      <c r="AD586" s="84">
        <f t="shared" si="452"/>
        <v>0</v>
      </c>
      <c r="AF586" s="83">
        <f t="shared" si="453"/>
        <v>9.4952978127498806</v>
      </c>
      <c r="AG586" s="83">
        <f t="shared" si="454"/>
        <v>9.4952978127498806</v>
      </c>
      <c r="AH586" s="83">
        <f t="shared" si="455"/>
        <v>9.4952978127498806</v>
      </c>
      <c r="AI586" s="83">
        <f t="shared" si="456"/>
        <v>9.4952978127498806</v>
      </c>
      <c r="AJ586" s="83">
        <f t="shared" si="457"/>
        <v>9.4952978127498806</v>
      </c>
      <c r="AK586" s="83">
        <f t="shared" si="458"/>
        <v>11.399511652702937</v>
      </c>
      <c r="AL586" s="83">
        <f t="shared" si="459"/>
        <v>9.4952978127498806</v>
      </c>
      <c r="AM586" s="83">
        <f t="shared" si="460"/>
        <v>9.4952978127498806</v>
      </c>
      <c r="AN586" s="83">
        <f t="shared" si="461"/>
        <v>9.4952978127498806</v>
      </c>
      <c r="AO586" s="83">
        <f t="shared" si="442"/>
        <v>9.4952978127498806</v>
      </c>
      <c r="AP586" s="83">
        <f t="shared" si="462"/>
        <v>0</v>
      </c>
      <c r="AQ586" s="83">
        <f t="shared" si="463"/>
        <v>0</v>
      </c>
      <c r="AR586" s="83">
        <f t="shared" si="443"/>
        <v>0</v>
      </c>
      <c r="AT586" t="s">
        <v>15</v>
      </c>
    </row>
    <row r="587" spans="1:46" x14ac:dyDescent="0.25">
      <c r="A587" s="10" t="s">
        <v>595</v>
      </c>
      <c r="B587" s="10">
        <v>2028</v>
      </c>
      <c r="C587" s="10" t="s">
        <v>15</v>
      </c>
      <c r="D587" s="106">
        <v>13.47304657984092</v>
      </c>
      <c r="E587" s="106">
        <v>13.47304657984092</v>
      </c>
      <c r="F587" s="106">
        <v>13.47304657984092</v>
      </c>
      <c r="G587" s="106">
        <v>13.47304657984092</v>
      </c>
      <c r="H587" s="106">
        <v>13.47304657984092</v>
      </c>
      <c r="I587" s="106">
        <v>16.174969391489448</v>
      </c>
      <c r="J587" s="106">
        <v>13.47304657984092</v>
      </c>
      <c r="K587" s="103">
        <v>13.47304657984092</v>
      </c>
      <c r="L587" s="106">
        <v>13.47304657984092</v>
      </c>
      <c r="M587" s="103">
        <v>13.47304657984092</v>
      </c>
      <c r="N587" s="103"/>
      <c r="O587" s="103"/>
      <c r="P587" s="102"/>
      <c r="R587" s="84">
        <f t="shared" si="438"/>
        <v>13.47304657984092</v>
      </c>
      <c r="S587" s="84">
        <f t="shared" si="439"/>
        <v>13.47304657984092</v>
      </c>
      <c r="T587" s="84">
        <f t="shared" si="440"/>
        <v>13.47304657984092</v>
      </c>
      <c r="U587" s="84">
        <f t="shared" si="441"/>
        <v>13.47304657984092</v>
      </c>
      <c r="V587" s="84">
        <f t="shared" si="444"/>
        <v>13.47304657984092</v>
      </c>
      <c r="W587" s="84">
        <f t="shared" si="445"/>
        <v>16.174969391489448</v>
      </c>
      <c r="X587" s="84">
        <f t="shared" si="446"/>
        <v>13.47304657984092</v>
      </c>
      <c r="Y587" s="84">
        <f t="shared" si="447"/>
        <v>13.47304657984092</v>
      </c>
      <c r="Z587" s="84">
        <f t="shared" si="448"/>
        <v>13.47304657984092</v>
      </c>
      <c r="AA587" s="84">
        <f t="shared" si="449"/>
        <v>13.47304657984092</v>
      </c>
      <c r="AB587" s="84">
        <f t="shared" si="450"/>
        <v>0</v>
      </c>
      <c r="AC587" s="84">
        <f t="shared" si="451"/>
        <v>0</v>
      </c>
      <c r="AD587" s="84">
        <f t="shared" si="452"/>
        <v>0</v>
      </c>
      <c r="AF587" s="83">
        <f t="shared" si="453"/>
        <v>13.47304657984092</v>
      </c>
      <c r="AG587" s="83">
        <f t="shared" si="454"/>
        <v>13.47304657984092</v>
      </c>
      <c r="AH587" s="83">
        <f t="shared" si="455"/>
        <v>13.47304657984092</v>
      </c>
      <c r="AI587" s="83">
        <f t="shared" si="456"/>
        <v>13.47304657984092</v>
      </c>
      <c r="AJ587" s="83">
        <f t="shared" si="457"/>
        <v>13.47304657984092</v>
      </c>
      <c r="AK587" s="83">
        <f t="shared" si="458"/>
        <v>16.174969391489448</v>
      </c>
      <c r="AL587" s="83">
        <f t="shared" si="459"/>
        <v>13.47304657984092</v>
      </c>
      <c r="AM587" s="83">
        <f t="shared" si="460"/>
        <v>13.47304657984092</v>
      </c>
      <c r="AN587" s="83">
        <f t="shared" si="461"/>
        <v>13.47304657984092</v>
      </c>
      <c r="AO587" s="83">
        <f t="shared" si="442"/>
        <v>13.47304657984092</v>
      </c>
      <c r="AP587" s="83">
        <f t="shared" si="462"/>
        <v>0</v>
      </c>
      <c r="AQ587" s="83">
        <f t="shared" si="463"/>
        <v>0</v>
      </c>
      <c r="AR587" s="83">
        <f t="shared" si="443"/>
        <v>0</v>
      </c>
      <c r="AT587" t="s">
        <v>15</v>
      </c>
    </row>
    <row r="588" spans="1:46" x14ac:dyDescent="0.25">
      <c r="A588" s="10" t="s">
        <v>595</v>
      </c>
      <c r="B588" s="10">
        <v>2029</v>
      </c>
      <c r="C588" s="10" t="s">
        <v>15</v>
      </c>
      <c r="D588" s="106">
        <v>16.874871350949327</v>
      </c>
      <c r="E588" s="106">
        <v>16.874871350949327</v>
      </c>
      <c r="F588" s="106">
        <v>16.874871350949327</v>
      </c>
      <c r="G588" s="106">
        <v>16.874871350949327</v>
      </c>
      <c r="H588" s="106">
        <v>16.874871350949327</v>
      </c>
      <c r="I588" s="106">
        <v>20.259005709616599</v>
      </c>
      <c r="J588" s="106">
        <v>16.874871350949327</v>
      </c>
      <c r="K588" s="103">
        <v>16.874871350949327</v>
      </c>
      <c r="L588" s="106">
        <v>16.874871350949327</v>
      </c>
      <c r="M588" s="103">
        <v>16.874871350949327</v>
      </c>
      <c r="N588" s="103"/>
      <c r="O588" s="103"/>
      <c r="P588" s="102"/>
      <c r="R588" s="84">
        <f t="shared" si="438"/>
        <v>16.874871350949327</v>
      </c>
      <c r="S588" s="84">
        <f t="shared" si="439"/>
        <v>16.874871350949327</v>
      </c>
      <c r="T588" s="84">
        <f t="shared" si="440"/>
        <v>16.874871350949327</v>
      </c>
      <c r="U588" s="84">
        <f t="shared" si="441"/>
        <v>16.874871350949327</v>
      </c>
      <c r="V588" s="84">
        <f t="shared" si="444"/>
        <v>16.874871350949327</v>
      </c>
      <c r="W588" s="84">
        <f t="shared" si="445"/>
        <v>20.259005709616599</v>
      </c>
      <c r="X588" s="84">
        <f t="shared" si="446"/>
        <v>16.874871350949327</v>
      </c>
      <c r="Y588" s="84">
        <f t="shared" si="447"/>
        <v>16.874871350949327</v>
      </c>
      <c r="Z588" s="84">
        <f t="shared" si="448"/>
        <v>16.874871350949327</v>
      </c>
      <c r="AA588" s="84">
        <f t="shared" si="449"/>
        <v>16.874871350949327</v>
      </c>
      <c r="AB588" s="84">
        <f t="shared" si="450"/>
        <v>0</v>
      </c>
      <c r="AC588" s="84">
        <f t="shared" si="451"/>
        <v>0</v>
      </c>
      <c r="AD588" s="84">
        <f t="shared" si="452"/>
        <v>0</v>
      </c>
      <c r="AF588" s="83">
        <f t="shared" si="453"/>
        <v>16.874871350949327</v>
      </c>
      <c r="AG588" s="83">
        <f t="shared" si="454"/>
        <v>16.874871350949327</v>
      </c>
      <c r="AH588" s="83">
        <f t="shared" si="455"/>
        <v>16.874871350949327</v>
      </c>
      <c r="AI588" s="83">
        <f t="shared" si="456"/>
        <v>16.874871350949327</v>
      </c>
      <c r="AJ588" s="83">
        <f t="shared" si="457"/>
        <v>16.874871350949327</v>
      </c>
      <c r="AK588" s="83">
        <f t="shared" si="458"/>
        <v>20.259005709616599</v>
      </c>
      <c r="AL588" s="83">
        <f t="shared" si="459"/>
        <v>16.874871350949327</v>
      </c>
      <c r="AM588" s="83">
        <f t="shared" si="460"/>
        <v>16.874871350949327</v>
      </c>
      <c r="AN588" s="83">
        <f t="shared" si="461"/>
        <v>16.874871350949327</v>
      </c>
      <c r="AO588" s="83">
        <f t="shared" si="442"/>
        <v>16.874871350949327</v>
      </c>
      <c r="AP588" s="83">
        <f t="shared" si="462"/>
        <v>0</v>
      </c>
      <c r="AQ588" s="83">
        <f t="shared" si="463"/>
        <v>0</v>
      </c>
      <c r="AR588" s="83">
        <f t="shared" si="443"/>
        <v>0</v>
      </c>
      <c r="AT588" t="s">
        <v>15</v>
      </c>
    </row>
    <row r="589" spans="1:46" x14ac:dyDescent="0.25">
      <c r="A589" s="10" t="s">
        <v>595</v>
      </c>
      <c r="B589" s="10">
        <v>2030</v>
      </c>
      <c r="C589" s="10" t="s">
        <v>15</v>
      </c>
      <c r="D589" s="106">
        <v>19.691801350023418</v>
      </c>
      <c r="E589" s="106">
        <v>19.691801350023418</v>
      </c>
      <c r="F589" s="106">
        <v>19.691801350023418</v>
      </c>
      <c r="G589" s="106">
        <v>19.691801350023418</v>
      </c>
      <c r="H589" s="106">
        <v>19.691801350023418</v>
      </c>
      <c r="I589" s="106">
        <v>23.640850806268062</v>
      </c>
      <c r="J589" s="106">
        <v>19.691801350023418</v>
      </c>
      <c r="K589" s="103">
        <v>19.691801350023418</v>
      </c>
      <c r="L589" s="106">
        <v>19.691801350023418</v>
      </c>
      <c r="M589" s="103">
        <v>19.691801350023418</v>
      </c>
      <c r="N589" s="103"/>
      <c r="O589" s="103"/>
      <c r="P589" s="102"/>
      <c r="R589" s="84">
        <f t="shared" si="438"/>
        <v>19.691801350023418</v>
      </c>
      <c r="S589" s="84">
        <f t="shared" si="439"/>
        <v>19.691801350023418</v>
      </c>
      <c r="T589" s="84">
        <f t="shared" si="440"/>
        <v>19.691801350023418</v>
      </c>
      <c r="U589" s="84">
        <f t="shared" si="441"/>
        <v>19.691801350023418</v>
      </c>
      <c r="V589" s="84">
        <f t="shared" si="444"/>
        <v>19.691801350023418</v>
      </c>
      <c r="W589" s="84">
        <f t="shared" si="445"/>
        <v>23.640850806268062</v>
      </c>
      <c r="X589" s="84">
        <f t="shared" si="446"/>
        <v>19.691801350023418</v>
      </c>
      <c r="Y589" s="84">
        <f t="shared" si="447"/>
        <v>19.691801350023418</v>
      </c>
      <c r="Z589" s="84">
        <f t="shared" si="448"/>
        <v>19.691801350023418</v>
      </c>
      <c r="AA589" s="84">
        <f t="shared" si="449"/>
        <v>19.691801350023418</v>
      </c>
      <c r="AB589" s="84">
        <f t="shared" si="450"/>
        <v>0</v>
      </c>
      <c r="AC589" s="84">
        <f t="shared" si="451"/>
        <v>0</v>
      </c>
      <c r="AD589" s="84">
        <f t="shared" si="452"/>
        <v>0</v>
      </c>
      <c r="AF589" s="83">
        <f t="shared" si="453"/>
        <v>19.691801350023418</v>
      </c>
      <c r="AG589" s="83">
        <f t="shared" si="454"/>
        <v>19.691801350023418</v>
      </c>
      <c r="AH589" s="83">
        <f t="shared" si="455"/>
        <v>19.691801350023418</v>
      </c>
      <c r="AI589" s="83">
        <f t="shared" si="456"/>
        <v>19.691801350023418</v>
      </c>
      <c r="AJ589" s="83">
        <f t="shared" si="457"/>
        <v>19.691801350023418</v>
      </c>
      <c r="AK589" s="83">
        <f t="shared" si="458"/>
        <v>23.640850806268062</v>
      </c>
      <c r="AL589" s="83">
        <f t="shared" si="459"/>
        <v>19.691801350023418</v>
      </c>
      <c r="AM589" s="83">
        <f t="shared" si="460"/>
        <v>19.691801350023418</v>
      </c>
      <c r="AN589" s="83">
        <f t="shared" si="461"/>
        <v>19.691801350023418</v>
      </c>
      <c r="AO589" s="83">
        <f t="shared" si="442"/>
        <v>19.691801350023418</v>
      </c>
      <c r="AP589" s="83">
        <f t="shared" si="462"/>
        <v>0</v>
      </c>
      <c r="AQ589" s="83">
        <f t="shared" si="463"/>
        <v>0</v>
      </c>
      <c r="AR589" s="83">
        <f t="shared" si="443"/>
        <v>0</v>
      </c>
      <c r="AT589" t="s">
        <v>15</v>
      </c>
    </row>
    <row r="590" spans="1:46" x14ac:dyDescent="0.25">
      <c r="A590" s="10" t="s">
        <v>595</v>
      </c>
      <c r="B590" s="10">
        <v>2031</v>
      </c>
      <c r="C590" s="10" t="s">
        <v>15</v>
      </c>
      <c r="D590" s="106">
        <v>17.721551253410887</v>
      </c>
      <c r="E590" s="106">
        <v>17.721551253410887</v>
      </c>
      <c r="F590" s="106">
        <v>17.721551253410887</v>
      </c>
      <c r="G590" s="106">
        <v>17.721551253410887</v>
      </c>
      <c r="H590" s="106">
        <v>17.721551253410887</v>
      </c>
      <c r="I590" s="106">
        <v>21.275481190907978</v>
      </c>
      <c r="J590" s="106">
        <v>17.721551253410887</v>
      </c>
      <c r="K590" s="103">
        <v>17.721551253410887</v>
      </c>
      <c r="L590" s="106">
        <v>17.721551253410887</v>
      </c>
      <c r="M590" s="103">
        <v>17.721551253410887</v>
      </c>
      <c r="N590" s="103"/>
      <c r="O590" s="103"/>
      <c r="P590" s="102"/>
      <c r="R590" s="84">
        <f t="shared" si="438"/>
        <v>17.721551253410887</v>
      </c>
      <c r="S590" s="84">
        <f t="shared" si="439"/>
        <v>17.721551253410887</v>
      </c>
      <c r="T590" s="84">
        <f t="shared" si="440"/>
        <v>17.721551253410887</v>
      </c>
      <c r="U590" s="84">
        <f t="shared" si="441"/>
        <v>17.721551253410887</v>
      </c>
      <c r="V590" s="84">
        <f t="shared" si="444"/>
        <v>17.721551253410887</v>
      </c>
      <c r="W590" s="84">
        <f t="shared" si="445"/>
        <v>21.275481190907978</v>
      </c>
      <c r="X590" s="84">
        <f t="shared" si="446"/>
        <v>17.721551253410887</v>
      </c>
      <c r="Y590" s="84">
        <f t="shared" si="447"/>
        <v>17.721551253410887</v>
      </c>
      <c r="Z590" s="84">
        <f t="shared" si="448"/>
        <v>17.721551253410887</v>
      </c>
      <c r="AA590" s="84">
        <f t="shared" si="449"/>
        <v>17.721551253410887</v>
      </c>
      <c r="AB590" s="84">
        <f t="shared" si="450"/>
        <v>0</v>
      </c>
      <c r="AC590" s="84">
        <f t="shared" si="451"/>
        <v>0</v>
      </c>
      <c r="AD590" s="84">
        <f t="shared" si="452"/>
        <v>0</v>
      </c>
      <c r="AF590" s="83">
        <f t="shared" si="453"/>
        <v>17.721551253410887</v>
      </c>
      <c r="AG590" s="83">
        <f t="shared" si="454"/>
        <v>17.721551253410887</v>
      </c>
      <c r="AH590" s="83">
        <f t="shared" si="455"/>
        <v>17.721551253410887</v>
      </c>
      <c r="AI590" s="83">
        <f t="shared" si="456"/>
        <v>17.721551253410887</v>
      </c>
      <c r="AJ590" s="83">
        <f t="shared" si="457"/>
        <v>17.721551253410887</v>
      </c>
      <c r="AK590" s="83">
        <f t="shared" si="458"/>
        <v>21.275481190907978</v>
      </c>
      <c r="AL590" s="83">
        <f t="shared" si="459"/>
        <v>17.721551253410887</v>
      </c>
      <c r="AM590" s="83">
        <f t="shared" si="460"/>
        <v>17.721551253410887</v>
      </c>
      <c r="AN590" s="83">
        <f t="shared" si="461"/>
        <v>17.721551253410887</v>
      </c>
      <c r="AO590" s="83">
        <f t="shared" si="442"/>
        <v>17.721551253410887</v>
      </c>
      <c r="AP590" s="83">
        <f t="shared" si="462"/>
        <v>0</v>
      </c>
      <c r="AQ590" s="83">
        <f t="shared" si="463"/>
        <v>0</v>
      </c>
      <c r="AR590" s="83">
        <f t="shared" si="443"/>
        <v>0</v>
      </c>
      <c r="AT590" t="s">
        <v>15</v>
      </c>
    </row>
    <row r="591" spans="1:46" x14ac:dyDescent="0.25">
      <c r="A591" s="10" t="s">
        <v>595</v>
      </c>
      <c r="B591" s="10">
        <v>2032</v>
      </c>
      <c r="C591" s="10" t="s">
        <v>15</v>
      </c>
      <c r="D591" s="106">
        <v>15.649320402571542</v>
      </c>
      <c r="E591" s="106">
        <v>15.649320402571542</v>
      </c>
      <c r="F591" s="106">
        <v>15.649320402571542</v>
      </c>
      <c r="G591" s="106">
        <v>15.649320402571542</v>
      </c>
      <c r="H591" s="106">
        <v>15.649320402571542</v>
      </c>
      <c r="I591" s="106">
        <v>18.787679312854774</v>
      </c>
      <c r="J591" s="106">
        <v>15.649320402571542</v>
      </c>
      <c r="K591" s="103">
        <v>15.649320402571542</v>
      </c>
      <c r="L591" s="106">
        <v>15.649320402571542</v>
      </c>
      <c r="M591" s="103">
        <v>15.649320402571542</v>
      </c>
      <c r="N591" s="103"/>
      <c r="O591" s="103"/>
      <c r="P591" s="102"/>
      <c r="R591" s="84">
        <f t="shared" si="438"/>
        <v>15.649320402571542</v>
      </c>
      <c r="S591" s="84">
        <f t="shared" si="439"/>
        <v>15.649320402571542</v>
      </c>
      <c r="T591" s="84">
        <f t="shared" si="440"/>
        <v>15.649320402571542</v>
      </c>
      <c r="U591" s="84">
        <f t="shared" si="441"/>
        <v>15.649320402571542</v>
      </c>
      <c r="V591" s="84">
        <f t="shared" si="444"/>
        <v>15.649320402571542</v>
      </c>
      <c r="W591" s="84">
        <f t="shared" si="445"/>
        <v>18.787679312854774</v>
      </c>
      <c r="X591" s="84">
        <f t="shared" si="446"/>
        <v>15.649320402571542</v>
      </c>
      <c r="Y591" s="84">
        <f t="shared" si="447"/>
        <v>15.649320402571542</v>
      </c>
      <c r="Z591" s="84">
        <f t="shared" si="448"/>
        <v>15.649320402571542</v>
      </c>
      <c r="AA591" s="84">
        <f t="shared" si="449"/>
        <v>15.649320402571542</v>
      </c>
      <c r="AB591" s="84">
        <f t="shared" si="450"/>
        <v>0</v>
      </c>
      <c r="AC591" s="84">
        <f t="shared" si="451"/>
        <v>0</v>
      </c>
      <c r="AD591" s="84">
        <f t="shared" si="452"/>
        <v>0</v>
      </c>
      <c r="AF591" s="83">
        <f t="shared" si="453"/>
        <v>15.649320402571542</v>
      </c>
      <c r="AG591" s="83">
        <f t="shared" si="454"/>
        <v>15.649320402571542</v>
      </c>
      <c r="AH591" s="83">
        <f t="shared" si="455"/>
        <v>15.649320402571542</v>
      </c>
      <c r="AI591" s="83">
        <f t="shared" si="456"/>
        <v>15.649320402571542</v>
      </c>
      <c r="AJ591" s="83">
        <f t="shared" si="457"/>
        <v>15.649320402571542</v>
      </c>
      <c r="AK591" s="83">
        <f t="shared" si="458"/>
        <v>18.787679312854774</v>
      </c>
      <c r="AL591" s="83">
        <f t="shared" si="459"/>
        <v>15.649320402571542</v>
      </c>
      <c r="AM591" s="83">
        <f t="shared" si="460"/>
        <v>15.649320402571542</v>
      </c>
      <c r="AN591" s="83">
        <f t="shared" si="461"/>
        <v>15.649320402571542</v>
      </c>
      <c r="AO591" s="83">
        <f t="shared" si="442"/>
        <v>15.649320402571542</v>
      </c>
      <c r="AP591" s="83">
        <f t="shared" si="462"/>
        <v>0</v>
      </c>
      <c r="AQ591" s="83">
        <f t="shared" si="463"/>
        <v>0</v>
      </c>
      <c r="AR591" s="83">
        <f t="shared" si="443"/>
        <v>0</v>
      </c>
      <c r="AT591" t="s">
        <v>15</v>
      </c>
    </row>
    <row r="592" spans="1:46" x14ac:dyDescent="0.25">
      <c r="A592" s="10" t="s">
        <v>595</v>
      </c>
      <c r="B592" s="10">
        <v>2033</v>
      </c>
      <c r="C592" s="10" t="s">
        <v>15</v>
      </c>
      <c r="D592" s="106">
        <v>13.521127544206394</v>
      </c>
      <c r="E592" s="106">
        <v>13.521127544206394</v>
      </c>
      <c r="F592" s="106">
        <v>13.521127544206394</v>
      </c>
      <c r="G592" s="106">
        <v>13.521127544206394</v>
      </c>
      <c r="H592" s="106">
        <v>13.521127544206394</v>
      </c>
      <c r="I592" s="106">
        <v>16.232692648238853</v>
      </c>
      <c r="J592" s="106">
        <v>13.521127544206394</v>
      </c>
      <c r="K592" s="103">
        <v>13.521127544206394</v>
      </c>
      <c r="L592" s="106">
        <v>13.521127544206394</v>
      </c>
      <c r="M592" s="103">
        <v>13.521127544206394</v>
      </c>
      <c r="N592" s="103"/>
      <c r="O592" s="103"/>
      <c r="P592" s="102"/>
      <c r="R592" s="84">
        <f t="shared" si="438"/>
        <v>13.521127544206394</v>
      </c>
      <c r="S592" s="84">
        <f t="shared" si="439"/>
        <v>13.521127544206394</v>
      </c>
      <c r="T592" s="84">
        <f t="shared" si="440"/>
        <v>13.521127544206394</v>
      </c>
      <c r="U592" s="84">
        <f t="shared" si="441"/>
        <v>13.521127544206394</v>
      </c>
      <c r="V592" s="84">
        <f t="shared" si="444"/>
        <v>13.521127544206394</v>
      </c>
      <c r="W592" s="84">
        <f t="shared" si="445"/>
        <v>16.232692648238853</v>
      </c>
      <c r="X592" s="84">
        <f t="shared" si="446"/>
        <v>13.521127544206394</v>
      </c>
      <c r="Y592" s="84">
        <f t="shared" si="447"/>
        <v>13.521127544206394</v>
      </c>
      <c r="Z592" s="84">
        <f t="shared" si="448"/>
        <v>13.521127544206394</v>
      </c>
      <c r="AA592" s="84">
        <f t="shared" si="449"/>
        <v>13.521127544206394</v>
      </c>
      <c r="AB592" s="84">
        <f t="shared" si="450"/>
        <v>0</v>
      </c>
      <c r="AC592" s="84">
        <f t="shared" si="451"/>
        <v>0</v>
      </c>
      <c r="AD592" s="84">
        <f t="shared" si="452"/>
        <v>0</v>
      </c>
      <c r="AF592" s="83">
        <f t="shared" si="453"/>
        <v>13.521127544206394</v>
      </c>
      <c r="AG592" s="83">
        <f t="shared" si="454"/>
        <v>13.521127544206394</v>
      </c>
      <c r="AH592" s="83">
        <f t="shared" si="455"/>
        <v>13.521127544206394</v>
      </c>
      <c r="AI592" s="83">
        <f t="shared" si="456"/>
        <v>13.521127544206394</v>
      </c>
      <c r="AJ592" s="83">
        <f t="shared" si="457"/>
        <v>13.521127544206394</v>
      </c>
      <c r="AK592" s="83">
        <f t="shared" si="458"/>
        <v>16.232692648238853</v>
      </c>
      <c r="AL592" s="83">
        <f t="shared" si="459"/>
        <v>13.521127544206394</v>
      </c>
      <c r="AM592" s="83">
        <f t="shared" si="460"/>
        <v>13.521127544206394</v>
      </c>
      <c r="AN592" s="83">
        <f t="shared" si="461"/>
        <v>13.521127544206394</v>
      </c>
      <c r="AO592" s="83">
        <f t="shared" si="442"/>
        <v>13.521127544206394</v>
      </c>
      <c r="AP592" s="83">
        <f t="shared" si="462"/>
        <v>0</v>
      </c>
      <c r="AQ592" s="83">
        <f t="shared" si="463"/>
        <v>0</v>
      </c>
      <c r="AR592" s="83">
        <f t="shared" si="443"/>
        <v>0</v>
      </c>
      <c r="AT592" t="s">
        <v>15</v>
      </c>
    </row>
    <row r="593" spans="1:46" x14ac:dyDescent="0.25">
      <c r="A593" s="10" t="s">
        <v>595</v>
      </c>
      <c r="B593" s="10">
        <v>2034</v>
      </c>
      <c r="C593" s="10" t="s">
        <v>15</v>
      </c>
      <c r="D593" s="106">
        <v>11.38840651939217</v>
      </c>
      <c r="E593" s="106">
        <v>11.38840651939217</v>
      </c>
      <c r="F593" s="106">
        <v>11.38840651939217</v>
      </c>
      <c r="G593" s="106">
        <v>11.38840651939217</v>
      </c>
      <c r="H593" s="106">
        <v>11.38840651939217</v>
      </c>
      <c r="I593" s="106">
        <v>13.672269725885727</v>
      </c>
      <c r="J593" s="106">
        <v>11.38840651939217</v>
      </c>
      <c r="K593" s="103">
        <v>11.38840651939217</v>
      </c>
      <c r="L593" s="106">
        <v>11.38840651939217</v>
      </c>
      <c r="M593" s="103">
        <v>11.38840651939217</v>
      </c>
      <c r="N593" s="103"/>
      <c r="O593" s="103"/>
      <c r="P593" s="102"/>
      <c r="R593" s="84">
        <f t="shared" si="438"/>
        <v>11.38840651939217</v>
      </c>
      <c r="S593" s="84">
        <f t="shared" si="439"/>
        <v>11.38840651939217</v>
      </c>
      <c r="T593" s="84">
        <f t="shared" si="440"/>
        <v>11.38840651939217</v>
      </c>
      <c r="U593" s="84">
        <f t="shared" si="441"/>
        <v>11.38840651939217</v>
      </c>
      <c r="V593" s="84">
        <f t="shared" si="444"/>
        <v>11.38840651939217</v>
      </c>
      <c r="W593" s="84">
        <f t="shared" si="445"/>
        <v>13.672269725885727</v>
      </c>
      <c r="X593" s="84">
        <f t="shared" si="446"/>
        <v>11.38840651939217</v>
      </c>
      <c r="Y593" s="84">
        <f t="shared" si="447"/>
        <v>11.38840651939217</v>
      </c>
      <c r="Z593" s="84">
        <f t="shared" si="448"/>
        <v>11.38840651939217</v>
      </c>
      <c r="AA593" s="84">
        <f t="shared" si="449"/>
        <v>11.38840651939217</v>
      </c>
      <c r="AB593" s="84">
        <f t="shared" si="450"/>
        <v>0</v>
      </c>
      <c r="AC593" s="84">
        <f t="shared" si="451"/>
        <v>0</v>
      </c>
      <c r="AD593" s="84">
        <f t="shared" si="452"/>
        <v>0</v>
      </c>
      <c r="AF593" s="83">
        <f t="shared" si="453"/>
        <v>11.38840651939217</v>
      </c>
      <c r="AG593" s="83">
        <f t="shared" si="454"/>
        <v>11.38840651939217</v>
      </c>
      <c r="AH593" s="83">
        <f t="shared" si="455"/>
        <v>11.38840651939217</v>
      </c>
      <c r="AI593" s="83">
        <f t="shared" si="456"/>
        <v>11.38840651939217</v>
      </c>
      <c r="AJ593" s="83">
        <f t="shared" si="457"/>
        <v>11.38840651939217</v>
      </c>
      <c r="AK593" s="83">
        <f t="shared" si="458"/>
        <v>13.672269725885727</v>
      </c>
      <c r="AL593" s="83">
        <f t="shared" si="459"/>
        <v>11.38840651939217</v>
      </c>
      <c r="AM593" s="83">
        <f t="shared" si="460"/>
        <v>11.38840651939217</v>
      </c>
      <c r="AN593" s="83">
        <f t="shared" si="461"/>
        <v>11.38840651939217</v>
      </c>
      <c r="AO593" s="83">
        <f t="shared" si="442"/>
        <v>11.38840651939217</v>
      </c>
      <c r="AP593" s="83">
        <f t="shared" si="462"/>
        <v>0</v>
      </c>
      <c r="AQ593" s="83">
        <f t="shared" si="463"/>
        <v>0</v>
      </c>
      <c r="AR593" s="83">
        <f t="shared" si="443"/>
        <v>0</v>
      </c>
      <c r="AT593" t="s">
        <v>15</v>
      </c>
    </row>
    <row r="594" spans="1:46" x14ac:dyDescent="0.25">
      <c r="A594" s="10" t="s">
        <v>595</v>
      </c>
      <c r="B594" s="10">
        <v>2035</v>
      </c>
      <c r="C594" s="10" t="s">
        <v>15</v>
      </c>
      <c r="D594" s="106">
        <v>9.306489609939403</v>
      </c>
      <c r="E594" s="106">
        <v>9.306489609939403</v>
      </c>
      <c r="F594" s="106">
        <v>9.306489609939403</v>
      </c>
      <c r="G594" s="106">
        <v>9.306489609939403</v>
      </c>
      <c r="H594" s="106">
        <v>9.306489609939403</v>
      </c>
      <c r="I594" s="106">
        <v>11.172839319669434</v>
      </c>
      <c r="J594" s="106">
        <v>9.306489609939403</v>
      </c>
      <c r="K594" s="103">
        <v>9.306489609939403</v>
      </c>
      <c r="L594" s="106">
        <v>9.306489609939403</v>
      </c>
      <c r="M594" s="103">
        <v>9.306489609939403</v>
      </c>
      <c r="N594" s="103"/>
      <c r="O594" s="103"/>
      <c r="P594" s="102"/>
      <c r="R594" s="84">
        <f t="shared" si="438"/>
        <v>9.306489609939403</v>
      </c>
      <c r="S594" s="84">
        <f t="shared" si="439"/>
        <v>9.306489609939403</v>
      </c>
      <c r="T594" s="84">
        <f t="shared" si="440"/>
        <v>9.306489609939403</v>
      </c>
      <c r="U594" s="84">
        <f t="shared" si="441"/>
        <v>9.306489609939403</v>
      </c>
      <c r="V594" s="84">
        <f t="shared" si="444"/>
        <v>9.306489609939403</v>
      </c>
      <c r="W594" s="84">
        <f t="shared" si="445"/>
        <v>11.172839319669434</v>
      </c>
      <c r="X594" s="84">
        <f t="shared" si="446"/>
        <v>9.306489609939403</v>
      </c>
      <c r="Y594" s="84">
        <f t="shared" si="447"/>
        <v>9.306489609939403</v>
      </c>
      <c r="Z594" s="84">
        <f t="shared" si="448"/>
        <v>9.306489609939403</v>
      </c>
      <c r="AA594" s="84">
        <f t="shared" si="449"/>
        <v>9.306489609939403</v>
      </c>
      <c r="AB594" s="84">
        <f t="shared" si="450"/>
        <v>0</v>
      </c>
      <c r="AC594" s="84">
        <f t="shared" si="451"/>
        <v>0</v>
      </c>
      <c r="AD594" s="84">
        <f t="shared" si="452"/>
        <v>0</v>
      </c>
      <c r="AF594" s="83">
        <f t="shared" si="453"/>
        <v>9.306489609939403</v>
      </c>
      <c r="AG594" s="83">
        <f t="shared" si="454"/>
        <v>9.306489609939403</v>
      </c>
      <c r="AH594" s="83">
        <f t="shared" si="455"/>
        <v>9.306489609939403</v>
      </c>
      <c r="AI594" s="83">
        <f t="shared" si="456"/>
        <v>9.306489609939403</v>
      </c>
      <c r="AJ594" s="83">
        <f t="shared" si="457"/>
        <v>9.306489609939403</v>
      </c>
      <c r="AK594" s="83">
        <f t="shared" si="458"/>
        <v>11.172839319669434</v>
      </c>
      <c r="AL594" s="83">
        <f t="shared" si="459"/>
        <v>9.306489609939403</v>
      </c>
      <c r="AM594" s="83">
        <f t="shared" si="460"/>
        <v>9.306489609939403</v>
      </c>
      <c r="AN594" s="83">
        <f t="shared" si="461"/>
        <v>9.306489609939403</v>
      </c>
      <c r="AO594" s="83">
        <f t="shared" si="442"/>
        <v>9.306489609939403</v>
      </c>
      <c r="AP594" s="83">
        <f t="shared" si="462"/>
        <v>0</v>
      </c>
      <c r="AQ594" s="83">
        <f t="shared" si="463"/>
        <v>0</v>
      </c>
      <c r="AR594" s="83">
        <f t="shared" si="443"/>
        <v>0</v>
      </c>
      <c r="AT594" t="s">
        <v>15</v>
      </c>
    </row>
    <row r="595" spans="1:46" x14ac:dyDescent="0.25">
      <c r="A595" s="10" t="s">
        <v>595</v>
      </c>
      <c r="B595" s="10">
        <v>2036</v>
      </c>
      <c r="C595" s="10" t="s">
        <v>15</v>
      </c>
      <c r="D595" s="106">
        <v>7.3325513736951287</v>
      </c>
      <c r="E595" s="106">
        <v>7.3325513736951287</v>
      </c>
      <c r="F595" s="106">
        <v>7.3325513736951287</v>
      </c>
      <c r="G595" s="106">
        <v>7.3325513736951287</v>
      </c>
      <c r="H595" s="106">
        <v>7.3325513736951287</v>
      </c>
      <c r="I595" s="106">
        <v>8.8030419347398272</v>
      </c>
      <c r="J595" s="106">
        <v>7.3325513736951287</v>
      </c>
      <c r="K595" s="103">
        <v>7.3325513736951287</v>
      </c>
      <c r="L595" s="106">
        <v>7.3325513736951287</v>
      </c>
      <c r="M595" s="103">
        <v>7.3325513736951287</v>
      </c>
      <c r="N595" s="103"/>
      <c r="O595" s="103"/>
      <c r="P595" s="102"/>
      <c r="R595" s="84">
        <f t="shared" si="438"/>
        <v>7.3325513736951287</v>
      </c>
      <c r="S595" s="84">
        <f t="shared" si="439"/>
        <v>7.3325513736951287</v>
      </c>
      <c r="T595" s="84">
        <f t="shared" si="440"/>
        <v>7.3325513736951287</v>
      </c>
      <c r="U595" s="84">
        <f t="shared" si="441"/>
        <v>7.3325513736951287</v>
      </c>
      <c r="V595" s="84">
        <f t="shared" si="444"/>
        <v>7.3325513736951287</v>
      </c>
      <c r="W595" s="84">
        <f t="shared" si="445"/>
        <v>8.8030419347398272</v>
      </c>
      <c r="X595" s="84">
        <f t="shared" si="446"/>
        <v>7.3325513736951287</v>
      </c>
      <c r="Y595" s="84">
        <f t="shared" si="447"/>
        <v>7.3325513736951287</v>
      </c>
      <c r="Z595" s="84">
        <f t="shared" si="448"/>
        <v>7.3325513736951287</v>
      </c>
      <c r="AA595" s="84">
        <f t="shared" si="449"/>
        <v>7.3325513736951287</v>
      </c>
      <c r="AB595" s="84">
        <f t="shared" si="450"/>
        <v>0</v>
      </c>
      <c r="AC595" s="84">
        <f t="shared" si="451"/>
        <v>0</v>
      </c>
      <c r="AD595" s="84">
        <f t="shared" si="452"/>
        <v>0</v>
      </c>
      <c r="AF595" s="83">
        <f t="shared" si="453"/>
        <v>7.3325513736951287</v>
      </c>
      <c r="AG595" s="83">
        <f t="shared" si="454"/>
        <v>7.3325513736951287</v>
      </c>
      <c r="AH595" s="83">
        <f t="shared" si="455"/>
        <v>7.3325513736951287</v>
      </c>
      <c r="AI595" s="83">
        <f t="shared" si="456"/>
        <v>7.3325513736951287</v>
      </c>
      <c r="AJ595" s="83">
        <f t="shared" si="457"/>
        <v>7.3325513736951287</v>
      </c>
      <c r="AK595" s="83">
        <f t="shared" si="458"/>
        <v>8.8030419347398272</v>
      </c>
      <c r="AL595" s="83">
        <f t="shared" si="459"/>
        <v>7.3325513736951287</v>
      </c>
      <c r="AM595" s="83">
        <f t="shared" si="460"/>
        <v>7.3325513736951287</v>
      </c>
      <c r="AN595" s="83">
        <f t="shared" si="461"/>
        <v>7.3325513736951287</v>
      </c>
      <c r="AO595" s="83">
        <f t="shared" si="442"/>
        <v>7.3325513736951287</v>
      </c>
      <c r="AP595" s="83">
        <f t="shared" si="462"/>
        <v>0</v>
      </c>
      <c r="AQ595" s="83">
        <f t="shared" si="463"/>
        <v>0</v>
      </c>
      <c r="AR595" s="83">
        <f t="shared" si="443"/>
        <v>0</v>
      </c>
      <c r="AT595" t="s">
        <v>15</v>
      </c>
    </row>
    <row r="596" spans="1:46" x14ac:dyDescent="0.25">
      <c r="A596" s="10" t="s">
        <v>595</v>
      </c>
      <c r="B596" s="10">
        <v>2037</v>
      </c>
      <c r="C596" s="10" t="s">
        <v>15</v>
      </c>
      <c r="D596" s="106">
        <v>5.5229766545225871</v>
      </c>
      <c r="E596" s="106">
        <v>5.5229766545225871</v>
      </c>
      <c r="F596" s="106">
        <v>5.5229766545225871</v>
      </c>
      <c r="G596" s="106">
        <v>5.5229766545225871</v>
      </c>
      <c r="H596" s="106">
        <v>5.5229766545225871</v>
      </c>
      <c r="I596" s="106">
        <v>6.6305699907903408</v>
      </c>
      <c r="J596" s="106">
        <v>5.5229766545225871</v>
      </c>
      <c r="K596" s="103">
        <v>5.5229766545225871</v>
      </c>
      <c r="L596" s="106">
        <v>5.5229766545225871</v>
      </c>
      <c r="M596" s="103">
        <v>5.5229766545225871</v>
      </c>
      <c r="N596" s="103"/>
      <c r="O596" s="103"/>
      <c r="P596" s="102"/>
      <c r="R596" s="84">
        <f t="shared" si="438"/>
        <v>5.5229766545225871</v>
      </c>
      <c r="S596" s="84">
        <f t="shared" si="439"/>
        <v>5.5229766545225871</v>
      </c>
      <c r="T596" s="84">
        <f t="shared" si="440"/>
        <v>5.5229766545225871</v>
      </c>
      <c r="U596" s="84">
        <f t="shared" si="441"/>
        <v>5.5229766545225871</v>
      </c>
      <c r="V596" s="84">
        <f t="shared" si="444"/>
        <v>5.5229766545225871</v>
      </c>
      <c r="W596" s="84">
        <f t="shared" si="445"/>
        <v>6.6305699907903408</v>
      </c>
      <c r="X596" s="84">
        <f t="shared" si="446"/>
        <v>5.5229766545225871</v>
      </c>
      <c r="Y596" s="84">
        <f t="shared" si="447"/>
        <v>5.5229766545225871</v>
      </c>
      <c r="Z596" s="84">
        <f t="shared" si="448"/>
        <v>5.5229766545225871</v>
      </c>
      <c r="AA596" s="84">
        <f t="shared" si="449"/>
        <v>5.5229766545225871</v>
      </c>
      <c r="AB596" s="84">
        <f t="shared" si="450"/>
        <v>0</v>
      </c>
      <c r="AC596" s="84">
        <f t="shared" si="451"/>
        <v>0</v>
      </c>
      <c r="AD596" s="84">
        <f t="shared" si="452"/>
        <v>0</v>
      </c>
      <c r="AF596" s="83">
        <f t="shared" si="453"/>
        <v>5.5229766545225871</v>
      </c>
      <c r="AG596" s="83">
        <f t="shared" si="454"/>
        <v>5.5229766545225871</v>
      </c>
      <c r="AH596" s="83">
        <f t="shared" si="455"/>
        <v>5.5229766545225871</v>
      </c>
      <c r="AI596" s="83">
        <f t="shared" si="456"/>
        <v>5.5229766545225871</v>
      </c>
      <c r="AJ596" s="83">
        <f t="shared" si="457"/>
        <v>5.5229766545225871</v>
      </c>
      <c r="AK596" s="83">
        <f t="shared" si="458"/>
        <v>6.6305699907903408</v>
      </c>
      <c r="AL596" s="83">
        <f t="shared" si="459"/>
        <v>5.5229766545225871</v>
      </c>
      <c r="AM596" s="83">
        <f t="shared" si="460"/>
        <v>5.5229766545225871</v>
      </c>
      <c r="AN596" s="83">
        <f t="shared" si="461"/>
        <v>5.5229766545225871</v>
      </c>
      <c r="AO596" s="83">
        <f t="shared" si="442"/>
        <v>5.5229766545225871</v>
      </c>
      <c r="AP596" s="83">
        <f t="shared" si="462"/>
        <v>0</v>
      </c>
      <c r="AQ596" s="83">
        <f t="shared" si="463"/>
        <v>0</v>
      </c>
      <c r="AR596" s="83">
        <f t="shared" si="443"/>
        <v>0</v>
      </c>
      <c r="AT596" t="s">
        <v>15</v>
      </c>
    </row>
    <row r="597" spans="1:46" x14ac:dyDescent="0.25">
      <c r="A597" s="10" t="s">
        <v>595</v>
      </c>
      <c r="B597" s="10">
        <v>2038</v>
      </c>
      <c r="C597" s="10" t="s">
        <v>15</v>
      </c>
      <c r="D597" s="106">
        <v>3.7014216347954072</v>
      </c>
      <c r="E597" s="106">
        <v>3.7014216347954072</v>
      </c>
      <c r="F597" s="106">
        <v>3.7014216347954072</v>
      </c>
      <c r="G597" s="106">
        <v>3.7014216347954072</v>
      </c>
      <c r="H597" s="106">
        <v>3.7014216347954072</v>
      </c>
      <c r="I597" s="106">
        <v>4.44371518297827</v>
      </c>
      <c r="J597" s="106">
        <v>3.7014216347954072</v>
      </c>
      <c r="K597" s="103">
        <v>3.7014216347954072</v>
      </c>
      <c r="L597" s="106">
        <v>3.7014216347954072</v>
      </c>
      <c r="M597" s="103">
        <v>3.7014216347954072</v>
      </c>
      <c r="N597" s="103"/>
      <c r="O597" s="103"/>
      <c r="P597" s="102"/>
      <c r="R597" s="84">
        <f t="shared" si="438"/>
        <v>3.7014216347954072</v>
      </c>
      <c r="S597" s="84">
        <f t="shared" si="439"/>
        <v>3.7014216347954072</v>
      </c>
      <c r="T597" s="84">
        <f t="shared" si="440"/>
        <v>3.7014216347954072</v>
      </c>
      <c r="U597" s="84">
        <f t="shared" si="441"/>
        <v>3.7014216347954072</v>
      </c>
      <c r="V597" s="84">
        <f t="shared" si="444"/>
        <v>3.7014216347954072</v>
      </c>
      <c r="W597" s="84">
        <f t="shared" si="445"/>
        <v>4.44371518297827</v>
      </c>
      <c r="X597" s="84">
        <f t="shared" si="446"/>
        <v>3.7014216347954072</v>
      </c>
      <c r="Y597" s="84">
        <f t="shared" si="447"/>
        <v>3.7014216347954072</v>
      </c>
      <c r="Z597" s="84">
        <f t="shared" si="448"/>
        <v>3.7014216347954072</v>
      </c>
      <c r="AA597" s="84">
        <f t="shared" si="449"/>
        <v>3.7014216347954072</v>
      </c>
      <c r="AB597" s="84">
        <f t="shared" si="450"/>
        <v>0</v>
      </c>
      <c r="AC597" s="84">
        <f t="shared" si="451"/>
        <v>0</v>
      </c>
      <c r="AD597" s="84">
        <f t="shared" si="452"/>
        <v>0</v>
      </c>
      <c r="AF597" s="83">
        <f t="shared" si="453"/>
        <v>3.7014216347954072</v>
      </c>
      <c r="AG597" s="83">
        <f t="shared" si="454"/>
        <v>3.7014216347954072</v>
      </c>
      <c r="AH597" s="83">
        <f t="shared" si="455"/>
        <v>3.7014216347954072</v>
      </c>
      <c r="AI597" s="83">
        <f t="shared" si="456"/>
        <v>3.7014216347954072</v>
      </c>
      <c r="AJ597" s="83">
        <f t="shared" si="457"/>
        <v>3.7014216347954072</v>
      </c>
      <c r="AK597" s="83">
        <f t="shared" si="458"/>
        <v>4.44371518297827</v>
      </c>
      <c r="AL597" s="83">
        <f t="shared" si="459"/>
        <v>3.7014216347954072</v>
      </c>
      <c r="AM597" s="83">
        <f t="shared" si="460"/>
        <v>3.7014216347954072</v>
      </c>
      <c r="AN597" s="83">
        <f t="shared" si="461"/>
        <v>3.7014216347954072</v>
      </c>
      <c r="AO597" s="83">
        <f t="shared" si="442"/>
        <v>3.7014216347954072</v>
      </c>
      <c r="AP597" s="83">
        <f t="shared" si="462"/>
        <v>0</v>
      </c>
      <c r="AQ597" s="83">
        <f t="shared" si="463"/>
        <v>0</v>
      </c>
      <c r="AR597" s="83">
        <f t="shared" si="443"/>
        <v>0</v>
      </c>
      <c r="AT597" t="s">
        <v>15</v>
      </c>
    </row>
    <row r="598" spans="1:46" x14ac:dyDescent="0.25">
      <c r="A598" s="10" t="s">
        <v>595</v>
      </c>
      <c r="B598" s="10">
        <v>2039</v>
      </c>
      <c r="C598" s="10" t="s">
        <v>15</v>
      </c>
      <c r="D598" s="106">
        <v>2.1768497487787655</v>
      </c>
      <c r="E598" s="106">
        <v>2.1768497487787655</v>
      </c>
      <c r="F598" s="106">
        <v>2.1768497487787655</v>
      </c>
      <c r="G598" s="106">
        <v>2.1768497487787655</v>
      </c>
      <c r="H598" s="106">
        <v>2.1768497487787655</v>
      </c>
      <c r="I598" s="106">
        <v>2.6134013452496925</v>
      </c>
      <c r="J598" s="106">
        <v>2.1768497487787655</v>
      </c>
      <c r="K598" s="103">
        <v>2.1768497487787655</v>
      </c>
      <c r="L598" s="106">
        <v>2.1768497487787655</v>
      </c>
      <c r="M598" s="103">
        <v>2.1768497487787655</v>
      </c>
      <c r="N598" s="103"/>
      <c r="O598" s="103"/>
      <c r="P598" s="102"/>
      <c r="R598" s="84">
        <f t="shared" si="438"/>
        <v>2.1768497487787655</v>
      </c>
      <c r="S598" s="84">
        <f t="shared" si="439"/>
        <v>2.1768497487787655</v>
      </c>
      <c r="T598" s="84">
        <f t="shared" si="440"/>
        <v>2.1768497487787655</v>
      </c>
      <c r="U598" s="84">
        <f t="shared" si="441"/>
        <v>2.1768497487787655</v>
      </c>
      <c r="V598" s="84">
        <f t="shared" si="444"/>
        <v>2.1768497487787655</v>
      </c>
      <c r="W598" s="84">
        <f t="shared" si="445"/>
        <v>2.6134013452496925</v>
      </c>
      <c r="X598" s="84">
        <f t="shared" si="446"/>
        <v>2.1768497487787655</v>
      </c>
      <c r="Y598" s="84">
        <f t="shared" si="447"/>
        <v>2.1768497487787655</v>
      </c>
      <c r="Z598" s="84">
        <f t="shared" si="448"/>
        <v>2.1768497487787655</v>
      </c>
      <c r="AA598" s="84">
        <f t="shared" si="449"/>
        <v>2.1768497487787655</v>
      </c>
      <c r="AB598" s="84">
        <f t="shared" si="450"/>
        <v>0</v>
      </c>
      <c r="AC598" s="84">
        <f t="shared" si="451"/>
        <v>0</v>
      </c>
      <c r="AD598" s="84">
        <f t="shared" si="452"/>
        <v>0</v>
      </c>
      <c r="AF598" s="83">
        <f t="shared" si="453"/>
        <v>2.1768497487787655</v>
      </c>
      <c r="AG598" s="83">
        <f t="shared" si="454"/>
        <v>2.1768497487787655</v>
      </c>
      <c r="AH598" s="83">
        <f t="shared" si="455"/>
        <v>2.1768497487787655</v>
      </c>
      <c r="AI598" s="83">
        <f t="shared" si="456"/>
        <v>2.1768497487787655</v>
      </c>
      <c r="AJ598" s="83">
        <f t="shared" si="457"/>
        <v>2.1768497487787655</v>
      </c>
      <c r="AK598" s="83">
        <f t="shared" si="458"/>
        <v>2.6134013452496925</v>
      </c>
      <c r="AL598" s="83">
        <f t="shared" si="459"/>
        <v>2.1768497487787655</v>
      </c>
      <c r="AM598" s="83">
        <f t="shared" si="460"/>
        <v>2.1768497487787655</v>
      </c>
      <c r="AN598" s="83">
        <f t="shared" si="461"/>
        <v>2.1768497487787655</v>
      </c>
      <c r="AO598" s="83">
        <f t="shared" si="442"/>
        <v>2.1768497487787655</v>
      </c>
      <c r="AP598" s="83">
        <f t="shared" si="462"/>
        <v>0</v>
      </c>
      <c r="AQ598" s="83">
        <f t="shared" si="463"/>
        <v>0</v>
      </c>
      <c r="AR598" s="83">
        <f t="shared" si="443"/>
        <v>0</v>
      </c>
      <c r="AT598" t="s">
        <v>15</v>
      </c>
    </row>
    <row r="599" spans="1:46" x14ac:dyDescent="0.25">
      <c r="A599" s="10" t="s">
        <v>595</v>
      </c>
      <c r="B599" s="10">
        <v>2040</v>
      </c>
      <c r="C599" s="10" t="s">
        <v>15</v>
      </c>
      <c r="D599" s="106">
        <v>0.99517541911483309</v>
      </c>
      <c r="E599" s="106">
        <v>0.99517541911483309</v>
      </c>
      <c r="F599" s="106">
        <v>0.99517541911483309</v>
      </c>
      <c r="G599" s="106">
        <v>0.99517541911483309</v>
      </c>
      <c r="H599" s="106">
        <v>0.99517541911483309</v>
      </c>
      <c r="I599" s="106">
        <v>1.1947507082347792</v>
      </c>
      <c r="J599" s="106">
        <v>0.99517541911483309</v>
      </c>
      <c r="K599" s="103">
        <v>0.99517541911483309</v>
      </c>
      <c r="L599" s="106">
        <v>0.99517541911483309</v>
      </c>
      <c r="M599" s="103">
        <v>0.99517541911483309</v>
      </c>
      <c r="N599" s="103"/>
      <c r="O599" s="103"/>
      <c r="P599" s="102"/>
      <c r="R599" s="84">
        <f t="shared" si="438"/>
        <v>0.99517541911483309</v>
      </c>
      <c r="S599" s="84">
        <f t="shared" si="439"/>
        <v>0.99517541911483309</v>
      </c>
      <c r="T599" s="84">
        <f t="shared" si="440"/>
        <v>0.99517541911483309</v>
      </c>
      <c r="U599" s="84">
        <f t="shared" si="441"/>
        <v>0.99517541911483309</v>
      </c>
      <c r="V599" s="84">
        <f t="shared" si="444"/>
        <v>0.99517541911483309</v>
      </c>
      <c r="W599" s="84">
        <f t="shared" si="445"/>
        <v>1.1947507082347792</v>
      </c>
      <c r="X599" s="84">
        <f t="shared" si="446"/>
        <v>0.99517541911483309</v>
      </c>
      <c r="Y599" s="84">
        <f t="shared" si="447"/>
        <v>0.99517541911483309</v>
      </c>
      <c r="Z599" s="84">
        <f t="shared" si="448"/>
        <v>0.99517541911483309</v>
      </c>
      <c r="AA599" s="84">
        <f t="shared" si="449"/>
        <v>0.99517541911483309</v>
      </c>
      <c r="AB599" s="84">
        <f t="shared" si="450"/>
        <v>0</v>
      </c>
      <c r="AC599" s="84">
        <f t="shared" si="451"/>
        <v>0</v>
      </c>
      <c r="AD599" s="84">
        <f t="shared" si="452"/>
        <v>0</v>
      </c>
      <c r="AF599" s="83">
        <f t="shared" si="453"/>
        <v>0.99517541911483309</v>
      </c>
      <c r="AG599" s="83">
        <f t="shared" si="454"/>
        <v>0.99517541911483309</v>
      </c>
      <c r="AH599" s="83">
        <f t="shared" si="455"/>
        <v>0.99517541911483309</v>
      </c>
      <c r="AI599" s="83">
        <f t="shared" si="456"/>
        <v>0.99517541911483309</v>
      </c>
      <c r="AJ599" s="83">
        <f t="shared" si="457"/>
        <v>0.99517541911483309</v>
      </c>
      <c r="AK599" s="83">
        <f t="shared" si="458"/>
        <v>1.1947507082347792</v>
      </c>
      <c r="AL599" s="83">
        <f t="shared" si="459"/>
        <v>0.99517541911483309</v>
      </c>
      <c r="AM599" s="83">
        <f t="shared" si="460"/>
        <v>0.99517541911483309</v>
      </c>
      <c r="AN599" s="83">
        <f t="shared" si="461"/>
        <v>0.99517541911483309</v>
      </c>
      <c r="AO599" s="83">
        <f t="shared" si="442"/>
        <v>0.99517541911483309</v>
      </c>
      <c r="AP599" s="83">
        <f t="shared" si="462"/>
        <v>0</v>
      </c>
      <c r="AQ599" s="83">
        <f t="shared" si="463"/>
        <v>0</v>
      </c>
      <c r="AR599" s="83">
        <f t="shared" si="443"/>
        <v>0</v>
      </c>
      <c r="AT599" t="s">
        <v>15</v>
      </c>
    </row>
    <row r="600" spans="1:46" x14ac:dyDescent="0.25">
      <c r="A600" s="10" t="s">
        <v>595</v>
      </c>
      <c r="B600" s="10">
        <v>2041</v>
      </c>
      <c r="C600" s="10" t="s">
        <v>15</v>
      </c>
      <c r="D600" s="106">
        <v>0.25663985835570313</v>
      </c>
      <c r="E600" s="106">
        <v>0.25663985835570313</v>
      </c>
      <c r="F600" s="106">
        <v>0.25663985835570313</v>
      </c>
      <c r="G600" s="106">
        <v>0.25663985835570313</v>
      </c>
      <c r="H600" s="106">
        <v>0.25663985835570313</v>
      </c>
      <c r="I600" s="106">
        <v>0.30810714035167386</v>
      </c>
      <c r="J600" s="106">
        <v>0.25663985835570313</v>
      </c>
      <c r="K600" s="103">
        <v>0.25663985835570313</v>
      </c>
      <c r="L600" s="106">
        <v>0.25663985835570313</v>
      </c>
      <c r="M600" s="103">
        <v>0.25663985835570313</v>
      </c>
      <c r="N600" s="103"/>
      <c r="O600" s="103"/>
      <c r="P600" s="102"/>
      <c r="R600" s="84">
        <f t="shared" si="438"/>
        <v>0.25663985835570313</v>
      </c>
      <c r="S600" s="84">
        <f t="shared" si="439"/>
        <v>0.25663985835570313</v>
      </c>
      <c r="T600" s="84">
        <f t="shared" si="440"/>
        <v>0.25663985835570313</v>
      </c>
      <c r="U600" s="84">
        <f t="shared" si="441"/>
        <v>0.25663985835570313</v>
      </c>
      <c r="V600" s="84">
        <f t="shared" si="444"/>
        <v>0.25663985835570313</v>
      </c>
      <c r="W600" s="84">
        <f t="shared" si="445"/>
        <v>0.30810714035167386</v>
      </c>
      <c r="X600" s="84">
        <f t="shared" si="446"/>
        <v>0.25663985835570313</v>
      </c>
      <c r="Y600" s="84">
        <f t="shared" si="447"/>
        <v>0.25663985835570313</v>
      </c>
      <c r="Z600" s="84">
        <f t="shared" si="448"/>
        <v>0.25663985835570313</v>
      </c>
      <c r="AA600" s="84">
        <f t="shared" si="449"/>
        <v>0.25663985835570313</v>
      </c>
      <c r="AB600" s="84">
        <f t="shared" si="450"/>
        <v>0</v>
      </c>
      <c r="AC600" s="84">
        <f t="shared" si="451"/>
        <v>0</v>
      </c>
      <c r="AD600" s="84">
        <f t="shared" si="452"/>
        <v>0</v>
      </c>
      <c r="AF600" s="83">
        <f t="shared" si="453"/>
        <v>0.25663985835570313</v>
      </c>
      <c r="AG600" s="83">
        <f t="shared" si="454"/>
        <v>0.25663985835570313</v>
      </c>
      <c r="AH600" s="83">
        <f t="shared" si="455"/>
        <v>0.25663985835570313</v>
      </c>
      <c r="AI600" s="83">
        <f t="shared" si="456"/>
        <v>0.25663985835570313</v>
      </c>
      <c r="AJ600" s="83">
        <f t="shared" si="457"/>
        <v>0.25663985835570313</v>
      </c>
      <c r="AK600" s="83">
        <f t="shared" si="458"/>
        <v>0.30810714035167386</v>
      </c>
      <c r="AL600" s="83">
        <f t="shared" si="459"/>
        <v>0.25663985835570313</v>
      </c>
      <c r="AM600" s="83">
        <f t="shared" si="460"/>
        <v>0.25663985835570313</v>
      </c>
      <c r="AN600" s="83">
        <f t="shared" si="461"/>
        <v>0.25663985835570313</v>
      </c>
      <c r="AO600" s="83">
        <f t="shared" si="442"/>
        <v>0.25663985835570313</v>
      </c>
      <c r="AP600" s="83">
        <f t="shared" si="462"/>
        <v>0</v>
      </c>
      <c r="AQ600" s="83">
        <f t="shared" si="463"/>
        <v>0</v>
      </c>
      <c r="AR600" s="83">
        <f t="shared" si="443"/>
        <v>0</v>
      </c>
      <c r="AT600" t="s">
        <v>15</v>
      </c>
    </row>
    <row r="601" spans="1:46" x14ac:dyDescent="0.25">
      <c r="A601" s="10" t="s">
        <v>595</v>
      </c>
      <c r="B601" s="10">
        <v>2042</v>
      </c>
      <c r="C601" s="10" t="s">
        <v>15</v>
      </c>
      <c r="D601" s="106"/>
      <c r="E601" s="106"/>
      <c r="F601" s="106"/>
      <c r="G601" s="106"/>
      <c r="H601" s="106"/>
      <c r="I601" s="103"/>
      <c r="J601" s="103"/>
      <c r="K601" s="103"/>
      <c r="L601" s="103"/>
      <c r="M601" s="103"/>
      <c r="N601" s="103"/>
      <c r="O601" s="103"/>
      <c r="P601" s="102"/>
      <c r="R601" s="84">
        <f t="shared" si="438"/>
        <v>0</v>
      </c>
      <c r="S601" s="84">
        <f t="shared" si="439"/>
        <v>0</v>
      </c>
      <c r="T601" s="84">
        <f t="shared" si="440"/>
        <v>0</v>
      </c>
      <c r="U601" s="84">
        <f t="shared" si="441"/>
        <v>0</v>
      </c>
      <c r="V601" s="84">
        <f t="shared" si="444"/>
        <v>0</v>
      </c>
      <c r="W601" s="84">
        <f t="shared" si="445"/>
        <v>0</v>
      </c>
      <c r="X601" s="84">
        <f t="shared" si="446"/>
        <v>0</v>
      </c>
      <c r="Y601" s="84">
        <f t="shared" si="447"/>
        <v>0</v>
      </c>
      <c r="Z601" s="84">
        <f t="shared" si="448"/>
        <v>0</v>
      </c>
      <c r="AA601" s="84">
        <f t="shared" si="449"/>
        <v>0</v>
      </c>
      <c r="AB601" s="84">
        <f t="shared" si="450"/>
        <v>0</v>
      </c>
      <c r="AC601" s="84">
        <f t="shared" si="451"/>
        <v>0</v>
      </c>
      <c r="AD601" s="84">
        <f t="shared" si="452"/>
        <v>0</v>
      </c>
      <c r="AF601" s="83">
        <f t="shared" si="453"/>
        <v>0</v>
      </c>
      <c r="AG601" s="83">
        <f t="shared" si="454"/>
        <v>0</v>
      </c>
      <c r="AH601" s="83">
        <f t="shared" si="455"/>
        <v>0</v>
      </c>
      <c r="AI601" s="83">
        <f t="shared" si="456"/>
        <v>0</v>
      </c>
      <c r="AJ601" s="83">
        <f t="shared" si="457"/>
        <v>0</v>
      </c>
      <c r="AK601" s="83">
        <f t="shared" si="458"/>
        <v>0</v>
      </c>
      <c r="AL601" s="83">
        <f t="shared" si="459"/>
        <v>0</v>
      </c>
      <c r="AM601" s="83">
        <f t="shared" si="460"/>
        <v>0</v>
      </c>
      <c r="AN601" s="83">
        <f t="shared" si="461"/>
        <v>0</v>
      </c>
      <c r="AO601" s="83">
        <f t="shared" si="442"/>
        <v>0</v>
      </c>
      <c r="AP601" s="83">
        <f t="shared" si="462"/>
        <v>0</v>
      </c>
      <c r="AQ601" s="83">
        <f t="shared" si="463"/>
        <v>0</v>
      </c>
      <c r="AR601" s="83">
        <f t="shared" si="443"/>
        <v>0</v>
      </c>
      <c r="AT601" t="s">
        <v>15</v>
      </c>
    </row>
    <row r="602" spans="1:46" x14ac:dyDescent="0.25">
      <c r="A602" s="10" t="s">
        <v>595</v>
      </c>
      <c r="B602" s="10">
        <v>2043</v>
      </c>
      <c r="C602" s="10" t="s">
        <v>15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2"/>
      <c r="R602" s="84">
        <f t="shared" si="438"/>
        <v>0</v>
      </c>
      <c r="S602" s="84">
        <f t="shared" si="439"/>
        <v>0</v>
      </c>
      <c r="T602" s="84">
        <f t="shared" si="440"/>
        <v>0</v>
      </c>
      <c r="U602" s="84">
        <f t="shared" si="441"/>
        <v>0</v>
      </c>
      <c r="V602" s="84">
        <f t="shared" si="444"/>
        <v>0</v>
      </c>
      <c r="W602" s="84">
        <f t="shared" si="445"/>
        <v>0</v>
      </c>
      <c r="X602" s="84">
        <f t="shared" si="446"/>
        <v>0</v>
      </c>
      <c r="Y602" s="84">
        <f t="shared" si="447"/>
        <v>0</v>
      </c>
      <c r="Z602" s="84">
        <f t="shared" si="448"/>
        <v>0</v>
      </c>
      <c r="AA602" s="84">
        <f t="shared" si="449"/>
        <v>0</v>
      </c>
      <c r="AB602" s="84">
        <f t="shared" si="450"/>
        <v>0</v>
      </c>
      <c r="AC602" s="84">
        <f t="shared" si="451"/>
        <v>0</v>
      </c>
      <c r="AD602" s="84">
        <f t="shared" si="452"/>
        <v>0</v>
      </c>
      <c r="AF602" s="83">
        <f t="shared" si="453"/>
        <v>0</v>
      </c>
      <c r="AG602" s="83">
        <f t="shared" si="454"/>
        <v>0</v>
      </c>
      <c r="AH602" s="83">
        <f t="shared" si="455"/>
        <v>0</v>
      </c>
      <c r="AI602" s="83">
        <f t="shared" si="456"/>
        <v>0</v>
      </c>
      <c r="AJ602" s="83">
        <f t="shared" si="457"/>
        <v>0</v>
      </c>
      <c r="AK602" s="83">
        <f t="shared" si="458"/>
        <v>0</v>
      </c>
      <c r="AL602" s="83">
        <f t="shared" si="459"/>
        <v>0</v>
      </c>
      <c r="AM602" s="83">
        <f t="shared" si="460"/>
        <v>0</v>
      </c>
      <c r="AN602" s="83">
        <f t="shared" si="461"/>
        <v>0</v>
      </c>
      <c r="AO602" s="83">
        <f t="shared" si="442"/>
        <v>0</v>
      </c>
      <c r="AP602" s="83">
        <f t="shared" si="462"/>
        <v>0</v>
      </c>
      <c r="AQ602" s="83">
        <f t="shared" si="463"/>
        <v>0</v>
      </c>
      <c r="AR602" s="83">
        <f t="shared" si="443"/>
        <v>0</v>
      </c>
      <c r="AT602" t="s">
        <v>15</v>
      </c>
    </row>
    <row r="603" spans="1:46" x14ac:dyDescent="0.25">
      <c r="A603" s="10" t="s">
        <v>596</v>
      </c>
      <c r="B603" s="10">
        <v>2023</v>
      </c>
      <c r="C603" s="10" t="s">
        <v>15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2"/>
      <c r="R603" s="84">
        <f t="shared" si="438"/>
        <v>0</v>
      </c>
      <c r="S603" s="84">
        <f t="shared" si="439"/>
        <v>0</v>
      </c>
      <c r="T603" s="84">
        <f t="shared" si="440"/>
        <v>0</v>
      </c>
      <c r="U603" s="84">
        <f t="shared" si="441"/>
        <v>0</v>
      </c>
      <c r="V603" s="84">
        <f t="shared" si="444"/>
        <v>0</v>
      </c>
      <c r="W603" s="84">
        <f t="shared" si="445"/>
        <v>0</v>
      </c>
      <c r="X603" s="84">
        <f t="shared" si="446"/>
        <v>0</v>
      </c>
      <c r="Y603" s="84">
        <f t="shared" si="447"/>
        <v>0</v>
      </c>
      <c r="Z603" s="84">
        <f t="shared" si="448"/>
        <v>0</v>
      </c>
      <c r="AA603" s="84">
        <f t="shared" si="449"/>
        <v>0</v>
      </c>
      <c r="AB603" s="84">
        <f t="shared" si="450"/>
        <v>0</v>
      </c>
      <c r="AC603" s="84">
        <f t="shared" si="451"/>
        <v>0</v>
      </c>
      <c r="AD603" s="84">
        <f t="shared" si="452"/>
        <v>0</v>
      </c>
      <c r="AF603" s="83">
        <f t="shared" si="453"/>
        <v>0</v>
      </c>
      <c r="AG603" s="83">
        <f t="shared" si="454"/>
        <v>0</v>
      </c>
      <c r="AH603" s="83">
        <f t="shared" si="455"/>
        <v>0</v>
      </c>
      <c r="AI603" s="83">
        <f t="shared" si="456"/>
        <v>0</v>
      </c>
      <c r="AJ603" s="83">
        <f t="shared" si="457"/>
        <v>0</v>
      </c>
      <c r="AK603" s="83">
        <f t="shared" si="458"/>
        <v>0</v>
      </c>
      <c r="AL603" s="83">
        <f t="shared" si="459"/>
        <v>0</v>
      </c>
      <c r="AM603" s="83">
        <f t="shared" si="460"/>
        <v>0</v>
      </c>
      <c r="AN603" s="83">
        <f t="shared" si="461"/>
        <v>0</v>
      </c>
      <c r="AO603" s="83">
        <f t="shared" si="442"/>
        <v>0</v>
      </c>
      <c r="AP603" s="83">
        <f t="shared" si="462"/>
        <v>0</v>
      </c>
      <c r="AQ603" s="83">
        <f t="shared" si="463"/>
        <v>0</v>
      </c>
      <c r="AR603" s="83">
        <f t="shared" si="443"/>
        <v>0</v>
      </c>
      <c r="AT603" t="s">
        <v>15</v>
      </c>
    </row>
    <row r="604" spans="1:46" x14ac:dyDescent="0.25">
      <c r="A604" s="10" t="s">
        <v>596</v>
      </c>
      <c r="B604" s="10">
        <v>2024</v>
      </c>
      <c r="C604" s="10" t="s">
        <v>15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2"/>
      <c r="R604" s="84">
        <f t="shared" si="438"/>
        <v>0</v>
      </c>
      <c r="S604" s="84">
        <f t="shared" si="439"/>
        <v>0</v>
      </c>
      <c r="T604" s="84">
        <f t="shared" si="440"/>
        <v>0</v>
      </c>
      <c r="U604" s="84">
        <f t="shared" si="441"/>
        <v>0</v>
      </c>
      <c r="V604" s="84">
        <f t="shared" si="444"/>
        <v>0</v>
      </c>
      <c r="W604" s="84">
        <f t="shared" si="445"/>
        <v>0</v>
      </c>
      <c r="X604" s="84">
        <f t="shared" si="446"/>
        <v>0</v>
      </c>
      <c r="Y604" s="84">
        <f t="shared" si="447"/>
        <v>0</v>
      </c>
      <c r="Z604" s="84">
        <f t="shared" si="448"/>
        <v>0</v>
      </c>
      <c r="AA604" s="84">
        <f t="shared" si="449"/>
        <v>0</v>
      </c>
      <c r="AB604" s="84">
        <f t="shared" si="450"/>
        <v>0</v>
      </c>
      <c r="AC604" s="84">
        <f t="shared" si="451"/>
        <v>0</v>
      </c>
      <c r="AD604" s="84">
        <f t="shared" si="452"/>
        <v>0</v>
      </c>
      <c r="AF604" s="83">
        <f t="shared" si="453"/>
        <v>0</v>
      </c>
      <c r="AG604" s="83">
        <f t="shared" si="454"/>
        <v>0</v>
      </c>
      <c r="AH604" s="83">
        <f t="shared" si="455"/>
        <v>0</v>
      </c>
      <c r="AI604" s="83">
        <f t="shared" si="456"/>
        <v>0</v>
      </c>
      <c r="AJ604" s="83">
        <f t="shared" si="457"/>
        <v>0</v>
      </c>
      <c r="AK604" s="83">
        <f t="shared" si="458"/>
        <v>0</v>
      </c>
      <c r="AL604" s="83">
        <f t="shared" si="459"/>
        <v>0</v>
      </c>
      <c r="AM604" s="83">
        <f t="shared" si="460"/>
        <v>0</v>
      </c>
      <c r="AN604" s="83">
        <f t="shared" si="461"/>
        <v>0</v>
      </c>
      <c r="AO604" s="83">
        <f t="shared" si="442"/>
        <v>0</v>
      </c>
      <c r="AP604" s="83">
        <f t="shared" si="462"/>
        <v>0</v>
      </c>
      <c r="AQ604" s="83">
        <f t="shared" si="463"/>
        <v>0</v>
      </c>
      <c r="AR604" s="83">
        <f t="shared" si="443"/>
        <v>0</v>
      </c>
      <c r="AT604" t="s">
        <v>15</v>
      </c>
    </row>
    <row r="605" spans="1:46" x14ac:dyDescent="0.25">
      <c r="A605" s="10" t="s">
        <v>596</v>
      </c>
      <c r="B605" s="10">
        <v>2025</v>
      </c>
      <c r="C605" s="10" t="s">
        <v>15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2"/>
      <c r="R605" s="84">
        <f t="shared" si="438"/>
        <v>0</v>
      </c>
      <c r="S605" s="84">
        <f t="shared" si="439"/>
        <v>0</v>
      </c>
      <c r="T605" s="84">
        <f t="shared" si="440"/>
        <v>0</v>
      </c>
      <c r="U605" s="84">
        <f t="shared" si="441"/>
        <v>0</v>
      </c>
      <c r="V605" s="84">
        <f t="shared" si="444"/>
        <v>0</v>
      </c>
      <c r="W605" s="84">
        <f t="shared" si="445"/>
        <v>0</v>
      </c>
      <c r="X605" s="84">
        <f t="shared" si="446"/>
        <v>0</v>
      </c>
      <c r="Y605" s="84">
        <f t="shared" si="447"/>
        <v>0</v>
      </c>
      <c r="Z605" s="84">
        <f t="shared" si="448"/>
        <v>0</v>
      </c>
      <c r="AA605" s="84">
        <f t="shared" si="449"/>
        <v>0</v>
      </c>
      <c r="AB605" s="84">
        <f t="shared" si="450"/>
        <v>0</v>
      </c>
      <c r="AC605" s="84">
        <f t="shared" si="451"/>
        <v>0</v>
      </c>
      <c r="AD605" s="84">
        <f t="shared" si="452"/>
        <v>0</v>
      </c>
      <c r="AF605" s="83">
        <f t="shared" si="453"/>
        <v>0</v>
      </c>
      <c r="AG605" s="83">
        <f t="shared" si="454"/>
        <v>0</v>
      </c>
      <c r="AH605" s="83">
        <f t="shared" si="455"/>
        <v>0</v>
      </c>
      <c r="AI605" s="83">
        <f t="shared" si="456"/>
        <v>0</v>
      </c>
      <c r="AJ605" s="83">
        <f t="shared" si="457"/>
        <v>0</v>
      </c>
      <c r="AK605" s="83">
        <f t="shared" si="458"/>
        <v>0</v>
      </c>
      <c r="AL605" s="83">
        <f t="shared" si="459"/>
        <v>0</v>
      </c>
      <c r="AM605" s="83">
        <f t="shared" si="460"/>
        <v>0</v>
      </c>
      <c r="AN605" s="83">
        <f t="shared" si="461"/>
        <v>0</v>
      </c>
      <c r="AO605" s="83">
        <f t="shared" si="442"/>
        <v>0</v>
      </c>
      <c r="AP605" s="83">
        <f t="shared" si="462"/>
        <v>0</v>
      </c>
      <c r="AQ605" s="83">
        <f t="shared" si="463"/>
        <v>0</v>
      </c>
      <c r="AR605" s="83">
        <f t="shared" si="443"/>
        <v>0</v>
      </c>
      <c r="AT605" t="s">
        <v>15</v>
      </c>
    </row>
    <row r="606" spans="1:46" x14ac:dyDescent="0.25">
      <c r="A606" s="10" t="s">
        <v>596</v>
      </c>
      <c r="B606" s="10">
        <v>2026</v>
      </c>
      <c r="C606" s="10" t="s">
        <v>15</v>
      </c>
      <c r="D606" s="106"/>
      <c r="E606" s="106"/>
      <c r="F606" s="106"/>
      <c r="G606" s="103"/>
      <c r="H606" s="125">
        <v>0.33240387227480195</v>
      </c>
      <c r="I606" s="103"/>
      <c r="J606" s="103"/>
      <c r="K606" s="103"/>
      <c r="L606" s="103"/>
      <c r="M606" s="103"/>
      <c r="N606" s="103"/>
      <c r="O606" s="103"/>
      <c r="P606" s="102"/>
      <c r="R606" s="84">
        <f t="shared" si="438"/>
        <v>0</v>
      </c>
      <c r="S606" s="84">
        <f t="shared" si="439"/>
        <v>0</v>
      </c>
      <c r="T606" s="84">
        <f t="shared" si="440"/>
        <v>0</v>
      </c>
      <c r="U606" s="84">
        <f t="shared" si="441"/>
        <v>0</v>
      </c>
      <c r="V606" s="84">
        <f t="shared" si="444"/>
        <v>0.33240387227480195</v>
      </c>
      <c r="W606" s="84">
        <f t="shared" si="445"/>
        <v>0</v>
      </c>
      <c r="X606" s="84">
        <f t="shared" si="446"/>
        <v>0</v>
      </c>
      <c r="Y606" s="84">
        <f t="shared" si="447"/>
        <v>0</v>
      </c>
      <c r="Z606" s="84">
        <f t="shared" si="448"/>
        <v>0</v>
      </c>
      <c r="AA606" s="84">
        <f t="shared" si="449"/>
        <v>0</v>
      </c>
      <c r="AB606" s="84">
        <f t="shared" si="450"/>
        <v>0</v>
      </c>
      <c r="AC606" s="84">
        <f t="shared" si="451"/>
        <v>0</v>
      </c>
      <c r="AD606" s="84">
        <f t="shared" si="452"/>
        <v>0</v>
      </c>
      <c r="AF606" s="83">
        <f t="shared" si="453"/>
        <v>0</v>
      </c>
      <c r="AG606" s="83">
        <f t="shared" si="454"/>
        <v>0</v>
      </c>
      <c r="AH606" s="83">
        <f t="shared" si="455"/>
        <v>0</v>
      </c>
      <c r="AI606" s="83">
        <f t="shared" si="456"/>
        <v>0</v>
      </c>
      <c r="AJ606" s="83">
        <f t="shared" si="457"/>
        <v>0.33240387227480195</v>
      </c>
      <c r="AK606" s="83">
        <f t="shared" si="458"/>
        <v>0</v>
      </c>
      <c r="AL606" s="83">
        <f t="shared" si="459"/>
        <v>0</v>
      </c>
      <c r="AM606" s="83">
        <f t="shared" si="460"/>
        <v>0</v>
      </c>
      <c r="AN606" s="83">
        <f t="shared" si="461"/>
        <v>0</v>
      </c>
      <c r="AO606" s="83">
        <f t="shared" si="442"/>
        <v>0</v>
      </c>
      <c r="AP606" s="83">
        <f t="shared" si="462"/>
        <v>0</v>
      </c>
      <c r="AQ606" s="83">
        <f t="shared" si="463"/>
        <v>0</v>
      </c>
      <c r="AR606" s="83">
        <f t="shared" si="443"/>
        <v>0</v>
      </c>
      <c r="AT606" t="s">
        <v>15</v>
      </c>
    </row>
    <row r="607" spans="1:46" x14ac:dyDescent="0.25">
      <c r="A607" s="10" t="s">
        <v>596</v>
      </c>
      <c r="B607" s="10">
        <v>2027</v>
      </c>
      <c r="C607" s="10" t="s">
        <v>15</v>
      </c>
      <c r="D607" s="106"/>
      <c r="E607" s="106"/>
      <c r="F607" s="106"/>
      <c r="G607" s="103"/>
      <c r="H607" s="125">
        <v>0.45521245948120093</v>
      </c>
      <c r="I607" s="103"/>
      <c r="J607" s="103"/>
      <c r="K607" s="103"/>
      <c r="L607" s="103"/>
      <c r="M607" s="103"/>
      <c r="N607" s="103"/>
      <c r="O607" s="103"/>
      <c r="P607" s="102"/>
      <c r="R607" s="84">
        <f t="shared" si="438"/>
        <v>0</v>
      </c>
      <c r="S607" s="84">
        <f t="shared" si="439"/>
        <v>0</v>
      </c>
      <c r="T607" s="84">
        <f t="shared" si="440"/>
        <v>0</v>
      </c>
      <c r="U607" s="84">
        <f t="shared" si="441"/>
        <v>0</v>
      </c>
      <c r="V607" s="84">
        <f t="shared" si="444"/>
        <v>0.45521245948120093</v>
      </c>
      <c r="W607" s="84">
        <f t="shared" si="445"/>
        <v>0</v>
      </c>
      <c r="X607" s="84">
        <f t="shared" si="446"/>
        <v>0</v>
      </c>
      <c r="Y607" s="84">
        <f t="shared" si="447"/>
        <v>0</v>
      </c>
      <c r="Z607" s="84">
        <f t="shared" si="448"/>
        <v>0</v>
      </c>
      <c r="AA607" s="84">
        <f t="shared" si="449"/>
        <v>0</v>
      </c>
      <c r="AB607" s="84">
        <f t="shared" si="450"/>
        <v>0</v>
      </c>
      <c r="AC607" s="84">
        <f t="shared" si="451"/>
        <v>0</v>
      </c>
      <c r="AD607" s="84">
        <f t="shared" si="452"/>
        <v>0</v>
      </c>
      <c r="AF607" s="83">
        <f t="shared" si="453"/>
        <v>0</v>
      </c>
      <c r="AG607" s="83">
        <f t="shared" si="454"/>
        <v>0</v>
      </c>
      <c r="AH607" s="83">
        <f t="shared" si="455"/>
        <v>0</v>
      </c>
      <c r="AI607" s="83">
        <f t="shared" si="456"/>
        <v>0</v>
      </c>
      <c r="AJ607" s="83">
        <f t="shared" si="457"/>
        <v>0.45521245948120093</v>
      </c>
      <c r="AK607" s="83">
        <f t="shared" si="458"/>
        <v>0</v>
      </c>
      <c r="AL607" s="83">
        <f t="shared" si="459"/>
        <v>0</v>
      </c>
      <c r="AM607" s="83">
        <f t="shared" si="460"/>
        <v>0</v>
      </c>
      <c r="AN607" s="83">
        <f t="shared" si="461"/>
        <v>0</v>
      </c>
      <c r="AO607" s="83">
        <f t="shared" si="442"/>
        <v>0</v>
      </c>
      <c r="AP607" s="83">
        <f t="shared" si="462"/>
        <v>0</v>
      </c>
      <c r="AQ607" s="83">
        <f t="shared" si="463"/>
        <v>0</v>
      </c>
      <c r="AR607" s="83">
        <f t="shared" si="443"/>
        <v>0</v>
      </c>
      <c r="AT607" t="s">
        <v>15</v>
      </c>
    </row>
    <row r="608" spans="1:46" x14ac:dyDescent="0.25">
      <c r="A608" s="10" t="s">
        <v>596</v>
      </c>
      <c r="B608" s="10">
        <v>2028</v>
      </c>
      <c r="C608" s="10" t="s">
        <v>15</v>
      </c>
      <c r="D608" s="106"/>
      <c r="E608" s="106"/>
      <c r="F608" s="106"/>
      <c r="G608" s="103"/>
      <c r="H608" s="125">
        <v>0.53689442209947036</v>
      </c>
      <c r="I608" s="103"/>
      <c r="J608" s="103"/>
      <c r="K608" s="103"/>
      <c r="L608" s="103"/>
      <c r="M608" s="103"/>
      <c r="N608" s="103"/>
      <c r="O608" s="103"/>
      <c r="P608" s="102"/>
      <c r="R608" s="84">
        <f t="shared" si="438"/>
        <v>0</v>
      </c>
      <c r="S608" s="84">
        <f t="shared" si="439"/>
        <v>0</v>
      </c>
      <c r="T608" s="84">
        <f t="shared" si="440"/>
        <v>0</v>
      </c>
      <c r="U608" s="84">
        <f t="shared" si="441"/>
        <v>0</v>
      </c>
      <c r="V608" s="84">
        <f t="shared" si="444"/>
        <v>0.53689442209947036</v>
      </c>
      <c r="W608" s="84">
        <f t="shared" si="445"/>
        <v>0</v>
      </c>
      <c r="X608" s="84">
        <f t="shared" si="446"/>
        <v>0</v>
      </c>
      <c r="Y608" s="84">
        <f t="shared" si="447"/>
        <v>0</v>
      </c>
      <c r="Z608" s="84">
        <f t="shared" si="448"/>
        <v>0</v>
      </c>
      <c r="AA608" s="84">
        <f t="shared" si="449"/>
        <v>0</v>
      </c>
      <c r="AB608" s="84">
        <f t="shared" si="450"/>
        <v>0</v>
      </c>
      <c r="AC608" s="84">
        <f t="shared" si="451"/>
        <v>0</v>
      </c>
      <c r="AD608" s="84">
        <f t="shared" si="452"/>
        <v>0</v>
      </c>
      <c r="AF608" s="83">
        <f t="shared" si="453"/>
        <v>0</v>
      </c>
      <c r="AG608" s="83">
        <f t="shared" si="454"/>
        <v>0</v>
      </c>
      <c r="AH608" s="83">
        <f t="shared" si="455"/>
        <v>0</v>
      </c>
      <c r="AI608" s="83">
        <f t="shared" si="456"/>
        <v>0</v>
      </c>
      <c r="AJ608" s="83">
        <f t="shared" si="457"/>
        <v>0.53689442209947036</v>
      </c>
      <c r="AK608" s="83">
        <f t="shared" si="458"/>
        <v>0</v>
      </c>
      <c r="AL608" s="83">
        <f t="shared" si="459"/>
        <v>0</v>
      </c>
      <c r="AM608" s="83">
        <f t="shared" si="460"/>
        <v>0</v>
      </c>
      <c r="AN608" s="83">
        <f t="shared" si="461"/>
        <v>0</v>
      </c>
      <c r="AO608" s="83">
        <f t="shared" si="442"/>
        <v>0</v>
      </c>
      <c r="AP608" s="83">
        <f t="shared" si="462"/>
        <v>0</v>
      </c>
      <c r="AQ608" s="83">
        <f t="shared" si="463"/>
        <v>0</v>
      </c>
      <c r="AR608" s="83">
        <f t="shared" si="443"/>
        <v>0</v>
      </c>
      <c r="AT608" t="s">
        <v>15</v>
      </c>
    </row>
    <row r="609" spans="1:46" x14ac:dyDescent="0.25">
      <c r="A609" s="10" t="s">
        <v>596</v>
      </c>
      <c r="B609" s="10">
        <v>2029</v>
      </c>
      <c r="C609" s="10" t="s">
        <v>15</v>
      </c>
      <c r="D609" s="106"/>
      <c r="E609" s="106"/>
      <c r="F609" s="106"/>
      <c r="G609" s="103"/>
      <c r="H609" s="125">
        <v>0.65954161015334178</v>
      </c>
      <c r="I609" s="103"/>
      <c r="J609" s="103"/>
      <c r="K609" s="103"/>
      <c r="L609" s="103"/>
      <c r="M609" s="103"/>
      <c r="N609" s="103"/>
      <c r="O609" s="103"/>
      <c r="P609" s="102"/>
      <c r="R609" s="84">
        <f t="shared" si="438"/>
        <v>0</v>
      </c>
      <c r="S609" s="84">
        <f t="shared" si="439"/>
        <v>0</v>
      </c>
      <c r="T609" s="84">
        <f t="shared" si="440"/>
        <v>0</v>
      </c>
      <c r="U609" s="84">
        <f t="shared" si="441"/>
        <v>0</v>
      </c>
      <c r="V609" s="84">
        <f t="shared" si="444"/>
        <v>0.65954161015334178</v>
      </c>
      <c r="W609" s="84">
        <f t="shared" si="445"/>
        <v>0</v>
      </c>
      <c r="X609" s="84">
        <f t="shared" si="446"/>
        <v>0</v>
      </c>
      <c r="Y609" s="84">
        <f t="shared" si="447"/>
        <v>0</v>
      </c>
      <c r="Z609" s="84">
        <f t="shared" si="448"/>
        <v>0</v>
      </c>
      <c r="AA609" s="84">
        <f t="shared" si="449"/>
        <v>0</v>
      </c>
      <c r="AB609" s="84">
        <f t="shared" si="450"/>
        <v>0</v>
      </c>
      <c r="AC609" s="84">
        <f t="shared" si="451"/>
        <v>0</v>
      </c>
      <c r="AD609" s="84">
        <f t="shared" si="452"/>
        <v>0</v>
      </c>
      <c r="AF609" s="83">
        <f t="shared" si="453"/>
        <v>0</v>
      </c>
      <c r="AG609" s="83">
        <f t="shared" si="454"/>
        <v>0</v>
      </c>
      <c r="AH609" s="83">
        <f t="shared" si="455"/>
        <v>0</v>
      </c>
      <c r="AI609" s="83">
        <f t="shared" si="456"/>
        <v>0</v>
      </c>
      <c r="AJ609" s="83">
        <f t="shared" si="457"/>
        <v>0.65954161015334178</v>
      </c>
      <c r="AK609" s="83">
        <f t="shared" si="458"/>
        <v>0</v>
      </c>
      <c r="AL609" s="83">
        <f t="shared" si="459"/>
        <v>0</v>
      </c>
      <c r="AM609" s="83">
        <f t="shared" si="460"/>
        <v>0</v>
      </c>
      <c r="AN609" s="83">
        <f t="shared" si="461"/>
        <v>0</v>
      </c>
      <c r="AO609" s="83">
        <f t="shared" si="442"/>
        <v>0</v>
      </c>
      <c r="AP609" s="83">
        <f t="shared" si="462"/>
        <v>0</v>
      </c>
      <c r="AQ609" s="83">
        <f t="shared" si="463"/>
        <v>0</v>
      </c>
      <c r="AR609" s="83">
        <f t="shared" si="443"/>
        <v>0</v>
      </c>
      <c r="AT609" t="s">
        <v>15</v>
      </c>
    </row>
    <row r="610" spans="1:46" x14ac:dyDescent="0.25">
      <c r="A610" s="10" t="s">
        <v>596</v>
      </c>
      <c r="B610" s="10">
        <v>2030</v>
      </c>
      <c r="C610" s="10" t="s">
        <v>15</v>
      </c>
      <c r="D610" s="106"/>
      <c r="E610" s="106"/>
      <c r="F610" s="106"/>
      <c r="G610" s="103"/>
      <c r="H610" s="125">
        <v>0.78172310087379204</v>
      </c>
      <c r="I610" s="103"/>
      <c r="J610" s="103"/>
      <c r="K610" s="103"/>
      <c r="L610" s="103"/>
      <c r="M610" s="103"/>
      <c r="N610" s="103"/>
      <c r="O610" s="103"/>
      <c r="P610" s="102"/>
      <c r="R610" s="84">
        <f t="shared" si="438"/>
        <v>0</v>
      </c>
      <c r="S610" s="84">
        <f t="shared" si="439"/>
        <v>0</v>
      </c>
      <c r="T610" s="84">
        <f t="shared" si="440"/>
        <v>0</v>
      </c>
      <c r="U610" s="84">
        <f t="shared" si="441"/>
        <v>0</v>
      </c>
      <c r="V610" s="84">
        <f t="shared" si="444"/>
        <v>0.78172310087379204</v>
      </c>
      <c r="W610" s="84">
        <f t="shared" si="445"/>
        <v>0</v>
      </c>
      <c r="X610" s="84">
        <f t="shared" si="446"/>
        <v>0</v>
      </c>
      <c r="Y610" s="84">
        <f t="shared" si="447"/>
        <v>0</v>
      </c>
      <c r="Z610" s="84">
        <f t="shared" si="448"/>
        <v>0</v>
      </c>
      <c r="AA610" s="84">
        <f t="shared" si="449"/>
        <v>0</v>
      </c>
      <c r="AB610" s="84">
        <f t="shared" si="450"/>
        <v>0</v>
      </c>
      <c r="AC610" s="84">
        <f t="shared" si="451"/>
        <v>0</v>
      </c>
      <c r="AD610" s="84">
        <f t="shared" si="452"/>
        <v>0</v>
      </c>
      <c r="AF610" s="83">
        <f t="shared" si="453"/>
        <v>0</v>
      </c>
      <c r="AG610" s="83">
        <f t="shared" si="454"/>
        <v>0</v>
      </c>
      <c r="AH610" s="83">
        <f t="shared" si="455"/>
        <v>0</v>
      </c>
      <c r="AI610" s="83">
        <f t="shared" si="456"/>
        <v>0</v>
      </c>
      <c r="AJ610" s="83">
        <f t="shared" si="457"/>
        <v>0.78172310087379204</v>
      </c>
      <c r="AK610" s="83">
        <f t="shared" si="458"/>
        <v>0</v>
      </c>
      <c r="AL610" s="83">
        <f t="shared" si="459"/>
        <v>0</v>
      </c>
      <c r="AM610" s="83">
        <f t="shared" si="460"/>
        <v>0</v>
      </c>
      <c r="AN610" s="83">
        <f t="shared" si="461"/>
        <v>0</v>
      </c>
      <c r="AO610" s="83">
        <f t="shared" si="442"/>
        <v>0</v>
      </c>
      <c r="AP610" s="83">
        <f t="shared" si="462"/>
        <v>0</v>
      </c>
      <c r="AQ610" s="83">
        <f t="shared" si="463"/>
        <v>0</v>
      </c>
      <c r="AR610" s="83">
        <f t="shared" si="443"/>
        <v>0</v>
      </c>
      <c r="AT610" t="s">
        <v>15</v>
      </c>
    </row>
    <row r="611" spans="1:46" x14ac:dyDescent="0.25">
      <c r="A611" s="10" t="s">
        <v>596</v>
      </c>
      <c r="B611" s="10">
        <v>2031</v>
      </c>
      <c r="C611" s="10" t="s">
        <v>15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2"/>
      <c r="R611" s="84">
        <f t="shared" si="438"/>
        <v>0</v>
      </c>
      <c r="S611" s="84">
        <f t="shared" si="439"/>
        <v>0</v>
      </c>
      <c r="T611" s="84">
        <f t="shared" si="440"/>
        <v>0</v>
      </c>
      <c r="U611" s="84">
        <f t="shared" si="441"/>
        <v>0</v>
      </c>
      <c r="V611" s="84">
        <f t="shared" si="444"/>
        <v>0</v>
      </c>
      <c r="W611" s="84">
        <f t="shared" si="445"/>
        <v>0</v>
      </c>
      <c r="X611" s="84">
        <f t="shared" si="446"/>
        <v>0</v>
      </c>
      <c r="Y611" s="84">
        <f t="shared" si="447"/>
        <v>0</v>
      </c>
      <c r="Z611" s="84">
        <f t="shared" si="448"/>
        <v>0</v>
      </c>
      <c r="AA611" s="84">
        <f t="shared" si="449"/>
        <v>0</v>
      </c>
      <c r="AB611" s="84">
        <f t="shared" si="450"/>
        <v>0</v>
      </c>
      <c r="AC611" s="84">
        <f t="shared" si="451"/>
        <v>0</v>
      </c>
      <c r="AD611" s="84">
        <f t="shared" si="452"/>
        <v>0</v>
      </c>
      <c r="AF611" s="83">
        <f t="shared" si="453"/>
        <v>0</v>
      </c>
      <c r="AG611" s="83">
        <f t="shared" si="454"/>
        <v>0</v>
      </c>
      <c r="AH611" s="83">
        <f t="shared" si="455"/>
        <v>0</v>
      </c>
      <c r="AI611" s="83">
        <f t="shared" si="456"/>
        <v>0</v>
      </c>
      <c r="AJ611" s="83">
        <f t="shared" si="457"/>
        <v>0</v>
      </c>
      <c r="AK611" s="83">
        <f t="shared" si="458"/>
        <v>0</v>
      </c>
      <c r="AL611" s="83">
        <f t="shared" si="459"/>
        <v>0</v>
      </c>
      <c r="AM611" s="83">
        <f t="shared" si="460"/>
        <v>0</v>
      </c>
      <c r="AN611" s="83">
        <f t="shared" si="461"/>
        <v>0</v>
      </c>
      <c r="AO611" s="83">
        <f t="shared" si="442"/>
        <v>0</v>
      </c>
      <c r="AP611" s="83">
        <f t="shared" si="462"/>
        <v>0</v>
      </c>
      <c r="AQ611" s="83">
        <f t="shared" si="463"/>
        <v>0</v>
      </c>
      <c r="AR611" s="83">
        <f t="shared" si="443"/>
        <v>0</v>
      </c>
      <c r="AT611" t="s">
        <v>15</v>
      </c>
    </row>
    <row r="612" spans="1:46" x14ac:dyDescent="0.25">
      <c r="A612" s="10" t="s">
        <v>596</v>
      </c>
      <c r="B612" s="10">
        <v>2032</v>
      </c>
      <c r="C612" s="10" t="s">
        <v>15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2"/>
      <c r="R612" s="84">
        <f t="shared" si="438"/>
        <v>0</v>
      </c>
      <c r="S612" s="84">
        <f t="shared" si="439"/>
        <v>0</v>
      </c>
      <c r="T612" s="84">
        <f t="shared" si="440"/>
        <v>0</v>
      </c>
      <c r="U612" s="84">
        <f t="shared" si="441"/>
        <v>0</v>
      </c>
      <c r="V612" s="84">
        <f t="shared" si="444"/>
        <v>0</v>
      </c>
      <c r="W612" s="84">
        <f t="shared" si="445"/>
        <v>0</v>
      </c>
      <c r="X612" s="84">
        <f t="shared" si="446"/>
        <v>0</v>
      </c>
      <c r="Y612" s="84">
        <f t="shared" si="447"/>
        <v>0</v>
      </c>
      <c r="Z612" s="84">
        <f t="shared" si="448"/>
        <v>0</v>
      </c>
      <c r="AA612" s="84">
        <f t="shared" si="449"/>
        <v>0</v>
      </c>
      <c r="AB612" s="84">
        <f t="shared" si="450"/>
        <v>0</v>
      </c>
      <c r="AC612" s="84">
        <f t="shared" si="451"/>
        <v>0</v>
      </c>
      <c r="AD612" s="84">
        <f t="shared" si="452"/>
        <v>0</v>
      </c>
      <c r="AF612" s="83">
        <f t="shared" si="453"/>
        <v>0</v>
      </c>
      <c r="AG612" s="83">
        <f t="shared" si="454"/>
        <v>0</v>
      </c>
      <c r="AH612" s="83">
        <f t="shared" si="455"/>
        <v>0</v>
      </c>
      <c r="AI612" s="83">
        <f t="shared" si="456"/>
        <v>0</v>
      </c>
      <c r="AJ612" s="83">
        <f t="shared" si="457"/>
        <v>0</v>
      </c>
      <c r="AK612" s="83">
        <f t="shared" si="458"/>
        <v>0</v>
      </c>
      <c r="AL612" s="83">
        <f t="shared" si="459"/>
        <v>0</v>
      </c>
      <c r="AM612" s="83">
        <f t="shared" si="460"/>
        <v>0</v>
      </c>
      <c r="AN612" s="83">
        <f t="shared" si="461"/>
        <v>0</v>
      </c>
      <c r="AO612" s="83">
        <f t="shared" si="442"/>
        <v>0</v>
      </c>
      <c r="AP612" s="83">
        <f t="shared" si="462"/>
        <v>0</v>
      </c>
      <c r="AQ612" s="83">
        <f t="shared" si="463"/>
        <v>0</v>
      </c>
      <c r="AR612" s="83">
        <f t="shared" si="443"/>
        <v>0</v>
      </c>
      <c r="AT612" t="s">
        <v>15</v>
      </c>
    </row>
    <row r="613" spans="1:46" x14ac:dyDescent="0.25">
      <c r="A613" s="10" t="s">
        <v>596</v>
      </c>
      <c r="B613" s="10">
        <v>2033</v>
      </c>
      <c r="C613" s="10" t="s">
        <v>15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2"/>
      <c r="R613" s="84">
        <f t="shared" si="438"/>
        <v>0</v>
      </c>
      <c r="S613" s="84">
        <f t="shared" si="439"/>
        <v>0</v>
      </c>
      <c r="T613" s="84">
        <f t="shared" si="440"/>
        <v>0</v>
      </c>
      <c r="U613" s="84">
        <f t="shared" si="441"/>
        <v>0</v>
      </c>
      <c r="V613" s="84">
        <f t="shared" si="444"/>
        <v>0</v>
      </c>
      <c r="W613" s="84">
        <f t="shared" si="445"/>
        <v>0</v>
      </c>
      <c r="X613" s="84">
        <f t="shared" si="446"/>
        <v>0</v>
      </c>
      <c r="Y613" s="84">
        <f t="shared" si="447"/>
        <v>0</v>
      </c>
      <c r="Z613" s="84">
        <f t="shared" si="448"/>
        <v>0</v>
      </c>
      <c r="AA613" s="84">
        <f t="shared" si="449"/>
        <v>0</v>
      </c>
      <c r="AB613" s="84">
        <f t="shared" si="450"/>
        <v>0</v>
      </c>
      <c r="AC613" s="84">
        <f t="shared" si="451"/>
        <v>0</v>
      </c>
      <c r="AD613" s="84">
        <f t="shared" si="452"/>
        <v>0</v>
      </c>
      <c r="AF613" s="83">
        <f t="shared" si="453"/>
        <v>0</v>
      </c>
      <c r="AG613" s="83">
        <f t="shared" si="454"/>
        <v>0</v>
      </c>
      <c r="AH613" s="83">
        <f t="shared" si="455"/>
        <v>0</v>
      </c>
      <c r="AI613" s="83">
        <f t="shared" si="456"/>
        <v>0</v>
      </c>
      <c r="AJ613" s="83">
        <f t="shared" si="457"/>
        <v>0</v>
      </c>
      <c r="AK613" s="83">
        <f t="shared" si="458"/>
        <v>0</v>
      </c>
      <c r="AL613" s="83">
        <f t="shared" si="459"/>
        <v>0</v>
      </c>
      <c r="AM613" s="83">
        <f t="shared" si="460"/>
        <v>0</v>
      </c>
      <c r="AN613" s="83">
        <f t="shared" si="461"/>
        <v>0</v>
      </c>
      <c r="AO613" s="83">
        <f t="shared" si="442"/>
        <v>0</v>
      </c>
      <c r="AP613" s="83">
        <f t="shared" si="462"/>
        <v>0</v>
      </c>
      <c r="AQ613" s="83">
        <f t="shared" si="463"/>
        <v>0</v>
      </c>
      <c r="AR613" s="83">
        <f t="shared" si="443"/>
        <v>0</v>
      </c>
      <c r="AT613" t="s">
        <v>15</v>
      </c>
    </row>
    <row r="614" spans="1:46" x14ac:dyDescent="0.25">
      <c r="A614" s="10" t="s">
        <v>596</v>
      </c>
      <c r="B614" s="10">
        <v>2034</v>
      </c>
      <c r="C614" s="10" t="s">
        <v>15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2"/>
      <c r="R614" s="84">
        <f t="shared" si="438"/>
        <v>0</v>
      </c>
      <c r="S614" s="84">
        <f t="shared" si="439"/>
        <v>0</v>
      </c>
      <c r="T614" s="84">
        <f t="shared" si="440"/>
        <v>0</v>
      </c>
      <c r="U614" s="84">
        <f t="shared" si="441"/>
        <v>0</v>
      </c>
      <c r="V614" s="84">
        <f t="shared" si="444"/>
        <v>0</v>
      </c>
      <c r="W614" s="84">
        <f t="shared" si="445"/>
        <v>0</v>
      </c>
      <c r="X614" s="84">
        <f t="shared" si="446"/>
        <v>0</v>
      </c>
      <c r="Y614" s="84">
        <f t="shared" si="447"/>
        <v>0</v>
      </c>
      <c r="Z614" s="84">
        <f t="shared" si="448"/>
        <v>0</v>
      </c>
      <c r="AA614" s="84">
        <f t="shared" si="449"/>
        <v>0</v>
      </c>
      <c r="AB614" s="84">
        <f t="shared" si="450"/>
        <v>0</v>
      </c>
      <c r="AC614" s="84">
        <f t="shared" si="451"/>
        <v>0</v>
      </c>
      <c r="AD614" s="84">
        <f t="shared" si="452"/>
        <v>0</v>
      </c>
      <c r="AF614" s="83">
        <f t="shared" si="453"/>
        <v>0</v>
      </c>
      <c r="AG614" s="83">
        <f t="shared" si="454"/>
        <v>0</v>
      </c>
      <c r="AH614" s="83">
        <f t="shared" si="455"/>
        <v>0</v>
      </c>
      <c r="AI614" s="83">
        <f t="shared" si="456"/>
        <v>0</v>
      </c>
      <c r="AJ614" s="83">
        <f t="shared" si="457"/>
        <v>0</v>
      </c>
      <c r="AK614" s="83">
        <f t="shared" si="458"/>
        <v>0</v>
      </c>
      <c r="AL614" s="83">
        <f t="shared" si="459"/>
        <v>0</v>
      </c>
      <c r="AM614" s="83">
        <f t="shared" si="460"/>
        <v>0</v>
      </c>
      <c r="AN614" s="83">
        <f t="shared" si="461"/>
        <v>0</v>
      </c>
      <c r="AO614" s="83">
        <f t="shared" si="442"/>
        <v>0</v>
      </c>
      <c r="AP614" s="83">
        <f t="shared" si="462"/>
        <v>0</v>
      </c>
      <c r="AQ614" s="83">
        <f t="shared" si="463"/>
        <v>0</v>
      </c>
      <c r="AR614" s="83">
        <f t="shared" si="443"/>
        <v>0</v>
      </c>
      <c r="AT614" t="s">
        <v>15</v>
      </c>
    </row>
    <row r="615" spans="1:46" x14ac:dyDescent="0.25">
      <c r="A615" s="10" t="s">
        <v>596</v>
      </c>
      <c r="B615" s="10">
        <v>2035</v>
      </c>
      <c r="C615" s="10" t="s">
        <v>15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2"/>
      <c r="R615" s="84">
        <f t="shared" si="438"/>
        <v>0</v>
      </c>
      <c r="S615" s="84">
        <f t="shared" si="439"/>
        <v>0</v>
      </c>
      <c r="T615" s="84">
        <f t="shared" si="440"/>
        <v>0</v>
      </c>
      <c r="U615" s="84">
        <f t="shared" si="441"/>
        <v>0</v>
      </c>
      <c r="V615" s="84">
        <f t="shared" si="444"/>
        <v>0</v>
      </c>
      <c r="W615" s="84">
        <f t="shared" si="445"/>
        <v>0</v>
      </c>
      <c r="X615" s="84">
        <f t="shared" si="446"/>
        <v>0</v>
      </c>
      <c r="Y615" s="84">
        <f t="shared" si="447"/>
        <v>0</v>
      </c>
      <c r="Z615" s="84">
        <f t="shared" si="448"/>
        <v>0</v>
      </c>
      <c r="AA615" s="84">
        <f t="shared" si="449"/>
        <v>0</v>
      </c>
      <c r="AB615" s="84">
        <f t="shared" si="450"/>
        <v>0</v>
      </c>
      <c r="AC615" s="84">
        <f t="shared" si="451"/>
        <v>0</v>
      </c>
      <c r="AD615" s="84">
        <f t="shared" si="452"/>
        <v>0</v>
      </c>
      <c r="AF615" s="83">
        <f t="shared" si="453"/>
        <v>0</v>
      </c>
      <c r="AG615" s="83">
        <f t="shared" si="454"/>
        <v>0</v>
      </c>
      <c r="AH615" s="83">
        <f t="shared" si="455"/>
        <v>0</v>
      </c>
      <c r="AI615" s="83">
        <f t="shared" si="456"/>
        <v>0</v>
      </c>
      <c r="AJ615" s="83">
        <f t="shared" si="457"/>
        <v>0</v>
      </c>
      <c r="AK615" s="83">
        <f t="shared" si="458"/>
        <v>0</v>
      </c>
      <c r="AL615" s="83">
        <f t="shared" si="459"/>
        <v>0</v>
      </c>
      <c r="AM615" s="83">
        <f t="shared" si="460"/>
        <v>0</v>
      </c>
      <c r="AN615" s="83">
        <f t="shared" si="461"/>
        <v>0</v>
      </c>
      <c r="AO615" s="83">
        <f t="shared" si="442"/>
        <v>0</v>
      </c>
      <c r="AP615" s="83">
        <f t="shared" si="462"/>
        <v>0</v>
      </c>
      <c r="AQ615" s="83">
        <f t="shared" si="463"/>
        <v>0</v>
      </c>
      <c r="AR615" s="83">
        <f t="shared" si="443"/>
        <v>0</v>
      </c>
      <c r="AT615" t="s">
        <v>15</v>
      </c>
    </row>
    <row r="616" spans="1:46" x14ac:dyDescent="0.25">
      <c r="A616" s="10" t="s">
        <v>596</v>
      </c>
      <c r="B616" s="10">
        <v>2036</v>
      </c>
      <c r="C616" s="10" t="s">
        <v>15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2"/>
      <c r="R616" s="84">
        <f t="shared" si="438"/>
        <v>0</v>
      </c>
      <c r="S616" s="84">
        <f t="shared" si="439"/>
        <v>0</v>
      </c>
      <c r="T616" s="84">
        <f t="shared" si="440"/>
        <v>0</v>
      </c>
      <c r="U616" s="84">
        <f t="shared" si="441"/>
        <v>0</v>
      </c>
      <c r="V616" s="84">
        <f t="shared" si="444"/>
        <v>0</v>
      </c>
      <c r="W616" s="84">
        <f t="shared" si="445"/>
        <v>0</v>
      </c>
      <c r="X616" s="84">
        <f t="shared" si="446"/>
        <v>0</v>
      </c>
      <c r="Y616" s="84">
        <f t="shared" si="447"/>
        <v>0</v>
      </c>
      <c r="Z616" s="84">
        <f t="shared" si="448"/>
        <v>0</v>
      </c>
      <c r="AA616" s="84">
        <f t="shared" si="449"/>
        <v>0</v>
      </c>
      <c r="AB616" s="84">
        <f t="shared" si="450"/>
        <v>0</v>
      </c>
      <c r="AC616" s="84">
        <f t="shared" si="451"/>
        <v>0</v>
      </c>
      <c r="AD616" s="84">
        <f t="shared" si="452"/>
        <v>0</v>
      </c>
      <c r="AF616" s="83">
        <f t="shared" si="453"/>
        <v>0</v>
      </c>
      <c r="AG616" s="83">
        <f t="shared" si="454"/>
        <v>0</v>
      </c>
      <c r="AH616" s="83">
        <f t="shared" si="455"/>
        <v>0</v>
      </c>
      <c r="AI616" s="83">
        <f t="shared" si="456"/>
        <v>0</v>
      </c>
      <c r="AJ616" s="83">
        <f t="shared" si="457"/>
        <v>0</v>
      </c>
      <c r="AK616" s="83">
        <f t="shared" si="458"/>
        <v>0</v>
      </c>
      <c r="AL616" s="83">
        <f t="shared" si="459"/>
        <v>0</v>
      </c>
      <c r="AM616" s="83">
        <f t="shared" si="460"/>
        <v>0</v>
      </c>
      <c r="AN616" s="83">
        <f t="shared" si="461"/>
        <v>0</v>
      </c>
      <c r="AO616" s="83">
        <f t="shared" si="442"/>
        <v>0</v>
      </c>
      <c r="AP616" s="83">
        <f t="shared" si="462"/>
        <v>0</v>
      </c>
      <c r="AQ616" s="83">
        <f t="shared" si="463"/>
        <v>0</v>
      </c>
      <c r="AR616" s="83">
        <f t="shared" si="443"/>
        <v>0</v>
      </c>
      <c r="AT616" t="s">
        <v>15</v>
      </c>
    </row>
    <row r="617" spans="1:46" x14ac:dyDescent="0.25">
      <c r="A617" s="10" t="s">
        <v>596</v>
      </c>
      <c r="B617" s="10">
        <v>2037</v>
      </c>
      <c r="C617" s="10" t="s">
        <v>15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2"/>
      <c r="R617" s="84">
        <f t="shared" si="438"/>
        <v>0</v>
      </c>
      <c r="S617" s="84">
        <f t="shared" si="439"/>
        <v>0</v>
      </c>
      <c r="T617" s="84">
        <f t="shared" si="440"/>
        <v>0</v>
      </c>
      <c r="U617" s="84">
        <f t="shared" si="441"/>
        <v>0</v>
      </c>
      <c r="V617" s="84">
        <f t="shared" si="444"/>
        <v>0</v>
      </c>
      <c r="W617" s="84">
        <f t="shared" si="445"/>
        <v>0</v>
      </c>
      <c r="X617" s="84">
        <f t="shared" si="446"/>
        <v>0</v>
      </c>
      <c r="Y617" s="84">
        <f t="shared" si="447"/>
        <v>0</v>
      </c>
      <c r="Z617" s="84">
        <f t="shared" si="448"/>
        <v>0</v>
      </c>
      <c r="AA617" s="84">
        <f t="shared" si="449"/>
        <v>0</v>
      </c>
      <c r="AB617" s="84">
        <f t="shared" si="450"/>
        <v>0</v>
      </c>
      <c r="AC617" s="84">
        <f t="shared" si="451"/>
        <v>0</v>
      </c>
      <c r="AD617" s="84">
        <f t="shared" si="452"/>
        <v>0</v>
      </c>
      <c r="AF617" s="83">
        <f t="shared" si="453"/>
        <v>0</v>
      </c>
      <c r="AG617" s="83">
        <f t="shared" si="454"/>
        <v>0</v>
      </c>
      <c r="AH617" s="83">
        <f t="shared" si="455"/>
        <v>0</v>
      </c>
      <c r="AI617" s="83">
        <f t="shared" si="456"/>
        <v>0</v>
      </c>
      <c r="AJ617" s="83">
        <f t="shared" si="457"/>
        <v>0</v>
      </c>
      <c r="AK617" s="83">
        <f t="shared" si="458"/>
        <v>0</v>
      </c>
      <c r="AL617" s="83">
        <f t="shared" si="459"/>
        <v>0</v>
      </c>
      <c r="AM617" s="83">
        <f t="shared" si="460"/>
        <v>0</v>
      </c>
      <c r="AN617" s="83">
        <f t="shared" si="461"/>
        <v>0</v>
      </c>
      <c r="AO617" s="83">
        <f t="shared" si="442"/>
        <v>0</v>
      </c>
      <c r="AP617" s="83">
        <f t="shared" si="462"/>
        <v>0</v>
      </c>
      <c r="AQ617" s="83">
        <f t="shared" si="463"/>
        <v>0</v>
      </c>
      <c r="AR617" s="83">
        <f t="shared" si="443"/>
        <v>0</v>
      </c>
      <c r="AT617" t="s">
        <v>15</v>
      </c>
    </row>
    <row r="618" spans="1:46" x14ac:dyDescent="0.25">
      <c r="A618" s="10" t="s">
        <v>596</v>
      </c>
      <c r="B618" s="10">
        <v>2038</v>
      </c>
      <c r="C618" s="10" t="s">
        <v>15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2"/>
      <c r="R618" s="84">
        <f t="shared" si="438"/>
        <v>0</v>
      </c>
      <c r="S618" s="84">
        <f t="shared" si="439"/>
        <v>0</v>
      </c>
      <c r="T618" s="84">
        <f t="shared" si="440"/>
        <v>0</v>
      </c>
      <c r="U618" s="84">
        <f t="shared" si="441"/>
        <v>0</v>
      </c>
      <c r="V618" s="84">
        <f t="shared" si="444"/>
        <v>0</v>
      </c>
      <c r="W618" s="84">
        <f t="shared" si="445"/>
        <v>0</v>
      </c>
      <c r="X618" s="84">
        <f t="shared" si="446"/>
        <v>0</v>
      </c>
      <c r="Y618" s="84">
        <f t="shared" si="447"/>
        <v>0</v>
      </c>
      <c r="Z618" s="84">
        <f t="shared" si="448"/>
        <v>0</v>
      </c>
      <c r="AA618" s="84">
        <f t="shared" si="449"/>
        <v>0</v>
      </c>
      <c r="AB618" s="84">
        <f t="shared" si="450"/>
        <v>0</v>
      </c>
      <c r="AC618" s="84">
        <f t="shared" si="451"/>
        <v>0</v>
      </c>
      <c r="AD618" s="84">
        <f t="shared" si="452"/>
        <v>0</v>
      </c>
      <c r="AF618" s="83">
        <f t="shared" si="453"/>
        <v>0</v>
      </c>
      <c r="AG618" s="83">
        <f t="shared" si="454"/>
        <v>0</v>
      </c>
      <c r="AH618" s="83">
        <f t="shared" si="455"/>
        <v>0</v>
      </c>
      <c r="AI618" s="83">
        <f t="shared" si="456"/>
        <v>0</v>
      </c>
      <c r="AJ618" s="83">
        <f t="shared" si="457"/>
        <v>0</v>
      </c>
      <c r="AK618" s="83">
        <f t="shared" si="458"/>
        <v>0</v>
      </c>
      <c r="AL618" s="83">
        <f t="shared" si="459"/>
        <v>0</v>
      </c>
      <c r="AM618" s="83">
        <f t="shared" si="460"/>
        <v>0</v>
      </c>
      <c r="AN618" s="83">
        <f t="shared" si="461"/>
        <v>0</v>
      </c>
      <c r="AO618" s="83">
        <f t="shared" si="442"/>
        <v>0</v>
      </c>
      <c r="AP618" s="83">
        <f t="shared" si="462"/>
        <v>0</v>
      </c>
      <c r="AQ618" s="83">
        <f t="shared" si="463"/>
        <v>0</v>
      </c>
      <c r="AR618" s="83">
        <f t="shared" si="443"/>
        <v>0</v>
      </c>
      <c r="AT618" t="s">
        <v>15</v>
      </c>
    </row>
    <row r="619" spans="1:46" x14ac:dyDescent="0.25">
      <c r="A619" s="10" t="s">
        <v>596</v>
      </c>
      <c r="B619" s="10">
        <v>2039</v>
      </c>
      <c r="C619" s="10" t="s">
        <v>15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2"/>
      <c r="R619" s="84">
        <f t="shared" si="438"/>
        <v>0</v>
      </c>
      <c r="S619" s="84">
        <f t="shared" si="439"/>
        <v>0</v>
      </c>
      <c r="T619" s="84">
        <f t="shared" si="440"/>
        <v>0</v>
      </c>
      <c r="U619" s="84">
        <f t="shared" si="441"/>
        <v>0</v>
      </c>
      <c r="V619" s="84">
        <f t="shared" si="444"/>
        <v>0</v>
      </c>
      <c r="W619" s="84">
        <f t="shared" si="445"/>
        <v>0</v>
      </c>
      <c r="X619" s="84">
        <f t="shared" si="446"/>
        <v>0</v>
      </c>
      <c r="Y619" s="84">
        <f t="shared" si="447"/>
        <v>0</v>
      </c>
      <c r="Z619" s="84">
        <f t="shared" si="448"/>
        <v>0</v>
      </c>
      <c r="AA619" s="84">
        <f t="shared" si="449"/>
        <v>0</v>
      </c>
      <c r="AB619" s="84">
        <f t="shared" si="450"/>
        <v>0</v>
      </c>
      <c r="AC619" s="84">
        <f t="shared" si="451"/>
        <v>0</v>
      </c>
      <c r="AD619" s="84">
        <f t="shared" si="452"/>
        <v>0</v>
      </c>
      <c r="AF619" s="83">
        <f t="shared" si="453"/>
        <v>0</v>
      </c>
      <c r="AG619" s="83">
        <f t="shared" si="454"/>
        <v>0</v>
      </c>
      <c r="AH619" s="83">
        <f t="shared" si="455"/>
        <v>0</v>
      </c>
      <c r="AI619" s="83">
        <f t="shared" si="456"/>
        <v>0</v>
      </c>
      <c r="AJ619" s="83">
        <f t="shared" si="457"/>
        <v>0</v>
      </c>
      <c r="AK619" s="83">
        <f t="shared" si="458"/>
        <v>0</v>
      </c>
      <c r="AL619" s="83">
        <f t="shared" si="459"/>
        <v>0</v>
      </c>
      <c r="AM619" s="83">
        <f t="shared" si="460"/>
        <v>0</v>
      </c>
      <c r="AN619" s="83">
        <f t="shared" si="461"/>
        <v>0</v>
      </c>
      <c r="AO619" s="83">
        <f t="shared" si="442"/>
        <v>0</v>
      </c>
      <c r="AP619" s="83">
        <f t="shared" si="462"/>
        <v>0</v>
      </c>
      <c r="AQ619" s="83">
        <f t="shared" si="463"/>
        <v>0</v>
      </c>
      <c r="AR619" s="83">
        <f t="shared" si="443"/>
        <v>0</v>
      </c>
      <c r="AT619" t="s">
        <v>15</v>
      </c>
    </row>
    <row r="620" spans="1:46" x14ac:dyDescent="0.25">
      <c r="A620" s="10" t="s">
        <v>596</v>
      </c>
      <c r="B620" s="10">
        <v>2040</v>
      </c>
      <c r="C620" s="10" t="s">
        <v>15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2"/>
      <c r="R620" s="84">
        <f t="shared" si="438"/>
        <v>0</v>
      </c>
      <c r="S620" s="84">
        <f t="shared" si="439"/>
        <v>0</v>
      </c>
      <c r="T620" s="84">
        <f t="shared" si="440"/>
        <v>0</v>
      </c>
      <c r="U620" s="84">
        <f t="shared" si="441"/>
        <v>0</v>
      </c>
      <c r="V620" s="84">
        <f t="shared" si="444"/>
        <v>0</v>
      </c>
      <c r="W620" s="84">
        <f t="shared" si="445"/>
        <v>0</v>
      </c>
      <c r="X620" s="84">
        <f t="shared" si="446"/>
        <v>0</v>
      </c>
      <c r="Y620" s="84">
        <f t="shared" si="447"/>
        <v>0</v>
      </c>
      <c r="Z620" s="84">
        <f t="shared" si="448"/>
        <v>0</v>
      </c>
      <c r="AA620" s="84">
        <f t="shared" si="449"/>
        <v>0</v>
      </c>
      <c r="AB620" s="84">
        <f t="shared" si="450"/>
        <v>0</v>
      </c>
      <c r="AC620" s="84">
        <f t="shared" si="451"/>
        <v>0</v>
      </c>
      <c r="AD620" s="84">
        <f t="shared" si="452"/>
        <v>0</v>
      </c>
      <c r="AF620" s="83">
        <f t="shared" si="453"/>
        <v>0</v>
      </c>
      <c r="AG620" s="83">
        <f t="shared" si="454"/>
        <v>0</v>
      </c>
      <c r="AH620" s="83">
        <f t="shared" si="455"/>
        <v>0</v>
      </c>
      <c r="AI620" s="83">
        <f t="shared" si="456"/>
        <v>0</v>
      </c>
      <c r="AJ620" s="83">
        <f t="shared" si="457"/>
        <v>0</v>
      </c>
      <c r="AK620" s="83">
        <f t="shared" si="458"/>
        <v>0</v>
      </c>
      <c r="AL620" s="83">
        <f t="shared" si="459"/>
        <v>0</v>
      </c>
      <c r="AM620" s="83">
        <f t="shared" si="460"/>
        <v>0</v>
      </c>
      <c r="AN620" s="83">
        <f t="shared" si="461"/>
        <v>0</v>
      </c>
      <c r="AO620" s="83">
        <f t="shared" si="442"/>
        <v>0</v>
      </c>
      <c r="AP620" s="83">
        <f t="shared" si="462"/>
        <v>0</v>
      </c>
      <c r="AQ620" s="83">
        <f t="shared" si="463"/>
        <v>0</v>
      </c>
      <c r="AR620" s="83">
        <f t="shared" si="443"/>
        <v>0</v>
      </c>
      <c r="AT620" t="s">
        <v>15</v>
      </c>
    </row>
    <row r="621" spans="1:46" x14ac:dyDescent="0.25">
      <c r="A621" s="10" t="s">
        <v>596</v>
      </c>
      <c r="B621" s="10">
        <v>2041</v>
      </c>
      <c r="C621" s="10" t="s">
        <v>15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2"/>
      <c r="R621" s="84">
        <f t="shared" si="438"/>
        <v>0</v>
      </c>
      <c r="S621" s="84">
        <f t="shared" si="439"/>
        <v>0</v>
      </c>
      <c r="T621" s="84">
        <f t="shared" si="440"/>
        <v>0</v>
      </c>
      <c r="U621" s="84">
        <f t="shared" si="441"/>
        <v>0</v>
      </c>
      <c r="V621" s="84">
        <f t="shared" si="444"/>
        <v>0</v>
      </c>
      <c r="W621" s="84">
        <f t="shared" si="445"/>
        <v>0</v>
      </c>
      <c r="X621" s="84">
        <f t="shared" si="446"/>
        <v>0</v>
      </c>
      <c r="Y621" s="84">
        <f t="shared" si="447"/>
        <v>0</v>
      </c>
      <c r="Z621" s="84">
        <f t="shared" si="448"/>
        <v>0</v>
      </c>
      <c r="AA621" s="84">
        <f t="shared" si="449"/>
        <v>0</v>
      </c>
      <c r="AB621" s="84">
        <f t="shared" si="450"/>
        <v>0</v>
      </c>
      <c r="AC621" s="84">
        <f t="shared" si="451"/>
        <v>0</v>
      </c>
      <c r="AD621" s="84">
        <f t="shared" si="452"/>
        <v>0</v>
      </c>
      <c r="AF621" s="83">
        <f t="shared" si="453"/>
        <v>0</v>
      </c>
      <c r="AG621" s="83">
        <f t="shared" si="454"/>
        <v>0</v>
      </c>
      <c r="AH621" s="83">
        <f t="shared" si="455"/>
        <v>0</v>
      </c>
      <c r="AI621" s="83">
        <f t="shared" si="456"/>
        <v>0</v>
      </c>
      <c r="AJ621" s="83">
        <f t="shared" si="457"/>
        <v>0</v>
      </c>
      <c r="AK621" s="83">
        <f t="shared" si="458"/>
        <v>0</v>
      </c>
      <c r="AL621" s="83">
        <f t="shared" si="459"/>
        <v>0</v>
      </c>
      <c r="AM621" s="83">
        <f t="shared" si="460"/>
        <v>0</v>
      </c>
      <c r="AN621" s="83">
        <f t="shared" si="461"/>
        <v>0</v>
      </c>
      <c r="AO621" s="83">
        <f t="shared" si="442"/>
        <v>0</v>
      </c>
      <c r="AP621" s="83">
        <f t="shared" si="462"/>
        <v>0</v>
      </c>
      <c r="AQ621" s="83">
        <f t="shared" si="463"/>
        <v>0</v>
      </c>
      <c r="AR621" s="83">
        <f t="shared" si="443"/>
        <v>0</v>
      </c>
      <c r="AT621" t="s">
        <v>15</v>
      </c>
    </row>
    <row r="622" spans="1:46" x14ac:dyDescent="0.25">
      <c r="A622" s="10" t="s">
        <v>596</v>
      </c>
      <c r="B622" s="10">
        <v>2042</v>
      </c>
      <c r="C622" s="10" t="s">
        <v>15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2"/>
      <c r="R622" s="84">
        <f t="shared" si="438"/>
        <v>0</v>
      </c>
      <c r="S622" s="84">
        <f t="shared" si="439"/>
        <v>0</v>
      </c>
      <c r="T622" s="84">
        <f t="shared" si="440"/>
        <v>0</v>
      </c>
      <c r="U622" s="84">
        <f t="shared" si="441"/>
        <v>0</v>
      </c>
      <c r="V622" s="84">
        <f t="shared" si="444"/>
        <v>0</v>
      </c>
      <c r="W622" s="84">
        <f t="shared" si="445"/>
        <v>0</v>
      </c>
      <c r="X622" s="84">
        <f t="shared" si="446"/>
        <v>0</v>
      </c>
      <c r="Y622" s="84">
        <f t="shared" si="447"/>
        <v>0</v>
      </c>
      <c r="Z622" s="84">
        <f t="shared" si="448"/>
        <v>0</v>
      </c>
      <c r="AA622" s="84">
        <f t="shared" si="449"/>
        <v>0</v>
      </c>
      <c r="AB622" s="84">
        <f t="shared" si="450"/>
        <v>0</v>
      </c>
      <c r="AC622" s="84">
        <f t="shared" si="451"/>
        <v>0</v>
      </c>
      <c r="AD622" s="84">
        <f t="shared" si="452"/>
        <v>0</v>
      </c>
      <c r="AF622" s="83">
        <f t="shared" si="453"/>
        <v>0</v>
      </c>
      <c r="AG622" s="83">
        <f t="shared" si="454"/>
        <v>0</v>
      </c>
      <c r="AH622" s="83">
        <f t="shared" si="455"/>
        <v>0</v>
      </c>
      <c r="AI622" s="83">
        <f t="shared" si="456"/>
        <v>0</v>
      </c>
      <c r="AJ622" s="83">
        <f t="shared" si="457"/>
        <v>0</v>
      </c>
      <c r="AK622" s="83">
        <f t="shared" si="458"/>
        <v>0</v>
      </c>
      <c r="AL622" s="83">
        <f t="shared" si="459"/>
        <v>0</v>
      </c>
      <c r="AM622" s="83">
        <f t="shared" si="460"/>
        <v>0</v>
      </c>
      <c r="AN622" s="83">
        <f t="shared" si="461"/>
        <v>0</v>
      </c>
      <c r="AO622" s="83">
        <f t="shared" si="442"/>
        <v>0</v>
      </c>
      <c r="AP622" s="83">
        <f t="shared" si="462"/>
        <v>0</v>
      </c>
      <c r="AQ622" s="83">
        <f t="shared" si="463"/>
        <v>0</v>
      </c>
      <c r="AR622" s="83">
        <f t="shared" si="443"/>
        <v>0</v>
      </c>
      <c r="AT622" t="s">
        <v>15</v>
      </c>
    </row>
    <row r="623" spans="1:46" x14ac:dyDescent="0.25">
      <c r="A623" s="10" t="s">
        <v>596</v>
      </c>
      <c r="B623" s="10">
        <v>2043</v>
      </c>
      <c r="C623" s="10" t="s">
        <v>15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2"/>
      <c r="R623" s="84">
        <f t="shared" si="438"/>
        <v>0</v>
      </c>
      <c r="S623" s="84">
        <f t="shared" si="439"/>
        <v>0</v>
      </c>
      <c r="T623" s="84">
        <f t="shared" si="440"/>
        <v>0</v>
      </c>
      <c r="U623" s="84">
        <f t="shared" si="441"/>
        <v>0</v>
      </c>
      <c r="V623" s="84">
        <f t="shared" si="444"/>
        <v>0</v>
      </c>
      <c r="W623" s="84">
        <f t="shared" si="445"/>
        <v>0</v>
      </c>
      <c r="X623" s="84">
        <f t="shared" si="446"/>
        <v>0</v>
      </c>
      <c r="Y623" s="84">
        <f t="shared" si="447"/>
        <v>0</v>
      </c>
      <c r="Z623" s="84">
        <f t="shared" si="448"/>
        <v>0</v>
      </c>
      <c r="AA623" s="84">
        <f t="shared" si="449"/>
        <v>0</v>
      </c>
      <c r="AB623" s="84">
        <f t="shared" si="450"/>
        <v>0</v>
      </c>
      <c r="AC623" s="84">
        <f t="shared" si="451"/>
        <v>0</v>
      </c>
      <c r="AD623" s="84">
        <f t="shared" si="452"/>
        <v>0</v>
      </c>
      <c r="AF623" s="83">
        <f t="shared" si="453"/>
        <v>0</v>
      </c>
      <c r="AG623" s="83">
        <f t="shared" si="454"/>
        <v>0</v>
      </c>
      <c r="AH623" s="83">
        <f t="shared" si="455"/>
        <v>0</v>
      </c>
      <c r="AI623" s="83">
        <f t="shared" si="456"/>
        <v>0</v>
      </c>
      <c r="AJ623" s="83">
        <f t="shared" si="457"/>
        <v>0</v>
      </c>
      <c r="AK623" s="83">
        <f t="shared" si="458"/>
        <v>0</v>
      </c>
      <c r="AL623" s="83">
        <f t="shared" si="459"/>
        <v>0</v>
      </c>
      <c r="AM623" s="83">
        <f t="shared" si="460"/>
        <v>0</v>
      </c>
      <c r="AN623" s="83">
        <f t="shared" si="461"/>
        <v>0</v>
      </c>
      <c r="AO623" s="83">
        <f t="shared" si="442"/>
        <v>0</v>
      </c>
      <c r="AP623" s="83">
        <f t="shared" si="462"/>
        <v>0</v>
      </c>
      <c r="AQ623" s="83">
        <f t="shared" si="463"/>
        <v>0</v>
      </c>
      <c r="AR623" s="83">
        <f t="shared" si="443"/>
        <v>0</v>
      </c>
      <c r="AT623" t="s">
        <v>15</v>
      </c>
    </row>
    <row r="624" spans="1:46" x14ac:dyDescent="0.25">
      <c r="A624" s="10" t="s">
        <v>597</v>
      </c>
      <c r="B624" s="10">
        <v>2023</v>
      </c>
      <c r="C624" s="10" t="s">
        <v>15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2"/>
      <c r="R624" s="84">
        <f t="shared" si="438"/>
        <v>0</v>
      </c>
      <c r="S624" s="84">
        <f t="shared" si="439"/>
        <v>0</v>
      </c>
      <c r="T624" s="84">
        <f t="shared" si="440"/>
        <v>0</v>
      </c>
      <c r="U624" s="84">
        <f t="shared" si="441"/>
        <v>0</v>
      </c>
      <c r="V624" s="84">
        <f t="shared" si="444"/>
        <v>0</v>
      </c>
      <c r="W624" s="84">
        <f t="shared" si="445"/>
        <v>0</v>
      </c>
      <c r="X624" s="84">
        <f t="shared" si="446"/>
        <v>0</v>
      </c>
      <c r="Y624" s="84">
        <f t="shared" si="447"/>
        <v>0</v>
      </c>
      <c r="Z624" s="84">
        <f t="shared" si="448"/>
        <v>0</v>
      </c>
      <c r="AA624" s="84">
        <f t="shared" si="449"/>
        <v>0</v>
      </c>
      <c r="AB624" s="84">
        <f t="shared" si="450"/>
        <v>0</v>
      </c>
      <c r="AC624" s="84">
        <f t="shared" si="451"/>
        <v>0</v>
      </c>
      <c r="AD624" s="84">
        <f t="shared" si="452"/>
        <v>0</v>
      </c>
      <c r="AF624" s="83">
        <f t="shared" si="453"/>
        <v>0</v>
      </c>
      <c r="AG624" s="83">
        <f t="shared" si="454"/>
        <v>0</v>
      </c>
      <c r="AH624" s="83">
        <f t="shared" si="455"/>
        <v>0</v>
      </c>
      <c r="AI624" s="83">
        <f t="shared" si="456"/>
        <v>0</v>
      </c>
      <c r="AJ624" s="83">
        <f t="shared" si="457"/>
        <v>0</v>
      </c>
      <c r="AK624" s="83">
        <f t="shared" si="458"/>
        <v>0</v>
      </c>
      <c r="AL624" s="83">
        <f t="shared" si="459"/>
        <v>0</v>
      </c>
      <c r="AM624" s="83">
        <f t="shared" si="460"/>
        <v>0</v>
      </c>
      <c r="AN624" s="83">
        <f t="shared" si="461"/>
        <v>0</v>
      </c>
      <c r="AO624" s="83">
        <f t="shared" si="442"/>
        <v>0</v>
      </c>
      <c r="AP624" s="83">
        <f t="shared" si="462"/>
        <v>0</v>
      </c>
      <c r="AQ624" s="83">
        <f t="shared" si="463"/>
        <v>0</v>
      </c>
      <c r="AR624" s="83">
        <f t="shared" si="443"/>
        <v>0</v>
      </c>
      <c r="AT624" t="s">
        <v>15</v>
      </c>
    </row>
    <row r="625" spans="1:46" x14ac:dyDescent="0.25">
      <c r="A625" s="10" t="s">
        <v>597</v>
      </c>
      <c r="B625" s="10">
        <v>2024</v>
      </c>
      <c r="C625" s="10" t="s">
        <v>15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2"/>
      <c r="R625" s="84">
        <f t="shared" si="438"/>
        <v>0</v>
      </c>
      <c r="S625" s="84">
        <f t="shared" si="439"/>
        <v>0</v>
      </c>
      <c r="T625" s="84">
        <f t="shared" si="440"/>
        <v>0</v>
      </c>
      <c r="U625" s="84">
        <f t="shared" si="441"/>
        <v>0</v>
      </c>
      <c r="V625" s="84">
        <f t="shared" si="444"/>
        <v>0</v>
      </c>
      <c r="W625" s="84">
        <f t="shared" si="445"/>
        <v>0</v>
      </c>
      <c r="X625" s="84">
        <f t="shared" si="446"/>
        <v>0</v>
      </c>
      <c r="Y625" s="84">
        <f t="shared" si="447"/>
        <v>0</v>
      </c>
      <c r="Z625" s="84">
        <f t="shared" si="448"/>
        <v>0</v>
      </c>
      <c r="AA625" s="84">
        <f t="shared" si="449"/>
        <v>0</v>
      </c>
      <c r="AB625" s="84">
        <f t="shared" si="450"/>
        <v>0</v>
      </c>
      <c r="AC625" s="84">
        <f t="shared" si="451"/>
        <v>0</v>
      </c>
      <c r="AD625" s="84">
        <f t="shared" si="452"/>
        <v>0</v>
      </c>
      <c r="AF625" s="83">
        <f t="shared" si="453"/>
        <v>0</v>
      </c>
      <c r="AG625" s="83">
        <f t="shared" si="454"/>
        <v>0</v>
      </c>
      <c r="AH625" s="83">
        <f t="shared" si="455"/>
        <v>0</v>
      </c>
      <c r="AI625" s="83">
        <f t="shared" si="456"/>
        <v>0</v>
      </c>
      <c r="AJ625" s="83">
        <f t="shared" si="457"/>
        <v>0</v>
      </c>
      <c r="AK625" s="83">
        <f t="shared" si="458"/>
        <v>0</v>
      </c>
      <c r="AL625" s="83">
        <f t="shared" si="459"/>
        <v>0</v>
      </c>
      <c r="AM625" s="83">
        <f t="shared" si="460"/>
        <v>0</v>
      </c>
      <c r="AN625" s="83">
        <f t="shared" si="461"/>
        <v>0</v>
      </c>
      <c r="AO625" s="83">
        <f t="shared" si="442"/>
        <v>0</v>
      </c>
      <c r="AP625" s="83">
        <f t="shared" si="462"/>
        <v>0</v>
      </c>
      <c r="AQ625" s="83">
        <f t="shared" si="463"/>
        <v>0</v>
      </c>
      <c r="AR625" s="83">
        <f t="shared" si="443"/>
        <v>0</v>
      </c>
      <c r="AT625" t="s">
        <v>15</v>
      </c>
    </row>
    <row r="626" spans="1:46" x14ac:dyDescent="0.25">
      <c r="A626" s="10" t="s">
        <v>597</v>
      </c>
      <c r="B626" s="10">
        <v>2025</v>
      </c>
      <c r="C626" s="10" t="s">
        <v>15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2"/>
      <c r="R626" s="84">
        <f t="shared" si="438"/>
        <v>0</v>
      </c>
      <c r="S626" s="84">
        <f t="shared" si="439"/>
        <v>0</v>
      </c>
      <c r="T626" s="84">
        <f t="shared" si="440"/>
        <v>0</v>
      </c>
      <c r="U626" s="84">
        <f t="shared" si="441"/>
        <v>0</v>
      </c>
      <c r="V626" s="84">
        <f t="shared" si="444"/>
        <v>0</v>
      </c>
      <c r="W626" s="84">
        <f t="shared" si="445"/>
        <v>0</v>
      </c>
      <c r="X626" s="84">
        <f t="shared" si="446"/>
        <v>0</v>
      </c>
      <c r="Y626" s="84">
        <f t="shared" si="447"/>
        <v>0</v>
      </c>
      <c r="Z626" s="84">
        <f t="shared" si="448"/>
        <v>0</v>
      </c>
      <c r="AA626" s="84">
        <f t="shared" si="449"/>
        <v>0</v>
      </c>
      <c r="AB626" s="84">
        <f t="shared" si="450"/>
        <v>0</v>
      </c>
      <c r="AC626" s="84">
        <f t="shared" si="451"/>
        <v>0</v>
      </c>
      <c r="AD626" s="84">
        <f t="shared" si="452"/>
        <v>0</v>
      </c>
      <c r="AF626" s="83">
        <f t="shared" si="453"/>
        <v>0</v>
      </c>
      <c r="AG626" s="83">
        <f t="shared" si="454"/>
        <v>0</v>
      </c>
      <c r="AH626" s="83">
        <f t="shared" si="455"/>
        <v>0</v>
      </c>
      <c r="AI626" s="83">
        <f t="shared" si="456"/>
        <v>0</v>
      </c>
      <c r="AJ626" s="83">
        <f t="shared" si="457"/>
        <v>0</v>
      </c>
      <c r="AK626" s="83">
        <f t="shared" si="458"/>
        <v>0</v>
      </c>
      <c r="AL626" s="83">
        <f t="shared" si="459"/>
        <v>0</v>
      </c>
      <c r="AM626" s="83">
        <f t="shared" si="460"/>
        <v>0</v>
      </c>
      <c r="AN626" s="83">
        <f t="shared" si="461"/>
        <v>0</v>
      </c>
      <c r="AO626" s="83">
        <f t="shared" si="442"/>
        <v>0</v>
      </c>
      <c r="AP626" s="83">
        <f t="shared" si="462"/>
        <v>0</v>
      </c>
      <c r="AQ626" s="83">
        <f t="shared" si="463"/>
        <v>0</v>
      </c>
      <c r="AR626" s="83">
        <f t="shared" si="443"/>
        <v>0</v>
      </c>
      <c r="AT626" t="s">
        <v>15</v>
      </c>
    </row>
    <row r="627" spans="1:46" x14ac:dyDescent="0.25">
      <c r="A627" s="10" t="s">
        <v>597</v>
      </c>
      <c r="B627" s="10">
        <v>2026</v>
      </c>
      <c r="C627" s="10" t="s">
        <v>15</v>
      </c>
      <c r="D627" s="124">
        <v>8.2146281758152501E-2</v>
      </c>
      <c r="E627" s="124">
        <v>8.2146281758152501E-2</v>
      </c>
      <c r="F627" s="124">
        <v>8.2146281758152501E-2</v>
      </c>
      <c r="G627" s="124">
        <v>8.2146281758152501E-2</v>
      </c>
      <c r="H627" s="124">
        <v>8.2146281758152501E-2</v>
      </c>
      <c r="I627" s="124">
        <v>0.11231850234251349</v>
      </c>
      <c r="J627" s="124">
        <v>8.2146281758152501E-2</v>
      </c>
      <c r="K627" s="103">
        <v>8.2146281758152501E-2</v>
      </c>
      <c r="L627" s="124">
        <v>8.2146281758152501E-2</v>
      </c>
      <c r="M627" s="103">
        <v>8.2146281758152501E-2</v>
      </c>
      <c r="N627" s="103"/>
      <c r="O627" s="103"/>
      <c r="P627" s="102"/>
      <c r="R627" s="84">
        <f t="shared" si="438"/>
        <v>8.2146281758152501E-2</v>
      </c>
      <c r="S627" s="84">
        <f t="shared" si="439"/>
        <v>8.2146281758152501E-2</v>
      </c>
      <c r="T627" s="84">
        <f t="shared" si="440"/>
        <v>8.2146281758152501E-2</v>
      </c>
      <c r="U627" s="84">
        <f t="shared" si="441"/>
        <v>8.2146281758152501E-2</v>
      </c>
      <c r="V627" s="84">
        <f t="shared" si="444"/>
        <v>8.2146281758152501E-2</v>
      </c>
      <c r="W627" s="84">
        <f t="shared" si="445"/>
        <v>0.11231850234251349</v>
      </c>
      <c r="X627" s="84">
        <f t="shared" si="446"/>
        <v>8.2146281758152501E-2</v>
      </c>
      <c r="Y627" s="84">
        <f t="shared" si="447"/>
        <v>8.2146281758152501E-2</v>
      </c>
      <c r="Z627" s="84">
        <f t="shared" si="448"/>
        <v>8.2146281758152501E-2</v>
      </c>
      <c r="AA627" s="84">
        <f t="shared" si="449"/>
        <v>8.2146281758152501E-2</v>
      </c>
      <c r="AB627" s="84">
        <f t="shared" si="450"/>
        <v>0</v>
      </c>
      <c r="AC627" s="84">
        <f t="shared" si="451"/>
        <v>0</v>
      </c>
      <c r="AD627" s="84">
        <f t="shared" si="452"/>
        <v>0</v>
      </c>
      <c r="AF627" s="83">
        <f t="shared" si="453"/>
        <v>8.2146281758152501E-2</v>
      </c>
      <c r="AG627" s="83">
        <f t="shared" si="454"/>
        <v>8.2146281758152501E-2</v>
      </c>
      <c r="AH627" s="83">
        <f t="shared" si="455"/>
        <v>8.2146281758152501E-2</v>
      </c>
      <c r="AI627" s="83">
        <f t="shared" si="456"/>
        <v>8.2146281758152501E-2</v>
      </c>
      <c r="AJ627" s="83">
        <f t="shared" si="457"/>
        <v>8.2146281758152501E-2</v>
      </c>
      <c r="AK627" s="83">
        <f t="shared" si="458"/>
        <v>0.11231850234251349</v>
      </c>
      <c r="AL627" s="83">
        <f t="shared" si="459"/>
        <v>8.2146281758152501E-2</v>
      </c>
      <c r="AM627" s="83">
        <f t="shared" si="460"/>
        <v>8.2146281758152501E-2</v>
      </c>
      <c r="AN627" s="83">
        <f t="shared" si="461"/>
        <v>8.2146281758152501E-2</v>
      </c>
      <c r="AO627" s="83">
        <f t="shared" si="442"/>
        <v>8.2146281758152501E-2</v>
      </c>
      <c r="AP627" s="83">
        <f t="shared" si="462"/>
        <v>0</v>
      </c>
      <c r="AQ627" s="83">
        <f t="shared" si="463"/>
        <v>0</v>
      </c>
      <c r="AR627" s="83">
        <f t="shared" si="443"/>
        <v>0</v>
      </c>
      <c r="AT627" t="s">
        <v>15</v>
      </c>
    </row>
    <row r="628" spans="1:46" x14ac:dyDescent="0.25">
      <c r="A628" s="10" t="s">
        <v>597</v>
      </c>
      <c r="B628" s="10">
        <v>2027</v>
      </c>
      <c r="C628" s="10" t="s">
        <v>15</v>
      </c>
      <c r="D628" s="124">
        <v>0.15782593117872543</v>
      </c>
      <c r="E628" s="124">
        <v>0.15782593117872543</v>
      </c>
      <c r="F628" s="124">
        <v>0.15782593117872543</v>
      </c>
      <c r="G628" s="124">
        <v>0.15782593117872543</v>
      </c>
      <c r="H628" s="124">
        <v>0.15782593117872543</v>
      </c>
      <c r="I628" s="124">
        <v>0.21579518684724613</v>
      </c>
      <c r="J628" s="124">
        <v>0.15782593117872543</v>
      </c>
      <c r="K628" s="103">
        <v>0.15782593117872543</v>
      </c>
      <c r="L628" s="124">
        <v>0.15782593117872543</v>
      </c>
      <c r="M628" s="103">
        <v>0.15782593117872543</v>
      </c>
      <c r="N628" s="103"/>
      <c r="O628" s="103"/>
      <c r="P628" s="102"/>
      <c r="R628" s="84">
        <f t="shared" si="438"/>
        <v>0.15782593117872543</v>
      </c>
      <c r="S628" s="84">
        <f t="shared" si="439"/>
        <v>0.15782593117872543</v>
      </c>
      <c r="T628" s="84">
        <f t="shared" si="440"/>
        <v>0.15782593117872543</v>
      </c>
      <c r="U628" s="84">
        <f t="shared" si="441"/>
        <v>0.15782593117872543</v>
      </c>
      <c r="V628" s="84">
        <f t="shared" si="444"/>
        <v>0.15782593117872543</v>
      </c>
      <c r="W628" s="84">
        <f t="shared" si="445"/>
        <v>0.21579518684724613</v>
      </c>
      <c r="X628" s="84">
        <f t="shared" si="446"/>
        <v>0.15782593117872543</v>
      </c>
      <c r="Y628" s="84">
        <f t="shared" si="447"/>
        <v>0.15782593117872543</v>
      </c>
      <c r="Z628" s="84">
        <f t="shared" si="448"/>
        <v>0.15782593117872543</v>
      </c>
      <c r="AA628" s="84">
        <f t="shared" si="449"/>
        <v>0.15782593117872543</v>
      </c>
      <c r="AB628" s="84">
        <f t="shared" si="450"/>
        <v>0</v>
      </c>
      <c r="AC628" s="84">
        <f t="shared" si="451"/>
        <v>0</v>
      </c>
      <c r="AD628" s="84">
        <f t="shared" si="452"/>
        <v>0</v>
      </c>
      <c r="AF628" s="83">
        <f t="shared" si="453"/>
        <v>0.15782593117872543</v>
      </c>
      <c r="AG628" s="83">
        <f t="shared" si="454"/>
        <v>0.15782593117872543</v>
      </c>
      <c r="AH628" s="83">
        <f t="shared" si="455"/>
        <v>0.15782593117872543</v>
      </c>
      <c r="AI628" s="83">
        <f t="shared" si="456"/>
        <v>0.15782593117872543</v>
      </c>
      <c r="AJ628" s="83">
        <f t="shared" si="457"/>
        <v>0.15782593117872543</v>
      </c>
      <c r="AK628" s="83">
        <f t="shared" si="458"/>
        <v>0.21579518684724613</v>
      </c>
      <c r="AL628" s="83">
        <f t="shared" si="459"/>
        <v>0.15782593117872543</v>
      </c>
      <c r="AM628" s="83">
        <f t="shared" si="460"/>
        <v>0.15782593117872543</v>
      </c>
      <c r="AN628" s="83">
        <f t="shared" si="461"/>
        <v>0.15782593117872543</v>
      </c>
      <c r="AO628" s="83">
        <f t="shared" si="442"/>
        <v>0.15782593117872543</v>
      </c>
      <c r="AP628" s="83">
        <f t="shared" si="462"/>
        <v>0</v>
      </c>
      <c r="AQ628" s="83">
        <f t="shared" si="463"/>
        <v>0</v>
      </c>
      <c r="AR628" s="83">
        <f t="shared" si="443"/>
        <v>0</v>
      </c>
      <c r="AT628" t="s">
        <v>15</v>
      </c>
    </row>
    <row r="629" spans="1:46" x14ac:dyDescent="0.25">
      <c r="A629" s="10" t="s">
        <v>597</v>
      </c>
      <c r="B629" s="10">
        <v>2028</v>
      </c>
      <c r="C629" s="10" t="s">
        <v>15</v>
      </c>
      <c r="D629" s="124">
        <v>0.22623220369210512</v>
      </c>
      <c r="E629" s="124">
        <v>0.22623220369210512</v>
      </c>
      <c r="F629" s="124">
        <v>0.22623220369210512</v>
      </c>
      <c r="G629" s="124">
        <v>0.22623220369210512</v>
      </c>
      <c r="H629" s="124">
        <v>0.22623220369210512</v>
      </c>
      <c r="I629" s="124">
        <v>0.30932699273174236</v>
      </c>
      <c r="J629" s="124">
        <v>0.22623220369210512</v>
      </c>
      <c r="K629" s="103">
        <v>0.22623220369210512</v>
      </c>
      <c r="L629" s="124">
        <v>0.22623220369210512</v>
      </c>
      <c r="M629" s="103">
        <v>0.22623220369210512</v>
      </c>
      <c r="N629" s="103"/>
      <c r="O629" s="103"/>
      <c r="P629" s="102"/>
      <c r="R629" s="84">
        <f t="shared" si="438"/>
        <v>0.22623220369210512</v>
      </c>
      <c r="S629" s="84">
        <f t="shared" si="439"/>
        <v>0.22623220369210512</v>
      </c>
      <c r="T629" s="84">
        <f t="shared" si="440"/>
        <v>0.22623220369210512</v>
      </c>
      <c r="U629" s="84">
        <f t="shared" si="441"/>
        <v>0.22623220369210512</v>
      </c>
      <c r="V629" s="84">
        <f t="shared" si="444"/>
        <v>0.22623220369210512</v>
      </c>
      <c r="W629" s="84">
        <f t="shared" si="445"/>
        <v>0.30932699273174236</v>
      </c>
      <c r="X629" s="84">
        <f t="shared" si="446"/>
        <v>0.22623220369210512</v>
      </c>
      <c r="Y629" s="84">
        <f t="shared" si="447"/>
        <v>0.22623220369210512</v>
      </c>
      <c r="Z629" s="84">
        <f t="shared" si="448"/>
        <v>0.22623220369210512</v>
      </c>
      <c r="AA629" s="84">
        <f t="shared" si="449"/>
        <v>0.22623220369210512</v>
      </c>
      <c r="AB629" s="84">
        <f t="shared" si="450"/>
        <v>0</v>
      </c>
      <c r="AC629" s="84">
        <f t="shared" si="451"/>
        <v>0</v>
      </c>
      <c r="AD629" s="84">
        <f t="shared" si="452"/>
        <v>0</v>
      </c>
      <c r="AF629" s="83">
        <f t="shared" si="453"/>
        <v>0.22623220369210512</v>
      </c>
      <c r="AG629" s="83">
        <f t="shared" si="454"/>
        <v>0.22623220369210512</v>
      </c>
      <c r="AH629" s="83">
        <f t="shared" si="455"/>
        <v>0.22623220369210512</v>
      </c>
      <c r="AI629" s="83">
        <f t="shared" si="456"/>
        <v>0.22623220369210512</v>
      </c>
      <c r="AJ629" s="83">
        <f t="shared" si="457"/>
        <v>0.22623220369210512</v>
      </c>
      <c r="AK629" s="83">
        <f t="shared" si="458"/>
        <v>0.30932699273174236</v>
      </c>
      <c r="AL629" s="83">
        <f t="shared" si="459"/>
        <v>0.22623220369210512</v>
      </c>
      <c r="AM629" s="83">
        <f t="shared" si="460"/>
        <v>0.22623220369210512</v>
      </c>
      <c r="AN629" s="83">
        <f t="shared" si="461"/>
        <v>0.22623220369210512</v>
      </c>
      <c r="AO629" s="83">
        <f t="shared" si="442"/>
        <v>0.22623220369210512</v>
      </c>
      <c r="AP629" s="83">
        <f t="shared" si="462"/>
        <v>0</v>
      </c>
      <c r="AQ629" s="83">
        <f t="shared" si="463"/>
        <v>0</v>
      </c>
      <c r="AR629" s="83">
        <f t="shared" si="443"/>
        <v>0</v>
      </c>
      <c r="AT629" t="s">
        <v>15</v>
      </c>
    </row>
    <row r="630" spans="1:46" x14ac:dyDescent="0.25">
      <c r="A630" s="10" t="s">
        <v>597</v>
      </c>
      <c r="B630" s="10">
        <v>2029</v>
      </c>
      <c r="C630" s="10" t="s">
        <v>15</v>
      </c>
      <c r="D630" s="124">
        <v>0.28699173214338186</v>
      </c>
      <c r="E630" s="124">
        <v>0.28699173214338186</v>
      </c>
      <c r="F630" s="124">
        <v>0.28699173214338186</v>
      </c>
      <c r="G630" s="124">
        <v>0.28699173214338186</v>
      </c>
      <c r="H630" s="124">
        <v>0.28699173214338186</v>
      </c>
      <c r="I630" s="124">
        <v>0.39240341557917652</v>
      </c>
      <c r="J630" s="124">
        <v>0.28699173214338186</v>
      </c>
      <c r="K630" s="103">
        <v>0.28699173214338186</v>
      </c>
      <c r="L630" s="124">
        <v>0.28699173214338186</v>
      </c>
      <c r="M630" s="103">
        <v>0.28699173214338186</v>
      </c>
      <c r="N630" s="103"/>
      <c r="O630" s="103"/>
      <c r="P630" s="102"/>
      <c r="R630" s="84">
        <f t="shared" si="438"/>
        <v>0.28699173214338186</v>
      </c>
      <c r="S630" s="84">
        <f t="shared" si="439"/>
        <v>0.28699173214338186</v>
      </c>
      <c r="T630" s="84">
        <f t="shared" si="440"/>
        <v>0.28699173214338186</v>
      </c>
      <c r="U630" s="84">
        <f t="shared" si="441"/>
        <v>0.28699173214338186</v>
      </c>
      <c r="V630" s="84">
        <f t="shared" si="444"/>
        <v>0.28699173214338186</v>
      </c>
      <c r="W630" s="84">
        <f t="shared" si="445"/>
        <v>0.39240341557917652</v>
      </c>
      <c r="X630" s="84">
        <f t="shared" si="446"/>
        <v>0.28699173214338186</v>
      </c>
      <c r="Y630" s="84">
        <f t="shared" si="447"/>
        <v>0.28699173214338186</v>
      </c>
      <c r="Z630" s="84">
        <f t="shared" si="448"/>
        <v>0.28699173214338186</v>
      </c>
      <c r="AA630" s="84">
        <f t="shared" si="449"/>
        <v>0.28699173214338186</v>
      </c>
      <c r="AB630" s="84">
        <f t="shared" si="450"/>
        <v>0</v>
      </c>
      <c r="AC630" s="84">
        <f t="shared" si="451"/>
        <v>0</v>
      </c>
      <c r="AD630" s="84">
        <f t="shared" si="452"/>
        <v>0</v>
      </c>
      <c r="AF630" s="83">
        <f t="shared" si="453"/>
        <v>0.28699173214338186</v>
      </c>
      <c r="AG630" s="83">
        <f t="shared" si="454"/>
        <v>0.28699173214338186</v>
      </c>
      <c r="AH630" s="83">
        <f t="shared" si="455"/>
        <v>0.28699173214338186</v>
      </c>
      <c r="AI630" s="83">
        <f t="shared" si="456"/>
        <v>0.28699173214338186</v>
      </c>
      <c r="AJ630" s="83">
        <f t="shared" si="457"/>
        <v>0.28699173214338186</v>
      </c>
      <c r="AK630" s="83">
        <f t="shared" si="458"/>
        <v>0.39240341557917652</v>
      </c>
      <c r="AL630" s="83">
        <f t="shared" si="459"/>
        <v>0.28699173214338186</v>
      </c>
      <c r="AM630" s="83">
        <f t="shared" si="460"/>
        <v>0.28699173214338186</v>
      </c>
      <c r="AN630" s="83">
        <f t="shared" si="461"/>
        <v>0.28699173214338186</v>
      </c>
      <c r="AO630" s="83">
        <f t="shared" si="442"/>
        <v>0.28699173214338186</v>
      </c>
      <c r="AP630" s="83">
        <f t="shared" si="462"/>
        <v>0</v>
      </c>
      <c r="AQ630" s="83">
        <f t="shared" si="463"/>
        <v>0</v>
      </c>
      <c r="AR630" s="83">
        <f t="shared" si="443"/>
        <v>0</v>
      </c>
      <c r="AT630" t="s">
        <v>15</v>
      </c>
    </row>
    <row r="631" spans="1:46" x14ac:dyDescent="0.25">
      <c r="A631" s="10" t="s">
        <v>597</v>
      </c>
      <c r="B631" s="10">
        <v>2030</v>
      </c>
      <c r="C631" s="10" t="s">
        <v>15</v>
      </c>
      <c r="D631" s="124">
        <v>0.33963731703042072</v>
      </c>
      <c r="E631" s="124">
        <v>0.33963731703042072</v>
      </c>
      <c r="F631" s="124">
        <v>0.33963731703042072</v>
      </c>
      <c r="G631" s="124">
        <v>0.33963731703042072</v>
      </c>
      <c r="H631" s="124">
        <v>0.33963731703042072</v>
      </c>
      <c r="I631" s="124">
        <v>0.46438565412853156</v>
      </c>
      <c r="J631" s="124">
        <v>0.33963731703042072</v>
      </c>
      <c r="K631" s="103">
        <v>0.33963731703042072</v>
      </c>
      <c r="L631" s="124">
        <v>0.33963731703042072</v>
      </c>
      <c r="M631" s="103">
        <v>0.33963731703042072</v>
      </c>
      <c r="N631" s="103"/>
      <c r="O631" s="103"/>
      <c r="P631" s="102"/>
      <c r="R631" s="84">
        <f t="shared" si="438"/>
        <v>0.33963731703042072</v>
      </c>
      <c r="S631" s="84">
        <f t="shared" si="439"/>
        <v>0.33963731703042072</v>
      </c>
      <c r="T631" s="84">
        <f t="shared" si="440"/>
        <v>0.33963731703042072</v>
      </c>
      <c r="U631" s="84">
        <f t="shared" si="441"/>
        <v>0.33963731703042072</v>
      </c>
      <c r="V631" s="84">
        <f t="shared" si="444"/>
        <v>0.33963731703042072</v>
      </c>
      <c r="W631" s="84">
        <f t="shared" si="445"/>
        <v>0.46438565412853156</v>
      </c>
      <c r="X631" s="84">
        <f t="shared" si="446"/>
        <v>0.33963731703042072</v>
      </c>
      <c r="Y631" s="84">
        <f t="shared" si="447"/>
        <v>0.33963731703042072</v>
      </c>
      <c r="Z631" s="84">
        <f t="shared" si="448"/>
        <v>0.33963731703042072</v>
      </c>
      <c r="AA631" s="84">
        <f t="shared" si="449"/>
        <v>0.33963731703042072</v>
      </c>
      <c r="AB631" s="84">
        <f t="shared" si="450"/>
        <v>0</v>
      </c>
      <c r="AC631" s="84">
        <f t="shared" si="451"/>
        <v>0</v>
      </c>
      <c r="AD631" s="84">
        <f t="shared" si="452"/>
        <v>0</v>
      </c>
      <c r="AF631" s="83">
        <f t="shared" si="453"/>
        <v>0.33963731703042072</v>
      </c>
      <c r="AG631" s="83">
        <f t="shared" si="454"/>
        <v>0.33963731703042072</v>
      </c>
      <c r="AH631" s="83">
        <f t="shared" si="455"/>
        <v>0.33963731703042072</v>
      </c>
      <c r="AI631" s="83">
        <f t="shared" si="456"/>
        <v>0.33963731703042072</v>
      </c>
      <c r="AJ631" s="83">
        <f t="shared" si="457"/>
        <v>0.33963731703042072</v>
      </c>
      <c r="AK631" s="83">
        <f t="shared" si="458"/>
        <v>0.46438565412853156</v>
      </c>
      <c r="AL631" s="83">
        <f t="shared" si="459"/>
        <v>0.33963731703042072</v>
      </c>
      <c r="AM631" s="83">
        <f t="shared" si="460"/>
        <v>0.33963731703042072</v>
      </c>
      <c r="AN631" s="83">
        <f t="shared" si="461"/>
        <v>0.33963731703042072</v>
      </c>
      <c r="AO631" s="83">
        <f t="shared" si="442"/>
        <v>0.33963731703042072</v>
      </c>
      <c r="AP631" s="83">
        <f t="shared" si="462"/>
        <v>0</v>
      </c>
      <c r="AQ631" s="83">
        <f t="shared" si="463"/>
        <v>0</v>
      </c>
      <c r="AR631" s="83">
        <f t="shared" si="443"/>
        <v>0</v>
      </c>
      <c r="AT631" t="s">
        <v>15</v>
      </c>
    </row>
    <row r="632" spans="1:46" x14ac:dyDescent="0.25">
      <c r="A632" s="10" t="s">
        <v>597</v>
      </c>
      <c r="B632" s="10">
        <v>2031</v>
      </c>
      <c r="C632" s="10" t="s">
        <v>15</v>
      </c>
      <c r="D632" s="124">
        <v>0.30591595957258771</v>
      </c>
      <c r="E632" s="124">
        <v>0.30591595957258771</v>
      </c>
      <c r="F632" s="124">
        <v>0.30591595957258771</v>
      </c>
      <c r="G632" s="124">
        <v>0.30591595957258771</v>
      </c>
      <c r="H632" s="124">
        <v>0.30591595957258771</v>
      </c>
      <c r="I632" s="124">
        <v>0.41827848670041529</v>
      </c>
      <c r="J632" s="124">
        <v>0.30591595957258771</v>
      </c>
      <c r="K632" s="103">
        <v>0.30591595957258771</v>
      </c>
      <c r="L632" s="124">
        <v>0.30591595957258771</v>
      </c>
      <c r="M632" s="103">
        <v>0.30591595957258771</v>
      </c>
      <c r="N632" s="103"/>
      <c r="O632" s="103"/>
      <c r="P632" s="102"/>
      <c r="R632" s="84">
        <f t="shared" si="438"/>
        <v>0.30591595957258771</v>
      </c>
      <c r="S632" s="84">
        <f t="shared" si="439"/>
        <v>0.30591595957258771</v>
      </c>
      <c r="T632" s="84">
        <f t="shared" si="440"/>
        <v>0.30591595957258771</v>
      </c>
      <c r="U632" s="84">
        <f t="shared" si="441"/>
        <v>0.30591595957258771</v>
      </c>
      <c r="V632" s="84">
        <f t="shared" si="444"/>
        <v>0.30591595957258771</v>
      </c>
      <c r="W632" s="84">
        <f t="shared" si="445"/>
        <v>0.41827848670041529</v>
      </c>
      <c r="X632" s="84">
        <f t="shared" si="446"/>
        <v>0.30591595957258771</v>
      </c>
      <c r="Y632" s="84">
        <f t="shared" si="447"/>
        <v>0.30591595957258771</v>
      </c>
      <c r="Z632" s="84">
        <f t="shared" si="448"/>
        <v>0.30591595957258771</v>
      </c>
      <c r="AA632" s="84">
        <f t="shared" si="449"/>
        <v>0.30591595957258771</v>
      </c>
      <c r="AB632" s="84">
        <f t="shared" si="450"/>
        <v>0</v>
      </c>
      <c r="AC632" s="84">
        <f t="shared" si="451"/>
        <v>0</v>
      </c>
      <c r="AD632" s="84">
        <f t="shared" si="452"/>
        <v>0</v>
      </c>
      <c r="AF632" s="83">
        <f t="shared" si="453"/>
        <v>0.30591595957258771</v>
      </c>
      <c r="AG632" s="83">
        <f t="shared" si="454"/>
        <v>0.30591595957258771</v>
      </c>
      <c r="AH632" s="83">
        <f t="shared" si="455"/>
        <v>0.30591595957258771</v>
      </c>
      <c r="AI632" s="83">
        <f t="shared" si="456"/>
        <v>0.30591595957258771</v>
      </c>
      <c r="AJ632" s="83">
        <f t="shared" si="457"/>
        <v>0.30591595957258771</v>
      </c>
      <c r="AK632" s="83">
        <f t="shared" si="458"/>
        <v>0.41827848670041529</v>
      </c>
      <c r="AL632" s="83">
        <f t="shared" si="459"/>
        <v>0.30591595957258771</v>
      </c>
      <c r="AM632" s="83">
        <f t="shared" si="460"/>
        <v>0.30591595957258771</v>
      </c>
      <c r="AN632" s="83">
        <f t="shared" si="461"/>
        <v>0.30591595957258771</v>
      </c>
      <c r="AO632" s="83">
        <f t="shared" si="442"/>
        <v>0.30591595957258771</v>
      </c>
      <c r="AP632" s="83">
        <f t="shared" si="462"/>
        <v>0</v>
      </c>
      <c r="AQ632" s="83">
        <f t="shared" si="463"/>
        <v>0</v>
      </c>
      <c r="AR632" s="83">
        <f t="shared" si="443"/>
        <v>0</v>
      </c>
      <c r="AT632" t="s">
        <v>15</v>
      </c>
    </row>
    <row r="633" spans="1:46" x14ac:dyDescent="0.25">
      <c r="A633" s="10" t="s">
        <v>597</v>
      </c>
      <c r="B633" s="10">
        <v>2032</v>
      </c>
      <c r="C633" s="10" t="s">
        <v>15</v>
      </c>
      <c r="D633" s="124">
        <v>0.27040884940181453</v>
      </c>
      <c r="E633" s="124">
        <v>0.27040884940181453</v>
      </c>
      <c r="F633" s="124">
        <v>0.27040884940181453</v>
      </c>
      <c r="G633" s="124">
        <v>0.27040884940181453</v>
      </c>
      <c r="H633" s="124">
        <v>0.27040884940181453</v>
      </c>
      <c r="I633" s="124">
        <v>0.36972966195100926</v>
      </c>
      <c r="J633" s="124">
        <v>0.27040884940181453</v>
      </c>
      <c r="K633" s="103">
        <v>0.27040884940181453</v>
      </c>
      <c r="L633" s="124">
        <v>0.27040884940181453</v>
      </c>
      <c r="M633" s="103">
        <v>0.27040884940181453</v>
      </c>
      <c r="N633" s="103"/>
      <c r="O633" s="103"/>
      <c r="P633" s="102"/>
      <c r="R633" s="84">
        <f t="shared" si="438"/>
        <v>0.27040884940181453</v>
      </c>
      <c r="S633" s="84">
        <f t="shared" si="439"/>
        <v>0.27040884940181453</v>
      </c>
      <c r="T633" s="84">
        <f t="shared" si="440"/>
        <v>0.27040884940181453</v>
      </c>
      <c r="U633" s="84">
        <f t="shared" si="441"/>
        <v>0.27040884940181453</v>
      </c>
      <c r="V633" s="84">
        <f t="shared" si="444"/>
        <v>0.27040884940181453</v>
      </c>
      <c r="W633" s="84">
        <f t="shared" si="445"/>
        <v>0.36972966195100926</v>
      </c>
      <c r="X633" s="84">
        <f t="shared" si="446"/>
        <v>0.27040884940181453</v>
      </c>
      <c r="Y633" s="84">
        <f t="shared" si="447"/>
        <v>0.27040884940181453</v>
      </c>
      <c r="Z633" s="84">
        <f t="shared" si="448"/>
        <v>0.27040884940181453</v>
      </c>
      <c r="AA633" s="84">
        <f t="shared" si="449"/>
        <v>0.27040884940181453</v>
      </c>
      <c r="AB633" s="84">
        <f t="shared" si="450"/>
        <v>0</v>
      </c>
      <c r="AC633" s="84">
        <f t="shared" si="451"/>
        <v>0</v>
      </c>
      <c r="AD633" s="84">
        <f t="shared" si="452"/>
        <v>0</v>
      </c>
      <c r="AF633" s="83">
        <f t="shared" si="453"/>
        <v>0.27040884940181453</v>
      </c>
      <c r="AG633" s="83">
        <f t="shared" si="454"/>
        <v>0.27040884940181453</v>
      </c>
      <c r="AH633" s="83">
        <f t="shared" si="455"/>
        <v>0.27040884940181453</v>
      </c>
      <c r="AI633" s="83">
        <f t="shared" si="456"/>
        <v>0.27040884940181453</v>
      </c>
      <c r="AJ633" s="83">
        <f t="shared" si="457"/>
        <v>0.27040884940181453</v>
      </c>
      <c r="AK633" s="83">
        <f t="shared" si="458"/>
        <v>0.36972966195100926</v>
      </c>
      <c r="AL633" s="83">
        <f t="shared" si="459"/>
        <v>0.27040884940181453</v>
      </c>
      <c r="AM633" s="83">
        <f t="shared" si="460"/>
        <v>0.27040884940181453</v>
      </c>
      <c r="AN633" s="83">
        <f t="shared" si="461"/>
        <v>0.27040884940181453</v>
      </c>
      <c r="AO633" s="83">
        <f t="shared" si="442"/>
        <v>0.27040884940181453</v>
      </c>
      <c r="AP633" s="83">
        <f t="shared" si="462"/>
        <v>0</v>
      </c>
      <c r="AQ633" s="83">
        <f t="shared" si="463"/>
        <v>0</v>
      </c>
      <c r="AR633" s="83">
        <f t="shared" si="443"/>
        <v>0</v>
      </c>
      <c r="AT633" t="s">
        <v>15</v>
      </c>
    </row>
    <row r="634" spans="1:46" x14ac:dyDescent="0.25">
      <c r="A634" s="10" t="s">
        <v>597</v>
      </c>
      <c r="B634" s="10">
        <v>2033</v>
      </c>
      <c r="C634" s="10" t="s">
        <v>15</v>
      </c>
      <c r="D634" s="124">
        <v>0.23390094815827983</v>
      </c>
      <c r="E634" s="124">
        <v>0.23390094815827983</v>
      </c>
      <c r="F634" s="124">
        <v>0.23390094815827983</v>
      </c>
      <c r="G634" s="124">
        <v>0.23390094815827983</v>
      </c>
      <c r="H634" s="124">
        <v>0.23390094815827983</v>
      </c>
      <c r="I634" s="124">
        <v>0.3198124568921783</v>
      </c>
      <c r="J634" s="124">
        <v>0.23390094815827983</v>
      </c>
      <c r="K634" s="103">
        <v>0.23390094815827983</v>
      </c>
      <c r="L634" s="124">
        <v>0.23390094815827983</v>
      </c>
      <c r="M634" s="103">
        <v>0.23390094815827983</v>
      </c>
      <c r="N634" s="103"/>
      <c r="O634" s="103"/>
      <c r="P634" s="102"/>
      <c r="R634" s="84">
        <f t="shared" si="438"/>
        <v>0.23390094815827983</v>
      </c>
      <c r="S634" s="84">
        <f t="shared" si="439"/>
        <v>0.23390094815827983</v>
      </c>
      <c r="T634" s="84">
        <f t="shared" si="440"/>
        <v>0.23390094815827983</v>
      </c>
      <c r="U634" s="84">
        <f t="shared" si="441"/>
        <v>0.23390094815827983</v>
      </c>
      <c r="V634" s="84">
        <f t="shared" si="444"/>
        <v>0.23390094815827983</v>
      </c>
      <c r="W634" s="84">
        <f t="shared" si="445"/>
        <v>0.3198124568921783</v>
      </c>
      <c r="X634" s="84">
        <f t="shared" si="446"/>
        <v>0.23390094815827983</v>
      </c>
      <c r="Y634" s="84">
        <f t="shared" si="447"/>
        <v>0.23390094815827983</v>
      </c>
      <c r="Z634" s="84">
        <f t="shared" si="448"/>
        <v>0.23390094815827983</v>
      </c>
      <c r="AA634" s="84">
        <f t="shared" si="449"/>
        <v>0.23390094815827983</v>
      </c>
      <c r="AB634" s="84">
        <f t="shared" si="450"/>
        <v>0</v>
      </c>
      <c r="AC634" s="84">
        <f t="shared" si="451"/>
        <v>0</v>
      </c>
      <c r="AD634" s="84">
        <f t="shared" si="452"/>
        <v>0</v>
      </c>
      <c r="AF634" s="83">
        <f t="shared" si="453"/>
        <v>0.23390094815827983</v>
      </c>
      <c r="AG634" s="83">
        <f t="shared" si="454"/>
        <v>0.23390094815827983</v>
      </c>
      <c r="AH634" s="83">
        <f t="shared" si="455"/>
        <v>0.23390094815827983</v>
      </c>
      <c r="AI634" s="83">
        <f t="shared" si="456"/>
        <v>0.23390094815827983</v>
      </c>
      <c r="AJ634" s="83">
        <f t="shared" si="457"/>
        <v>0.23390094815827983</v>
      </c>
      <c r="AK634" s="83">
        <f t="shared" si="458"/>
        <v>0.3198124568921783</v>
      </c>
      <c r="AL634" s="83">
        <f t="shared" si="459"/>
        <v>0.23390094815827983</v>
      </c>
      <c r="AM634" s="83">
        <f t="shared" si="460"/>
        <v>0.23390094815827983</v>
      </c>
      <c r="AN634" s="83">
        <f t="shared" si="461"/>
        <v>0.23390094815827983</v>
      </c>
      <c r="AO634" s="83">
        <f t="shared" si="442"/>
        <v>0.23390094815827983</v>
      </c>
      <c r="AP634" s="83">
        <f t="shared" si="462"/>
        <v>0</v>
      </c>
      <c r="AQ634" s="83">
        <f t="shared" si="463"/>
        <v>0</v>
      </c>
      <c r="AR634" s="83">
        <f t="shared" si="443"/>
        <v>0</v>
      </c>
      <c r="AT634" t="s">
        <v>15</v>
      </c>
    </row>
    <row r="635" spans="1:46" x14ac:dyDescent="0.25">
      <c r="A635" s="10" t="s">
        <v>597</v>
      </c>
      <c r="B635" s="10">
        <v>2034</v>
      </c>
      <c r="C635" s="10" t="s">
        <v>15</v>
      </c>
      <c r="D635" s="124">
        <v>0.19727116921750396</v>
      </c>
      <c r="E635" s="124">
        <v>0.19727116921750396</v>
      </c>
      <c r="F635" s="124">
        <v>0.19727116921750396</v>
      </c>
      <c r="G635" s="124">
        <v>0.19727116921750396</v>
      </c>
      <c r="H635" s="124">
        <v>0.19727116921750396</v>
      </c>
      <c r="I635" s="124">
        <v>0.26972860861919207</v>
      </c>
      <c r="J635" s="124">
        <v>0.19727116921750396</v>
      </c>
      <c r="K635" s="103">
        <v>0.19727116921750396</v>
      </c>
      <c r="L635" s="124">
        <v>0.19727116921750396</v>
      </c>
      <c r="M635" s="103">
        <v>0.19727116921750396</v>
      </c>
      <c r="N635" s="103"/>
      <c r="O635" s="103"/>
      <c r="P635" s="102"/>
      <c r="R635" s="84">
        <f t="shared" si="438"/>
        <v>0.19727116921750396</v>
      </c>
      <c r="S635" s="84">
        <f t="shared" si="439"/>
        <v>0.19727116921750396</v>
      </c>
      <c r="T635" s="84">
        <f t="shared" si="440"/>
        <v>0.19727116921750396</v>
      </c>
      <c r="U635" s="84">
        <f t="shared" si="441"/>
        <v>0.19727116921750396</v>
      </c>
      <c r="V635" s="84">
        <f t="shared" si="444"/>
        <v>0.19727116921750396</v>
      </c>
      <c r="W635" s="84">
        <f t="shared" si="445"/>
        <v>0.26972860861919207</v>
      </c>
      <c r="X635" s="84">
        <f t="shared" si="446"/>
        <v>0.19727116921750396</v>
      </c>
      <c r="Y635" s="84">
        <f t="shared" si="447"/>
        <v>0.19727116921750396</v>
      </c>
      <c r="Z635" s="84">
        <f t="shared" si="448"/>
        <v>0.19727116921750396</v>
      </c>
      <c r="AA635" s="84">
        <f t="shared" si="449"/>
        <v>0.19727116921750396</v>
      </c>
      <c r="AB635" s="84">
        <f t="shared" si="450"/>
        <v>0</v>
      </c>
      <c r="AC635" s="84">
        <f t="shared" si="451"/>
        <v>0</v>
      </c>
      <c r="AD635" s="84">
        <f t="shared" si="452"/>
        <v>0</v>
      </c>
      <c r="AF635" s="83">
        <f t="shared" si="453"/>
        <v>0.19727116921750396</v>
      </c>
      <c r="AG635" s="83">
        <f t="shared" si="454"/>
        <v>0.19727116921750396</v>
      </c>
      <c r="AH635" s="83">
        <f t="shared" si="455"/>
        <v>0.19727116921750396</v>
      </c>
      <c r="AI635" s="83">
        <f t="shared" si="456"/>
        <v>0.19727116921750396</v>
      </c>
      <c r="AJ635" s="83">
        <f t="shared" si="457"/>
        <v>0.19727116921750396</v>
      </c>
      <c r="AK635" s="83">
        <f t="shared" si="458"/>
        <v>0.26972860861919207</v>
      </c>
      <c r="AL635" s="83">
        <f t="shared" si="459"/>
        <v>0.19727116921750396</v>
      </c>
      <c r="AM635" s="83">
        <f t="shared" si="460"/>
        <v>0.19727116921750396</v>
      </c>
      <c r="AN635" s="83">
        <f t="shared" si="461"/>
        <v>0.19727116921750396</v>
      </c>
      <c r="AO635" s="83">
        <f t="shared" si="442"/>
        <v>0.19727116921750396</v>
      </c>
      <c r="AP635" s="83">
        <f t="shared" si="462"/>
        <v>0</v>
      </c>
      <c r="AQ635" s="83">
        <f t="shared" si="463"/>
        <v>0</v>
      </c>
      <c r="AR635" s="83">
        <f t="shared" si="443"/>
        <v>0</v>
      </c>
      <c r="AT635" t="s">
        <v>15</v>
      </c>
    </row>
    <row r="636" spans="1:46" x14ac:dyDescent="0.25">
      <c r="A636" s="10" t="s">
        <v>597</v>
      </c>
      <c r="B636" s="10">
        <v>2035</v>
      </c>
      <c r="C636" s="10" t="s">
        <v>15</v>
      </c>
      <c r="D636" s="124">
        <v>0.16146676174518343</v>
      </c>
      <c r="E636" s="124">
        <v>0.16146676174518343</v>
      </c>
      <c r="F636" s="124">
        <v>0.16146676174518343</v>
      </c>
      <c r="G636" s="124">
        <v>0.16146676174518343</v>
      </c>
      <c r="H636" s="124">
        <v>0.16146676174518343</v>
      </c>
      <c r="I636" s="124">
        <v>0.22077328966279838</v>
      </c>
      <c r="J636" s="124">
        <v>0.16146676174518343</v>
      </c>
      <c r="K636" s="103">
        <v>0.16146676174518343</v>
      </c>
      <c r="L636" s="124">
        <v>0.16146676174518343</v>
      </c>
      <c r="M636" s="103">
        <v>0.16146676174518343</v>
      </c>
      <c r="N636" s="103"/>
      <c r="O636" s="103"/>
      <c r="P636" s="102"/>
      <c r="R636" s="84">
        <f t="shared" si="438"/>
        <v>0.16146676174518343</v>
      </c>
      <c r="S636" s="84">
        <f t="shared" si="439"/>
        <v>0.16146676174518343</v>
      </c>
      <c r="T636" s="84">
        <f t="shared" si="440"/>
        <v>0.16146676174518343</v>
      </c>
      <c r="U636" s="84">
        <f t="shared" si="441"/>
        <v>0.16146676174518343</v>
      </c>
      <c r="V636" s="84">
        <f t="shared" si="444"/>
        <v>0.16146676174518343</v>
      </c>
      <c r="W636" s="84">
        <f t="shared" si="445"/>
        <v>0.22077328966279838</v>
      </c>
      <c r="X636" s="84">
        <f t="shared" si="446"/>
        <v>0.16146676174518343</v>
      </c>
      <c r="Y636" s="84">
        <f t="shared" si="447"/>
        <v>0.16146676174518343</v>
      </c>
      <c r="Z636" s="84">
        <f t="shared" si="448"/>
        <v>0.16146676174518343</v>
      </c>
      <c r="AA636" s="84">
        <f t="shared" si="449"/>
        <v>0.16146676174518343</v>
      </c>
      <c r="AB636" s="84">
        <f t="shared" si="450"/>
        <v>0</v>
      </c>
      <c r="AC636" s="84">
        <f t="shared" si="451"/>
        <v>0</v>
      </c>
      <c r="AD636" s="84">
        <f t="shared" si="452"/>
        <v>0</v>
      </c>
      <c r="AF636" s="83">
        <f t="shared" si="453"/>
        <v>0.16146676174518343</v>
      </c>
      <c r="AG636" s="83">
        <f t="shared" si="454"/>
        <v>0.16146676174518343</v>
      </c>
      <c r="AH636" s="83">
        <f t="shared" si="455"/>
        <v>0.16146676174518343</v>
      </c>
      <c r="AI636" s="83">
        <f t="shared" si="456"/>
        <v>0.16146676174518343</v>
      </c>
      <c r="AJ636" s="83">
        <f t="shared" si="457"/>
        <v>0.16146676174518343</v>
      </c>
      <c r="AK636" s="83">
        <f t="shared" si="458"/>
        <v>0.22077328966279838</v>
      </c>
      <c r="AL636" s="83">
        <f t="shared" si="459"/>
        <v>0.16146676174518343</v>
      </c>
      <c r="AM636" s="83">
        <f t="shared" si="460"/>
        <v>0.16146676174518343</v>
      </c>
      <c r="AN636" s="83">
        <f t="shared" si="461"/>
        <v>0.16146676174518343</v>
      </c>
      <c r="AO636" s="83">
        <f t="shared" si="442"/>
        <v>0.16146676174518343</v>
      </c>
      <c r="AP636" s="83">
        <f t="shared" si="462"/>
        <v>0</v>
      </c>
      <c r="AQ636" s="83">
        <f t="shared" si="463"/>
        <v>0</v>
      </c>
      <c r="AR636" s="83">
        <f t="shared" si="443"/>
        <v>0</v>
      </c>
      <c r="AT636" t="s">
        <v>15</v>
      </c>
    </row>
    <row r="637" spans="1:46" x14ac:dyDescent="0.25">
      <c r="A637" s="10" t="s">
        <v>597</v>
      </c>
      <c r="B637" s="10">
        <v>2036</v>
      </c>
      <c r="C637" s="10" t="s">
        <v>15</v>
      </c>
      <c r="D637" s="124">
        <v>0.12746846888980731</v>
      </c>
      <c r="E637" s="124">
        <v>0.12746846888980731</v>
      </c>
      <c r="F637" s="124">
        <v>0.12746846888980731</v>
      </c>
      <c r="G637" s="124">
        <v>0.12746846888980731</v>
      </c>
      <c r="H637" s="124">
        <v>0.12746846888980731</v>
      </c>
      <c r="I637" s="124">
        <v>0.1742874688320942</v>
      </c>
      <c r="J637" s="124">
        <v>0.12746846888980731</v>
      </c>
      <c r="K637" s="103">
        <v>0.12746846888980731</v>
      </c>
      <c r="L637" s="124">
        <v>0.12746846888980731</v>
      </c>
      <c r="M637" s="103">
        <v>0.12746846888980731</v>
      </c>
      <c r="N637" s="103"/>
      <c r="O637" s="103"/>
      <c r="P637" s="102"/>
      <c r="R637" s="84">
        <f t="shared" si="438"/>
        <v>0.12746846888980731</v>
      </c>
      <c r="S637" s="84">
        <f t="shared" si="439"/>
        <v>0.12746846888980731</v>
      </c>
      <c r="T637" s="84">
        <f t="shared" si="440"/>
        <v>0.12746846888980731</v>
      </c>
      <c r="U637" s="84">
        <f t="shared" si="441"/>
        <v>0.12746846888980731</v>
      </c>
      <c r="V637" s="84">
        <f t="shared" si="444"/>
        <v>0.12746846888980731</v>
      </c>
      <c r="W637" s="84">
        <f t="shared" si="445"/>
        <v>0.1742874688320942</v>
      </c>
      <c r="X637" s="84">
        <f t="shared" si="446"/>
        <v>0.12746846888980731</v>
      </c>
      <c r="Y637" s="84">
        <f t="shared" si="447"/>
        <v>0.12746846888980731</v>
      </c>
      <c r="Z637" s="84">
        <f t="shared" si="448"/>
        <v>0.12746846888980731</v>
      </c>
      <c r="AA637" s="84">
        <f t="shared" si="449"/>
        <v>0.12746846888980731</v>
      </c>
      <c r="AB637" s="84">
        <f t="shared" si="450"/>
        <v>0</v>
      </c>
      <c r="AC637" s="84">
        <f t="shared" si="451"/>
        <v>0</v>
      </c>
      <c r="AD637" s="84">
        <f t="shared" si="452"/>
        <v>0</v>
      </c>
      <c r="AF637" s="83">
        <f t="shared" si="453"/>
        <v>0.12746846888980731</v>
      </c>
      <c r="AG637" s="83">
        <f t="shared" si="454"/>
        <v>0.12746846888980731</v>
      </c>
      <c r="AH637" s="83">
        <f t="shared" si="455"/>
        <v>0.12746846888980731</v>
      </c>
      <c r="AI637" s="83">
        <f t="shared" si="456"/>
        <v>0.12746846888980731</v>
      </c>
      <c r="AJ637" s="83">
        <f t="shared" si="457"/>
        <v>0.12746846888980731</v>
      </c>
      <c r="AK637" s="83">
        <f t="shared" si="458"/>
        <v>0.1742874688320942</v>
      </c>
      <c r="AL637" s="83">
        <f t="shared" si="459"/>
        <v>0.12746846888980731</v>
      </c>
      <c r="AM637" s="83">
        <f t="shared" si="460"/>
        <v>0.12746846888980731</v>
      </c>
      <c r="AN637" s="83">
        <f t="shared" si="461"/>
        <v>0.12746846888980731</v>
      </c>
      <c r="AO637" s="83">
        <f t="shared" si="442"/>
        <v>0.12746846888980731</v>
      </c>
      <c r="AP637" s="83">
        <f t="shared" si="462"/>
        <v>0</v>
      </c>
      <c r="AQ637" s="83">
        <f t="shared" si="463"/>
        <v>0</v>
      </c>
      <c r="AR637" s="83">
        <f t="shared" si="443"/>
        <v>0</v>
      </c>
      <c r="AT637" t="s">
        <v>15</v>
      </c>
    </row>
    <row r="638" spans="1:46" x14ac:dyDescent="0.25">
      <c r="A638" s="10" t="s">
        <v>597</v>
      </c>
      <c r="B638" s="10">
        <v>2037</v>
      </c>
      <c r="C638" s="10" t="s">
        <v>15</v>
      </c>
      <c r="D638" s="124">
        <v>9.6245825411019101E-2</v>
      </c>
      <c r="E638" s="124">
        <v>9.6245825411019101E-2</v>
      </c>
      <c r="F638" s="124">
        <v>9.6245825411019101E-2</v>
      </c>
      <c r="G638" s="124">
        <v>9.6245825411019101E-2</v>
      </c>
      <c r="H638" s="124">
        <v>9.6245825411019101E-2</v>
      </c>
      <c r="I638" s="124">
        <v>0.1315967897209401</v>
      </c>
      <c r="J638" s="124">
        <v>9.6245825411019101E-2</v>
      </c>
      <c r="K638" s="103">
        <v>9.6245825411019101E-2</v>
      </c>
      <c r="L638" s="124">
        <v>9.6245825411019101E-2</v>
      </c>
      <c r="M638" s="103">
        <v>9.6245825411019101E-2</v>
      </c>
      <c r="N638" s="103"/>
      <c r="O638" s="103"/>
      <c r="P638" s="102"/>
      <c r="R638" s="84">
        <f t="shared" si="438"/>
        <v>9.6245825411019101E-2</v>
      </c>
      <c r="S638" s="84">
        <f t="shared" si="439"/>
        <v>9.6245825411019101E-2</v>
      </c>
      <c r="T638" s="84">
        <f t="shared" si="440"/>
        <v>9.6245825411019101E-2</v>
      </c>
      <c r="U638" s="84">
        <f t="shared" si="441"/>
        <v>9.6245825411019101E-2</v>
      </c>
      <c r="V638" s="84">
        <f t="shared" si="444"/>
        <v>9.6245825411019101E-2</v>
      </c>
      <c r="W638" s="84">
        <f t="shared" si="445"/>
        <v>0.1315967897209401</v>
      </c>
      <c r="X638" s="84">
        <f t="shared" si="446"/>
        <v>9.6245825411019101E-2</v>
      </c>
      <c r="Y638" s="84">
        <f t="shared" si="447"/>
        <v>9.6245825411019101E-2</v>
      </c>
      <c r="Z638" s="84">
        <f t="shared" si="448"/>
        <v>9.6245825411019101E-2</v>
      </c>
      <c r="AA638" s="84">
        <f t="shared" si="449"/>
        <v>9.6245825411019101E-2</v>
      </c>
      <c r="AB638" s="84">
        <f t="shared" si="450"/>
        <v>0</v>
      </c>
      <c r="AC638" s="84">
        <f t="shared" si="451"/>
        <v>0</v>
      </c>
      <c r="AD638" s="84">
        <f t="shared" si="452"/>
        <v>0</v>
      </c>
      <c r="AF638" s="83">
        <f t="shared" si="453"/>
        <v>9.6245825411019101E-2</v>
      </c>
      <c r="AG638" s="83">
        <f t="shared" si="454"/>
        <v>9.6245825411019101E-2</v>
      </c>
      <c r="AH638" s="83">
        <f t="shared" si="455"/>
        <v>9.6245825411019101E-2</v>
      </c>
      <c r="AI638" s="83">
        <f t="shared" si="456"/>
        <v>9.6245825411019101E-2</v>
      </c>
      <c r="AJ638" s="83">
        <f t="shared" si="457"/>
        <v>9.6245825411019101E-2</v>
      </c>
      <c r="AK638" s="83">
        <f t="shared" si="458"/>
        <v>0.1315967897209401</v>
      </c>
      <c r="AL638" s="83">
        <f t="shared" si="459"/>
        <v>9.6245825411019101E-2</v>
      </c>
      <c r="AM638" s="83">
        <f t="shared" si="460"/>
        <v>9.6245825411019101E-2</v>
      </c>
      <c r="AN638" s="83">
        <f t="shared" si="461"/>
        <v>9.6245825411019101E-2</v>
      </c>
      <c r="AO638" s="83">
        <f t="shared" si="442"/>
        <v>9.6245825411019101E-2</v>
      </c>
      <c r="AP638" s="83">
        <f t="shared" si="462"/>
        <v>0</v>
      </c>
      <c r="AQ638" s="83">
        <f t="shared" si="463"/>
        <v>0</v>
      </c>
      <c r="AR638" s="83">
        <f t="shared" si="443"/>
        <v>0</v>
      </c>
      <c r="AT638" t="s">
        <v>15</v>
      </c>
    </row>
    <row r="639" spans="1:46" x14ac:dyDescent="0.25">
      <c r="A639" s="10" t="s">
        <v>597</v>
      </c>
      <c r="B639" s="10">
        <v>2038</v>
      </c>
      <c r="C639" s="10" t="s">
        <v>15</v>
      </c>
      <c r="D639" s="124">
        <v>6.8702159180821246E-2</v>
      </c>
      <c r="E639" s="124">
        <v>6.8702159180821246E-2</v>
      </c>
      <c r="F639" s="124">
        <v>6.8702159180821246E-2</v>
      </c>
      <c r="G639" s="124">
        <v>6.8702159180821246E-2</v>
      </c>
      <c r="H639" s="124">
        <v>6.8702159180821246E-2</v>
      </c>
      <c r="I639" s="124">
        <v>9.3936371333337793E-2</v>
      </c>
      <c r="J639" s="124">
        <v>6.8702159180821246E-2</v>
      </c>
      <c r="K639" s="103">
        <v>6.8702159180821246E-2</v>
      </c>
      <c r="L639" s="124">
        <v>6.8702159180821246E-2</v>
      </c>
      <c r="M639" s="103">
        <v>6.8702159180821246E-2</v>
      </c>
      <c r="N639" s="103"/>
      <c r="O639" s="103"/>
      <c r="P639" s="102"/>
      <c r="R639" s="84">
        <f t="shared" si="438"/>
        <v>6.8702159180821246E-2</v>
      </c>
      <c r="S639" s="84">
        <f t="shared" si="439"/>
        <v>6.8702159180821246E-2</v>
      </c>
      <c r="T639" s="84">
        <f t="shared" si="440"/>
        <v>6.8702159180821246E-2</v>
      </c>
      <c r="U639" s="84">
        <f t="shared" si="441"/>
        <v>6.8702159180821246E-2</v>
      </c>
      <c r="V639" s="84">
        <f t="shared" si="444"/>
        <v>6.8702159180821246E-2</v>
      </c>
      <c r="W639" s="84">
        <f t="shared" si="445"/>
        <v>9.3936371333337793E-2</v>
      </c>
      <c r="X639" s="84">
        <f t="shared" si="446"/>
        <v>6.8702159180821246E-2</v>
      </c>
      <c r="Y639" s="84">
        <f t="shared" si="447"/>
        <v>6.8702159180821246E-2</v>
      </c>
      <c r="Z639" s="84">
        <f t="shared" si="448"/>
        <v>6.8702159180821246E-2</v>
      </c>
      <c r="AA639" s="84">
        <f t="shared" si="449"/>
        <v>6.8702159180821246E-2</v>
      </c>
      <c r="AB639" s="84">
        <f t="shared" si="450"/>
        <v>0</v>
      </c>
      <c r="AC639" s="84">
        <f t="shared" si="451"/>
        <v>0</v>
      </c>
      <c r="AD639" s="84">
        <f t="shared" si="452"/>
        <v>0</v>
      </c>
      <c r="AF639" s="83">
        <f t="shared" si="453"/>
        <v>6.8702159180821246E-2</v>
      </c>
      <c r="AG639" s="83">
        <f t="shared" si="454"/>
        <v>6.8702159180821246E-2</v>
      </c>
      <c r="AH639" s="83">
        <f t="shared" si="455"/>
        <v>6.8702159180821246E-2</v>
      </c>
      <c r="AI639" s="83">
        <f t="shared" si="456"/>
        <v>6.8702159180821246E-2</v>
      </c>
      <c r="AJ639" s="83">
        <f t="shared" si="457"/>
        <v>6.8702159180821246E-2</v>
      </c>
      <c r="AK639" s="83">
        <f t="shared" si="458"/>
        <v>9.3936371333337793E-2</v>
      </c>
      <c r="AL639" s="83">
        <f t="shared" si="459"/>
        <v>6.8702159180821246E-2</v>
      </c>
      <c r="AM639" s="83">
        <f t="shared" si="460"/>
        <v>6.8702159180821246E-2</v>
      </c>
      <c r="AN639" s="83">
        <f t="shared" si="461"/>
        <v>6.8702159180821246E-2</v>
      </c>
      <c r="AO639" s="83">
        <f t="shared" si="442"/>
        <v>6.8702159180821246E-2</v>
      </c>
      <c r="AP639" s="83">
        <f t="shared" si="462"/>
        <v>0</v>
      </c>
      <c r="AQ639" s="83">
        <f t="shared" si="463"/>
        <v>0</v>
      </c>
      <c r="AR639" s="83">
        <f t="shared" si="443"/>
        <v>0</v>
      </c>
      <c r="AT639" t="s">
        <v>15</v>
      </c>
    </row>
    <row r="640" spans="1:46" x14ac:dyDescent="0.25">
      <c r="A640" s="10" t="s">
        <v>597</v>
      </c>
      <c r="B640" s="10">
        <v>2039</v>
      </c>
      <c r="C640" s="10" t="s">
        <v>15</v>
      </c>
      <c r="D640" s="124">
        <v>4.5608859411495839E-2</v>
      </c>
      <c r="E640" s="124">
        <v>4.5608859411495839E-2</v>
      </c>
      <c r="F640" s="124">
        <v>4.5608859411495839E-2</v>
      </c>
      <c r="G640" s="124">
        <v>4.5608859411495839E-2</v>
      </c>
      <c r="H640" s="124">
        <v>4.5608859411495839E-2</v>
      </c>
      <c r="I640" s="124">
        <v>6.2360933118449598E-2</v>
      </c>
      <c r="J640" s="124">
        <v>4.5608859411495839E-2</v>
      </c>
      <c r="K640" s="103">
        <v>4.5608859411495839E-2</v>
      </c>
      <c r="L640" s="124">
        <v>4.5608859411495839E-2</v>
      </c>
      <c r="M640" s="103">
        <v>4.5608859411495839E-2</v>
      </c>
      <c r="N640" s="103"/>
      <c r="O640" s="103"/>
      <c r="P640" s="102"/>
      <c r="R640" s="84">
        <f t="shared" si="438"/>
        <v>4.5608859411495839E-2</v>
      </c>
      <c r="S640" s="84">
        <f t="shared" si="439"/>
        <v>4.5608859411495839E-2</v>
      </c>
      <c r="T640" s="84">
        <f t="shared" si="440"/>
        <v>4.5608859411495839E-2</v>
      </c>
      <c r="U640" s="84">
        <f t="shared" si="441"/>
        <v>4.5608859411495839E-2</v>
      </c>
      <c r="V640" s="84">
        <f t="shared" si="444"/>
        <v>4.5608859411495839E-2</v>
      </c>
      <c r="W640" s="84">
        <f t="shared" si="445"/>
        <v>6.2360933118449598E-2</v>
      </c>
      <c r="X640" s="84">
        <f t="shared" si="446"/>
        <v>4.5608859411495839E-2</v>
      </c>
      <c r="Y640" s="84">
        <f t="shared" si="447"/>
        <v>4.5608859411495839E-2</v>
      </c>
      <c r="Z640" s="84">
        <f t="shared" si="448"/>
        <v>4.5608859411495839E-2</v>
      </c>
      <c r="AA640" s="84">
        <f t="shared" si="449"/>
        <v>4.5608859411495839E-2</v>
      </c>
      <c r="AB640" s="84">
        <f t="shared" si="450"/>
        <v>0</v>
      </c>
      <c r="AC640" s="84">
        <f t="shared" si="451"/>
        <v>0</v>
      </c>
      <c r="AD640" s="84">
        <f t="shared" si="452"/>
        <v>0</v>
      </c>
      <c r="AF640" s="83">
        <f t="shared" si="453"/>
        <v>4.5608859411495839E-2</v>
      </c>
      <c r="AG640" s="83">
        <f t="shared" si="454"/>
        <v>4.5608859411495839E-2</v>
      </c>
      <c r="AH640" s="83">
        <f t="shared" si="455"/>
        <v>4.5608859411495839E-2</v>
      </c>
      <c r="AI640" s="83">
        <f t="shared" si="456"/>
        <v>4.5608859411495839E-2</v>
      </c>
      <c r="AJ640" s="83">
        <f t="shared" si="457"/>
        <v>4.5608859411495839E-2</v>
      </c>
      <c r="AK640" s="83">
        <f t="shared" si="458"/>
        <v>6.2360933118449598E-2</v>
      </c>
      <c r="AL640" s="83">
        <f t="shared" si="459"/>
        <v>4.5608859411495839E-2</v>
      </c>
      <c r="AM640" s="83">
        <f t="shared" si="460"/>
        <v>4.5608859411495839E-2</v>
      </c>
      <c r="AN640" s="83">
        <f t="shared" si="461"/>
        <v>4.5608859411495839E-2</v>
      </c>
      <c r="AO640" s="83">
        <f t="shared" si="442"/>
        <v>4.5608859411495839E-2</v>
      </c>
      <c r="AP640" s="83">
        <f t="shared" si="462"/>
        <v>0</v>
      </c>
      <c r="AQ640" s="83">
        <f t="shared" si="463"/>
        <v>0</v>
      </c>
      <c r="AR640" s="83">
        <f t="shared" si="443"/>
        <v>0</v>
      </c>
      <c r="AT640" t="s">
        <v>15</v>
      </c>
    </row>
    <row r="641" spans="1:46" x14ac:dyDescent="0.25">
      <c r="A641" s="10" t="s">
        <v>597</v>
      </c>
      <c r="B641" s="10">
        <v>2040</v>
      </c>
      <c r="C641" s="10" t="s">
        <v>15</v>
      </c>
      <c r="D641" s="124">
        <v>2.7472901177717186E-2</v>
      </c>
      <c r="E641" s="124">
        <v>2.7472901177717186E-2</v>
      </c>
      <c r="F641" s="124">
        <v>2.7472901177717186E-2</v>
      </c>
      <c r="G641" s="124">
        <v>2.7472901177717186E-2</v>
      </c>
      <c r="H641" s="124">
        <v>2.7472901177717186E-2</v>
      </c>
      <c r="I641" s="124">
        <v>3.7563661424989958E-2</v>
      </c>
      <c r="J641" s="124">
        <v>2.7472901177717186E-2</v>
      </c>
      <c r="K641" s="103">
        <v>2.7472901177717186E-2</v>
      </c>
      <c r="L641" s="124">
        <v>2.7472901177717186E-2</v>
      </c>
      <c r="M641" s="103">
        <v>2.7472901177717186E-2</v>
      </c>
      <c r="N641" s="103"/>
      <c r="O641" s="103"/>
      <c r="P641" s="102"/>
      <c r="R641" s="84">
        <f t="shared" si="438"/>
        <v>2.7472901177717186E-2</v>
      </c>
      <c r="S641" s="84">
        <f t="shared" si="439"/>
        <v>2.7472901177717186E-2</v>
      </c>
      <c r="T641" s="84">
        <f t="shared" si="440"/>
        <v>2.7472901177717186E-2</v>
      </c>
      <c r="U641" s="84">
        <f t="shared" si="441"/>
        <v>2.7472901177717186E-2</v>
      </c>
      <c r="V641" s="84">
        <f t="shared" si="444"/>
        <v>2.7472901177717186E-2</v>
      </c>
      <c r="W641" s="84">
        <f t="shared" si="445"/>
        <v>3.7563661424989958E-2</v>
      </c>
      <c r="X641" s="84">
        <f t="shared" si="446"/>
        <v>2.7472901177717186E-2</v>
      </c>
      <c r="Y641" s="84">
        <f t="shared" si="447"/>
        <v>2.7472901177717186E-2</v>
      </c>
      <c r="Z641" s="84">
        <f t="shared" si="448"/>
        <v>2.7472901177717186E-2</v>
      </c>
      <c r="AA641" s="84">
        <f t="shared" si="449"/>
        <v>2.7472901177717186E-2</v>
      </c>
      <c r="AB641" s="84">
        <f t="shared" si="450"/>
        <v>0</v>
      </c>
      <c r="AC641" s="84">
        <f t="shared" si="451"/>
        <v>0</v>
      </c>
      <c r="AD641" s="84">
        <f t="shared" si="452"/>
        <v>0</v>
      </c>
      <c r="AF641" s="83">
        <f t="shared" si="453"/>
        <v>2.7472901177717186E-2</v>
      </c>
      <c r="AG641" s="83">
        <f t="shared" si="454"/>
        <v>2.7472901177717186E-2</v>
      </c>
      <c r="AH641" s="83">
        <f t="shared" si="455"/>
        <v>2.7472901177717186E-2</v>
      </c>
      <c r="AI641" s="83">
        <f t="shared" si="456"/>
        <v>2.7472901177717186E-2</v>
      </c>
      <c r="AJ641" s="83">
        <f t="shared" si="457"/>
        <v>2.7472901177717186E-2</v>
      </c>
      <c r="AK641" s="83">
        <f t="shared" si="458"/>
        <v>3.7563661424989958E-2</v>
      </c>
      <c r="AL641" s="83">
        <f t="shared" si="459"/>
        <v>2.7472901177717186E-2</v>
      </c>
      <c r="AM641" s="83">
        <f t="shared" si="460"/>
        <v>2.7472901177717186E-2</v>
      </c>
      <c r="AN641" s="83">
        <f t="shared" si="461"/>
        <v>2.7472901177717186E-2</v>
      </c>
      <c r="AO641" s="83">
        <f t="shared" si="442"/>
        <v>2.7472901177717186E-2</v>
      </c>
      <c r="AP641" s="83">
        <f t="shared" si="462"/>
        <v>0</v>
      </c>
      <c r="AQ641" s="83">
        <f t="shared" si="463"/>
        <v>0</v>
      </c>
      <c r="AR641" s="83">
        <f t="shared" si="443"/>
        <v>0</v>
      </c>
      <c r="AT641" t="s">
        <v>15</v>
      </c>
    </row>
    <row r="642" spans="1:46" x14ac:dyDescent="0.25">
      <c r="A642" s="10" t="s">
        <v>597</v>
      </c>
      <c r="B642" s="10">
        <v>2041</v>
      </c>
      <c r="C642" s="10" t="s">
        <v>15</v>
      </c>
      <c r="D642" s="124">
        <v>1.4650998159138666E-2</v>
      </c>
      <c r="E642" s="124">
        <v>1.4650998159138666E-2</v>
      </c>
      <c r="F642" s="124">
        <v>1.4650998159138666E-2</v>
      </c>
      <c r="G642" s="124">
        <v>1.4650998159138666E-2</v>
      </c>
      <c r="H642" s="124">
        <v>1.4650998159138666E-2</v>
      </c>
      <c r="I642" s="124">
        <v>2.0032290395104388E-2</v>
      </c>
      <c r="J642" s="124">
        <v>1.4650998159138666E-2</v>
      </c>
      <c r="K642" s="103">
        <v>1.4650998159138666E-2</v>
      </c>
      <c r="L642" s="124">
        <v>1.4650998159138666E-2</v>
      </c>
      <c r="M642" s="103">
        <v>1.4650998159138666E-2</v>
      </c>
      <c r="N642" s="103"/>
      <c r="O642" s="103"/>
      <c r="P642" s="102"/>
      <c r="R642" s="84">
        <f t="shared" si="438"/>
        <v>1.4650998159138666E-2</v>
      </c>
      <c r="S642" s="84">
        <f t="shared" si="439"/>
        <v>1.4650998159138666E-2</v>
      </c>
      <c r="T642" s="84">
        <f t="shared" si="440"/>
        <v>1.4650998159138666E-2</v>
      </c>
      <c r="U642" s="84">
        <f t="shared" si="441"/>
        <v>1.4650998159138666E-2</v>
      </c>
      <c r="V642" s="84">
        <f t="shared" si="444"/>
        <v>1.4650998159138666E-2</v>
      </c>
      <c r="W642" s="84">
        <f t="shared" si="445"/>
        <v>2.0032290395104388E-2</v>
      </c>
      <c r="X642" s="84">
        <f t="shared" si="446"/>
        <v>1.4650998159138666E-2</v>
      </c>
      <c r="Y642" s="84">
        <f t="shared" si="447"/>
        <v>1.4650998159138666E-2</v>
      </c>
      <c r="Z642" s="84">
        <f t="shared" si="448"/>
        <v>1.4650998159138666E-2</v>
      </c>
      <c r="AA642" s="84">
        <f t="shared" si="449"/>
        <v>1.4650998159138666E-2</v>
      </c>
      <c r="AB642" s="84">
        <f t="shared" si="450"/>
        <v>0</v>
      </c>
      <c r="AC642" s="84">
        <f t="shared" si="451"/>
        <v>0</v>
      </c>
      <c r="AD642" s="84">
        <f t="shared" si="452"/>
        <v>0</v>
      </c>
      <c r="AF642" s="83">
        <f t="shared" si="453"/>
        <v>1.4650998159138666E-2</v>
      </c>
      <c r="AG642" s="83">
        <f t="shared" si="454"/>
        <v>1.4650998159138666E-2</v>
      </c>
      <c r="AH642" s="83">
        <f t="shared" si="455"/>
        <v>1.4650998159138666E-2</v>
      </c>
      <c r="AI642" s="83">
        <f t="shared" si="456"/>
        <v>1.4650998159138666E-2</v>
      </c>
      <c r="AJ642" s="83">
        <f t="shared" si="457"/>
        <v>1.4650998159138666E-2</v>
      </c>
      <c r="AK642" s="83">
        <f t="shared" si="458"/>
        <v>2.0032290395104388E-2</v>
      </c>
      <c r="AL642" s="83">
        <f t="shared" si="459"/>
        <v>1.4650998159138666E-2</v>
      </c>
      <c r="AM642" s="83">
        <f t="shared" si="460"/>
        <v>1.4650998159138666E-2</v>
      </c>
      <c r="AN642" s="83">
        <f t="shared" si="461"/>
        <v>1.4650998159138666E-2</v>
      </c>
      <c r="AO642" s="83">
        <f t="shared" si="442"/>
        <v>1.4650998159138666E-2</v>
      </c>
      <c r="AP642" s="83">
        <f t="shared" si="462"/>
        <v>0</v>
      </c>
      <c r="AQ642" s="83">
        <f t="shared" si="463"/>
        <v>0</v>
      </c>
      <c r="AR642" s="83">
        <f t="shared" si="443"/>
        <v>0</v>
      </c>
      <c r="AT642" t="s">
        <v>15</v>
      </c>
    </row>
    <row r="643" spans="1:46" x14ac:dyDescent="0.25">
      <c r="A643" s="10" t="s">
        <v>597</v>
      </c>
      <c r="B643" s="10">
        <v>2042</v>
      </c>
      <c r="C643" s="10" t="s">
        <v>15</v>
      </c>
      <c r="D643" s="124">
        <v>6.582555574928514E-3</v>
      </c>
      <c r="E643" s="124">
        <v>6.582555574928514E-3</v>
      </c>
      <c r="F643" s="124">
        <v>6.582555574928514E-3</v>
      </c>
      <c r="G643" s="124">
        <v>6.582555574928514E-3</v>
      </c>
      <c r="H643" s="124">
        <v>6.582555574928514E-3</v>
      </c>
      <c r="I643" s="124">
        <v>9.000319526805101E-3</v>
      </c>
      <c r="J643" s="124">
        <v>6.582555574928514E-3</v>
      </c>
      <c r="K643" s="103">
        <v>6.582555574928514E-3</v>
      </c>
      <c r="L643" s="124">
        <v>6.582555574928514E-3</v>
      </c>
      <c r="M643" s="103">
        <v>6.582555574928514E-3</v>
      </c>
      <c r="N643" s="103"/>
      <c r="O643" s="103"/>
      <c r="P643" s="102"/>
      <c r="R643" s="84">
        <f t="shared" si="438"/>
        <v>6.582555574928514E-3</v>
      </c>
      <c r="S643" s="84">
        <f t="shared" si="439"/>
        <v>6.582555574928514E-3</v>
      </c>
      <c r="T643" s="84">
        <f t="shared" si="440"/>
        <v>6.582555574928514E-3</v>
      </c>
      <c r="U643" s="84">
        <f t="shared" si="441"/>
        <v>6.582555574928514E-3</v>
      </c>
      <c r="V643" s="84">
        <f t="shared" si="444"/>
        <v>6.582555574928514E-3</v>
      </c>
      <c r="W643" s="84">
        <f t="shared" si="445"/>
        <v>9.000319526805101E-3</v>
      </c>
      <c r="X643" s="84">
        <f t="shared" si="446"/>
        <v>6.582555574928514E-3</v>
      </c>
      <c r="Y643" s="84">
        <f t="shared" si="447"/>
        <v>6.582555574928514E-3</v>
      </c>
      <c r="Z643" s="84">
        <f t="shared" si="448"/>
        <v>6.582555574928514E-3</v>
      </c>
      <c r="AA643" s="84">
        <f t="shared" si="449"/>
        <v>6.582555574928514E-3</v>
      </c>
      <c r="AB643" s="84">
        <f t="shared" si="450"/>
        <v>0</v>
      </c>
      <c r="AC643" s="84">
        <f t="shared" si="451"/>
        <v>0</v>
      </c>
      <c r="AD643" s="84">
        <f t="shared" si="452"/>
        <v>0</v>
      </c>
      <c r="AF643" s="83">
        <f t="shared" si="453"/>
        <v>6.582555574928514E-3</v>
      </c>
      <c r="AG643" s="83">
        <f t="shared" si="454"/>
        <v>6.582555574928514E-3</v>
      </c>
      <c r="AH643" s="83">
        <f t="shared" si="455"/>
        <v>6.582555574928514E-3</v>
      </c>
      <c r="AI643" s="83">
        <f t="shared" si="456"/>
        <v>6.582555574928514E-3</v>
      </c>
      <c r="AJ643" s="83">
        <f t="shared" si="457"/>
        <v>6.582555574928514E-3</v>
      </c>
      <c r="AK643" s="83">
        <f t="shared" si="458"/>
        <v>9.000319526805101E-3</v>
      </c>
      <c r="AL643" s="83">
        <f t="shared" si="459"/>
        <v>6.582555574928514E-3</v>
      </c>
      <c r="AM643" s="83">
        <f t="shared" si="460"/>
        <v>6.582555574928514E-3</v>
      </c>
      <c r="AN643" s="83">
        <f t="shared" si="461"/>
        <v>6.582555574928514E-3</v>
      </c>
      <c r="AO643" s="83">
        <f t="shared" si="442"/>
        <v>6.582555574928514E-3</v>
      </c>
      <c r="AP643" s="83">
        <f t="shared" si="462"/>
        <v>0</v>
      </c>
      <c r="AQ643" s="83">
        <f t="shared" si="463"/>
        <v>0</v>
      </c>
      <c r="AR643" s="83">
        <f t="shared" si="443"/>
        <v>0</v>
      </c>
      <c r="AT643" t="s">
        <v>15</v>
      </c>
    </row>
    <row r="644" spans="1:46" x14ac:dyDescent="0.25">
      <c r="A644" s="10" t="s">
        <v>597</v>
      </c>
      <c r="B644" s="10">
        <v>2043</v>
      </c>
      <c r="C644" s="10" t="s">
        <v>15</v>
      </c>
      <c r="D644" s="124">
        <v>2.1984084050566803E-3</v>
      </c>
      <c r="E644" s="124">
        <v>2.1984084050566803E-3</v>
      </c>
      <c r="F644" s="124">
        <v>2.1984084050566803E-3</v>
      </c>
      <c r="G644" s="124">
        <v>2.1984084050566803E-3</v>
      </c>
      <c r="H644" s="124">
        <v>2.1984084050566803E-3</v>
      </c>
      <c r="I644" s="124">
        <v>3.0058809030471382E-3</v>
      </c>
      <c r="J644" s="124">
        <v>2.1984084050566803E-3</v>
      </c>
      <c r="K644" s="103">
        <v>2.1984084050566803E-3</v>
      </c>
      <c r="L644" s="124">
        <v>2.1984084050566803E-3</v>
      </c>
      <c r="M644" s="103">
        <v>2.1984084050566803E-3</v>
      </c>
      <c r="N644" s="103"/>
      <c r="O644" s="103"/>
      <c r="P644" s="102"/>
      <c r="R644" s="84">
        <f t="shared" si="438"/>
        <v>2.1984084050566803E-3</v>
      </c>
      <c r="S644" s="84">
        <f t="shared" si="439"/>
        <v>2.1984084050566803E-3</v>
      </c>
      <c r="T644" s="84">
        <f t="shared" si="440"/>
        <v>2.1984084050566803E-3</v>
      </c>
      <c r="U644" s="84">
        <f t="shared" si="441"/>
        <v>2.1984084050566803E-3</v>
      </c>
      <c r="V644" s="84">
        <f t="shared" si="444"/>
        <v>2.1984084050566803E-3</v>
      </c>
      <c r="W644" s="84">
        <f t="shared" si="445"/>
        <v>3.0058809030471382E-3</v>
      </c>
      <c r="X644" s="84">
        <f t="shared" si="446"/>
        <v>2.1984084050566803E-3</v>
      </c>
      <c r="Y644" s="84">
        <f t="shared" si="447"/>
        <v>2.1984084050566803E-3</v>
      </c>
      <c r="Z644" s="84">
        <f t="shared" si="448"/>
        <v>2.1984084050566803E-3</v>
      </c>
      <c r="AA644" s="84">
        <f t="shared" si="449"/>
        <v>2.1984084050566803E-3</v>
      </c>
      <c r="AB644" s="84">
        <f t="shared" si="450"/>
        <v>0</v>
      </c>
      <c r="AC644" s="84">
        <f t="shared" si="451"/>
        <v>0</v>
      </c>
      <c r="AD644" s="84">
        <f t="shared" si="452"/>
        <v>0</v>
      </c>
      <c r="AF644" s="83">
        <f t="shared" si="453"/>
        <v>2.1984084050566803E-3</v>
      </c>
      <c r="AG644" s="83">
        <f t="shared" si="454"/>
        <v>2.1984084050566803E-3</v>
      </c>
      <c r="AH644" s="83">
        <f t="shared" si="455"/>
        <v>2.1984084050566803E-3</v>
      </c>
      <c r="AI644" s="83">
        <f t="shared" si="456"/>
        <v>2.1984084050566803E-3</v>
      </c>
      <c r="AJ644" s="83">
        <f t="shared" si="457"/>
        <v>2.1984084050566803E-3</v>
      </c>
      <c r="AK644" s="83">
        <f t="shared" si="458"/>
        <v>3.0058809030471382E-3</v>
      </c>
      <c r="AL644" s="83">
        <f t="shared" si="459"/>
        <v>2.1984084050566803E-3</v>
      </c>
      <c r="AM644" s="83">
        <f t="shared" si="460"/>
        <v>2.1984084050566803E-3</v>
      </c>
      <c r="AN644" s="83">
        <f t="shared" si="461"/>
        <v>2.1984084050566803E-3</v>
      </c>
      <c r="AO644" s="83">
        <f t="shared" si="442"/>
        <v>2.1984084050566803E-3</v>
      </c>
      <c r="AP644" s="83">
        <f t="shared" si="462"/>
        <v>0</v>
      </c>
      <c r="AQ644" s="83">
        <f t="shared" si="463"/>
        <v>0</v>
      </c>
      <c r="AR644" s="83">
        <f t="shared" si="443"/>
        <v>0</v>
      </c>
      <c r="AT644" t="s">
        <v>15</v>
      </c>
    </row>
    <row r="645" spans="1:46" x14ac:dyDescent="0.25">
      <c r="A645" s="10" t="s">
        <v>598</v>
      </c>
      <c r="B645" s="10">
        <v>2023</v>
      </c>
      <c r="C645" s="10" t="s">
        <v>15</v>
      </c>
      <c r="D645" s="106"/>
      <c r="E645" s="106"/>
      <c r="F645" s="106"/>
      <c r="G645" s="106"/>
      <c r="H645" s="106"/>
      <c r="I645" s="106"/>
      <c r="J645" s="106"/>
      <c r="K645" s="103"/>
      <c r="L645" s="103"/>
      <c r="M645" s="103"/>
      <c r="N645" s="103"/>
      <c r="O645" s="103"/>
      <c r="P645" s="102"/>
      <c r="R645" s="84">
        <f t="shared" ref="R645:R708" si="464">D645</f>
        <v>0</v>
      </c>
      <c r="S645" s="84">
        <f t="shared" ref="S645:S708" si="465">E645</f>
        <v>0</v>
      </c>
      <c r="T645" s="84">
        <f t="shared" ref="T645:T708" si="466">F645</f>
        <v>0</v>
      </c>
      <c r="U645" s="84">
        <f t="shared" ref="U645:U708" si="467">G645</f>
        <v>0</v>
      </c>
      <c r="V645" s="84">
        <f t="shared" si="444"/>
        <v>0</v>
      </c>
      <c r="W645" s="84">
        <f t="shared" si="445"/>
        <v>0</v>
      </c>
      <c r="X645" s="84">
        <f t="shared" si="446"/>
        <v>0</v>
      </c>
      <c r="Y645" s="84">
        <f t="shared" si="447"/>
        <v>0</v>
      </c>
      <c r="Z645" s="84">
        <f t="shared" si="448"/>
        <v>0</v>
      </c>
      <c r="AA645" s="84">
        <f t="shared" si="449"/>
        <v>0</v>
      </c>
      <c r="AB645" s="84">
        <f t="shared" si="450"/>
        <v>0</v>
      </c>
      <c r="AC645" s="84">
        <f t="shared" si="451"/>
        <v>0</v>
      </c>
      <c r="AD645" s="84">
        <f t="shared" si="452"/>
        <v>0</v>
      </c>
      <c r="AF645" s="83">
        <f t="shared" si="453"/>
        <v>0</v>
      </c>
      <c r="AG645" s="83">
        <f t="shared" si="454"/>
        <v>0</v>
      </c>
      <c r="AH645" s="83">
        <f t="shared" si="455"/>
        <v>0</v>
      </c>
      <c r="AI645" s="83">
        <f t="shared" si="456"/>
        <v>0</v>
      </c>
      <c r="AJ645" s="83">
        <f t="shared" si="457"/>
        <v>0</v>
      </c>
      <c r="AK645" s="83">
        <f t="shared" si="458"/>
        <v>0</v>
      </c>
      <c r="AL645" s="83">
        <f t="shared" si="459"/>
        <v>0</v>
      </c>
      <c r="AM645" s="83">
        <f t="shared" si="460"/>
        <v>0</v>
      </c>
      <c r="AN645" s="83">
        <f t="shared" si="461"/>
        <v>0</v>
      </c>
      <c r="AO645" s="83">
        <f t="shared" ref="AO645:AO708" si="468">AA645</f>
        <v>0</v>
      </c>
      <c r="AP645" s="83">
        <f t="shared" si="462"/>
        <v>0</v>
      </c>
      <c r="AQ645" s="83">
        <f t="shared" si="463"/>
        <v>0</v>
      </c>
      <c r="AR645" s="83">
        <f t="shared" ref="AR645:AR708" si="469">AD645</f>
        <v>0</v>
      </c>
      <c r="AT645" t="s">
        <v>15</v>
      </c>
    </row>
    <row r="646" spans="1:46" x14ac:dyDescent="0.25">
      <c r="A646" s="10" t="s">
        <v>598</v>
      </c>
      <c r="B646" s="10">
        <v>2024</v>
      </c>
      <c r="C646" s="10" t="s">
        <v>15</v>
      </c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2"/>
      <c r="R646" s="84">
        <f t="shared" si="464"/>
        <v>0</v>
      </c>
      <c r="S646" s="84">
        <f t="shared" si="465"/>
        <v>0</v>
      </c>
      <c r="T646" s="84">
        <f t="shared" si="466"/>
        <v>0</v>
      </c>
      <c r="U646" s="84">
        <f t="shared" si="467"/>
        <v>0</v>
      </c>
      <c r="V646" s="84">
        <f t="shared" si="444"/>
        <v>0</v>
      </c>
      <c r="W646" s="84">
        <f t="shared" si="445"/>
        <v>0</v>
      </c>
      <c r="X646" s="84">
        <f t="shared" si="446"/>
        <v>0</v>
      </c>
      <c r="Y646" s="84">
        <f t="shared" si="447"/>
        <v>0</v>
      </c>
      <c r="Z646" s="84">
        <f t="shared" si="448"/>
        <v>0</v>
      </c>
      <c r="AA646" s="84">
        <f t="shared" si="449"/>
        <v>0</v>
      </c>
      <c r="AB646" s="84">
        <f t="shared" si="450"/>
        <v>0</v>
      </c>
      <c r="AC646" s="84">
        <f t="shared" si="451"/>
        <v>0</v>
      </c>
      <c r="AD646" s="84">
        <f t="shared" si="452"/>
        <v>0</v>
      </c>
      <c r="AF646" s="83">
        <f t="shared" si="453"/>
        <v>0</v>
      </c>
      <c r="AG646" s="83">
        <f t="shared" si="454"/>
        <v>0</v>
      </c>
      <c r="AH646" s="83">
        <f t="shared" si="455"/>
        <v>0</v>
      </c>
      <c r="AI646" s="83">
        <f t="shared" si="456"/>
        <v>0</v>
      </c>
      <c r="AJ646" s="83">
        <f t="shared" si="457"/>
        <v>0</v>
      </c>
      <c r="AK646" s="83">
        <f t="shared" si="458"/>
        <v>0</v>
      </c>
      <c r="AL646" s="83">
        <f t="shared" si="459"/>
        <v>0</v>
      </c>
      <c r="AM646" s="83">
        <f t="shared" si="460"/>
        <v>0</v>
      </c>
      <c r="AN646" s="83">
        <f t="shared" si="461"/>
        <v>0</v>
      </c>
      <c r="AO646" s="83">
        <f t="shared" si="468"/>
        <v>0</v>
      </c>
      <c r="AP646" s="83">
        <f t="shared" si="462"/>
        <v>0</v>
      </c>
      <c r="AQ646" s="83">
        <f t="shared" si="463"/>
        <v>0</v>
      </c>
      <c r="AR646" s="83">
        <f t="shared" si="469"/>
        <v>0</v>
      </c>
      <c r="AT646" t="s">
        <v>15</v>
      </c>
    </row>
    <row r="647" spans="1:46" x14ac:dyDescent="0.25">
      <c r="A647" s="10" t="s">
        <v>598</v>
      </c>
      <c r="B647" s="10">
        <v>2025</v>
      </c>
      <c r="C647" s="10" t="s">
        <v>15</v>
      </c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2"/>
      <c r="R647" s="84">
        <f t="shared" si="464"/>
        <v>0</v>
      </c>
      <c r="S647" s="84">
        <f t="shared" si="465"/>
        <v>0</v>
      </c>
      <c r="T647" s="84">
        <f t="shared" si="466"/>
        <v>0</v>
      </c>
      <c r="U647" s="84">
        <f t="shared" si="467"/>
        <v>0</v>
      </c>
      <c r="V647" s="84">
        <f t="shared" si="444"/>
        <v>0</v>
      </c>
      <c r="W647" s="84">
        <f t="shared" si="445"/>
        <v>0</v>
      </c>
      <c r="X647" s="84">
        <f t="shared" si="446"/>
        <v>0</v>
      </c>
      <c r="Y647" s="84">
        <f t="shared" si="447"/>
        <v>0</v>
      </c>
      <c r="Z647" s="84">
        <f t="shared" si="448"/>
        <v>0</v>
      </c>
      <c r="AA647" s="84">
        <f t="shared" si="449"/>
        <v>0</v>
      </c>
      <c r="AB647" s="84">
        <f t="shared" si="450"/>
        <v>0</v>
      </c>
      <c r="AC647" s="84">
        <f t="shared" si="451"/>
        <v>0</v>
      </c>
      <c r="AD647" s="84">
        <f t="shared" si="452"/>
        <v>0</v>
      </c>
      <c r="AF647" s="83">
        <f t="shared" si="453"/>
        <v>0</v>
      </c>
      <c r="AG647" s="83">
        <f t="shared" si="454"/>
        <v>0</v>
      </c>
      <c r="AH647" s="83">
        <f t="shared" si="455"/>
        <v>0</v>
      </c>
      <c r="AI647" s="83">
        <f t="shared" si="456"/>
        <v>0</v>
      </c>
      <c r="AJ647" s="83">
        <f t="shared" si="457"/>
        <v>0</v>
      </c>
      <c r="AK647" s="83">
        <f t="shared" si="458"/>
        <v>0</v>
      </c>
      <c r="AL647" s="83">
        <f t="shared" si="459"/>
        <v>0</v>
      </c>
      <c r="AM647" s="83">
        <f t="shared" si="460"/>
        <v>0</v>
      </c>
      <c r="AN647" s="83">
        <f t="shared" si="461"/>
        <v>0</v>
      </c>
      <c r="AO647" s="83">
        <f t="shared" si="468"/>
        <v>0</v>
      </c>
      <c r="AP647" s="83">
        <f t="shared" si="462"/>
        <v>0</v>
      </c>
      <c r="AQ647" s="83">
        <f t="shared" si="463"/>
        <v>0</v>
      </c>
      <c r="AR647" s="83">
        <f t="shared" si="469"/>
        <v>0</v>
      </c>
      <c r="AT647" t="s">
        <v>15</v>
      </c>
    </row>
    <row r="648" spans="1:46" x14ac:dyDescent="0.25">
      <c r="A648" s="10" t="s">
        <v>598</v>
      </c>
      <c r="B648" s="10">
        <v>2026</v>
      </c>
      <c r="C648" s="10" t="s">
        <v>15</v>
      </c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2"/>
      <c r="R648" s="84">
        <f t="shared" si="464"/>
        <v>0</v>
      </c>
      <c r="S648" s="84">
        <f t="shared" si="465"/>
        <v>0</v>
      </c>
      <c r="T648" s="84">
        <f t="shared" si="466"/>
        <v>0</v>
      </c>
      <c r="U648" s="84">
        <f t="shared" si="467"/>
        <v>0</v>
      </c>
      <c r="V648" s="84">
        <f t="shared" si="444"/>
        <v>0</v>
      </c>
      <c r="W648" s="84">
        <f t="shared" si="445"/>
        <v>0</v>
      </c>
      <c r="X648" s="84">
        <f t="shared" si="446"/>
        <v>0</v>
      </c>
      <c r="Y648" s="84">
        <f t="shared" si="447"/>
        <v>0</v>
      </c>
      <c r="Z648" s="84">
        <f t="shared" si="448"/>
        <v>0</v>
      </c>
      <c r="AA648" s="84">
        <f t="shared" si="449"/>
        <v>0</v>
      </c>
      <c r="AB648" s="84">
        <f t="shared" si="450"/>
        <v>0</v>
      </c>
      <c r="AC648" s="84">
        <f t="shared" si="451"/>
        <v>0</v>
      </c>
      <c r="AD648" s="84">
        <f t="shared" si="452"/>
        <v>0</v>
      </c>
      <c r="AF648" s="83">
        <f t="shared" si="453"/>
        <v>0</v>
      </c>
      <c r="AG648" s="83">
        <f t="shared" si="454"/>
        <v>0</v>
      </c>
      <c r="AH648" s="83">
        <f t="shared" si="455"/>
        <v>0</v>
      </c>
      <c r="AI648" s="83">
        <f t="shared" si="456"/>
        <v>0</v>
      </c>
      <c r="AJ648" s="83">
        <f t="shared" si="457"/>
        <v>0</v>
      </c>
      <c r="AK648" s="83">
        <f t="shared" si="458"/>
        <v>0</v>
      </c>
      <c r="AL648" s="83">
        <f t="shared" si="459"/>
        <v>0</v>
      </c>
      <c r="AM648" s="83">
        <f t="shared" si="460"/>
        <v>0</v>
      </c>
      <c r="AN648" s="83">
        <f t="shared" si="461"/>
        <v>0</v>
      </c>
      <c r="AO648" s="83">
        <f t="shared" si="468"/>
        <v>0</v>
      </c>
      <c r="AP648" s="83">
        <f t="shared" si="462"/>
        <v>0</v>
      </c>
      <c r="AQ648" s="83">
        <f t="shared" si="463"/>
        <v>0</v>
      </c>
      <c r="AR648" s="83">
        <f t="shared" si="469"/>
        <v>0</v>
      </c>
      <c r="AT648" t="s">
        <v>15</v>
      </c>
    </row>
    <row r="649" spans="1:46" x14ac:dyDescent="0.25">
      <c r="A649" s="10" t="s">
        <v>598</v>
      </c>
      <c r="B649" s="10">
        <v>2027</v>
      </c>
      <c r="C649" s="10" t="s">
        <v>15</v>
      </c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2"/>
      <c r="R649" s="84">
        <f t="shared" si="464"/>
        <v>0</v>
      </c>
      <c r="S649" s="84">
        <f t="shared" si="465"/>
        <v>0</v>
      </c>
      <c r="T649" s="84">
        <f t="shared" si="466"/>
        <v>0</v>
      </c>
      <c r="U649" s="84">
        <f t="shared" si="467"/>
        <v>0</v>
      </c>
      <c r="V649" s="84">
        <f t="shared" si="444"/>
        <v>0</v>
      </c>
      <c r="W649" s="84">
        <f t="shared" si="445"/>
        <v>0</v>
      </c>
      <c r="X649" s="84">
        <f t="shared" si="446"/>
        <v>0</v>
      </c>
      <c r="Y649" s="84">
        <f t="shared" si="447"/>
        <v>0</v>
      </c>
      <c r="Z649" s="84">
        <f t="shared" si="448"/>
        <v>0</v>
      </c>
      <c r="AA649" s="84">
        <f t="shared" ref="AA649:AA712" si="470">M649</f>
        <v>0</v>
      </c>
      <c r="AB649" s="84">
        <f t="shared" si="450"/>
        <v>0</v>
      </c>
      <c r="AC649" s="84">
        <f t="shared" si="451"/>
        <v>0</v>
      </c>
      <c r="AD649" s="84">
        <f t="shared" ref="AD649:AD712" si="471">P649</f>
        <v>0</v>
      </c>
      <c r="AF649" s="83">
        <f t="shared" ref="AF649:AF712" si="472">R649</f>
        <v>0</v>
      </c>
      <c r="AG649" s="83">
        <f t="shared" ref="AG649:AG712" si="473">S649</f>
        <v>0</v>
      </c>
      <c r="AH649" s="83">
        <f t="shared" ref="AH649:AH712" si="474">T649</f>
        <v>0</v>
      </c>
      <c r="AI649" s="83">
        <f t="shared" ref="AI649:AI712" si="475">U649</f>
        <v>0</v>
      </c>
      <c r="AJ649" s="83">
        <f t="shared" ref="AJ649:AJ712" si="476">V649</f>
        <v>0</v>
      </c>
      <c r="AK649" s="83">
        <f t="shared" ref="AK649:AK712" si="477">W649</f>
        <v>0</v>
      </c>
      <c r="AL649" s="83">
        <f t="shared" ref="AL649:AL712" si="478">X649</f>
        <v>0</v>
      </c>
      <c r="AM649" s="83">
        <f t="shared" ref="AM649:AM712" si="479">Y649</f>
        <v>0</v>
      </c>
      <c r="AN649" s="83">
        <f t="shared" ref="AN649:AN712" si="480">Z649</f>
        <v>0</v>
      </c>
      <c r="AO649" s="83">
        <f t="shared" si="468"/>
        <v>0</v>
      </c>
      <c r="AP649" s="83">
        <f t="shared" ref="AP649:AP712" si="481">AB649</f>
        <v>0</v>
      </c>
      <c r="AQ649" s="83">
        <f t="shared" ref="AQ649:AQ712" si="482">AC649</f>
        <v>0</v>
      </c>
      <c r="AR649" s="83">
        <f t="shared" si="469"/>
        <v>0</v>
      </c>
      <c r="AT649" t="s">
        <v>15</v>
      </c>
    </row>
    <row r="650" spans="1:46" x14ac:dyDescent="0.25">
      <c r="A650" s="10" t="s">
        <v>598</v>
      </c>
      <c r="B650" s="10">
        <v>2028</v>
      </c>
      <c r="C650" s="10" t="s">
        <v>15</v>
      </c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2"/>
      <c r="R650" s="84">
        <f t="shared" si="464"/>
        <v>0</v>
      </c>
      <c r="S650" s="84">
        <f t="shared" si="465"/>
        <v>0</v>
      </c>
      <c r="T650" s="84">
        <f t="shared" si="466"/>
        <v>0</v>
      </c>
      <c r="U650" s="84">
        <f t="shared" si="467"/>
        <v>0</v>
      </c>
      <c r="V650" s="84">
        <f t="shared" si="444"/>
        <v>0</v>
      </c>
      <c r="W650" s="84">
        <f t="shared" si="445"/>
        <v>0</v>
      </c>
      <c r="X650" s="84">
        <f t="shared" si="446"/>
        <v>0</v>
      </c>
      <c r="Y650" s="84">
        <f t="shared" si="447"/>
        <v>0</v>
      </c>
      <c r="Z650" s="84">
        <f t="shared" si="448"/>
        <v>0</v>
      </c>
      <c r="AA650" s="84">
        <f t="shared" si="470"/>
        <v>0</v>
      </c>
      <c r="AB650" s="84">
        <f t="shared" si="450"/>
        <v>0</v>
      </c>
      <c r="AC650" s="84">
        <f t="shared" si="451"/>
        <v>0</v>
      </c>
      <c r="AD650" s="84">
        <f t="shared" si="471"/>
        <v>0</v>
      </c>
      <c r="AF650" s="83">
        <f t="shared" si="472"/>
        <v>0</v>
      </c>
      <c r="AG650" s="83">
        <f t="shared" si="473"/>
        <v>0</v>
      </c>
      <c r="AH650" s="83">
        <f t="shared" si="474"/>
        <v>0</v>
      </c>
      <c r="AI650" s="83">
        <f t="shared" si="475"/>
        <v>0</v>
      </c>
      <c r="AJ650" s="83">
        <f t="shared" si="476"/>
        <v>0</v>
      </c>
      <c r="AK650" s="83">
        <f t="shared" si="477"/>
        <v>0</v>
      </c>
      <c r="AL650" s="83">
        <f t="shared" si="478"/>
        <v>0</v>
      </c>
      <c r="AM650" s="83">
        <f t="shared" si="479"/>
        <v>0</v>
      </c>
      <c r="AN650" s="83">
        <f t="shared" si="480"/>
        <v>0</v>
      </c>
      <c r="AO650" s="83">
        <f t="shared" si="468"/>
        <v>0</v>
      </c>
      <c r="AP650" s="83">
        <f t="shared" si="481"/>
        <v>0</v>
      </c>
      <c r="AQ650" s="83">
        <f t="shared" si="482"/>
        <v>0</v>
      </c>
      <c r="AR650" s="83">
        <f t="shared" si="469"/>
        <v>0</v>
      </c>
      <c r="AT650" t="s">
        <v>15</v>
      </c>
    </row>
    <row r="651" spans="1:46" x14ac:dyDescent="0.25">
      <c r="A651" s="10" t="s">
        <v>598</v>
      </c>
      <c r="B651" s="10">
        <v>2029</v>
      </c>
      <c r="C651" s="10" t="s">
        <v>15</v>
      </c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2"/>
      <c r="R651" s="84">
        <f t="shared" si="464"/>
        <v>0</v>
      </c>
      <c r="S651" s="84">
        <f t="shared" si="465"/>
        <v>0</v>
      </c>
      <c r="T651" s="84">
        <f t="shared" si="466"/>
        <v>0</v>
      </c>
      <c r="U651" s="84">
        <f t="shared" si="467"/>
        <v>0</v>
      </c>
      <c r="V651" s="84">
        <f t="shared" si="444"/>
        <v>0</v>
      </c>
      <c r="W651" s="84">
        <f t="shared" si="445"/>
        <v>0</v>
      </c>
      <c r="X651" s="84">
        <f t="shared" si="446"/>
        <v>0</v>
      </c>
      <c r="Y651" s="84">
        <f t="shared" si="447"/>
        <v>0</v>
      </c>
      <c r="Z651" s="84">
        <f t="shared" si="448"/>
        <v>0</v>
      </c>
      <c r="AA651" s="84">
        <f t="shared" si="470"/>
        <v>0</v>
      </c>
      <c r="AB651" s="84">
        <f t="shared" si="450"/>
        <v>0</v>
      </c>
      <c r="AC651" s="84">
        <f t="shared" si="451"/>
        <v>0</v>
      </c>
      <c r="AD651" s="84">
        <f t="shared" si="471"/>
        <v>0</v>
      </c>
      <c r="AF651" s="83">
        <f t="shared" si="472"/>
        <v>0</v>
      </c>
      <c r="AG651" s="83">
        <f t="shared" si="473"/>
        <v>0</v>
      </c>
      <c r="AH651" s="83">
        <f t="shared" si="474"/>
        <v>0</v>
      </c>
      <c r="AI651" s="83">
        <f t="shared" si="475"/>
        <v>0</v>
      </c>
      <c r="AJ651" s="83">
        <f t="shared" si="476"/>
        <v>0</v>
      </c>
      <c r="AK651" s="83">
        <f t="shared" si="477"/>
        <v>0</v>
      </c>
      <c r="AL651" s="83">
        <f t="shared" si="478"/>
        <v>0</v>
      </c>
      <c r="AM651" s="83">
        <f t="shared" si="479"/>
        <v>0</v>
      </c>
      <c r="AN651" s="83">
        <f t="shared" si="480"/>
        <v>0</v>
      </c>
      <c r="AO651" s="83">
        <f t="shared" si="468"/>
        <v>0</v>
      </c>
      <c r="AP651" s="83">
        <f t="shared" si="481"/>
        <v>0</v>
      </c>
      <c r="AQ651" s="83">
        <f t="shared" si="482"/>
        <v>0</v>
      </c>
      <c r="AR651" s="83">
        <f t="shared" si="469"/>
        <v>0</v>
      </c>
      <c r="AT651" t="s">
        <v>15</v>
      </c>
    </row>
    <row r="652" spans="1:46" x14ac:dyDescent="0.25">
      <c r="A652" s="10" t="s">
        <v>598</v>
      </c>
      <c r="B652" s="10">
        <v>2030</v>
      </c>
      <c r="C652" s="10" t="s">
        <v>15</v>
      </c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2"/>
      <c r="R652" s="84">
        <f t="shared" si="464"/>
        <v>0</v>
      </c>
      <c r="S652" s="84">
        <f t="shared" si="465"/>
        <v>0</v>
      </c>
      <c r="T652" s="84">
        <f t="shared" si="466"/>
        <v>0</v>
      </c>
      <c r="U652" s="84">
        <f t="shared" si="467"/>
        <v>0</v>
      </c>
      <c r="V652" s="84">
        <f t="shared" si="444"/>
        <v>0</v>
      </c>
      <c r="W652" s="84">
        <f t="shared" si="445"/>
        <v>0</v>
      </c>
      <c r="X652" s="84">
        <f t="shared" si="446"/>
        <v>0</v>
      </c>
      <c r="Y652" s="84">
        <f t="shared" si="447"/>
        <v>0</v>
      </c>
      <c r="Z652" s="84">
        <f t="shared" si="448"/>
        <v>0</v>
      </c>
      <c r="AA652" s="84">
        <f t="shared" si="470"/>
        <v>0</v>
      </c>
      <c r="AB652" s="84">
        <f t="shared" si="450"/>
        <v>0</v>
      </c>
      <c r="AC652" s="84">
        <f t="shared" si="451"/>
        <v>0</v>
      </c>
      <c r="AD652" s="84">
        <f t="shared" si="471"/>
        <v>0</v>
      </c>
      <c r="AF652" s="83">
        <f t="shared" si="472"/>
        <v>0</v>
      </c>
      <c r="AG652" s="83">
        <f t="shared" si="473"/>
        <v>0</v>
      </c>
      <c r="AH652" s="83">
        <f t="shared" si="474"/>
        <v>0</v>
      </c>
      <c r="AI652" s="83">
        <f t="shared" si="475"/>
        <v>0</v>
      </c>
      <c r="AJ652" s="83">
        <f t="shared" si="476"/>
        <v>0</v>
      </c>
      <c r="AK652" s="83">
        <f t="shared" si="477"/>
        <v>0</v>
      </c>
      <c r="AL652" s="83">
        <f t="shared" si="478"/>
        <v>0</v>
      </c>
      <c r="AM652" s="83">
        <f t="shared" si="479"/>
        <v>0</v>
      </c>
      <c r="AN652" s="83">
        <f t="shared" si="480"/>
        <v>0</v>
      </c>
      <c r="AO652" s="83">
        <f t="shared" si="468"/>
        <v>0</v>
      </c>
      <c r="AP652" s="83">
        <f t="shared" si="481"/>
        <v>0</v>
      </c>
      <c r="AQ652" s="83">
        <f t="shared" si="482"/>
        <v>0</v>
      </c>
      <c r="AR652" s="83">
        <f t="shared" si="469"/>
        <v>0</v>
      </c>
      <c r="AT652" t="s">
        <v>15</v>
      </c>
    </row>
    <row r="653" spans="1:46" x14ac:dyDescent="0.25">
      <c r="A653" s="10" t="s">
        <v>598</v>
      </c>
      <c r="B653" s="10">
        <v>2031</v>
      </c>
      <c r="C653" s="10" t="s">
        <v>15</v>
      </c>
      <c r="D653" s="103"/>
      <c r="E653" s="103">
        <v>2.5449811674943885</v>
      </c>
      <c r="F653" s="103"/>
      <c r="G653" s="103">
        <v>2.5449811674943885</v>
      </c>
      <c r="H653" s="103"/>
      <c r="I653" s="103"/>
      <c r="J653" s="103">
        <v>2.5449811674943885</v>
      </c>
      <c r="K653" s="103">
        <v>2.5449811674943885</v>
      </c>
      <c r="L653" s="103">
        <v>2.5449811674943885</v>
      </c>
      <c r="M653" s="103">
        <v>2.5449811674943885</v>
      </c>
      <c r="N653" s="103"/>
      <c r="O653" s="103"/>
      <c r="P653" s="102"/>
      <c r="R653" s="84">
        <f t="shared" si="464"/>
        <v>0</v>
      </c>
      <c r="S653" s="84">
        <f t="shared" si="465"/>
        <v>2.5449811674943885</v>
      </c>
      <c r="T653" s="84">
        <f t="shared" si="466"/>
        <v>0</v>
      </c>
      <c r="U653" s="84">
        <f t="shared" si="467"/>
        <v>2.5449811674943885</v>
      </c>
      <c r="V653" s="84">
        <f t="shared" si="444"/>
        <v>0</v>
      </c>
      <c r="W653" s="84">
        <f t="shared" si="445"/>
        <v>0</v>
      </c>
      <c r="X653" s="84">
        <f t="shared" si="446"/>
        <v>2.5449811674943885</v>
      </c>
      <c r="Y653" s="84">
        <f t="shared" si="447"/>
        <v>2.5449811674943885</v>
      </c>
      <c r="Z653" s="84">
        <f t="shared" si="448"/>
        <v>2.5449811674943885</v>
      </c>
      <c r="AA653" s="84">
        <f t="shared" si="470"/>
        <v>2.5449811674943885</v>
      </c>
      <c r="AB653" s="84">
        <f t="shared" si="450"/>
        <v>0</v>
      </c>
      <c r="AC653" s="84">
        <f t="shared" si="451"/>
        <v>0</v>
      </c>
      <c r="AD653" s="84">
        <f t="shared" si="471"/>
        <v>0</v>
      </c>
      <c r="AF653" s="83">
        <f t="shared" si="472"/>
        <v>0</v>
      </c>
      <c r="AG653" s="83">
        <f t="shared" si="473"/>
        <v>2.5449811674943885</v>
      </c>
      <c r="AH653" s="83">
        <f t="shared" si="474"/>
        <v>0</v>
      </c>
      <c r="AI653" s="83">
        <f t="shared" si="475"/>
        <v>2.5449811674943885</v>
      </c>
      <c r="AJ653" s="83">
        <f t="shared" si="476"/>
        <v>0</v>
      </c>
      <c r="AK653" s="83">
        <f t="shared" si="477"/>
        <v>0</v>
      </c>
      <c r="AL653" s="83">
        <f t="shared" si="478"/>
        <v>2.5449811674943885</v>
      </c>
      <c r="AM653" s="83">
        <f t="shared" si="479"/>
        <v>2.5449811674943885</v>
      </c>
      <c r="AN653" s="83">
        <f t="shared" si="480"/>
        <v>2.5449811674943885</v>
      </c>
      <c r="AO653" s="83">
        <f t="shared" si="468"/>
        <v>2.5449811674943885</v>
      </c>
      <c r="AP653" s="83">
        <f t="shared" si="481"/>
        <v>0</v>
      </c>
      <c r="AQ653" s="83">
        <f t="shared" si="482"/>
        <v>0</v>
      </c>
      <c r="AR653" s="83">
        <f t="shared" si="469"/>
        <v>0</v>
      </c>
      <c r="AT653" t="s">
        <v>15</v>
      </c>
    </row>
    <row r="654" spans="1:46" x14ac:dyDescent="0.25">
      <c r="A654" s="10" t="s">
        <v>598</v>
      </c>
      <c r="B654" s="10">
        <v>2032</v>
      </c>
      <c r="C654" s="10" t="s">
        <v>15</v>
      </c>
      <c r="D654" s="103"/>
      <c r="E654" s="103">
        <v>4.8638087026695951</v>
      </c>
      <c r="F654" s="103"/>
      <c r="G654" s="103">
        <v>4.8638087026695951</v>
      </c>
      <c r="H654" s="103"/>
      <c r="I654" s="103"/>
      <c r="J654" s="103">
        <v>4.8638087026695951</v>
      </c>
      <c r="K654" s="103">
        <v>4.8638087026695951</v>
      </c>
      <c r="L654" s="103">
        <v>4.8638087026695951</v>
      </c>
      <c r="M654" s="103">
        <v>4.8638087026695951</v>
      </c>
      <c r="N654" s="103"/>
      <c r="O654" s="103"/>
      <c r="P654" s="102"/>
      <c r="R654" s="84">
        <f t="shared" si="464"/>
        <v>0</v>
      </c>
      <c r="S654" s="84">
        <f t="shared" si="465"/>
        <v>4.8638087026695951</v>
      </c>
      <c r="T654" s="84">
        <f t="shared" si="466"/>
        <v>0</v>
      </c>
      <c r="U654" s="84">
        <f t="shared" si="467"/>
        <v>4.8638087026695951</v>
      </c>
      <c r="V654" s="84">
        <f t="shared" si="444"/>
        <v>0</v>
      </c>
      <c r="W654" s="84">
        <f t="shared" si="445"/>
        <v>0</v>
      </c>
      <c r="X654" s="84">
        <f t="shared" si="446"/>
        <v>4.8638087026695951</v>
      </c>
      <c r="Y654" s="84">
        <f t="shared" si="447"/>
        <v>4.8638087026695951</v>
      </c>
      <c r="Z654" s="84">
        <f t="shared" si="448"/>
        <v>4.8638087026695951</v>
      </c>
      <c r="AA654" s="84">
        <f t="shared" si="470"/>
        <v>4.8638087026695951</v>
      </c>
      <c r="AB654" s="84">
        <f t="shared" si="450"/>
        <v>0</v>
      </c>
      <c r="AC654" s="84">
        <f t="shared" si="451"/>
        <v>0</v>
      </c>
      <c r="AD654" s="84">
        <f t="shared" si="471"/>
        <v>0</v>
      </c>
      <c r="AF654" s="83">
        <f t="shared" si="472"/>
        <v>0</v>
      </c>
      <c r="AG654" s="83">
        <f t="shared" si="473"/>
        <v>4.8638087026695951</v>
      </c>
      <c r="AH654" s="83">
        <f t="shared" si="474"/>
        <v>0</v>
      </c>
      <c r="AI654" s="83">
        <f t="shared" si="475"/>
        <v>4.8638087026695951</v>
      </c>
      <c r="AJ654" s="83">
        <f t="shared" si="476"/>
        <v>0</v>
      </c>
      <c r="AK654" s="83">
        <f t="shared" si="477"/>
        <v>0</v>
      </c>
      <c r="AL654" s="83">
        <f t="shared" si="478"/>
        <v>4.8638087026695951</v>
      </c>
      <c r="AM654" s="83">
        <f t="shared" si="479"/>
        <v>4.8638087026695951</v>
      </c>
      <c r="AN654" s="83">
        <f t="shared" si="480"/>
        <v>4.8638087026695951</v>
      </c>
      <c r="AO654" s="83">
        <f t="shared" si="468"/>
        <v>4.8638087026695951</v>
      </c>
      <c r="AP654" s="83">
        <f t="shared" si="481"/>
        <v>0</v>
      </c>
      <c r="AQ654" s="83">
        <f t="shared" si="482"/>
        <v>0</v>
      </c>
      <c r="AR654" s="83">
        <f t="shared" si="469"/>
        <v>0</v>
      </c>
      <c r="AT654" t="s">
        <v>15</v>
      </c>
    </row>
    <row r="655" spans="1:46" x14ac:dyDescent="0.25">
      <c r="A655" s="10" t="s">
        <v>598</v>
      </c>
      <c r="B655" s="10">
        <v>2033</v>
      </c>
      <c r="C655" s="10" t="s">
        <v>15</v>
      </c>
      <c r="D655" s="103"/>
      <c r="E655" s="103">
        <v>6.9460002011397934</v>
      </c>
      <c r="F655" s="103"/>
      <c r="G655" s="103">
        <v>6.9460002011397934</v>
      </c>
      <c r="H655" s="103"/>
      <c r="I655" s="103"/>
      <c r="J655" s="103">
        <v>6.9460002011397934</v>
      </c>
      <c r="K655" s="103">
        <v>6.9460002011397934</v>
      </c>
      <c r="L655" s="103">
        <v>6.9460002011397934</v>
      </c>
      <c r="M655" s="103">
        <v>6.9460002011397934</v>
      </c>
      <c r="N655" s="103"/>
      <c r="O655" s="103"/>
      <c r="P655" s="102"/>
      <c r="R655" s="84">
        <f t="shared" si="464"/>
        <v>0</v>
      </c>
      <c r="S655" s="84">
        <f t="shared" si="465"/>
        <v>6.9460002011397934</v>
      </c>
      <c r="T655" s="84">
        <f t="shared" si="466"/>
        <v>0</v>
      </c>
      <c r="U655" s="84">
        <f t="shared" si="467"/>
        <v>6.9460002011397934</v>
      </c>
      <c r="V655" s="84">
        <f t="shared" si="444"/>
        <v>0</v>
      </c>
      <c r="W655" s="84">
        <f t="shared" si="445"/>
        <v>0</v>
      </c>
      <c r="X655" s="84">
        <f t="shared" si="446"/>
        <v>6.9460002011397934</v>
      </c>
      <c r="Y655" s="84">
        <f t="shared" si="447"/>
        <v>6.9460002011397934</v>
      </c>
      <c r="Z655" s="84">
        <f t="shared" si="448"/>
        <v>6.9460002011397934</v>
      </c>
      <c r="AA655" s="84">
        <f t="shared" si="470"/>
        <v>6.9460002011397934</v>
      </c>
      <c r="AB655" s="84">
        <f t="shared" si="450"/>
        <v>0</v>
      </c>
      <c r="AC655" s="84">
        <f t="shared" si="451"/>
        <v>0</v>
      </c>
      <c r="AD655" s="84">
        <f t="shared" si="471"/>
        <v>0</v>
      </c>
      <c r="AF655" s="83">
        <f t="shared" si="472"/>
        <v>0</v>
      </c>
      <c r="AG655" s="83">
        <f t="shared" si="473"/>
        <v>6.9460002011397934</v>
      </c>
      <c r="AH655" s="83">
        <f t="shared" si="474"/>
        <v>0</v>
      </c>
      <c r="AI655" s="83">
        <f t="shared" si="475"/>
        <v>6.9460002011397934</v>
      </c>
      <c r="AJ655" s="83">
        <f t="shared" si="476"/>
        <v>0</v>
      </c>
      <c r="AK655" s="83">
        <f t="shared" si="477"/>
        <v>0</v>
      </c>
      <c r="AL655" s="83">
        <f t="shared" si="478"/>
        <v>6.9460002011397934</v>
      </c>
      <c r="AM655" s="83">
        <f t="shared" si="479"/>
        <v>6.9460002011397934</v>
      </c>
      <c r="AN655" s="83">
        <f t="shared" si="480"/>
        <v>6.9460002011397934</v>
      </c>
      <c r="AO655" s="83">
        <f t="shared" si="468"/>
        <v>6.9460002011397934</v>
      </c>
      <c r="AP655" s="83">
        <f t="shared" si="481"/>
        <v>0</v>
      </c>
      <c r="AQ655" s="83">
        <f t="shared" si="482"/>
        <v>0</v>
      </c>
      <c r="AR655" s="83">
        <f t="shared" si="469"/>
        <v>0</v>
      </c>
      <c r="AT655" t="s">
        <v>15</v>
      </c>
    </row>
    <row r="656" spans="1:46" x14ac:dyDescent="0.25">
      <c r="A656" s="10" t="s">
        <v>598</v>
      </c>
      <c r="B656" s="10">
        <v>2034</v>
      </c>
      <c r="C656" s="10" t="s">
        <v>15</v>
      </c>
      <c r="D656" s="103"/>
      <c r="E656" s="103">
        <v>8.8147948959117457</v>
      </c>
      <c r="F656" s="103"/>
      <c r="G656" s="103">
        <v>8.8147948959117457</v>
      </c>
      <c r="H656" s="103"/>
      <c r="I656" s="103"/>
      <c r="J656" s="103">
        <v>8.8147948959117457</v>
      </c>
      <c r="K656" s="103">
        <v>8.8147948959117457</v>
      </c>
      <c r="L656" s="103">
        <v>8.8147948959117457</v>
      </c>
      <c r="M656" s="103">
        <v>8.8147948959117457</v>
      </c>
      <c r="N656" s="103"/>
      <c r="O656" s="103"/>
      <c r="P656" s="102"/>
      <c r="R656" s="84">
        <f t="shared" si="464"/>
        <v>0</v>
      </c>
      <c r="S656" s="84">
        <f t="shared" si="465"/>
        <v>8.8147948959117457</v>
      </c>
      <c r="T656" s="84">
        <f t="shared" si="466"/>
        <v>0</v>
      </c>
      <c r="U656" s="84">
        <f t="shared" si="467"/>
        <v>8.8147948959117457</v>
      </c>
      <c r="V656" s="84">
        <f t="shared" si="444"/>
        <v>0</v>
      </c>
      <c r="W656" s="84">
        <f t="shared" si="445"/>
        <v>0</v>
      </c>
      <c r="X656" s="84">
        <f t="shared" si="446"/>
        <v>8.8147948959117457</v>
      </c>
      <c r="Y656" s="84">
        <f t="shared" si="447"/>
        <v>8.8147948959117457</v>
      </c>
      <c r="Z656" s="84">
        <f t="shared" si="448"/>
        <v>8.8147948959117457</v>
      </c>
      <c r="AA656" s="84">
        <f t="shared" si="470"/>
        <v>8.8147948959117457</v>
      </c>
      <c r="AB656" s="84">
        <f t="shared" si="450"/>
        <v>0</v>
      </c>
      <c r="AC656" s="84">
        <f t="shared" si="451"/>
        <v>0</v>
      </c>
      <c r="AD656" s="84">
        <f t="shared" si="471"/>
        <v>0</v>
      </c>
      <c r="AF656" s="83">
        <f t="shared" si="472"/>
        <v>0</v>
      </c>
      <c r="AG656" s="83">
        <f t="shared" si="473"/>
        <v>8.8147948959117457</v>
      </c>
      <c r="AH656" s="83">
        <f t="shared" si="474"/>
        <v>0</v>
      </c>
      <c r="AI656" s="83">
        <f t="shared" si="475"/>
        <v>8.8147948959117457</v>
      </c>
      <c r="AJ656" s="83">
        <f t="shared" si="476"/>
        <v>0</v>
      </c>
      <c r="AK656" s="83">
        <f t="shared" si="477"/>
        <v>0</v>
      </c>
      <c r="AL656" s="83">
        <f t="shared" si="478"/>
        <v>8.8147948959117457</v>
      </c>
      <c r="AM656" s="83">
        <f t="shared" si="479"/>
        <v>8.8147948959117457</v>
      </c>
      <c r="AN656" s="83">
        <f t="shared" si="480"/>
        <v>8.8147948959117457</v>
      </c>
      <c r="AO656" s="83">
        <f t="shared" si="468"/>
        <v>8.8147948959117457</v>
      </c>
      <c r="AP656" s="83">
        <f t="shared" si="481"/>
        <v>0</v>
      </c>
      <c r="AQ656" s="83">
        <f t="shared" si="482"/>
        <v>0</v>
      </c>
      <c r="AR656" s="83">
        <f t="shared" si="469"/>
        <v>0</v>
      </c>
      <c r="AT656" t="s">
        <v>15</v>
      </c>
    </row>
    <row r="657" spans="1:46" x14ac:dyDescent="0.25">
      <c r="A657" s="10" t="s">
        <v>598</v>
      </c>
      <c r="B657" s="10">
        <v>2035</v>
      </c>
      <c r="C657" s="10" t="s">
        <v>15</v>
      </c>
      <c r="D657" s="103"/>
      <c r="E657" s="103">
        <v>10.446854184765831</v>
      </c>
      <c r="F657" s="103"/>
      <c r="G657" s="103">
        <v>10.446854184765831</v>
      </c>
      <c r="H657" s="103"/>
      <c r="I657" s="103"/>
      <c r="J657" s="103">
        <v>10.446854184765831</v>
      </c>
      <c r="K657" s="103">
        <v>10.446854184765831</v>
      </c>
      <c r="L657" s="103">
        <v>10.446854184765831</v>
      </c>
      <c r="M657" s="103">
        <v>10.446854184765831</v>
      </c>
      <c r="N657" s="103"/>
      <c r="O657" s="103"/>
      <c r="P657" s="102"/>
      <c r="R657" s="84">
        <f t="shared" si="464"/>
        <v>0</v>
      </c>
      <c r="S657" s="84">
        <f t="shared" si="465"/>
        <v>10.446854184765831</v>
      </c>
      <c r="T657" s="84">
        <f t="shared" si="466"/>
        <v>0</v>
      </c>
      <c r="U657" s="84">
        <f t="shared" si="467"/>
        <v>10.446854184765831</v>
      </c>
      <c r="V657" s="84">
        <f t="shared" si="444"/>
        <v>0</v>
      </c>
      <c r="W657" s="84">
        <f t="shared" si="445"/>
        <v>0</v>
      </c>
      <c r="X657" s="84">
        <f t="shared" si="446"/>
        <v>10.446854184765831</v>
      </c>
      <c r="Y657" s="84">
        <f t="shared" si="447"/>
        <v>10.446854184765831</v>
      </c>
      <c r="Z657" s="84">
        <f t="shared" si="448"/>
        <v>10.446854184765831</v>
      </c>
      <c r="AA657" s="84">
        <f t="shared" si="470"/>
        <v>10.446854184765831</v>
      </c>
      <c r="AB657" s="84">
        <f t="shared" si="450"/>
        <v>0</v>
      </c>
      <c r="AC657" s="84">
        <f t="shared" si="451"/>
        <v>0</v>
      </c>
      <c r="AD657" s="84">
        <f t="shared" si="471"/>
        <v>0</v>
      </c>
      <c r="AF657" s="83">
        <f t="shared" si="472"/>
        <v>0</v>
      </c>
      <c r="AG657" s="83">
        <f t="shared" si="473"/>
        <v>10.446854184765831</v>
      </c>
      <c r="AH657" s="83">
        <f t="shared" si="474"/>
        <v>0</v>
      </c>
      <c r="AI657" s="83">
        <f t="shared" si="475"/>
        <v>10.446854184765831</v>
      </c>
      <c r="AJ657" s="83">
        <f t="shared" si="476"/>
        <v>0</v>
      </c>
      <c r="AK657" s="83">
        <f t="shared" si="477"/>
        <v>0</v>
      </c>
      <c r="AL657" s="83">
        <f t="shared" si="478"/>
        <v>10.446854184765831</v>
      </c>
      <c r="AM657" s="83">
        <f t="shared" si="479"/>
        <v>10.446854184765831</v>
      </c>
      <c r="AN657" s="83">
        <f t="shared" si="480"/>
        <v>10.446854184765831</v>
      </c>
      <c r="AO657" s="83">
        <f t="shared" si="468"/>
        <v>10.446854184765831</v>
      </c>
      <c r="AP657" s="83">
        <f t="shared" si="481"/>
        <v>0</v>
      </c>
      <c r="AQ657" s="83">
        <f t="shared" si="482"/>
        <v>0</v>
      </c>
      <c r="AR657" s="83">
        <f t="shared" si="469"/>
        <v>0</v>
      </c>
      <c r="AT657" t="s">
        <v>15</v>
      </c>
    </row>
    <row r="658" spans="1:46" x14ac:dyDescent="0.25">
      <c r="A658" s="10" t="s">
        <v>598</v>
      </c>
      <c r="B658" s="10">
        <v>2036</v>
      </c>
      <c r="C658" s="10" t="s">
        <v>15</v>
      </c>
      <c r="D658" s="103"/>
      <c r="E658" s="103">
        <v>11.837034345731231</v>
      </c>
      <c r="F658" s="103"/>
      <c r="G658" s="103">
        <v>11.837034345731231</v>
      </c>
      <c r="H658" s="103"/>
      <c r="I658" s="103"/>
      <c r="J658" s="103">
        <v>11.837034345731231</v>
      </c>
      <c r="K658" s="103">
        <v>11.837034345731231</v>
      </c>
      <c r="L658" s="103">
        <v>11.837034345731231</v>
      </c>
      <c r="M658" s="103">
        <v>11.837034345731231</v>
      </c>
      <c r="N658" s="103"/>
      <c r="O658" s="103"/>
      <c r="P658" s="102"/>
      <c r="R658" s="84">
        <f t="shared" si="464"/>
        <v>0</v>
      </c>
      <c r="S658" s="84">
        <f t="shared" si="465"/>
        <v>11.837034345731231</v>
      </c>
      <c r="T658" s="84">
        <f t="shared" si="466"/>
        <v>0</v>
      </c>
      <c r="U658" s="84">
        <f t="shared" si="467"/>
        <v>11.837034345731231</v>
      </c>
      <c r="V658" s="84">
        <f t="shared" si="444"/>
        <v>0</v>
      </c>
      <c r="W658" s="84">
        <f t="shared" si="445"/>
        <v>0</v>
      </c>
      <c r="X658" s="84">
        <f t="shared" si="446"/>
        <v>11.837034345731231</v>
      </c>
      <c r="Y658" s="84">
        <f t="shared" si="447"/>
        <v>11.837034345731231</v>
      </c>
      <c r="Z658" s="84">
        <f t="shared" si="448"/>
        <v>11.837034345731231</v>
      </c>
      <c r="AA658" s="84">
        <f t="shared" si="470"/>
        <v>11.837034345731231</v>
      </c>
      <c r="AB658" s="84">
        <f t="shared" si="450"/>
        <v>0</v>
      </c>
      <c r="AC658" s="84">
        <f t="shared" si="451"/>
        <v>0</v>
      </c>
      <c r="AD658" s="84">
        <f t="shared" si="471"/>
        <v>0</v>
      </c>
      <c r="AF658" s="83">
        <f t="shared" si="472"/>
        <v>0</v>
      </c>
      <c r="AG658" s="83">
        <f t="shared" si="473"/>
        <v>11.837034345731231</v>
      </c>
      <c r="AH658" s="83">
        <f t="shared" si="474"/>
        <v>0</v>
      </c>
      <c r="AI658" s="83">
        <f t="shared" si="475"/>
        <v>11.837034345731231</v>
      </c>
      <c r="AJ658" s="83">
        <f t="shared" si="476"/>
        <v>0</v>
      </c>
      <c r="AK658" s="83">
        <f t="shared" si="477"/>
        <v>0</v>
      </c>
      <c r="AL658" s="83">
        <f t="shared" si="478"/>
        <v>11.837034345731231</v>
      </c>
      <c r="AM658" s="83">
        <f t="shared" si="479"/>
        <v>11.837034345731231</v>
      </c>
      <c r="AN658" s="83">
        <f t="shared" si="480"/>
        <v>11.837034345731231</v>
      </c>
      <c r="AO658" s="83">
        <f t="shared" si="468"/>
        <v>11.837034345731231</v>
      </c>
      <c r="AP658" s="83">
        <f t="shared" si="481"/>
        <v>0</v>
      </c>
      <c r="AQ658" s="83">
        <f t="shared" si="482"/>
        <v>0</v>
      </c>
      <c r="AR658" s="83">
        <f t="shared" si="469"/>
        <v>0</v>
      </c>
      <c r="AT658" t="s">
        <v>15</v>
      </c>
    </row>
    <row r="659" spans="1:46" x14ac:dyDescent="0.25">
      <c r="A659" s="10" t="s">
        <v>598</v>
      </c>
      <c r="B659" s="10">
        <v>2037</v>
      </c>
      <c r="C659" s="10" t="s">
        <v>15</v>
      </c>
      <c r="D659" s="103"/>
      <c r="E659" s="103">
        <v>12.98529829714035</v>
      </c>
      <c r="F659" s="103"/>
      <c r="G659" s="103">
        <v>12.98529829714035</v>
      </c>
      <c r="H659" s="103"/>
      <c r="I659" s="103"/>
      <c r="J659" s="103">
        <v>12.98529829714035</v>
      </c>
      <c r="K659" s="103">
        <v>12.98529829714035</v>
      </c>
      <c r="L659" s="103">
        <v>12.98529829714035</v>
      </c>
      <c r="M659" s="103">
        <v>12.98529829714035</v>
      </c>
      <c r="N659" s="103"/>
      <c r="O659" s="103"/>
      <c r="P659" s="102"/>
      <c r="R659" s="84">
        <f t="shared" si="464"/>
        <v>0</v>
      </c>
      <c r="S659" s="84">
        <f t="shared" si="465"/>
        <v>12.98529829714035</v>
      </c>
      <c r="T659" s="84">
        <f t="shared" si="466"/>
        <v>0</v>
      </c>
      <c r="U659" s="84">
        <f t="shared" si="467"/>
        <v>12.98529829714035</v>
      </c>
      <c r="V659" s="84">
        <f t="shared" si="444"/>
        <v>0</v>
      </c>
      <c r="W659" s="84">
        <f t="shared" si="445"/>
        <v>0</v>
      </c>
      <c r="X659" s="84">
        <f t="shared" si="446"/>
        <v>12.98529829714035</v>
      </c>
      <c r="Y659" s="84">
        <f t="shared" si="447"/>
        <v>12.98529829714035</v>
      </c>
      <c r="Z659" s="84">
        <f t="shared" si="448"/>
        <v>12.98529829714035</v>
      </c>
      <c r="AA659" s="84">
        <f t="shared" si="470"/>
        <v>12.98529829714035</v>
      </c>
      <c r="AB659" s="84">
        <f t="shared" si="450"/>
        <v>0</v>
      </c>
      <c r="AC659" s="84">
        <f t="shared" si="451"/>
        <v>0</v>
      </c>
      <c r="AD659" s="84">
        <f t="shared" si="471"/>
        <v>0</v>
      </c>
      <c r="AF659" s="83">
        <f t="shared" si="472"/>
        <v>0</v>
      </c>
      <c r="AG659" s="83">
        <f t="shared" si="473"/>
        <v>12.98529829714035</v>
      </c>
      <c r="AH659" s="83">
        <f t="shared" si="474"/>
        <v>0</v>
      </c>
      <c r="AI659" s="83">
        <f t="shared" si="475"/>
        <v>12.98529829714035</v>
      </c>
      <c r="AJ659" s="83">
        <f t="shared" si="476"/>
        <v>0</v>
      </c>
      <c r="AK659" s="83">
        <f t="shared" si="477"/>
        <v>0</v>
      </c>
      <c r="AL659" s="83">
        <f t="shared" si="478"/>
        <v>12.98529829714035</v>
      </c>
      <c r="AM659" s="83">
        <f t="shared" si="479"/>
        <v>12.98529829714035</v>
      </c>
      <c r="AN659" s="83">
        <f t="shared" si="480"/>
        <v>12.98529829714035</v>
      </c>
      <c r="AO659" s="83">
        <f t="shared" si="468"/>
        <v>12.98529829714035</v>
      </c>
      <c r="AP659" s="83">
        <f t="shared" si="481"/>
        <v>0</v>
      </c>
      <c r="AQ659" s="83">
        <f t="shared" si="482"/>
        <v>0</v>
      </c>
      <c r="AR659" s="83">
        <f t="shared" si="469"/>
        <v>0</v>
      </c>
      <c r="AT659" t="s">
        <v>15</v>
      </c>
    </row>
    <row r="660" spans="1:46" x14ac:dyDescent="0.25">
      <c r="A660" s="10" t="s">
        <v>598</v>
      </c>
      <c r="B660" s="10">
        <v>2038</v>
      </c>
      <c r="C660" s="10" t="s">
        <v>15</v>
      </c>
      <c r="D660" s="103"/>
      <c r="E660" s="103">
        <v>13.899281057470162</v>
      </c>
      <c r="F660" s="103"/>
      <c r="G660" s="103">
        <v>13.899281057470162</v>
      </c>
      <c r="H660" s="103"/>
      <c r="I660" s="103"/>
      <c r="J660" s="103">
        <v>13.899281057470162</v>
      </c>
      <c r="K660" s="103">
        <v>13.899281057470162</v>
      </c>
      <c r="L660" s="103">
        <v>13.899281057470162</v>
      </c>
      <c r="M660" s="103">
        <v>13.899281057470162</v>
      </c>
      <c r="N660" s="103"/>
      <c r="O660" s="103"/>
      <c r="P660" s="102"/>
      <c r="R660" s="84">
        <f t="shared" si="464"/>
        <v>0</v>
      </c>
      <c r="S660" s="84">
        <f t="shared" si="465"/>
        <v>13.899281057470162</v>
      </c>
      <c r="T660" s="84">
        <f t="shared" si="466"/>
        <v>0</v>
      </c>
      <c r="U660" s="84">
        <f t="shared" si="467"/>
        <v>13.899281057470162</v>
      </c>
      <c r="V660" s="84">
        <f t="shared" si="444"/>
        <v>0</v>
      </c>
      <c r="W660" s="84">
        <f t="shared" si="445"/>
        <v>0</v>
      </c>
      <c r="X660" s="84">
        <f t="shared" si="446"/>
        <v>13.899281057470162</v>
      </c>
      <c r="Y660" s="84">
        <f t="shared" si="447"/>
        <v>13.899281057470162</v>
      </c>
      <c r="Z660" s="84">
        <f t="shared" si="448"/>
        <v>13.899281057470162</v>
      </c>
      <c r="AA660" s="84">
        <f t="shared" si="470"/>
        <v>13.899281057470162</v>
      </c>
      <c r="AB660" s="84">
        <f t="shared" si="450"/>
        <v>0</v>
      </c>
      <c r="AC660" s="84">
        <f t="shared" si="451"/>
        <v>0</v>
      </c>
      <c r="AD660" s="84">
        <f t="shared" si="471"/>
        <v>0</v>
      </c>
      <c r="AF660" s="83">
        <f t="shared" si="472"/>
        <v>0</v>
      </c>
      <c r="AG660" s="83">
        <f t="shared" si="473"/>
        <v>13.899281057470162</v>
      </c>
      <c r="AH660" s="83">
        <f t="shared" si="474"/>
        <v>0</v>
      </c>
      <c r="AI660" s="83">
        <f t="shared" si="475"/>
        <v>13.899281057470162</v>
      </c>
      <c r="AJ660" s="83">
        <f t="shared" si="476"/>
        <v>0</v>
      </c>
      <c r="AK660" s="83">
        <f t="shared" si="477"/>
        <v>0</v>
      </c>
      <c r="AL660" s="83">
        <f t="shared" si="478"/>
        <v>13.899281057470162</v>
      </c>
      <c r="AM660" s="83">
        <f t="shared" si="479"/>
        <v>13.899281057470162</v>
      </c>
      <c r="AN660" s="83">
        <f t="shared" si="480"/>
        <v>13.899281057470162</v>
      </c>
      <c r="AO660" s="83">
        <f t="shared" si="468"/>
        <v>13.899281057470162</v>
      </c>
      <c r="AP660" s="83">
        <f t="shared" si="481"/>
        <v>0</v>
      </c>
      <c r="AQ660" s="83">
        <f t="shared" si="482"/>
        <v>0</v>
      </c>
      <c r="AR660" s="83">
        <f t="shared" si="469"/>
        <v>0</v>
      </c>
      <c r="AT660" t="s">
        <v>15</v>
      </c>
    </row>
    <row r="661" spans="1:46" x14ac:dyDescent="0.25">
      <c r="A661" s="10" t="s">
        <v>598</v>
      </c>
      <c r="B661" s="10">
        <v>2039</v>
      </c>
      <c r="C661" s="10" t="s">
        <v>15</v>
      </c>
      <c r="D661" s="103"/>
      <c r="E661" s="103">
        <v>14.591414091727145</v>
      </c>
      <c r="F661" s="103"/>
      <c r="G661" s="103">
        <v>14.591414091727145</v>
      </c>
      <c r="H661" s="103"/>
      <c r="I661" s="103"/>
      <c r="J661" s="103">
        <v>14.591414091727145</v>
      </c>
      <c r="K661" s="103">
        <v>14.591414091727145</v>
      </c>
      <c r="L661" s="103">
        <v>14.591414091727145</v>
      </c>
      <c r="M661" s="103">
        <v>14.591414091727145</v>
      </c>
      <c r="N661" s="103"/>
      <c r="O661" s="103"/>
      <c r="P661" s="102"/>
      <c r="R661" s="84">
        <f t="shared" si="464"/>
        <v>0</v>
      </c>
      <c r="S661" s="84">
        <f t="shared" si="465"/>
        <v>14.591414091727145</v>
      </c>
      <c r="T661" s="84">
        <f t="shared" si="466"/>
        <v>0</v>
      </c>
      <c r="U661" s="84">
        <f t="shared" si="467"/>
        <v>14.591414091727145</v>
      </c>
      <c r="V661" s="84">
        <f t="shared" si="444"/>
        <v>0</v>
      </c>
      <c r="W661" s="84">
        <f t="shared" si="445"/>
        <v>0</v>
      </c>
      <c r="X661" s="84">
        <f t="shared" si="446"/>
        <v>14.591414091727145</v>
      </c>
      <c r="Y661" s="84">
        <f t="shared" si="447"/>
        <v>14.591414091727145</v>
      </c>
      <c r="Z661" s="84">
        <f t="shared" si="448"/>
        <v>14.591414091727145</v>
      </c>
      <c r="AA661" s="84">
        <f t="shared" si="470"/>
        <v>14.591414091727145</v>
      </c>
      <c r="AB661" s="84">
        <f t="shared" si="450"/>
        <v>0</v>
      </c>
      <c r="AC661" s="84">
        <f t="shared" si="451"/>
        <v>0</v>
      </c>
      <c r="AD661" s="84">
        <f t="shared" si="471"/>
        <v>0</v>
      </c>
      <c r="AF661" s="83">
        <f t="shared" si="472"/>
        <v>0</v>
      </c>
      <c r="AG661" s="83">
        <f t="shared" si="473"/>
        <v>14.591414091727145</v>
      </c>
      <c r="AH661" s="83">
        <f t="shared" si="474"/>
        <v>0</v>
      </c>
      <c r="AI661" s="83">
        <f t="shared" si="475"/>
        <v>14.591414091727145</v>
      </c>
      <c r="AJ661" s="83">
        <f t="shared" si="476"/>
        <v>0</v>
      </c>
      <c r="AK661" s="83">
        <f t="shared" si="477"/>
        <v>0</v>
      </c>
      <c r="AL661" s="83">
        <f t="shared" si="478"/>
        <v>14.591414091727145</v>
      </c>
      <c r="AM661" s="83">
        <f t="shared" si="479"/>
        <v>14.591414091727145</v>
      </c>
      <c r="AN661" s="83">
        <f t="shared" si="480"/>
        <v>14.591414091727145</v>
      </c>
      <c r="AO661" s="83">
        <f t="shared" si="468"/>
        <v>14.591414091727145</v>
      </c>
      <c r="AP661" s="83">
        <f t="shared" si="481"/>
        <v>0</v>
      </c>
      <c r="AQ661" s="83">
        <f t="shared" si="482"/>
        <v>0</v>
      </c>
      <c r="AR661" s="83">
        <f t="shared" si="469"/>
        <v>0</v>
      </c>
      <c r="AT661" t="s">
        <v>15</v>
      </c>
    </row>
    <row r="662" spans="1:46" x14ac:dyDescent="0.25">
      <c r="A662" s="10" t="s">
        <v>598</v>
      </c>
      <c r="B662" s="10">
        <v>2040</v>
      </c>
      <c r="C662" s="10" t="s">
        <v>15</v>
      </c>
      <c r="D662" s="103"/>
      <c r="E662" s="103">
        <v>15.078418831656057</v>
      </c>
      <c r="F662" s="103"/>
      <c r="G662" s="103">
        <v>15.078418831656057</v>
      </c>
      <c r="H662" s="103"/>
      <c r="I662" s="103"/>
      <c r="J662" s="103">
        <v>15.078418831656057</v>
      </c>
      <c r="K662" s="103">
        <v>15.078418831656057</v>
      </c>
      <c r="L662" s="103">
        <v>15.078418831656057</v>
      </c>
      <c r="M662" s="103">
        <v>15.078418831656057</v>
      </c>
      <c r="N662" s="103"/>
      <c r="O662" s="103"/>
      <c r="P662" s="102"/>
      <c r="R662" s="84">
        <f t="shared" si="464"/>
        <v>0</v>
      </c>
      <c r="S662" s="84">
        <f t="shared" si="465"/>
        <v>15.078418831656057</v>
      </c>
      <c r="T662" s="84">
        <f t="shared" si="466"/>
        <v>0</v>
      </c>
      <c r="U662" s="84">
        <f t="shared" si="467"/>
        <v>15.078418831656057</v>
      </c>
      <c r="V662" s="84">
        <f t="shared" si="444"/>
        <v>0</v>
      </c>
      <c r="W662" s="84">
        <f t="shared" si="445"/>
        <v>0</v>
      </c>
      <c r="X662" s="84">
        <f t="shared" si="446"/>
        <v>15.078418831656057</v>
      </c>
      <c r="Y662" s="84">
        <f t="shared" si="447"/>
        <v>15.078418831656057</v>
      </c>
      <c r="Z662" s="84">
        <f t="shared" si="448"/>
        <v>15.078418831656057</v>
      </c>
      <c r="AA662" s="84">
        <f t="shared" si="470"/>
        <v>15.078418831656057</v>
      </c>
      <c r="AB662" s="84">
        <f t="shared" si="450"/>
        <v>0</v>
      </c>
      <c r="AC662" s="84">
        <f t="shared" si="451"/>
        <v>0</v>
      </c>
      <c r="AD662" s="84">
        <f t="shared" si="471"/>
        <v>0</v>
      </c>
      <c r="AF662" s="83">
        <f t="shared" si="472"/>
        <v>0</v>
      </c>
      <c r="AG662" s="83">
        <f t="shared" si="473"/>
        <v>15.078418831656057</v>
      </c>
      <c r="AH662" s="83">
        <f t="shared" si="474"/>
        <v>0</v>
      </c>
      <c r="AI662" s="83">
        <f t="shared" si="475"/>
        <v>15.078418831656057</v>
      </c>
      <c r="AJ662" s="83">
        <f t="shared" si="476"/>
        <v>0</v>
      </c>
      <c r="AK662" s="83">
        <f t="shared" si="477"/>
        <v>0</v>
      </c>
      <c r="AL662" s="83">
        <f t="shared" si="478"/>
        <v>15.078418831656057</v>
      </c>
      <c r="AM662" s="83">
        <f t="shared" si="479"/>
        <v>15.078418831656057</v>
      </c>
      <c r="AN662" s="83">
        <f t="shared" si="480"/>
        <v>15.078418831656057</v>
      </c>
      <c r="AO662" s="83">
        <f t="shared" si="468"/>
        <v>15.078418831656057</v>
      </c>
      <c r="AP662" s="83">
        <f t="shared" si="481"/>
        <v>0</v>
      </c>
      <c r="AQ662" s="83">
        <f t="shared" si="482"/>
        <v>0</v>
      </c>
      <c r="AR662" s="83">
        <f t="shared" si="469"/>
        <v>0</v>
      </c>
      <c r="AT662" t="s">
        <v>15</v>
      </c>
    </row>
    <row r="663" spans="1:46" x14ac:dyDescent="0.25">
      <c r="A663" s="10" t="s">
        <v>598</v>
      </c>
      <c r="B663" s="10">
        <v>2041</v>
      </c>
      <c r="C663" s="10" t="s">
        <v>15</v>
      </c>
      <c r="D663" s="103"/>
      <c r="E663" s="103">
        <v>15.271621114803784</v>
      </c>
      <c r="F663" s="103"/>
      <c r="G663" s="103">
        <v>15.271621114803784</v>
      </c>
      <c r="H663" s="103"/>
      <c r="I663" s="103"/>
      <c r="J663" s="103">
        <v>15.271621114803784</v>
      </c>
      <c r="K663" s="103">
        <v>15.271621114803784</v>
      </c>
      <c r="L663" s="103">
        <v>15.271621114803784</v>
      </c>
      <c r="M663" s="103">
        <v>15.271621114803784</v>
      </c>
      <c r="N663" s="103"/>
      <c r="O663" s="103"/>
      <c r="P663" s="102"/>
      <c r="R663" s="84">
        <f t="shared" si="464"/>
        <v>0</v>
      </c>
      <c r="S663" s="84">
        <f t="shared" si="465"/>
        <v>15.271621114803784</v>
      </c>
      <c r="T663" s="84">
        <f t="shared" si="466"/>
        <v>0</v>
      </c>
      <c r="U663" s="84">
        <f t="shared" si="467"/>
        <v>15.271621114803784</v>
      </c>
      <c r="V663" s="84">
        <f t="shared" si="444"/>
        <v>0</v>
      </c>
      <c r="W663" s="84">
        <f t="shared" si="445"/>
        <v>0</v>
      </c>
      <c r="X663" s="84">
        <f t="shared" si="446"/>
        <v>15.271621114803784</v>
      </c>
      <c r="Y663" s="84">
        <f t="shared" si="447"/>
        <v>15.271621114803784</v>
      </c>
      <c r="Z663" s="84">
        <f t="shared" si="448"/>
        <v>15.271621114803784</v>
      </c>
      <c r="AA663" s="84">
        <f t="shared" si="470"/>
        <v>15.271621114803784</v>
      </c>
      <c r="AB663" s="84">
        <f t="shared" si="450"/>
        <v>0</v>
      </c>
      <c r="AC663" s="84">
        <f t="shared" si="451"/>
        <v>0</v>
      </c>
      <c r="AD663" s="84">
        <f t="shared" si="471"/>
        <v>0</v>
      </c>
      <c r="AF663" s="83">
        <f t="shared" si="472"/>
        <v>0</v>
      </c>
      <c r="AG663" s="83">
        <f t="shared" si="473"/>
        <v>15.271621114803784</v>
      </c>
      <c r="AH663" s="83">
        <f t="shared" si="474"/>
        <v>0</v>
      </c>
      <c r="AI663" s="83">
        <f t="shared" si="475"/>
        <v>15.271621114803784</v>
      </c>
      <c r="AJ663" s="83">
        <f t="shared" si="476"/>
        <v>0</v>
      </c>
      <c r="AK663" s="83">
        <f t="shared" si="477"/>
        <v>0</v>
      </c>
      <c r="AL663" s="83">
        <f t="shared" si="478"/>
        <v>15.271621114803784</v>
      </c>
      <c r="AM663" s="83">
        <f t="shared" si="479"/>
        <v>15.271621114803784</v>
      </c>
      <c r="AN663" s="83">
        <f t="shared" si="480"/>
        <v>15.271621114803784</v>
      </c>
      <c r="AO663" s="83">
        <f t="shared" si="468"/>
        <v>15.271621114803784</v>
      </c>
      <c r="AP663" s="83">
        <f t="shared" si="481"/>
        <v>0</v>
      </c>
      <c r="AQ663" s="83">
        <f t="shared" si="482"/>
        <v>0</v>
      </c>
      <c r="AR663" s="83">
        <f t="shared" si="469"/>
        <v>0</v>
      </c>
      <c r="AT663" t="s">
        <v>15</v>
      </c>
    </row>
    <row r="664" spans="1:46" x14ac:dyDescent="0.25">
      <c r="A664" s="10" t="s">
        <v>598</v>
      </c>
      <c r="B664" s="10">
        <v>2042</v>
      </c>
      <c r="C664" s="10" t="s">
        <v>15</v>
      </c>
      <c r="D664" s="103"/>
      <c r="E664" s="103">
        <v>15.250919749987359</v>
      </c>
      <c r="F664" s="103"/>
      <c r="G664" s="103">
        <v>15.250919749987359</v>
      </c>
      <c r="H664" s="103"/>
      <c r="I664" s="103"/>
      <c r="J664" s="103">
        <v>15.250919749987359</v>
      </c>
      <c r="K664" s="103">
        <v>15.250919749987359</v>
      </c>
      <c r="L664" s="103">
        <v>15.250919749987359</v>
      </c>
      <c r="M664" s="103">
        <v>15.250919749987359</v>
      </c>
      <c r="N664" s="103"/>
      <c r="O664" s="103"/>
      <c r="P664" s="102"/>
      <c r="R664" s="84">
        <f t="shared" si="464"/>
        <v>0</v>
      </c>
      <c r="S664" s="84">
        <f t="shared" si="465"/>
        <v>15.250919749987359</v>
      </c>
      <c r="T664" s="84">
        <f t="shared" si="466"/>
        <v>0</v>
      </c>
      <c r="U664" s="84">
        <f t="shared" si="467"/>
        <v>15.250919749987359</v>
      </c>
      <c r="V664" s="84">
        <f t="shared" si="444"/>
        <v>0</v>
      </c>
      <c r="W664" s="84">
        <f t="shared" si="445"/>
        <v>0</v>
      </c>
      <c r="X664" s="84">
        <f t="shared" si="446"/>
        <v>15.250919749987359</v>
      </c>
      <c r="Y664" s="84">
        <f t="shared" si="447"/>
        <v>15.250919749987359</v>
      </c>
      <c r="Z664" s="84">
        <f t="shared" si="448"/>
        <v>15.250919749987359</v>
      </c>
      <c r="AA664" s="84">
        <f t="shared" si="470"/>
        <v>15.250919749987359</v>
      </c>
      <c r="AB664" s="84">
        <f t="shared" si="450"/>
        <v>0</v>
      </c>
      <c r="AC664" s="84">
        <f t="shared" si="451"/>
        <v>0</v>
      </c>
      <c r="AD664" s="84">
        <f t="shared" si="471"/>
        <v>0</v>
      </c>
      <c r="AF664" s="83">
        <f t="shared" si="472"/>
        <v>0</v>
      </c>
      <c r="AG664" s="83">
        <f t="shared" si="473"/>
        <v>15.250919749987359</v>
      </c>
      <c r="AH664" s="83">
        <f t="shared" si="474"/>
        <v>0</v>
      </c>
      <c r="AI664" s="83">
        <f t="shared" si="475"/>
        <v>15.250919749987359</v>
      </c>
      <c r="AJ664" s="83">
        <f t="shared" si="476"/>
        <v>0</v>
      </c>
      <c r="AK664" s="83">
        <f t="shared" si="477"/>
        <v>0</v>
      </c>
      <c r="AL664" s="83">
        <f t="shared" si="478"/>
        <v>15.250919749987359</v>
      </c>
      <c r="AM664" s="83">
        <f t="shared" si="479"/>
        <v>15.250919749987359</v>
      </c>
      <c r="AN664" s="83">
        <f t="shared" si="480"/>
        <v>15.250919749987359</v>
      </c>
      <c r="AO664" s="83">
        <f t="shared" si="468"/>
        <v>15.250919749987359</v>
      </c>
      <c r="AP664" s="83">
        <f t="shared" si="481"/>
        <v>0</v>
      </c>
      <c r="AQ664" s="83">
        <f t="shared" si="482"/>
        <v>0</v>
      </c>
      <c r="AR664" s="83">
        <f t="shared" si="469"/>
        <v>0</v>
      </c>
      <c r="AT664" t="s">
        <v>15</v>
      </c>
    </row>
    <row r="665" spans="1:46" x14ac:dyDescent="0.25">
      <c r="A665" s="10" t="s">
        <v>598</v>
      </c>
      <c r="B665" s="10">
        <v>2043</v>
      </c>
      <c r="C665" s="10" t="s">
        <v>15</v>
      </c>
      <c r="D665" s="103"/>
      <c r="E665" s="103">
        <v>12.881301812806091</v>
      </c>
      <c r="F665" s="103"/>
      <c r="G665" s="103">
        <v>12.881301812806091</v>
      </c>
      <c r="H665" s="103"/>
      <c r="I665" s="103"/>
      <c r="J665" s="103">
        <v>12.881301812806091</v>
      </c>
      <c r="K665" s="103">
        <v>12.881301812806091</v>
      </c>
      <c r="L665" s="103">
        <v>12.881301812806091</v>
      </c>
      <c r="M665" s="103">
        <v>12.881301812806091</v>
      </c>
      <c r="N665" s="103"/>
      <c r="O665" s="103"/>
      <c r="P665" s="102"/>
      <c r="R665" s="84">
        <f t="shared" si="464"/>
        <v>0</v>
      </c>
      <c r="S665" s="84">
        <f t="shared" si="465"/>
        <v>12.881301812806091</v>
      </c>
      <c r="T665" s="84">
        <f t="shared" si="466"/>
        <v>0</v>
      </c>
      <c r="U665" s="84">
        <f t="shared" si="467"/>
        <v>12.881301812806091</v>
      </c>
      <c r="V665" s="84">
        <f t="shared" si="444"/>
        <v>0</v>
      </c>
      <c r="W665" s="84">
        <f t="shared" si="445"/>
        <v>0</v>
      </c>
      <c r="X665" s="84">
        <f t="shared" si="446"/>
        <v>12.881301812806091</v>
      </c>
      <c r="Y665" s="84">
        <f t="shared" si="447"/>
        <v>12.881301812806091</v>
      </c>
      <c r="Z665" s="84">
        <f t="shared" si="448"/>
        <v>12.881301812806091</v>
      </c>
      <c r="AA665" s="84">
        <f t="shared" si="470"/>
        <v>12.881301812806091</v>
      </c>
      <c r="AB665" s="84">
        <f t="shared" si="450"/>
        <v>0</v>
      </c>
      <c r="AC665" s="84">
        <f t="shared" si="451"/>
        <v>0</v>
      </c>
      <c r="AD665" s="84">
        <f t="shared" si="471"/>
        <v>0</v>
      </c>
      <c r="AF665" s="83">
        <f t="shared" si="472"/>
        <v>0</v>
      </c>
      <c r="AG665" s="83">
        <f t="shared" si="473"/>
        <v>12.881301812806091</v>
      </c>
      <c r="AH665" s="83">
        <f t="shared" si="474"/>
        <v>0</v>
      </c>
      <c r="AI665" s="83">
        <f t="shared" si="475"/>
        <v>12.881301812806091</v>
      </c>
      <c r="AJ665" s="83">
        <f t="shared" si="476"/>
        <v>0</v>
      </c>
      <c r="AK665" s="83">
        <f t="shared" si="477"/>
        <v>0</v>
      </c>
      <c r="AL665" s="83">
        <f t="shared" si="478"/>
        <v>12.881301812806091</v>
      </c>
      <c r="AM665" s="83">
        <f t="shared" si="479"/>
        <v>12.881301812806091</v>
      </c>
      <c r="AN665" s="83">
        <f t="shared" si="480"/>
        <v>12.881301812806091</v>
      </c>
      <c r="AO665" s="83">
        <f t="shared" si="468"/>
        <v>12.881301812806091</v>
      </c>
      <c r="AP665" s="83">
        <f t="shared" si="481"/>
        <v>0</v>
      </c>
      <c r="AQ665" s="83">
        <f t="shared" si="482"/>
        <v>0</v>
      </c>
      <c r="AR665" s="83">
        <f t="shared" si="469"/>
        <v>0</v>
      </c>
      <c r="AT665" t="s">
        <v>15</v>
      </c>
    </row>
    <row r="666" spans="1:46" x14ac:dyDescent="0.25">
      <c r="A666" s="10" t="s">
        <v>599</v>
      </c>
      <c r="B666" s="10">
        <v>2023</v>
      </c>
      <c r="C666" s="10" t="s">
        <v>15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2"/>
      <c r="R666" s="84">
        <f t="shared" si="464"/>
        <v>0</v>
      </c>
      <c r="S666" s="84">
        <f t="shared" si="465"/>
        <v>0</v>
      </c>
      <c r="T666" s="84">
        <f t="shared" si="466"/>
        <v>0</v>
      </c>
      <c r="U666" s="84">
        <f t="shared" si="467"/>
        <v>0</v>
      </c>
      <c r="V666" s="84">
        <f t="shared" si="444"/>
        <v>0</v>
      </c>
      <c r="W666" s="84">
        <f t="shared" si="445"/>
        <v>0</v>
      </c>
      <c r="X666" s="84">
        <f t="shared" si="446"/>
        <v>0</v>
      </c>
      <c r="Y666" s="84">
        <f t="shared" si="447"/>
        <v>0</v>
      </c>
      <c r="Z666" s="84">
        <f t="shared" si="448"/>
        <v>0</v>
      </c>
      <c r="AA666" s="84">
        <f t="shared" si="470"/>
        <v>0</v>
      </c>
      <c r="AB666" s="84">
        <f t="shared" si="450"/>
        <v>0</v>
      </c>
      <c r="AC666" s="84">
        <f t="shared" si="451"/>
        <v>0</v>
      </c>
      <c r="AD666" s="84">
        <f t="shared" si="471"/>
        <v>0</v>
      </c>
      <c r="AF666" s="83">
        <f t="shared" si="472"/>
        <v>0</v>
      </c>
      <c r="AG666" s="83">
        <f t="shared" si="473"/>
        <v>0</v>
      </c>
      <c r="AH666" s="83">
        <f t="shared" si="474"/>
        <v>0</v>
      </c>
      <c r="AI666" s="83">
        <f t="shared" si="475"/>
        <v>0</v>
      </c>
      <c r="AJ666" s="83">
        <f t="shared" si="476"/>
        <v>0</v>
      </c>
      <c r="AK666" s="83">
        <f t="shared" si="477"/>
        <v>0</v>
      </c>
      <c r="AL666" s="83">
        <f t="shared" si="478"/>
        <v>0</v>
      </c>
      <c r="AM666" s="83">
        <f t="shared" si="479"/>
        <v>0</v>
      </c>
      <c r="AN666" s="83">
        <f t="shared" si="480"/>
        <v>0</v>
      </c>
      <c r="AO666" s="83">
        <f t="shared" si="468"/>
        <v>0</v>
      </c>
      <c r="AP666" s="83">
        <f t="shared" si="481"/>
        <v>0</v>
      </c>
      <c r="AQ666" s="83">
        <f t="shared" si="482"/>
        <v>0</v>
      </c>
      <c r="AR666" s="83">
        <f t="shared" si="469"/>
        <v>0</v>
      </c>
      <c r="AT666" t="s">
        <v>15</v>
      </c>
    </row>
    <row r="667" spans="1:46" x14ac:dyDescent="0.25">
      <c r="A667" s="10" t="s">
        <v>599</v>
      </c>
      <c r="B667" s="10">
        <v>2024</v>
      </c>
      <c r="C667" s="10" t="s">
        <v>15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2"/>
      <c r="R667" s="84">
        <f t="shared" si="464"/>
        <v>0</v>
      </c>
      <c r="S667" s="84">
        <f t="shared" si="465"/>
        <v>0</v>
      </c>
      <c r="T667" s="84">
        <f t="shared" si="466"/>
        <v>0</v>
      </c>
      <c r="U667" s="84">
        <f t="shared" si="467"/>
        <v>0</v>
      </c>
      <c r="V667" s="84">
        <f t="shared" si="444"/>
        <v>0</v>
      </c>
      <c r="W667" s="84">
        <f t="shared" si="445"/>
        <v>0</v>
      </c>
      <c r="X667" s="84">
        <f t="shared" si="446"/>
        <v>0</v>
      </c>
      <c r="Y667" s="84">
        <f t="shared" si="447"/>
        <v>0</v>
      </c>
      <c r="Z667" s="84">
        <f t="shared" si="448"/>
        <v>0</v>
      </c>
      <c r="AA667" s="84">
        <f t="shared" si="470"/>
        <v>0</v>
      </c>
      <c r="AB667" s="84">
        <f t="shared" si="450"/>
        <v>0</v>
      </c>
      <c r="AC667" s="84">
        <f t="shared" si="451"/>
        <v>0</v>
      </c>
      <c r="AD667" s="84">
        <f t="shared" si="471"/>
        <v>0</v>
      </c>
      <c r="AF667" s="83">
        <f t="shared" si="472"/>
        <v>0</v>
      </c>
      <c r="AG667" s="83">
        <f t="shared" si="473"/>
        <v>0</v>
      </c>
      <c r="AH667" s="83">
        <f t="shared" si="474"/>
        <v>0</v>
      </c>
      <c r="AI667" s="83">
        <f t="shared" si="475"/>
        <v>0</v>
      </c>
      <c r="AJ667" s="83">
        <f t="shared" si="476"/>
        <v>0</v>
      </c>
      <c r="AK667" s="83">
        <f t="shared" si="477"/>
        <v>0</v>
      </c>
      <c r="AL667" s="83">
        <f t="shared" si="478"/>
        <v>0</v>
      </c>
      <c r="AM667" s="83">
        <f t="shared" si="479"/>
        <v>0</v>
      </c>
      <c r="AN667" s="83">
        <f t="shared" si="480"/>
        <v>0</v>
      </c>
      <c r="AO667" s="83">
        <f t="shared" si="468"/>
        <v>0</v>
      </c>
      <c r="AP667" s="83">
        <f t="shared" si="481"/>
        <v>0</v>
      </c>
      <c r="AQ667" s="83">
        <f t="shared" si="482"/>
        <v>0</v>
      </c>
      <c r="AR667" s="83">
        <f t="shared" si="469"/>
        <v>0</v>
      </c>
      <c r="AT667" t="s">
        <v>15</v>
      </c>
    </row>
    <row r="668" spans="1:46" x14ac:dyDescent="0.25">
      <c r="A668" s="10" t="s">
        <v>599</v>
      </c>
      <c r="B668" s="10">
        <v>2025</v>
      </c>
      <c r="C668" s="10" t="s">
        <v>15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2"/>
      <c r="R668" s="84">
        <f t="shared" si="464"/>
        <v>0</v>
      </c>
      <c r="S668" s="84">
        <f t="shared" si="465"/>
        <v>0</v>
      </c>
      <c r="T668" s="84">
        <f t="shared" si="466"/>
        <v>0</v>
      </c>
      <c r="U668" s="84">
        <f t="shared" si="467"/>
        <v>0</v>
      </c>
      <c r="V668" s="84">
        <f t="shared" si="444"/>
        <v>0</v>
      </c>
      <c r="W668" s="84">
        <f t="shared" si="445"/>
        <v>0</v>
      </c>
      <c r="X668" s="84">
        <f t="shared" si="446"/>
        <v>0</v>
      </c>
      <c r="Y668" s="84">
        <f t="shared" si="447"/>
        <v>0</v>
      </c>
      <c r="Z668" s="84">
        <f t="shared" si="448"/>
        <v>0</v>
      </c>
      <c r="AA668" s="84">
        <f t="shared" si="470"/>
        <v>0</v>
      </c>
      <c r="AB668" s="84">
        <f t="shared" si="450"/>
        <v>0</v>
      </c>
      <c r="AC668" s="84">
        <f t="shared" si="451"/>
        <v>0</v>
      </c>
      <c r="AD668" s="84">
        <f t="shared" si="471"/>
        <v>0</v>
      </c>
      <c r="AF668" s="83">
        <f t="shared" si="472"/>
        <v>0</v>
      </c>
      <c r="AG668" s="83">
        <f t="shared" si="473"/>
        <v>0</v>
      </c>
      <c r="AH668" s="83">
        <f t="shared" si="474"/>
        <v>0</v>
      </c>
      <c r="AI668" s="83">
        <f t="shared" si="475"/>
        <v>0</v>
      </c>
      <c r="AJ668" s="83">
        <f t="shared" si="476"/>
        <v>0</v>
      </c>
      <c r="AK668" s="83">
        <f t="shared" si="477"/>
        <v>0</v>
      </c>
      <c r="AL668" s="83">
        <f t="shared" si="478"/>
        <v>0</v>
      </c>
      <c r="AM668" s="83">
        <f t="shared" si="479"/>
        <v>0</v>
      </c>
      <c r="AN668" s="83">
        <f t="shared" si="480"/>
        <v>0</v>
      </c>
      <c r="AO668" s="83">
        <f t="shared" si="468"/>
        <v>0</v>
      </c>
      <c r="AP668" s="83">
        <f t="shared" si="481"/>
        <v>0</v>
      </c>
      <c r="AQ668" s="83">
        <f t="shared" si="482"/>
        <v>0</v>
      </c>
      <c r="AR668" s="83">
        <f t="shared" si="469"/>
        <v>0</v>
      </c>
      <c r="AT668" t="s">
        <v>15</v>
      </c>
    </row>
    <row r="669" spans="1:46" x14ac:dyDescent="0.25">
      <c r="A669" s="10" t="s">
        <v>599</v>
      </c>
      <c r="B669" s="10">
        <v>2026</v>
      </c>
      <c r="C669" s="10" t="s">
        <v>15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2"/>
      <c r="R669" s="84">
        <f t="shared" si="464"/>
        <v>0</v>
      </c>
      <c r="S669" s="84">
        <f t="shared" si="465"/>
        <v>0</v>
      </c>
      <c r="T669" s="84">
        <f t="shared" si="466"/>
        <v>0</v>
      </c>
      <c r="U669" s="84">
        <f t="shared" si="467"/>
        <v>0</v>
      </c>
      <c r="V669" s="84">
        <f t="shared" si="444"/>
        <v>0</v>
      </c>
      <c r="W669" s="84">
        <f t="shared" si="445"/>
        <v>0</v>
      </c>
      <c r="X669" s="84">
        <f t="shared" si="446"/>
        <v>0</v>
      </c>
      <c r="Y669" s="84">
        <f t="shared" si="447"/>
        <v>0</v>
      </c>
      <c r="Z669" s="84">
        <f t="shared" si="448"/>
        <v>0</v>
      </c>
      <c r="AA669" s="84">
        <f t="shared" si="470"/>
        <v>0</v>
      </c>
      <c r="AB669" s="84">
        <f t="shared" si="450"/>
        <v>0</v>
      </c>
      <c r="AC669" s="84">
        <f t="shared" si="451"/>
        <v>0</v>
      </c>
      <c r="AD669" s="84">
        <f t="shared" si="471"/>
        <v>0</v>
      </c>
      <c r="AF669" s="83">
        <f t="shared" si="472"/>
        <v>0</v>
      </c>
      <c r="AG669" s="83">
        <f t="shared" si="473"/>
        <v>0</v>
      </c>
      <c r="AH669" s="83">
        <f t="shared" si="474"/>
        <v>0</v>
      </c>
      <c r="AI669" s="83">
        <f t="shared" si="475"/>
        <v>0</v>
      </c>
      <c r="AJ669" s="83">
        <f t="shared" si="476"/>
        <v>0</v>
      </c>
      <c r="AK669" s="83">
        <f t="shared" si="477"/>
        <v>0</v>
      </c>
      <c r="AL669" s="83">
        <f t="shared" si="478"/>
        <v>0</v>
      </c>
      <c r="AM669" s="83">
        <f t="shared" si="479"/>
        <v>0</v>
      </c>
      <c r="AN669" s="83">
        <f t="shared" si="480"/>
        <v>0</v>
      </c>
      <c r="AO669" s="83">
        <f t="shared" si="468"/>
        <v>0</v>
      </c>
      <c r="AP669" s="83">
        <f t="shared" si="481"/>
        <v>0</v>
      </c>
      <c r="AQ669" s="83">
        <f t="shared" si="482"/>
        <v>0</v>
      </c>
      <c r="AR669" s="83">
        <f t="shared" si="469"/>
        <v>0</v>
      </c>
      <c r="AT669" t="s">
        <v>15</v>
      </c>
    </row>
    <row r="670" spans="1:46" x14ac:dyDescent="0.25">
      <c r="A670" s="10" t="s">
        <v>599</v>
      </c>
      <c r="B670" s="10">
        <v>2027</v>
      </c>
      <c r="C670" s="10" t="s">
        <v>15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2"/>
      <c r="R670" s="84">
        <f t="shared" si="464"/>
        <v>0</v>
      </c>
      <c r="S670" s="84">
        <f t="shared" si="465"/>
        <v>0</v>
      </c>
      <c r="T670" s="84">
        <f t="shared" si="466"/>
        <v>0</v>
      </c>
      <c r="U670" s="84">
        <f t="shared" si="467"/>
        <v>0</v>
      </c>
      <c r="V670" s="84">
        <f t="shared" ref="V670:V733" si="483">H670</f>
        <v>0</v>
      </c>
      <c r="W670" s="84">
        <f t="shared" ref="W670:W733" si="484">I670</f>
        <v>0</v>
      </c>
      <c r="X670" s="84">
        <f t="shared" ref="X670:X733" si="485">J670</f>
        <v>0</v>
      </c>
      <c r="Y670" s="84">
        <f t="shared" ref="Y670:Y733" si="486">K670</f>
        <v>0</v>
      </c>
      <c r="Z670" s="84">
        <f t="shared" ref="Z670:Z733" si="487">L670</f>
        <v>0</v>
      </c>
      <c r="AA670" s="84">
        <f t="shared" si="470"/>
        <v>0</v>
      </c>
      <c r="AB670" s="84">
        <f t="shared" ref="AB670:AB733" si="488">N670</f>
        <v>0</v>
      </c>
      <c r="AC670" s="84">
        <f t="shared" ref="AC670:AC733" si="489">O670</f>
        <v>0</v>
      </c>
      <c r="AD670" s="84">
        <f t="shared" si="471"/>
        <v>0</v>
      </c>
      <c r="AF670" s="83">
        <f t="shared" si="472"/>
        <v>0</v>
      </c>
      <c r="AG670" s="83">
        <f t="shared" si="473"/>
        <v>0</v>
      </c>
      <c r="AH670" s="83">
        <f t="shared" si="474"/>
        <v>0</v>
      </c>
      <c r="AI670" s="83">
        <f t="shared" si="475"/>
        <v>0</v>
      </c>
      <c r="AJ670" s="83">
        <f t="shared" si="476"/>
        <v>0</v>
      </c>
      <c r="AK670" s="83">
        <f t="shared" si="477"/>
        <v>0</v>
      </c>
      <c r="AL670" s="83">
        <f t="shared" si="478"/>
        <v>0</v>
      </c>
      <c r="AM670" s="83">
        <f t="shared" si="479"/>
        <v>0</v>
      </c>
      <c r="AN670" s="83">
        <f t="shared" si="480"/>
        <v>0</v>
      </c>
      <c r="AO670" s="83">
        <f t="shared" si="468"/>
        <v>0</v>
      </c>
      <c r="AP670" s="83">
        <f t="shared" si="481"/>
        <v>0</v>
      </c>
      <c r="AQ670" s="83">
        <f t="shared" si="482"/>
        <v>0</v>
      </c>
      <c r="AR670" s="83">
        <f t="shared" si="469"/>
        <v>0</v>
      </c>
      <c r="AT670" t="s">
        <v>15</v>
      </c>
    </row>
    <row r="671" spans="1:46" x14ac:dyDescent="0.25">
      <c r="A671" s="10" t="s">
        <v>599</v>
      </c>
      <c r="B671" s="10">
        <v>2028</v>
      </c>
      <c r="C671" s="10" t="s">
        <v>15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2"/>
      <c r="R671" s="84">
        <f t="shared" si="464"/>
        <v>0</v>
      </c>
      <c r="S671" s="84">
        <f t="shared" si="465"/>
        <v>0</v>
      </c>
      <c r="T671" s="84">
        <f t="shared" si="466"/>
        <v>0</v>
      </c>
      <c r="U671" s="84">
        <f t="shared" si="467"/>
        <v>0</v>
      </c>
      <c r="V671" s="84">
        <f t="shared" si="483"/>
        <v>0</v>
      </c>
      <c r="W671" s="84">
        <f t="shared" si="484"/>
        <v>0</v>
      </c>
      <c r="X671" s="84">
        <f t="shared" si="485"/>
        <v>0</v>
      </c>
      <c r="Y671" s="84">
        <f t="shared" si="486"/>
        <v>0</v>
      </c>
      <c r="Z671" s="84">
        <f t="shared" si="487"/>
        <v>0</v>
      </c>
      <c r="AA671" s="84">
        <f t="shared" si="470"/>
        <v>0</v>
      </c>
      <c r="AB671" s="84">
        <f t="shared" si="488"/>
        <v>0</v>
      </c>
      <c r="AC671" s="84">
        <f t="shared" si="489"/>
        <v>0</v>
      </c>
      <c r="AD671" s="84">
        <f t="shared" si="471"/>
        <v>0</v>
      </c>
      <c r="AF671" s="83">
        <f t="shared" si="472"/>
        <v>0</v>
      </c>
      <c r="AG671" s="83">
        <f t="shared" si="473"/>
        <v>0</v>
      </c>
      <c r="AH671" s="83">
        <f t="shared" si="474"/>
        <v>0</v>
      </c>
      <c r="AI671" s="83">
        <f t="shared" si="475"/>
        <v>0</v>
      </c>
      <c r="AJ671" s="83">
        <f t="shared" si="476"/>
        <v>0</v>
      </c>
      <c r="AK671" s="83">
        <f t="shared" si="477"/>
        <v>0</v>
      </c>
      <c r="AL671" s="83">
        <f t="shared" si="478"/>
        <v>0</v>
      </c>
      <c r="AM671" s="83">
        <f t="shared" si="479"/>
        <v>0</v>
      </c>
      <c r="AN671" s="83">
        <f t="shared" si="480"/>
        <v>0</v>
      </c>
      <c r="AO671" s="83">
        <f t="shared" si="468"/>
        <v>0</v>
      </c>
      <c r="AP671" s="83">
        <f t="shared" si="481"/>
        <v>0</v>
      </c>
      <c r="AQ671" s="83">
        <f t="shared" si="482"/>
        <v>0</v>
      </c>
      <c r="AR671" s="83">
        <f t="shared" si="469"/>
        <v>0</v>
      </c>
      <c r="AT671" t="s">
        <v>15</v>
      </c>
    </row>
    <row r="672" spans="1:46" x14ac:dyDescent="0.25">
      <c r="A672" s="10" t="s">
        <v>599</v>
      </c>
      <c r="B672" s="10">
        <v>2029</v>
      </c>
      <c r="C672" s="10" t="s">
        <v>15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2"/>
      <c r="R672" s="84">
        <f t="shared" si="464"/>
        <v>0</v>
      </c>
      <c r="S672" s="84">
        <f t="shared" si="465"/>
        <v>0</v>
      </c>
      <c r="T672" s="84">
        <f t="shared" si="466"/>
        <v>0</v>
      </c>
      <c r="U672" s="84">
        <f t="shared" si="467"/>
        <v>0</v>
      </c>
      <c r="V672" s="84">
        <f t="shared" si="483"/>
        <v>0</v>
      </c>
      <c r="W672" s="84">
        <f t="shared" si="484"/>
        <v>0</v>
      </c>
      <c r="X672" s="84">
        <f t="shared" si="485"/>
        <v>0</v>
      </c>
      <c r="Y672" s="84">
        <f t="shared" si="486"/>
        <v>0</v>
      </c>
      <c r="Z672" s="84">
        <f t="shared" si="487"/>
        <v>0</v>
      </c>
      <c r="AA672" s="84">
        <f t="shared" si="470"/>
        <v>0</v>
      </c>
      <c r="AB672" s="84">
        <f t="shared" si="488"/>
        <v>0</v>
      </c>
      <c r="AC672" s="84">
        <f t="shared" si="489"/>
        <v>0</v>
      </c>
      <c r="AD672" s="84">
        <f t="shared" si="471"/>
        <v>0</v>
      </c>
      <c r="AF672" s="83">
        <f t="shared" si="472"/>
        <v>0</v>
      </c>
      <c r="AG672" s="83">
        <f t="shared" si="473"/>
        <v>0</v>
      </c>
      <c r="AH672" s="83">
        <f t="shared" si="474"/>
        <v>0</v>
      </c>
      <c r="AI672" s="83">
        <f t="shared" si="475"/>
        <v>0</v>
      </c>
      <c r="AJ672" s="83">
        <f t="shared" si="476"/>
        <v>0</v>
      </c>
      <c r="AK672" s="83">
        <f t="shared" si="477"/>
        <v>0</v>
      </c>
      <c r="AL672" s="83">
        <f t="shared" si="478"/>
        <v>0</v>
      </c>
      <c r="AM672" s="83">
        <f t="shared" si="479"/>
        <v>0</v>
      </c>
      <c r="AN672" s="83">
        <f t="shared" si="480"/>
        <v>0</v>
      </c>
      <c r="AO672" s="83">
        <f t="shared" si="468"/>
        <v>0</v>
      </c>
      <c r="AP672" s="83">
        <f t="shared" si="481"/>
        <v>0</v>
      </c>
      <c r="AQ672" s="83">
        <f t="shared" si="482"/>
        <v>0</v>
      </c>
      <c r="AR672" s="83">
        <f t="shared" si="469"/>
        <v>0</v>
      </c>
      <c r="AT672" t="s">
        <v>15</v>
      </c>
    </row>
    <row r="673" spans="1:46" x14ac:dyDescent="0.25">
      <c r="A673" s="10" t="s">
        <v>599</v>
      </c>
      <c r="B673" s="10">
        <v>2030</v>
      </c>
      <c r="C673" s="10" t="s">
        <v>15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2"/>
      <c r="R673" s="84">
        <f t="shared" si="464"/>
        <v>0</v>
      </c>
      <c r="S673" s="84">
        <f t="shared" si="465"/>
        <v>0</v>
      </c>
      <c r="T673" s="84">
        <f t="shared" si="466"/>
        <v>0</v>
      </c>
      <c r="U673" s="84">
        <f t="shared" si="467"/>
        <v>0</v>
      </c>
      <c r="V673" s="84">
        <f t="shared" si="483"/>
        <v>0</v>
      </c>
      <c r="W673" s="84">
        <f t="shared" si="484"/>
        <v>0</v>
      </c>
      <c r="X673" s="84">
        <f t="shared" si="485"/>
        <v>0</v>
      </c>
      <c r="Y673" s="84">
        <f t="shared" si="486"/>
        <v>0</v>
      </c>
      <c r="Z673" s="84">
        <f t="shared" si="487"/>
        <v>0</v>
      </c>
      <c r="AA673" s="84">
        <f t="shared" si="470"/>
        <v>0</v>
      </c>
      <c r="AB673" s="84">
        <f t="shared" si="488"/>
        <v>0</v>
      </c>
      <c r="AC673" s="84">
        <f t="shared" si="489"/>
        <v>0</v>
      </c>
      <c r="AD673" s="84">
        <f t="shared" si="471"/>
        <v>0</v>
      </c>
      <c r="AF673" s="83">
        <f t="shared" si="472"/>
        <v>0</v>
      </c>
      <c r="AG673" s="83">
        <f t="shared" si="473"/>
        <v>0</v>
      </c>
      <c r="AH673" s="83">
        <f t="shared" si="474"/>
        <v>0</v>
      </c>
      <c r="AI673" s="83">
        <f t="shared" si="475"/>
        <v>0</v>
      </c>
      <c r="AJ673" s="83">
        <f t="shared" si="476"/>
        <v>0</v>
      </c>
      <c r="AK673" s="83">
        <f t="shared" si="477"/>
        <v>0</v>
      </c>
      <c r="AL673" s="83">
        <f t="shared" si="478"/>
        <v>0</v>
      </c>
      <c r="AM673" s="83">
        <f t="shared" si="479"/>
        <v>0</v>
      </c>
      <c r="AN673" s="83">
        <f t="shared" si="480"/>
        <v>0</v>
      </c>
      <c r="AO673" s="83">
        <f t="shared" si="468"/>
        <v>0</v>
      </c>
      <c r="AP673" s="83">
        <f t="shared" si="481"/>
        <v>0</v>
      </c>
      <c r="AQ673" s="83">
        <f t="shared" si="482"/>
        <v>0</v>
      </c>
      <c r="AR673" s="83">
        <f t="shared" si="469"/>
        <v>0</v>
      </c>
      <c r="AT673" t="s">
        <v>15</v>
      </c>
    </row>
    <row r="674" spans="1:46" x14ac:dyDescent="0.25">
      <c r="A674" s="10" t="s">
        <v>599</v>
      </c>
      <c r="B674" s="10">
        <v>2031</v>
      </c>
      <c r="C674" s="10" t="s">
        <v>15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2"/>
      <c r="R674" s="84">
        <f t="shared" si="464"/>
        <v>0</v>
      </c>
      <c r="S674" s="84">
        <f t="shared" si="465"/>
        <v>0</v>
      </c>
      <c r="T674" s="84">
        <f t="shared" si="466"/>
        <v>0</v>
      </c>
      <c r="U674" s="84">
        <f t="shared" si="467"/>
        <v>0</v>
      </c>
      <c r="V674" s="84">
        <f t="shared" si="483"/>
        <v>0</v>
      </c>
      <c r="W674" s="84">
        <f t="shared" si="484"/>
        <v>0</v>
      </c>
      <c r="X674" s="84">
        <f t="shared" si="485"/>
        <v>0</v>
      </c>
      <c r="Y674" s="84">
        <f t="shared" si="486"/>
        <v>0</v>
      </c>
      <c r="Z674" s="84">
        <f t="shared" si="487"/>
        <v>0</v>
      </c>
      <c r="AA674" s="84">
        <f t="shared" si="470"/>
        <v>0</v>
      </c>
      <c r="AB674" s="84">
        <f t="shared" si="488"/>
        <v>0</v>
      </c>
      <c r="AC674" s="84">
        <f t="shared" si="489"/>
        <v>0</v>
      </c>
      <c r="AD674" s="84">
        <f t="shared" si="471"/>
        <v>0</v>
      </c>
      <c r="AF674" s="83">
        <f t="shared" si="472"/>
        <v>0</v>
      </c>
      <c r="AG674" s="83">
        <f t="shared" si="473"/>
        <v>0</v>
      </c>
      <c r="AH674" s="83">
        <f t="shared" si="474"/>
        <v>0</v>
      </c>
      <c r="AI674" s="83">
        <f t="shared" si="475"/>
        <v>0</v>
      </c>
      <c r="AJ674" s="83">
        <f t="shared" si="476"/>
        <v>0</v>
      </c>
      <c r="AK674" s="83">
        <f t="shared" si="477"/>
        <v>0</v>
      </c>
      <c r="AL674" s="83">
        <f t="shared" si="478"/>
        <v>0</v>
      </c>
      <c r="AM674" s="83">
        <f t="shared" si="479"/>
        <v>0</v>
      </c>
      <c r="AN674" s="83">
        <f t="shared" si="480"/>
        <v>0</v>
      </c>
      <c r="AO674" s="83">
        <f t="shared" si="468"/>
        <v>0</v>
      </c>
      <c r="AP674" s="83">
        <f t="shared" si="481"/>
        <v>0</v>
      </c>
      <c r="AQ674" s="83">
        <f t="shared" si="482"/>
        <v>0</v>
      </c>
      <c r="AR674" s="83">
        <f t="shared" si="469"/>
        <v>0</v>
      </c>
      <c r="AT674" t="s">
        <v>15</v>
      </c>
    </row>
    <row r="675" spans="1:46" x14ac:dyDescent="0.25">
      <c r="A675" s="10" t="s">
        <v>599</v>
      </c>
      <c r="B675" s="10">
        <v>2032</v>
      </c>
      <c r="C675" s="10" t="s">
        <v>15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2"/>
      <c r="R675" s="84">
        <f t="shared" si="464"/>
        <v>0</v>
      </c>
      <c r="S675" s="84">
        <f t="shared" si="465"/>
        <v>0</v>
      </c>
      <c r="T675" s="84">
        <f t="shared" si="466"/>
        <v>0</v>
      </c>
      <c r="U675" s="84">
        <f t="shared" si="467"/>
        <v>0</v>
      </c>
      <c r="V675" s="84">
        <f t="shared" si="483"/>
        <v>0</v>
      </c>
      <c r="W675" s="84">
        <f t="shared" si="484"/>
        <v>0</v>
      </c>
      <c r="X675" s="84">
        <f t="shared" si="485"/>
        <v>0</v>
      </c>
      <c r="Y675" s="84">
        <f t="shared" si="486"/>
        <v>0</v>
      </c>
      <c r="Z675" s="84">
        <f t="shared" si="487"/>
        <v>0</v>
      </c>
      <c r="AA675" s="84">
        <f t="shared" si="470"/>
        <v>0</v>
      </c>
      <c r="AB675" s="84">
        <f t="shared" si="488"/>
        <v>0</v>
      </c>
      <c r="AC675" s="84">
        <f t="shared" si="489"/>
        <v>0</v>
      </c>
      <c r="AD675" s="84">
        <f t="shared" si="471"/>
        <v>0</v>
      </c>
      <c r="AF675" s="83">
        <f t="shared" si="472"/>
        <v>0</v>
      </c>
      <c r="AG675" s="83">
        <f t="shared" si="473"/>
        <v>0</v>
      </c>
      <c r="AH675" s="83">
        <f t="shared" si="474"/>
        <v>0</v>
      </c>
      <c r="AI675" s="83">
        <f t="shared" si="475"/>
        <v>0</v>
      </c>
      <c r="AJ675" s="83">
        <f t="shared" si="476"/>
        <v>0</v>
      </c>
      <c r="AK675" s="83">
        <f t="shared" si="477"/>
        <v>0</v>
      </c>
      <c r="AL675" s="83">
        <f t="shared" si="478"/>
        <v>0</v>
      </c>
      <c r="AM675" s="83">
        <f t="shared" si="479"/>
        <v>0</v>
      </c>
      <c r="AN675" s="83">
        <f t="shared" si="480"/>
        <v>0</v>
      </c>
      <c r="AO675" s="83">
        <f t="shared" si="468"/>
        <v>0</v>
      </c>
      <c r="AP675" s="83">
        <f t="shared" si="481"/>
        <v>0</v>
      </c>
      <c r="AQ675" s="83">
        <f t="shared" si="482"/>
        <v>0</v>
      </c>
      <c r="AR675" s="83">
        <f t="shared" si="469"/>
        <v>0</v>
      </c>
      <c r="AT675" t="s">
        <v>15</v>
      </c>
    </row>
    <row r="676" spans="1:46" x14ac:dyDescent="0.25">
      <c r="A676" s="10" t="s">
        <v>599</v>
      </c>
      <c r="B676" s="10">
        <v>2033</v>
      </c>
      <c r="C676" s="10" t="s">
        <v>15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2"/>
      <c r="R676" s="84">
        <f t="shared" si="464"/>
        <v>0</v>
      </c>
      <c r="S676" s="84">
        <f t="shared" si="465"/>
        <v>0</v>
      </c>
      <c r="T676" s="84">
        <f t="shared" si="466"/>
        <v>0</v>
      </c>
      <c r="U676" s="84">
        <f t="shared" si="467"/>
        <v>0</v>
      </c>
      <c r="V676" s="84">
        <f t="shared" si="483"/>
        <v>0</v>
      </c>
      <c r="W676" s="84">
        <f t="shared" si="484"/>
        <v>0</v>
      </c>
      <c r="X676" s="84">
        <f t="shared" si="485"/>
        <v>0</v>
      </c>
      <c r="Y676" s="84">
        <f t="shared" si="486"/>
        <v>0</v>
      </c>
      <c r="Z676" s="84">
        <f t="shared" si="487"/>
        <v>0</v>
      </c>
      <c r="AA676" s="84">
        <f t="shared" si="470"/>
        <v>0</v>
      </c>
      <c r="AB676" s="84">
        <f t="shared" si="488"/>
        <v>0</v>
      </c>
      <c r="AC676" s="84">
        <f t="shared" si="489"/>
        <v>0</v>
      </c>
      <c r="AD676" s="84">
        <f t="shared" si="471"/>
        <v>0</v>
      </c>
      <c r="AF676" s="83">
        <f t="shared" si="472"/>
        <v>0</v>
      </c>
      <c r="AG676" s="83">
        <f t="shared" si="473"/>
        <v>0</v>
      </c>
      <c r="AH676" s="83">
        <f t="shared" si="474"/>
        <v>0</v>
      </c>
      <c r="AI676" s="83">
        <f t="shared" si="475"/>
        <v>0</v>
      </c>
      <c r="AJ676" s="83">
        <f t="shared" si="476"/>
        <v>0</v>
      </c>
      <c r="AK676" s="83">
        <f t="shared" si="477"/>
        <v>0</v>
      </c>
      <c r="AL676" s="83">
        <f t="shared" si="478"/>
        <v>0</v>
      </c>
      <c r="AM676" s="83">
        <f t="shared" si="479"/>
        <v>0</v>
      </c>
      <c r="AN676" s="83">
        <f t="shared" si="480"/>
        <v>0</v>
      </c>
      <c r="AO676" s="83">
        <f t="shared" si="468"/>
        <v>0</v>
      </c>
      <c r="AP676" s="83">
        <f t="shared" si="481"/>
        <v>0</v>
      </c>
      <c r="AQ676" s="83">
        <f t="shared" si="482"/>
        <v>0</v>
      </c>
      <c r="AR676" s="83">
        <f t="shared" si="469"/>
        <v>0</v>
      </c>
      <c r="AT676" t="s">
        <v>15</v>
      </c>
    </row>
    <row r="677" spans="1:46" x14ac:dyDescent="0.25">
      <c r="A677" s="10" t="s">
        <v>599</v>
      </c>
      <c r="B677" s="10">
        <v>2034</v>
      </c>
      <c r="C677" s="10" t="s">
        <v>15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2"/>
      <c r="R677" s="84">
        <f t="shared" si="464"/>
        <v>0</v>
      </c>
      <c r="S677" s="84">
        <f t="shared" si="465"/>
        <v>0</v>
      </c>
      <c r="T677" s="84">
        <f t="shared" si="466"/>
        <v>0</v>
      </c>
      <c r="U677" s="84">
        <f t="shared" si="467"/>
        <v>0</v>
      </c>
      <c r="V677" s="84">
        <f t="shared" si="483"/>
        <v>0</v>
      </c>
      <c r="W677" s="84">
        <f t="shared" si="484"/>
        <v>0</v>
      </c>
      <c r="X677" s="84">
        <f t="shared" si="485"/>
        <v>0</v>
      </c>
      <c r="Y677" s="84">
        <f t="shared" si="486"/>
        <v>0</v>
      </c>
      <c r="Z677" s="84">
        <f t="shared" si="487"/>
        <v>0</v>
      </c>
      <c r="AA677" s="84">
        <f t="shared" si="470"/>
        <v>0</v>
      </c>
      <c r="AB677" s="84">
        <f t="shared" si="488"/>
        <v>0</v>
      </c>
      <c r="AC677" s="84">
        <f t="shared" si="489"/>
        <v>0</v>
      </c>
      <c r="AD677" s="84">
        <f t="shared" si="471"/>
        <v>0</v>
      </c>
      <c r="AF677" s="83">
        <f t="shared" si="472"/>
        <v>0</v>
      </c>
      <c r="AG677" s="83">
        <f t="shared" si="473"/>
        <v>0</v>
      </c>
      <c r="AH677" s="83">
        <f t="shared" si="474"/>
        <v>0</v>
      </c>
      <c r="AI677" s="83">
        <f t="shared" si="475"/>
        <v>0</v>
      </c>
      <c r="AJ677" s="83">
        <f t="shared" si="476"/>
        <v>0</v>
      </c>
      <c r="AK677" s="83">
        <f t="shared" si="477"/>
        <v>0</v>
      </c>
      <c r="AL677" s="83">
        <f t="shared" si="478"/>
        <v>0</v>
      </c>
      <c r="AM677" s="83">
        <f t="shared" si="479"/>
        <v>0</v>
      </c>
      <c r="AN677" s="83">
        <f t="shared" si="480"/>
        <v>0</v>
      </c>
      <c r="AO677" s="83">
        <f t="shared" si="468"/>
        <v>0</v>
      </c>
      <c r="AP677" s="83">
        <f t="shared" si="481"/>
        <v>0</v>
      </c>
      <c r="AQ677" s="83">
        <f t="shared" si="482"/>
        <v>0</v>
      </c>
      <c r="AR677" s="83">
        <f t="shared" si="469"/>
        <v>0</v>
      </c>
      <c r="AT677" t="s">
        <v>15</v>
      </c>
    </row>
    <row r="678" spans="1:46" x14ac:dyDescent="0.25">
      <c r="A678" s="10" t="s">
        <v>599</v>
      </c>
      <c r="B678" s="10">
        <v>2035</v>
      </c>
      <c r="C678" s="10" t="s">
        <v>15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2"/>
      <c r="R678" s="84">
        <f t="shared" si="464"/>
        <v>0</v>
      </c>
      <c r="S678" s="84">
        <f t="shared" si="465"/>
        <v>0</v>
      </c>
      <c r="T678" s="84">
        <f t="shared" si="466"/>
        <v>0</v>
      </c>
      <c r="U678" s="84">
        <f t="shared" si="467"/>
        <v>0</v>
      </c>
      <c r="V678" s="84">
        <f t="shared" si="483"/>
        <v>0</v>
      </c>
      <c r="W678" s="84">
        <f t="shared" si="484"/>
        <v>0</v>
      </c>
      <c r="X678" s="84">
        <f t="shared" si="485"/>
        <v>0</v>
      </c>
      <c r="Y678" s="84">
        <f t="shared" si="486"/>
        <v>0</v>
      </c>
      <c r="Z678" s="84">
        <f t="shared" si="487"/>
        <v>0</v>
      </c>
      <c r="AA678" s="84">
        <f t="shared" si="470"/>
        <v>0</v>
      </c>
      <c r="AB678" s="84">
        <f t="shared" si="488"/>
        <v>0</v>
      </c>
      <c r="AC678" s="84">
        <f t="shared" si="489"/>
        <v>0</v>
      </c>
      <c r="AD678" s="84">
        <f t="shared" si="471"/>
        <v>0</v>
      </c>
      <c r="AF678" s="83">
        <f t="shared" si="472"/>
        <v>0</v>
      </c>
      <c r="AG678" s="83">
        <f t="shared" si="473"/>
        <v>0</v>
      </c>
      <c r="AH678" s="83">
        <f t="shared" si="474"/>
        <v>0</v>
      </c>
      <c r="AI678" s="83">
        <f t="shared" si="475"/>
        <v>0</v>
      </c>
      <c r="AJ678" s="83">
        <f t="shared" si="476"/>
        <v>0</v>
      </c>
      <c r="AK678" s="83">
        <f t="shared" si="477"/>
        <v>0</v>
      </c>
      <c r="AL678" s="83">
        <f t="shared" si="478"/>
        <v>0</v>
      </c>
      <c r="AM678" s="83">
        <f t="shared" si="479"/>
        <v>0</v>
      </c>
      <c r="AN678" s="83">
        <f t="shared" si="480"/>
        <v>0</v>
      </c>
      <c r="AO678" s="83">
        <f t="shared" si="468"/>
        <v>0</v>
      </c>
      <c r="AP678" s="83">
        <f t="shared" si="481"/>
        <v>0</v>
      </c>
      <c r="AQ678" s="83">
        <f t="shared" si="482"/>
        <v>0</v>
      </c>
      <c r="AR678" s="83">
        <f t="shared" si="469"/>
        <v>0</v>
      </c>
      <c r="AT678" t="s">
        <v>15</v>
      </c>
    </row>
    <row r="679" spans="1:46" x14ac:dyDescent="0.25">
      <c r="A679" s="10" t="s">
        <v>599</v>
      </c>
      <c r="B679" s="10">
        <v>2036</v>
      </c>
      <c r="C679" s="10" t="s">
        <v>15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2"/>
      <c r="R679" s="84">
        <f t="shared" si="464"/>
        <v>0</v>
      </c>
      <c r="S679" s="84">
        <f t="shared" si="465"/>
        <v>0</v>
      </c>
      <c r="T679" s="84">
        <f t="shared" si="466"/>
        <v>0</v>
      </c>
      <c r="U679" s="84">
        <f t="shared" si="467"/>
        <v>0</v>
      </c>
      <c r="V679" s="84">
        <f t="shared" si="483"/>
        <v>0</v>
      </c>
      <c r="W679" s="84">
        <f t="shared" si="484"/>
        <v>0</v>
      </c>
      <c r="X679" s="84">
        <f t="shared" si="485"/>
        <v>0</v>
      </c>
      <c r="Y679" s="84">
        <f t="shared" si="486"/>
        <v>0</v>
      </c>
      <c r="Z679" s="84">
        <f t="shared" si="487"/>
        <v>0</v>
      </c>
      <c r="AA679" s="84">
        <f t="shared" si="470"/>
        <v>0</v>
      </c>
      <c r="AB679" s="84">
        <f t="shared" si="488"/>
        <v>0</v>
      </c>
      <c r="AC679" s="84">
        <f t="shared" si="489"/>
        <v>0</v>
      </c>
      <c r="AD679" s="84">
        <f t="shared" si="471"/>
        <v>0</v>
      </c>
      <c r="AF679" s="83">
        <f t="shared" si="472"/>
        <v>0</v>
      </c>
      <c r="AG679" s="83">
        <f t="shared" si="473"/>
        <v>0</v>
      </c>
      <c r="AH679" s="83">
        <f t="shared" si="474"/>
        <v>0</v>
      </c>
      <c r="AI679" s="83">
        <f t="shared" si="475"/>
        <v>0</v>
      </c>
      <c r="AJ679" s="83">
        <f t="shared" si="476"/>
        <v>0</v>
      </c>
      <c r="AK679" s="83">
        <f t="shared" si="477"/>
        <v>0</v>
      </c>
      <c r="AL679" s="83">
        <f t="shared" si="478"/>
        <v>0</v>
      </c>
      <c r="AM679" s="83">
        <f t="shared" si="479"/>
        <v>0</v>
      </c>
      <c r="AN679" s="83">
        <f t="shared" si="480"/>
        <v>0</v>
      </c>
      <c r="AO679" s="83">
        <f t="shared" si="468"/>
        <v>0</v>
      </c>
      <c r="AP679" s="83">
        <f t="shared" si="481"/>
        <v>0</v>
      </c>
      <c r="AQ679" s="83">
        <f t="shared" si="482"/>
        <v>0</v>
      </c>
      <c r="AR679" s="83">
        <f t="shared" si="469"/>
        <v>0</v>
      </c>
      <c r="AT679" t="s">
        <v>15</v>
      </c>
    </row>
    <row r="680" spans="1:46" x14ac:dyDescent="0.25">
      <c r="A680" s="10" t="s">
        <v>599</v>
      </c>
      <c r="B680" s="10">
        <v>2037</v>
      </c>
      <c r="C680" s="10" t="s">
        <v>15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2"/>
      <c r="R680" s="84">
        <f t="shared" si="464"/>
        <v>0</v>
      </c>
      <c r="S680" s="84">
        <f t="shared" si="465"/>
        <v>0</v>
      </c>
      <c r="T680" s="84">
        <f t="shared" si="466"/>
        <v>0</v>
      </c>
      <c r="U680" s="84">
        <f t="shared" si="467"/>
        <v>0</v>
      </c>
      <c r="V680" s="84">
        <f t="shared" si="483"/>
        <v>0</v>
      </c>
      <c r="W680" s="84">
        <f t="shared" si="484"/>
        <v>0</v>
      </c>
      <c r="X680" s="84">
        <f t="shared" si="485"/>
        <v>0</v>
      </c>
      <c r="Y680" s="84">
        <f t="shared" si="486"/>
        <v>0</v>
      </c>
      <c r="Z680" s="84">
        <f t="shared" si="487"/>
        <v>0</v>
      </c>
      <c r="AA680" s="84">
        <f t="shared" si="470"/>
        <v>0</v>
      </c>
      <c r="AB680" s="84">
        <f t="shared" si="488"/>
        <v>0</v>
      </c>
      <c r="AC680" s="84">
        <f t="shared" si="489"/>
        <v>0</v>
      </c>
      <c r="AD680" s="84">
        <f t="shared" si="471"/>
        <v>0</v>
      </c>
      <c r="AF680" s="83">
        <f t="shared" si="472"/>
        <v>0</v>
      </c>
      <c r="AG680" s="83">
        <f t="shared" si="473"/>
        <v>0</v>
      </c>
      <c r="AH680" s="83">
        <f t="shared" si="474"/>
        <v>0</v>
      </c>
      <c r="AI680" s="83">
        <f t="shared" si="475"/>
        <v>0</v>
      </c>
      <c r="AJ680" s="83">
        <f t="shared" si="476"/>
        <v>0</v>
      </c>
      <c r="AK680" s="83">
        <f t="shared" si="477"/>
        <v>0</v>
      </c>
      <c r="AL680" s="83">
        <f t="shared" si="478"/>
        <v>0</v>
      </c>
      <c r="AM680" s="83">
        <f t="shared" si="479"/>
        <v>0</v>
      </c>
      <c r="AN680" s="83">
        <f t="shared" si="480"/>
        <v>0</v>
      </c>
      <c r="AO680" s="83">
        <f t="shared" si="468"/>
        <v>0</v>
      </c>
      <c r="AP680" s="83">
        <f t="shared" si="481"/>
        <v>0</v>
      </c>
      <c r="AQ680" s="83">
        <f t="shared" si="482"/>
        <v>0</v>
      </c>
      <c r="AR680" s="83">
        <f t="shared" si="469"/>
        <v>0</v>
      </c>
      <c r="AT680" t="s">
        <v>15</v>
      </c>
    </row>
    <row r="681" spans="1:46" x14ac:dyDescent="0.25">
      <c r="A681" s="10" t="s">
        <v>599</v>
      </c>
      <c r="B681" s="10">
        <v>2038</v>
      </c>
      <c r="C681" s="10" t="s">
        <v>15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2"/>
      <c r="R681" s="84">
        <f t="shared" si="464"/>
        <v>0</v>
      </c>
      <c r="S681" s="84">
        <f t="shared" si="465"/>
        <v>0</v>
      </c>
      <c r="T681" s="84">
        <f t="shared" si="466"/>
        <v>0</v>
      </c>
      <c r="U681" s="84">
        <f t="shared" si="467"/>
        <v>0</v>
      </c>
      <c r="V681" s="84">
        <f t="shared" si="483"/>
        <v>0</v>
      </c>
      <c r="W681" s="84">
        <f t="shared" si="484"/>
        <v>0</v>
      </c>
      <c r="X681" s="84">
        <f t="shared" si="485"/>
        <v>0</v>
      </c>
      <c r="Y681" s="84">
        <f t="shared" si="486"/>
        <v>0</v>
      </c>
      <c r="Z681" s="84">
        <f t="shared" si="487"/>
        <v>0</v>
      </c>
      <c r="AA681" s="84">
        <f t="shared" si="470"/>
        <v>0</v>
      </c>
      <c r="AB681" s="84">
        <f t="shared" si="488"/>
        <v>0</v>
      </c>
      <c r="AC681" s="84">
        <f t="shared" si="489"/>
        <v>0</v>
      </c>
      <c r="AD681" s="84">
        <f t="shared" si="471"/>
        <v>0</v>
      </c>
      <c r="AF681" s="83">
        <f t="shared" si="472"/>
        <v>0</v>
      </c>
      <c r="AG681" s="83">
        <f t="shared" si="473"/>
        <v>0</v>
      </c>
      <c r="AH681" s="83">
        <f t="shared" si="474"/>
        <v>0</v>
      </c>
      <c r="AI681" s="83">
        <f t="shared" si="475"/>
        <v>0</v>
      </c>
      <c r="AJ681" s="83">
        <f t="shared" si="476"/>
        <v>0</v>
      </c>
      <c r="AK681" s="83">
        <f t="shared" si="477"/>
        <v>0</v>
      </c>
      <c r="AL681" s="83">
        <f t="shared" si="478"/>
        <v>0</v>
      </c>
      <c r="AM681" s="83">
        <f t="shared" si="479"/>
        <v>0</v>
      </c>
      <c r="AN681" s="83">
        <f t="shared" si="480"/>
        <v>0</v>
      </c>
      <c r="AO681" s="83">
        <f t="shared" si="468"/>
        <v>0</v>
      </c>
      <c r="AP681" s="83">
        <f t="shared" si="481"/>
        <v>0</v>
      </c>
      <c r="AQ681" s="83">
        <f t="shared" si="482"/>
        <v>0</v>
      </c>
      <c r="AR681" s="83">
        <f t="shared" si="469"/>
        <v>0</v>
      </c>
      <c r="AT681" t="s">
        <v>15</v>
      </c>
    </row>
    <row r="682" spans="1:46" x14ac:dyDescent="0.25">
      <c r="A682" s="10" t="s">
        <v>599</v>
      </c>
      <c r="B682" s="10">
        <v>2039</v>
      </c>
      <c r="C682" s="10" t="s">
        <v>15</v>
      </c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2"/>
      <c r="R682" s="84">
        <f t="shared" si="464"/>
        <v>0</v>
      </c>
      <c r="S682" s="84">
        <f t="shared" si="465"/>
        <v>0</v>
      </c>
      <c r="T682" s="84">
        <f t="shared" si="466"/>
        <v>0</v>
      </c>
      <c r="U682" s="84">
        <f t="shared" si="467"/>
        <v>0</v>
      </c>
      <c r="V682" s="84">
        <f t="shared" si="483"/>
        <v>0</v>
      </c>
      <c r="W682" s="84">
        <f t="shared" si="484"/>
        <v>0</v>
      </c>
      <c r="X682" s="84">
        <f t="shared" si="485"/>
        <v>0</v>
      </c>
      <c r="Y682" s="84">
        <f t="shared" si="486"/>
        <v>0</v>
      </c>
      <c r="Z682" s="84">
        <f t="shared" si="487"/>
        <v>0</v>
      </c>
      <c r="AA682" s="84">
        <f t="shared" si="470"/>
        <v>0</v>
      </c>
      <c r="AB682" s="84">
        <f t="shared" si="488"/>
        <v>0</v>
      </c>
      <c r="AC682" s="84">
        <f t="shared" si="489"/>
        <v>0</v>
      </c>
      <c r="AD682" s="84">
        <f t="shared" si="471"/>
        <v>0</v>
      </c>
      <c r="AF682" s="83">
        <f t="shared" si="472"/>
        <v>0</v>
      </c>
      <c r="AG682" s="83">
        <f t="shared" si="473"/>
        <v>0</v>
      </c>
      <c r="AH682" s="83">
        <f t="shared" si="474"/>
        <v>0</v>
      </c>
      <c r="AI682" s="83">
        <f t="shared" si="475"/>
        <v>0</v>
      </c>
      <c r="AJ682" s="83">
        <f t="shared" si="476"/>
        <v>0</v>
      </c>
      <c r="AK682" s="83">
        <f t="shared" si="477"/>
        <v>0</v>
      </c>
      <c r="AL682" s="83">
        <f t="shared" si="478"/>
        <v>0</v>
      </c>
      <c r="AM682" s="83">
        <f t="shared" si="479"/>
        <v>0</v>
      </c>
      <c r="AN682" s="83">
        <f t="shared" si="480"/>
        <v>0</v>
      </c>
      <c r="AO682" s="83">
        <f t="shared" si="468"/>
        <v>0</v>
      </c>
      <c r="AP682" s="83">
        <f t="shared" si="481"/>
        <v>0</v>
      </c>
      <c r="AQ682" s="83">
        <f t="shared" si="482"/>
        <v>0</v>
      </c>
      <c r="AR682" s="83">
        <f t="shared" si="469"/>
        <v>0</v>
      </c>
      <c r="AT682" t="s">
        <v>15</v>
      </c>
    </row>
    <row r="683" spans="1:46" x14ac:dyDescent="0.25">
      <c r="A683" s="10" t="s">
        <v>599</v>
      </c>
      <c r="B683" s="10">
        <v>2040</v>
      </c>
      <c r="C683" s="10" t="s">
        <v>15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2"/>
      <c r="R683" s="84">
        <f t="shared" si="464"/>
        <v>0</v>
      </c>
      <c r="S683" s="84">
        <f t="shared" si="465"/>
        <v>0</v>
      </c>
      <c r="T683" s="84">
        <f t="shared" si="466"/>
        <v>0</v>
      </c>
      <c r="U683" s="84">
        <f t="shared" si="467"/>
        <v>0</v>
      </c>
      <c r="V683" s="84">
        <f t="shared" si="483"/>
        <v>0</v>
      </c>
      <c r="W683" s="84">
        <f t="shared" si="484"/>
        <v>0</v>
      </c>
      <c r="X683" s="84">
        <f t="shared" si="485"/>
        <v>0</v>
      </c>
      <c r="Y683" s="84">
        <f t="shared" si="486"/>
        <v>0</v>
      </c>
      <c r="Z683" s="84">
        <f t="shared" si="487"/>
        <v>0</v>
      </c>
      <c r="AA683" s="84">
        <f t="shared" si="470"/>
        <v>0</v>
      </c>
      <c r="AB683" s="84">
        <f t="shared" si="488"/>
        <v>0</v>
      </c>
      <c r="AC683" s="84">
        <f t="shared" si="489"/>
        <v>0</v>
      </c>
      <c r="AD683" s="84">
        <f t="shared" si="471"/>
        <v>0</v>
      </c>
      <c r="AF683" s="83">
        <f t="shared" si="472"/>
        <v>0</v>
      </c>
      <c r="AG683" s="83">
        <f t="shared" si="473"/>
        <v>0</v>
      </c>
      <c r="AH683" s="83">
        <f t="shared" si="474"/>
        <v>0</v>
      </c>
      <c r="AI683" s="83">
        <f t="shared" si="475"/>
        <v>0</v>
      </c>
      <c r="AJ683" s="83">
        <f t="shared" si="476"/>
        <v>0</v>
      </c>
      <c r="AK683" s="83">
        <f t="shared" si="477"/>
        <v>0</v>
      </c>
      <c r="AL683" s="83">
        <f t="shared" si="478"/>
        <v>0</v>
      </c>
      <c r="AM683" s="83">
        <f t="shared" si="479"/>
        <v>0</v>
      </c>
      <c r="AN683" s="83">
        <f t="shared" si="480"/>
        <v>0</v>
      </c>
      <c r="AO683" s="83">
        <f t="shared" si="468"/>
        <v>0</v>
      </c>
      <c r="AP683" s="83">
        <f t="shared" si="481"/>
        <v>0</v>
      </c>
      <c r="AQ683" s="83">
        <f t="shared" si="482"/>
        <v>0</v>
      </c>
      <c r="AR683" s="83">
        <f t="shared" si="469"/>
        <v>0</v>
      </c>
      <c r="AT683" t="s">
        <v>15</v>
      </c>
    </row>
    <row r="684" spans="1:46" x14ac:dyDescent="0.25">
      <c r="A684" s="10" t="s">
        <v>599</v>
      </c>
      <c r="B684" s="10">
        <v>2041</v>
      </c>
      <c r="C684" s="10" t="s">
        <v>15</v>
      </c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2"/>
      <c r="R684" s="84">
        <f t="shared" si="464"/>
        <v>0</v>
      </c>
      <c r="S684" s="84">
        <f t="shared" si="465"/>
        <v>0</v>
      </c>
      <c r="T684" s="84">
        <f t="shared" si="466"/>
        <v>0</v>
      </c>
      <c r="U684" s="84">
        <f t="shared" si="467"/>
        <v>0</v>
      </c>
      <c r="V684" s="84">
        <f t="shared" si="483"/>
        <v>0</v>
      </c>
      <c r="W684" s="84">
        <f t="shared" si="484"/>
        <v>0</v>
      </c>
      <c r="X684" s="84">
        <f t="shared" si="485"/>
        <v>0</v>
      </c>
      <c r="Y684" s="84">
        <f t="shared" si="486"/>
        <v>0</v>
      </c>
      <c r="Z684" s="84">
        <f t="shared" si="487"/>
        <v>0</v>
      </c>
      <c r="AA684" s="84">
        <f t="shared" si="470"/>
        <v>0</v>
      </c>
      <c r="AB684" s="84">
        <f t="shared" si="488"/>
        <v>0</v>
      </c>
      <c r="AC684" s="84">
        <f t="shared" si="489"/>
        <v>0</v>
      </c>
      <c r="AD684" s="84">
        <f t="shared" si="471"/>
        <v>0</v>
      </c>
      <c r="AF684" s="83">
        <f t="shared" si="472"/>
        <v>0</v>
      </c>
      <c r="AG684" s="83">
        <f t="shared" si="473"/>
        <v>0</v>
      </c>
      <c r="AH684" s="83">
        <f t="shared" si="474"/>
        <v>0</v>
      </c>
      <c r="AI684" s="83">
        <f t="shared" si="475"/>
        <v>0</v>
      </c>
      <c r="AJ684" s="83">
        <f t="shared" si="476"/>
        <v>0</v>
      </c>
      <c r="AK684" s="83">
        <f t="shared" si="477"/>
        <v>0</v>
      </c>
      <c r="AL684" s="83">
        <f t="shared" si="478"/>
        <v>0</v>
      </c>
      <c r="AM684" s="83">
        <f t="shared" si="479"/>
        <v>0</v>
      </c>
      <c r="AN684" s="83">
        <f t="shared" si="480"/>
        <v>0</v>
      </c>
      <c r="AO684" s="83">
        <f t="shared" si="468"/>
        <v>0</v>
      </c>
      <c r="AP684" s="83">
        <f t="shared" si="481"/>
        <v>0</v>
      </c>
      <c r="AQ684" s="83">
        <f t="shared" si="482"/>
        <v>0</v>
      </c>
      <c r="AR684" s="83">
        <f t="shared" si="469"/>
        <v>0</v>
      </c>
      <c r="AT684" t="s">
        <v>15</v>
      </c>
    </row>
    <row r="685" spans="1:46" x14ac:dyDescent="0.25">
      <c r="A685" s="10" t="s">
        <v>599</v>
      </c>
      <c r="B685" s="10">
        <v>2042</v>
      </c>
      <c r="C685" s="10" t="s">
        <v>15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2"/>
      <c r="R685" s="84">
        <f t="shared" si="464"/>
        <v>0</v>
      </c>
      <c r="S685" s="84">
        <f t="shared" si="465"/>
        <v>0</v>
      </c>
      <c r="T685" s="84">
        <f t="shared" si="466"/>
        <v>0</v>
      </c>
      <c r="U685" s="84">
        <f t="shared" si="467"/>
        <v>0</v>
      </c>
      <c r="V685" s="84">
        <f t="shared" si="483"/>
        <v>0</v>
      </c>
      <c r="W685" s="84">
        <f t="shared" si="484"/>
        <v>0</v>
      </c>
      <c r="X685" s="84">
        <f t="shared" si="485"/>
        <v>0</v>
      </c>
      <c r="Y685" s="84">
        <f t="shared" si="486"/>
        <v>0</v>
      </c>
      <c r="Z685" s="84">
        <f t="shared" si="487"/>
        <v>0</v>
      </c>
      <c r="AA685" s="84">
        <f t="shared" si="470"/>
        <v>0</v>
      </c>
      <c r="AB685" s="84">
        <f t="shared" si="488"/>
        <v>0</v>
      </c>
      <c r="AC685" s="84">
        <f t="shared" si="489"/>
        <v>0</v>
      </c>
      <c r="AD685" s="84">
        <f t="shared" si="471"/>
        <v>0</v>
      </c>
      <c r="AF685" s="83">
        <f t="shared" si="472"/>
        <v>0</v>
      </c>
      <c r="AG685" s="83">
        <f t="shared" si="473"/>
        <v>0</v>
      </c>
      <c r="AH685" s="83">
        <f t="shared" si="474"/>
        <v>0</v>
      </c>
      <c r="AI685" s="83">
        <f t="shared" si="475"/>
        <v>0</v>
      </c>
      <c r="AJ685" s="83">
        <f t="shared" si="476"/>
        <v>0</v>
      </c>
      <c r="AK685" s="83">
        <f t="shared" si="477"/>
        <v>0</v>
      </c>
      <c r="AL685" s="83">
        <f t="shared" si="478"/>
        <v>0</v>
      </c>
      <c r="AM685" s="83">
        <f t="shared" si="479"/>
        <v>0</v>
      </c>
      <c r="AN685" s="83">
        <f t="shared" si="480"/>
        <v>0</v>
      </c>
      <c r="AO685" s="83">
        <f t="shared" si="468"/>
        <v>0</v>
      </c>
      <c r="AP685" s="83">
        <f t="shared" si="481"/>
        <v>0</v>
      </c>
      <c r="AQ685" s="83">
        <f t="shared" si="482"/>
        <v>0</v>
      </c>
      <c r="AR685" s="83">
        <f t="shared" si="469"/>
        <v>0</v>
      </c>
      <c r="AT685" t="s">
        <v>15</v>
      </c>
    </row>
    <row r="686" spans="1:46" x14ac:dyDescent="0.25">
      <c r="A686" s="10" t="s">
        <v>599</v>
      </c>
      <c r="B686" s="10">
        <v>2043</v>
      </c>
      <c r="C686" s="10" t="s">
        <v>15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2"/>
      <c r="R686" s="84">
        <f t="shared" si="464"/>
        <v>0</v>
      </c>
      <c r="S686" s="84">
        <f t="shared" si="465"/>
        <v>0</v>
      </c>
      <c r="T686" s="84">
        <f t="shared" si="466"/>
        <v>0</v>
      </c>
      <c r="U686" s="84">
        <f t="shared" si="467"/>
        <v>0</v>
      </c>
      <c r="V686" s="84">
        <f t="shared" si="483"/>
        <v>0</v>
      </c>
      <c r="W686" s="84">
        <f t="shared" si="484"/>
        <v>0</v>
      </c>
      <c r="X686" s="84">
        <f t="shared" si="485"/>
        <v>0</v>
      </c>
      <c r="Y686" s="84">
        <f t="shared" si="486"/>
        <v>0</v>
      </c>
      <c r="Z686" s="84">
        <f t="shared" si="487"/>
        <v>0</v>
      </c>
      <c r="AA686" s="84">
        <f t="shared" si="470"/>
        <v>0</v>
      </c>
      <c r="AB686" s="84">
        <f t="shared" si="488"/>
        <v>0</v>
      </c>
      <c r="AC686" s="84">
        <f t="shared" si="489"/>
        <v>0</v>
      </c>
      <c r="AD686" s="84">
        <f t="shared" si="471"/>
        <v>0</v>
      </c>
      <c r="AF686" s="83">
        <f t="shared" si="472"/>
        <v>0</v>
      </c>
      <c r="AG686" s="83">
        <f t="shared" si="473"/>
        <v>0</v>
      </c>
      <c r="AH686" s="83">
        <f t="shared" si="474"/>
        <v>0</v>
      </c>
      <c r="AI686" s="83">
        <f t="shared" si="475"/>
        <v>0</v>
      </c>
      <c r="AJ686" s="83">
        <f t="shared" si="476"/>
        <v>0</v>
      </c>
      <c r="AK686" s="83">
        <f t="shared" si="477"/>
        <v>0</v>
      </c>
      <c r="AL686" s="83">
        <f t="shared" si="478"/>
        <v>0</v>
      </c>
      <c r="AM686" s="83">
        <f t="shared" si="479"/>
        <v>0</v>
      </c>
      <c r="AN686" s="83">
        <f t="shared" si="480"/>
        <v>0</v>
      </c>
      <c r="AO686" s="83">
        <f t="shared" si="468"/>
        <v>0</v>
      </c>
      <c r="AP686" s="83">
        <f t="shared" si="481"/>
        <v>0</v>
      </c>
      <c r="AQ686" s="83">
        <f t="shared" si="482"/>
        <v>0</v>
      </c>
      <c r="AR686" s="83">
        <f t="shared" si="469"/>
        <v>0</v>
      </c>
      <c r="AT686" t="s">
        <v>15</v>
      </c>
    </row>
    <row r="687" spans="1:46" x14ac:dyDescent="0.25">
      <c r="A687" s="10" t="s">
        <v>600</v>
      </c>
      <c r="B687" s="10">
        <v>2023</v>
      </c>
      <c r="C687" s="10" t="s">
        <v>15</v>
      </c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2"/>
      <c r="R687" s="84">
        <f t="shared" si="464"/>
        <v>0</v>
      </c>
      <c r="S687" s="84">
        <f t="shared" si="465"/>
        <v>0</v>
      </c>
      <c r="T687" s="84">
        <f t="shared" si="466"/>
        <v>0</v>
      </c>
      <c r="U687" s="84">
        <f t="shared" si="467"/>
        <v>0</v>
      </c>
      <c r="V687" s="84">
        <f t="shared" si="483"/>
        <v>0</v>
      </c>
      <c r="W687" s="84">
        <f t="shared" si="484"/>
        <v>0</v>
      </c>
      <c r="X687" s="84">
        <f t="shared" si="485"/>
        <v>0</v>
      </c>
      <c r="Y687" s="84">
        <f t="shared" si="486"/>
        <v>0</v>
      </c>
      <c r="Z687" s="84">
        <f t="shared" si="487"/>
        <v>0</v>
      </c>
      <c r="AA687" s="84">
        <f t="shared" si="470"/>
        <v>0</v>
      </c>
      <c r="AB687" s="84">
        <f t="shared" si="488"/>
        <v>0</v>
      </c>
      <c r="AC687" s="84">
        <f t="shared" si="489"/>
        <v>0</v>
      </c>
      <c r="AD687" s="84">
        <f t="shared" si="471"/>
        <v>0</v>
      </c>
      <c r="AF687" s="83">
        <f t="shared" si="472"/>
        <v>0</v>
      </c>
      <c r="AG687" s="83">
        <f t="shared" si="473"/>
        <v>0</v>
      </c>
      <c r="AH687" s="83">
        <f t="shared" si="474"/>
        <v>0</v>
      </c>
      <c r="AI687" s="83">
        <f t="shared" si="475"/>
        <v>0</v>
      </c>
      <c r="AJ687" s="83">
        <f t="shared" si="476"/>
        <v>0</v>
      </c>
      <c r="AK687" s="83">
        <f t="shared" si="477"/>
        <v>0</v>
      </c>
      <c r="AL687" s="83">
        <f t="shared" si="478"/>
        <v>0</v>
      </c>
      <c r="AM687" s="83">
        <f t="shared" si="479"/>
        <v>0</v>
      </c>
      <c r="AN687" s="83">
        <f t="shared" si="480"/>
        <v>0</v>
      </c>
      <c r="AO687" s="83">
        <f t="shared" si="468"/>
        <v>0</v>
      </c>
      <c r="AP687" s="83">
        <f t="shared" si="481"/>
        <v>0</v>
      </c>
      <c r="AQ687" s="83">
        <f t="shared" si="482"/>
        <v>0</v>
      </c>
      <c r="AR687" s="83">
        <f t="shared" si="469"/>
        <v>0</v>
      </c>
      <c r="AT687" t="s">
        <v>15</v>
      </c>
    </row>
    <row r="688" spans="1:46" x14ac:dyDescent="0.25">
      <c r="A688" s="10" t="s">
        <v>600</v>
      </c>
      <c r="B688" s="10">
        <v>2024</v>
      </c>
      <c r="C688" s="10" t="s">
        <v>15</v>
      </c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2"/>
      <c r="R688" s="84">
        <f t="shared" si="464"/>
        <v>0</v>
      </c>
      <c r="S688" s="84">
        <f t="shared" si="465"/>
        <v>0</v>
      </c>
      <c r="T688" s="84">
        <f t="shared" si="466"/>
        <v>0</v>
      </c>
      <c r="U688" s="84">
        <f t="shared" si="467"/>
        <v>0</v>
      </c>
      <c r="V688" s="84">
        <f t="shared" si="483"/>
        <v>0</v>
      </c>
      <c r="W688" s="84">
        <f t="shared" si="484"/>
        <v>0</v>
      </c>
      <c r="X688" s="84">
        <f t="shared" si="485"/>
        <v>0</v>
      </c>
      <c r="Y688" s="84">
        <f t="shared" si="486"/>
        <v>0</v>
      </c>
      <c r="Z688" s="84">
        <f t="shared" si="487"/>
        <v>0</v>
      </c>
      <c r="AA688" s="84">
        <f t="shared" si="470"/>
        <v>0</v>
      </c>
      <c r="AB688" s="84">
        <f t="shared" si="488"/>
        <v>0</v>
      </c>
      <c r="AC688" s="84">
        <f t="shared" si="489"/>
        <v>0</v>
      </c>
      <c r="AD688" s="84">
        <f t="shared" si="471"/>
        <v>0</v>
      </c>
      <c r="AF688" s="83">
        <f t="shared" si="472"/>
        <v>0</v>
      </c>
      <c r="AG688" s="83">
        <f t="shared" si="473"/>
        <v>0</v>
      </c>
      <c r="AH688" s="83">
        <f t="shared" si="474"/>
        <v>0</v>
      </c>
      <c r="AI688" s="83">
        <f t="shared" si="475"/>
        <v>0</v>
      </c>
      <c r="AJ688" s="83">
        <f t="shared" si="476"/>
        <v>0</v>
      </c>
      <c r="AK688" s="83">
        <f t="shared" si="477"/>
        <v>0</v>
      </c>
      <c r="AL688" s="83">
        <f t="shared" si="478"/>
        <v>0</v>
      </c>
      <c r="AM688" s="83">
        <f t="shared" si="479"/>
        <v>0</v>
      </c>
      <c r="AN688" s="83">
        <f t="shared" si="480"/>
        <v>0</v>
      </c>
      <c r="AO688" s="83">
        <f t="shared" si="468"/>
        <v>0</v>
      </c>
      <c r="AP688" s="83">
        <f t="shared" si="481"/>
        <v>0</v>
      </c>
      <c r="AQ688" s="83">
        <f t="shared" si="482"/>
        <v>0</v>
      </c>
      <c r="AR688" s="83">
        <f t="shared" si="469"/>
        <v>0</v>
      </c>
      <c r="AT688" t="s">
        <v>15</v>
      </c>
    </row>
    <row r="689" spans="1:46" x14ac:dyDescent="0.25">
      <c r="A689" s="10" t="s">
        <v>600</v>
      </c>
      <c r="B689" s="10">
        <v>2025</v>
      </c>
      <c r="C689" s="10" t="s">
        <v>15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2"/>
      <c r="R689" s="84">
        <f t="shared" si="464"/>
        <v>0</v>
      </c>
      <c r="S689" s="84">
        <f t="shared" si="465"/>
        <v>0</v>
      </c>
      <c r="T689" s="84">
        <f t="shared" si="466"/>
        <v>0</v>
      </c>
      <c r="U689" s="84">
        <f t="shared" si="467"/>
        <v>0</v>
      </c>
      <c r="V689" s="84">
        <f t="shared" si="483"/>
        <v>0</v>
      </c>
      <c r="W689" s="84">
        <f t="shared" si="484"/>
        <v>0</v>
      </c>
      <c r="X689" s="84">
        <f t="shared" si="485"/>
        <v>0</v>
      </c>
      <c r="Y689" s="84">
        <f t="shared" si="486"/>
        <v>0</v>
      </c>
      <c r="Z689" s="84">
        <f t="shared" si="487"/>
        <v>0</v>
      </c>
      <c r="AA689" s="84">
        <f t="shared" si="470"/>
        <v>0</v>
      </c>
      <c r="AB689" s="84">
        <f t="shared" si="488"/>
        <v>0</v>
      </c>
      <c r="AC689" s="84">
        <f t="shared" si="489"/>
        <v>0</v>
      </c>
      <c r="AD689" s="84">
        <f t="shared" si="471"/>
        <v>0</v>
      </c>
      <c r="AF689" s="83">
        <f t="shared" si="472"/>
        <v>0</v>
      </c>
      <c r="AG689" s="83">
        <f t="shared" si="473"/>
        <v>0</v>
      </c>
      <c r="AH689" s="83">
        <f t="shared" si="474"/>
        <v>0</v>
      </c>
      <c r="AI689" s="83">
        <f t="shared" si="475"/>
        <v>0</v>
      </c>
      <c r="AJ689" s="83">
        <f t="shared" si="476"/>
        <v>0</v>
      </c>
      <c r="AK689" s="83">
        <f t="shared" si="477"/>
        <v>0</v>
      </c>
      <c r="AL689" s="83">
        <f t="shared" si="478"/>
        <v>0</v>
      </c>
      <c r="AM689" s="83">
        <f t="shared" si="479"/>
        <v>0</v>
      </c>
      <c r="AN689" s="83">
        <f t="shared" si="480"/>
        <v>0</v>
      </c>
      <c r="AO689" s="83">
        <f t="shared" si="468"/>
        <v>0</v>
      </c>
      <c r="AP689" s="83">
        <f t="shared" si="481"/>
        <v>0</v>
      </c>
      <c r="AQ689" s="83">
        <f t="shared" si="482"/>
        <v>0</v>
      </c>
      <c r="AR689" s="83">
        <f t="shared" si="469"/>
        <v>0</v>
      </c>
      <c r="AT689" t="s">
        <v>15</v>
      </c>
    </row>
    <row r="690" spans="1:46" x14ac:dyDescent="0.25">
      <c r="A690" s="10" t="s">
        <v>600</v>
      </c>
      <c r="B690" s="10">
        <v>2026</v>
      </c>
      <c r="C690" s="10" t="s">
        <v>15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2"/>
      <c r="R690" s="84">
        <f t="shared" si="464"/>
        <v>0</v>
      </c>
      <c r="S690" s="84">
        <f t="shared" si="465"/>
        <v>0</v>
      </c>
      <c r="T690" s="84">
        <f t="shared" si="466"/>
        <v>0</v>
      </c>
      <c r="U690" s="84">
        <f t="shared" si="467"/>
        <v>0</v>
      </c>
      <c r="V690" s="84">
        <f t="shared" si="483"/>
        <v>0</v>
      </c>
      <c r="W690" s="84">
        <f t="shared" si="484"/>
        <v>0</v>
      </c>
      <c r="X690" s="84">
        <f t="shared" si="485"/>
        <v>0</v>
      </c>
      <c r="Y690" s="84">
        <f t="shared" si="486"/>
        <v>0</v>
      </c>
      <c r="Z690" s="84">
        <f t="shared" si="487"/>
        <v>0</v>
      </c>
      <c r="AA690" s="84">
        <f t="shared" si="470"/>
        <v>0</v>
      </c>
      <c r="AB690" s="84">
        <f t="shared" si="488"/>
        <v>0</v>
      </c>
      <c r="AC690" s="84">
        <f t="shared" si="489"/>
        <v>0</v>
      </c>
      <c r="AD690" s="84">
        <f t="shared" si="471"/>
        <v>0</v>
      </c>
      <c r="AF690" s="83">
        <f t="shared" si="472"/>
        <v>0</v>
      </c>
      <c r="AG690" s="83">
        <f t="shared" si="473"/>
        <v>0</v>
      </c>
      <c r="AH690" s="83">
        <f t="shared" si="474"/>
        <v>0</v>
      </c>
      <c r="AI690" s="83">
        <f t="shared" si="475"/>
        <v>0</v>
      </c>
      <c r="AJ690" s="83">
        <f t="shared" si="476"/>
        <v>0</v>
      </c>
      <c r="AK690" s="83">
        <f t="shared" si="477"/>
        <v>0</v>
      </c>
      <c r="AL690" s="83">
        <f t="shared" si="478"/>
        <v>0</v>
      </c>
      <c r="AM690" s="83">
        <f t="shared" si="479"/>
        <v>0</v>
      </c>
      <c r="AN690" s="83">
        <f t="shared" si="480"/>
        <v>0</v>
      </c>
      <c r="AO690" s="83">
        <f t="shared" si="468"/>
        <v>0</v>
      </c>
      <c r="AP690" s="83">
        <f t="shared" si="481"/>
        <v>0</v>
      </c>
      <c r="AQ690" s="83">
        <f t="shared" si="482"/>
        <v>0</v>
      </c>
      <c r="AR690" s="83">
        <f t="shared" si="469"/>
        <v>0</v>
      </c>
      <c r="AT690" t="s">
        <v>15</v>
      </c>
    </row>
    <row r="691" spans="1:46" x14ac:dyDescent="0.25">
      <c r="A691" s="10" t="s">
        <v>600</v>
      </c>
      <c r="B691" s="10">
        <v>2027</v>
      </c>
      <c r="C691" s="10" t="s">
        <v>15</v>
      </c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2"/>
      <c r="R691" s="84">
        <f t="shared" si="464"/>
        <v>0</v>
      </c>
      <c r="S691" s="84">
        <f t="shared" si="465"/>
        <v>0</v>
      </c>
      <c r="T691" s="84">
        <f t="shared" si="466"/>
        <v>0</v>
      </c>
      <c r="U691" s="84">
        <f t="shared" si="467"/>
        <v>0</v>
      </c>
      <c r="V691" s="84">
        <f t="shared" si="483"/>
        <v>0</v>
      </c>
      <c r="W691" s="84">
        <f t="shared" si="484"/>
        <v>0</v>
      </c>
      <c r="X691" s="84">
        <f t="shared" si="485"/>
        <v>0</v>
      </c>
      <c r="Y691" s="84">
        <f t="shared" si="486"/>
        <v>0</v>
      </c>
      <c r="Z691" s="84">
        <f t="shared" si="487"/>
        <v>0</v>
      </c>
      <c r="AA691" s="84">
        <f t="shared" si="470"/>
        <v>0</v>
      </c>
      <c r="AB691" s="84">
        <f t="shared" si="488"/>
        <v>0</v>
      </c>
      <c r="AC691" s="84">
        <f t="shared" si="489"/>
        <v>0</v>
      </c>
      <c r="AD691" s="84">
        <f t="shared" si="471"/>
        <v>0</v>
      </c>
      <c r="AF691" s="83">
        <f t="shared" si="472"/>
        <v>0</v>
      </c>
      <c r="AG691" s="83">
        <f t="shared" si="473"/>
        <v>0</v>
      </c>
      <c r="AH691" s="83">
        <f t="shared" si="474"/>
        <v>0</v>
      </c>
      <c r="AI691" s="83">
        <f t="shared" si="475"/>
        <v>0</v>
      </c>
      <c r="AJ691" s="83">
        <f t="shared" si="476"/>
        <v>0</v>
      </c>
      <c r="AK691" s="83">
        <f t="shared" si="477"/>
        <v>0</v>
      </c>
      <c r="AL691" s="83">
        <f t="shared" si="478"/>
        <v>0</v>
      </c>
      <c r="AM691" s="83">
        <f t="shared" si="479"/>
        <v>0</v>
      </c>
      <c r="AN691" s="83">
        <f t="shared" si="480"/>
        <v>0</v>
      </c>
      <c r="AO691" s="83">
        <f t="shared" si="468"/>
        <v>0</v>
      </c>
      <c r="AP691" s="83">
        <f t="shared" si="481"/>
        <v>0</v>
      </c>
      <c r="AQ691" s="83">
        <f t="shared" si="482"/>
        <v>0</v>
      </c>
      <c r="AR691" s="83">
        <f t="shared" si="469"/>
        <v>0</v>
      </c>
      <c r="AT691" t="s">
        <v>15</v>
      </c>
    </row>
    <row r="692" spans="1:46" x14ac:dyDescent="0.25">
      <c r="A692" s="10" t="s">
        <v>600</v>
      </c>
      <c r="B692" s="10">
        <v>2028</v>
      </c>
      <c r="C692" s="10" t="s">
        <v>15</v>
      </c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2"/>
      <c r="R692" s="84">
        <f t="shared" si="464"/>
        <v>0</v>
      </c>
      <c r="S692" s="84">
        <f t="shared" si="465"/>
        <v>0</v>
      </c>
      <c r="T692" s="84">
        <f t="shared" si="466"/>
        <v>0</v>
      </c>
      <c r="U692" s="84">
        <f t="shared" si="467"/>
        <v>0</v>
      </c>
      <c r="V692" s="84">
        <f t="shared" si="483"/>
        <v>0</v>
      </c>
      <c r="W692" s="84">
        <f t="shared" si="484"/>
        <v>0</v>
      </c>
      <c r="X692" s="84">
        <f t="shared" si="485"/>
        <v>0</v>
      </c>
      <c r="Y692" s="84">
        <f t="shared" si="486"/>
        <v>0</v>
      </c>
      <c r="Z692" s="84">
        <f t="shared" si="487"/>
        <v>0</v>
      </c>
      <c r="AA692" s="84">
        <f t="shared" si="470"/>
        <v>0</v>
      </c>
      <c r="AB692" s="84">
        <f t="shared" si="488"/>
        <v>0</v>
      </c>
      <c r="AC692" s="84">
        <f t="shared" si="489"/>
        <v>0</v>
      </c>
      <c r="AD692" s="84">
        <f t="shared" si="471"/>
        <v>0</v>
      </c>
      <c r="AF692" s="83">
        <f t="shared" si="472"/>
        <v>0</v>
      </c>
      <c r="AG692" s="83">
        <f t="shared" si="473"/>
        <v>0</v>
      </c>
      <c r="AH692" s="83">
        <f t="shared" si="474"/>
        <v>0</v>
      </c>
      <c r="AI692" s="83">
        <f t="shared" si="475"/>
        <v>0</v>
      </c>
      <c r="AJ692" s="83">
        <f t="shared" si="476"/>
        <v>0</v>
      </c>
      <c r="AK692" s="83">
        <f t="shared" si="477"/>
        <v>0</v>
      </c>
      <c r="AL692" s="83">
        <f t="shared" si="478"/>
        <v>0</v>
      </c>
      <c r="AM692" s="83">
        <f t="shared" si="479"/>
        <v>0</v>
      </c>
      <c r="AN692" s="83">
        <f t="shared" si="480"/>
        <v>0</v>
      </c>
      <c r="AO692" s="83">
        <f t="shared" si="468"/>
        <v>0</v>
      </c>
      <c r="AP692" s="83">
        <f t="shared" si="481"/>
        <v>0</v>
      </c>
      <c r="AQ692" s="83">
        <f t="shared" si="482"/>
        <v>0</v>
      </c>
      <c r="AR692" s="83">
        <f t="shared" si="469"/>
        <v>0</v>
      </c>
      <c r="AT692" t="s">
        <v>15</v>
      </c>
    </row>
    <row r="693" spans="1:46" x14ac:dyDescent="0.25">
      <c r="A693" s="10" t="s">
        <v>600</v>
      </c>
      <c r="B693" s="10">
        <v>2029</v>
      </c>
      <c r="C693" s="10" t="s">
        <v>15</v>
      </c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2"/>
      <c r="R693" s="84">
        <f t="shared" si="464"/>
        <v>0</v>
      </c>
      <c r="S693" s="84">
        <f t="shared" si="465"/>
        <v>0</v>
      </c>
      <c r="T693" s="84">
        <f t="shared" si="466"/>
        <v>0</v>
      </c>
      <c r="U693" s="84">
        <f t="shared" si="467"/>
        <v>0</v>
      </c>
      <c r="V693" s="84">
        <f t="shared" si="483"/>
        <v>0</v>
      </c>
      <c r="W693" s="84">
        <f t="shared" si="484"/>
        <v>0</v>
      </c>
      <c r="X693" s="84">
        <f t="shared" si="485"/>
        <v>0</v>
      </c>
      <c r="Y693" s="84">
        <f t="shared" si="486"/>
        <v>0</v>
      </c>
      <c r="Z693" s="84">
        <f t="shared" si="487"/>
        <v>0</v>
      </c>
      <c r="AA693" s="84">
        <f t="shared" si="470"/>
        <v>0</v>
      </c>
      <c r="AB693" s="84">
        <f t="shared" si="488"/>
        <v>0</v>
      </c>
      <c r="AC693" s="84">
        <f t="shared" si="489"/>
        <v>0</v>
      </c>
      <c r="AD693" s="84">
        <f t="shared" si="471"/>
        <v>0</v>
      </c>
      <c r="AF693" s="83">
        <f t="shared" si="472"/>
        <v>0</v>
      </c>
      <c r="AG693" s="83">
        <f t="shared" si="473"/>
        <v>0</v>
      </c>
      <c r="AH693" s="83">
        <f t="shared" si="474"/>
        <v>0</v>
      </c>
      <c r="AI693" s="83">
        <f t="shared" si="475"/>
        <v>0</v>
      </c>
      <c r="AJ693" s="83">
        <f t="shared" si="476"/>
        <v>0</v>
      </c>
      <c r="AK693" s="83">
        <f t="shared" si="477"/>
        <v>0</v>
      </c>
      <c r="AL693" s="83">
        <f t="shared" si="478"/>
        <v>0</v>
      </c>
      <c r="AM693" s="83">
        <f t="shared" si="479"/>
        <v>0</v>
      </c>
      <c r="AN693" s="83">
        <f t="shared" si="480"/>
        <v>0</v>
      </c>
      <c r="AO693" s="83">
        <f t="shared" si="468"/>
        <v>0</v>
      </c>
      <c r="AP693" s="83">
        <f t="shared" si="481"/>
        <v>0</v>
      </c>
      <c r="AQ693" s="83">
        <f t="shared" si="482"/>
        <v>0</v>
      </c>
      <c r="AR693" s="83">
        <f t="shared" si="469"/>
        <v>0</v>
      </c>
      <c r="AT693" t="s">
        <v>15</v>
      </c>
    </row>
    <row r="694" spans="1:46" x14ac:dyDescent="0.25">
      <c r="A694" s="10" t="s">
        <v>600</v>
      </c>
      <c r="B694" s="10">
        <v>2030</v>
      </c>
      <c r="C694" s="10" t="s">
        <v>15</v>
      </c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2"/>
      <c r="R694" s="84">
        <f t="shared" si="464"/>
        <v>0</v>
      </c>
      <c r="S694" s="84">
        <f t="shared" si="465"/>
        <v>0</v>
      </c>
      <c r="T694" s="84">
        <f t="shared" si="466"/>
        <v>0</v>
      </c>
      <c r="U694" s="84">
        <f t="shared" si="467"/>
        <v>0</v>
      </c>
      <c r="V694" s="84">
        <f t="shared" si="483"/>
        <v>0</v>
      </c>
      <c r="W694" s="84">
        <f t="shared" si="484"/>
        <v>0</v>
      </c>
      <c r="X694" s="84">
        <f t="shared" si="485"/>
        <v>0</v>
      </c>
      <c r="Y694" s="84">
        <f t="shared" si="486"/>
        <v>0</v>
      </c>
      <c r="Z694" s="84">
        <f t="shared" si="487"/>
        <v>0</v>
      </c>
      <c r="AA694" s="84">
        <f t="shared" si="470"/>
        <v>0</v>
      </c>
      <c r="AB694" s="84">
        <f t="shared" si="488"/>
        <v>0</v>
      </c>
      <c r="AC694" s="84">
        <f t="shared" si="489"/>
        <v>0</v>
      </c>
      <c r="AD694" s="84">
        <f t="shared" si="471"/>
        <v>0</v>
      </c>
      <c r="AF694" s="83">
        <f t="shared" si="472"/>
        <v>0</v>
      </c>
      <c r="AG694" s="83">
        <f t="shared" si="473"/>
        <v>0</v>
      </c>
      <c r="AH694" s="83">
        <f t="shared" si="474"/>
        <v>0</v>
      </c>
      <c r="AI694" s="83">
        <f t="shared" si="475"/>
        <v>0</v>
      </c>
      <c r="AJ694" s="83">
        <f t="shared" si="476"/>
        <v>0</v>
      </c>
      <c r="AK694" s="83">
        <f t="shared" si="477"/>
        <v>0</v>
      </c>
      <c r="AL694" s="83">
        <f t="shared" si="478"/>
        <v>0</v>
      </c>
      <c r="AM694" s="83">
        <f t="shared" si="479"/>
        <v>0</v>
      </c>
      <c r="AN694" s="83">
        <f t="shared" si="480"/>
        <v>0</v>
      </c>
      <c r="AO694" s="83">
        <f t="shared" si="468"/>
        <v>0</v>
      </c>
      <c r="AP694" s="83">
        <f t="shared" si="481"/>
        <v>0</v>
      </c>
      <c r="AQ694" s="83">
        <f t="shared" si="482"/>
        <v>0</v>
      </c>
      <c r="AR694" s="83">
        <f t="shared" si="469"/>
        <v>0</v>
      </c>
      <c r="AT694" t="s">
        <v>15</v>
      </c>
    </row>
    <row r="695" spans="1:46" x14ac:dyDescent="0.25">
      <c r="A695" s="10" t="s">
        <v>600</v>
      </c>
      <c r="B695" s="10">
        <v>2031</v>
      </c>
      <c r="C695" s="10" t="s">
        <v>15</v>
      </c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2"/>
      <c r="R695" s="84">
        <f t="shared" si="464"/>
        <v>0</v>
      </c>
      <c r="S695" s="84">
        <f t="shared" si="465"/>
        <v>0</v>
      </c>
      <c r="T695" s="84">
        <f t="shared" si="466"/>
        <v>0</v>
      </c>
      <c r="U695" s="84">
        <f t="shared" si="467"/>
        <v>0</v>
      </c>
      <c r="V695" s="84">
        <f t="shared" si="483"/>
        <v>0</v>
      </c>
      <c r="W695" s="84">
        <f t="shared" si="484"/>
        <v>0</v>
      </c>
      <c r="X695" s="84">
        <f t="shared" si="485"/>
        <v>0</v>
      </c>
      <c r="Y695" s="84">
        <f t="shared" si="486"/>
        <v>0</v>
      </c>
      <c r="Z695" s="84">
        <f t="shared" si="487"/>
        <v>0</v>
      </c>
      <c r="AA695" s="84">
        <f t="shared" si="470"/>
        <v>0</v>
      </c>
      <c r="AB695" s="84">
        <f t="shared" si="488"/>
        <v>0</v>
      </c>
      <c r="AC695" s="84">
        <f t="shared" si="489"/>
        <v>0</v>
      </c>
      <c r="AD695" s="84">
        <f t="shared" si="471"/>
        <v>0</v>
      </c>
      <c r="AF695" s="83">
        <f t="shared" si="472"/>
        <v>0</v>
      </c>
      <c r="AG695" s="83">
        <f t="shared" si="473"/>
        <v>0</v>
      </c>
      <c r="AH695" s="83">
        <f t="shared" si="474"/>
        <v>0</v>
      </c>
      <c r="AI695" s="83">
        <f t="shared" si="475"/>
        <v>0</v>
      </c>
      <c r="AJ695" s="83">
        <f t="shared" si="476"/>
        <v>0</v>
      </c>
      <c r="AK695" s="83">
        <f t="shared" si="477"/>
        <v>0</v>
      </c>
      <c r="AL695" s="83">
        <f t="shared" si="478"/>
        <v>0</v>
      </c>
      <c r="AM695" s="83">
        <f t="shared" si="479"/>
        <v>0</v>
      </c>
      <c r="AN695" s="83">
        <f t="shared" si="480"/>
        <v>0</v>
      </c>
      <c r="AO695" s="83">
        <f t="shared" si="468"/>
        <v>0</v>
      </c>
      <c r="AP695" s="83">
        <f t="shared" si="481"/>
        <v>0</v>
      </c>
      <c r="AQ695" s="83">
        <f t="shared" si="482"/>
        <v>0</v>
      </c>
      <c r="AR695" s="83">
        <f t="shared" si="469"/>
        <v>0</v>
      </c>
      <c r="AT695" t="s">
        <v>15</v>
      </c>
    </row>
    <row r="696" spans="1:46" x14ac:dyDescent="0.25">
      <c r="A696" s="10" t="s">
        <v>600</v>
      </c>
      <c r="B696" s="10">
        <v>2032</v>
      </c>
      <c r="C696" s="10" t="s">
        <v>15</v>
      </c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2"/>
      <c r="R696" s="84">
        <f t="shared" si="464"/>
        <v>0</v>
      </c>
      <c r="S696" s="84">
        <f t="shared" si="465"/>
        <v>0</v>
      </c>
      <c r="T696" s="84">
        <f t="shared" si="466"/>
        <v>0</v>
      </c>
      <c r="U696" s="84">
        <f t="shared" si="467"/>
        <v>0</v>
      </c>
      <c r="V696" s="84">
        <f t="shared" si="483"/>
        <v>0</v>
      </c>
      <c r="W696" s="84">
        <f t="shared" si="484"/>
        <v>0</v>
      </c>
      <c r="X696" s="84">
        <f t="shared" si="485"/>
        <v>0</v>
      </c>
      <c r="Y696" s="84">
        <f t="shared" si="486"/>
        <v>0</v>
      </c>
      <c r="Z696" s="84">
        <f t="shared" si="487"/>
        <v>0</v>
      </c>
      <c r="AA696" s="84">
        <f t="shared" si="470"/>
        <v>0</v>
      </c>
      <c r="AB696" s="84">
        <f t="shared" si="488"/>
        <v>0</v>
      </c>
      <c r="AC696" s="84">
        <f t="shared" si="489"/>
        <v>0</v>
      </c>
      <c r="AD696" s="84">
        <f t="shared" si="471"/>
        <v>0</v>
      </c>
      <c r="AF696" s="83">
        <f t="shared" si="472"/>
        <v>0</v>
      </c>
      <c r="AG696" s="83">
        <f t="shared" si="473"/>
        <v>0</v>
      </c>
      <c r="AH696" s="83">
        <f t="shared" si="474"/>
        <v>0</v>
      </c>
      <c r="AI696" s="83">
        <f t="shared" si="475"/>
        <v>0</v>
      </c>
      <c r="AJ696" s="83">
        <f t="shared" si="476"/>
        <v>0</v>
      </c>
      <c r="AK696" s="83">
        <f t="shared" si="477"/>
        <v>0</v>
      </c>
      <c r="AL696" s="83">
        <f t="shared" si="478"/>
        <v>0</v>
      </c>
      <c r="AM696" s="83">
        <f t="shared" si="479"/>
        <v>0</v>
      </c>
      <c r="AN696" s="83">
        <f t="shared" si="480"/>
        <v>0</v>
      </c>
      <c r="AO696" s="83">
        <f t="shared" si="468"/>
        <v>0</v>
      </c>
      <c r="AP696" s="83">
        <f t="shared" si="481"/>
        <v>0</v>
      </c>
      <c r="AQ696" s="83">
        <f t="shared" si="482"/>
        <v>0</v>
      </c>
      <c r="AR696" s="83">
        <f t="shared" si="469"/>
        <v>0</v>
      </c>
      <c r="AT696" t="s">
        <v>15</v>
      </c>
    </row>
    <row r="697" spans="1:46" x14ac:dyDescent="0.25">
      <c r="A697" s="10" t="s">
        <v>600</v>
      </c>
      <c r="B697" s="10">
        <v>2033</v>
      </c>
      <c r="C697" s="10" t="s">
        <v>15</v>
      </c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2"/>
      <c r="R697" s="84">
        <f t="shared" si="464"/>
        <v>0</v>
      </c>
      <c r="S697" s="84">
        <f t="shared" si="465"/>
        <v>0</v>
      </c>
      <c r="T697" s="84">
        <f t="shared" si="466"/>
        <v>0</v>
      </c>
      <c r="U697" s="84">
        <f t="shared" si="467"/>
        <v>0</v>
      </c>
      <c r="V697" s="84">
        <f t="shared" si="483"/>
        <v>0</v>
      </c>
      <c r="W697" s="84">
        <f t="shared" si="484"/>
        <v>0</v>
      </c>
      <c r="X697" s="84">
        <f t="shared" si="485"/>
        <v>0</v>
      </c>
      <c r="Y697" s="84">
        <f t="shared" si="486"/>
        <v>0</v>
      </c>
      <c r="Z697" s="84">
        <f t="shared" si="487"/>
        <v>0</v>
      </c>
      <c r="AA697" s="84">
        <f t="shared" si="470"/>
        <v>0</v>
      </c>
      <c r="AB697" s="84">
        <f t="shared" si="488"/>
        <v>0</v>
      </c>
      <c r="AC697" s="84">
        <f t="shared" si="489"/>
        <v>0</v>
      </c>
      <c r="AD697" s="84">
        <f t="shared" si="471"/>
        <v>0</v>
      </c>
      <c r="AF697" s="83">
        <f t="shared" si="472"/>
        <v>0</v>
      </c>
      <c r="AG697" s="83">
        <f t="shared" si="473"/>
        <v>0</v>
      </c>
      <c r="AH697" s="83">
        <f t="shared" si="474"/>
        <v>0</v>
      </c>
      <c r="AI697" s="83">
        <f t="shared" si="475"/>
        <v>0</v>
      </c>
      <c r="AJ697" s="83">
        <f t="shared" si="476"/>
        <v>0</v>
      </c>
      <c r="AK697" s="83">
        <f t="shared" si="477"/>
        <v>0</v>
      </c>
      <c r="AL697" s="83">
        <f t="shared" si="478"/>
        <v>0</v>
      </c>
      <c r="AM697" s="83">
        <f t="shared" si="479"/>
        <v>0</v>
      </c>
      <c r="AN697" s="83">
        <f t="shared" si="480"/>
        <v>0</v>
      </c>
      <c r="AO697" s="83">
        <f t="shared" si="468"/>
        <v>0</v>
      </c>
      <c r="AP697" s="83">
        <f t="shared" si="481"/>
        <v>0</v>
      </c>
      <c r="AQ697" s="83">
        <f t="shared" si="482"/>
        <v>0</v>
      </c>
      <c r="AR697" s="83">
        <f t="shared" si="469"/>
        <v>0</v>
      </c>
      <c r="AT697" t="s">
        <v>15</v>
      </c>
    </row>
    <row r="698" spans="1:46" x14ac:dyDescent="0.25">
      <c r="A698" s="10" t="s">
        <v>600</v>
      </c>
      <c r="B698" s="10">
        <v>2034</v>
      </c>
      <c r="C698" s="10" t="s">
        <v>15</v>
      </c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2"/>
      <c r="R698" s="84">
        <f t="shared" si="464"/>
        <v>0</v>
      </c>
      <c r="S698" s="84">
        <f t="shared" si="465"/>
        <v>0</v>
      </c>
      <c r="T698" s="84">
        <f t="shared" si="466"/>
        <v>0</v>
      </c>
      <c r="U698" s="84">
        <f t="shared" si="467"/>
        <v>0</v>
      </c>
      <c r="V698" s="84">
        <f t="shared" si="483"/>
        <v>0</v>
      </c>
      <c r="W698" s="84">
        <f t="shared" si="484"/>
        <v>0</v>
      </c>
      <c r="X698" s="84">
        <f t="shared" si="485"/>
        <v>0</v>
      </c>
      <c r="Y698" s="84">
        <f t="shared" si="486"/>
        <v>0</v>
      </c>
      <c r="Z698" s="84">
        <f t="shared" si="487"/>
        <v>0</v>
      </c>
      <c r="AA698" s="84">
        <f t="shared" si="470"/>
        <v>0</v>
      </c>
      <c r="AB698" s="84">
        <f t="shared" si="488"/>
        <v>0</v>
      </c>
      <c r="AC698" s="84">
        <f t="shared" si="489"/>
        <v>0</v>
      </c>
      <c r="AD698" s="84">
        <f t="shared" si="471"/>
        <v>0</v>
      </c>
      <c r="AF698" s="83">
        <f t="shared" si="472"/>
        <v>0</v>
      </c>
      <c r="AG698" s="83">
        <f t="shared" si="473"/>
        <v>0</v>
      </c>
      <c r="AH698" s="83">
        <f t="shared" si="474"/>
        <v>0</v>
      </c>
      <c r="AI698" s="83">
        <f t="shared" si="475"/>
        <v>0</v>
      </c>
      <c r="AJ698" s="83">
        <f t="shared" si="476"/>
        <v>0</v>
      </c>
      <c r="AK698" s="83">
        <f t="shared" si="477"/>
        <v>0</v>
      </c>
      <c r="AL698" s="83">
        <f t="shared" si="478"/>
        <v>0</v>
      </c>
      <c r="AM698" s="83">
        <f t="shared" si="479"/>
        <v>0</v>
      </c>
      <c r="AN698" s="83">
        <f t="shared" si="480"/>
        <v>0</v>
      </c>
      <c r="AO698" s="83">
        <f t="shared" si="468"/>
        <v>0</v>
      </c>
      <c r="AP698" s="83">
        <f t="shared" si="481"/>
        <v>0</v>
      </c>
      <c r="AQ698" s="83">
        <f t="shared" si="482"/>
        <v>0</v>
      </c>
      <c r="AR698" s="83">
        <f t="shared" si="469"/>
        <v>0</v>
      </c>
      <c r="AT698" t="s">
        <v>15</v>
      </c>
    </row>
    <row r="699" spans="1:46" x14ac:dyDescent="0.25">
      <c r="A699" s="10" t="s">
        <v>600</v>
      </c>
      <c r="B699" s="10">
        <v>2035</v>
      </c>
      <c r="C699" s="10" t="s">
        <v>15</v>
      </c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2"/>
      <c r="R699" s="84">
        <f t="shared" si="464"/>
        <v>0</v>
      </c>
      <c r="S699" s="84">
        <f t="shared" si="465"/>
        <v>0</v>
      </c>
      <c r="T699" s="84">
        <f t="shared" si="466"/>
        <v>0</v>
      </c>
      <c r="U699" s="84">
        <f t="shared" si="467"/>
        <v>0</v>
      </c>
      <c r="V699" s="84">
        <f t="shared" si="483"/>
        <v>0</v>
      </c>
      <c r="W699" s="84">
        <f t="shared" si="484"/>
        <v>0</v>
      </c>
      <c r="X699" s="84">
        <f t="shared" si="485"/>
        <v>0</v>
      </c>
      <c r="Y699" s="84">
        <f t="shared" si="486"/>
        <v>0</v>
      </c>
      <c r="Z699" s="84">
        <f t="shared" si="487"/>
        <v>0</v>
      </c>
      <c r="AA699" s="84">
        <f t="shared" si="470"/>
        <v>0</v>
      </c>
      <c r="AB699" s="84">
        <f t="shared" si="488"/>
        <v>0</v>
      </c>
      <c r="AC699" s="84">
        <f t="shared" si="489"/>
        <v>0</v>
      </c>
      <c r="AD699" s="84">
        <f t="shared" si="471"/>
        <v>0</v>
      </c>
      <c r="AF699" s="83">
        <f t="shared" si="472"/>
        <v>0</v>
      </c>
      <c r="AG699" s="83">
        <f t="shared" si="473"/>
        <v>0</v>
      </c>
      <c r="AH699" s="83">
        <f t="shared" si="474"/>
        <v>0</v>
      </c>
      <c r="AI699" s="83">
        <f t="shared" si="475"/>
        <v>0</v>
      </c>
      <c r="AJ699" s="83">
        <f t="shared" si="476"/>
        <v>0</v>
      </c>
      <c r="AK699" s="83">
        <f t="shared" si="477"/>
        <v>0</v>
      </c>
      <c r="AL699" s="83">
        <f t="shared" si="478"/>
        <v>0</v>
      </c>
      <c r="AM699" s="83">
        <f t="shared" si="479"/>
        <v>0</v>
      </c>
      <c r="AN699" s="83">
        <f t="shared" si="480"/>
        <v>0</v>
      </c>
      <c r="AO699" s="83">
        <f t="shared" si="468"/>
        <v>0</v>
      </c>
      <c r="AP699" s="83">
        <f t="shared" si="481"/>
        <v>0</v>
      </c>
      <c r="AQ699" s="83">
        <f t="shared" si="482"/>
        <v>0</v>
      </c>
      <c r="AR699" s="83">
        <f t="shared" si="469"/>
        <v>0</v>
      </c>
      <c r="AT699" t="s">
        <v>15</v>
      </c>
    </row>
    <row r="700" spans="1:46" x14ac:dyDescent="0.25">
      <c r="A700" s="10" t="s">
        <v>600</v>
      </c>
      <c r="B700" s="10">
        <v>2036</v>
      </c>
      <c r="C700" s="10" t="s">
        <v>15</v>
      </c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2"/>
      <c r="R700" s="84">
        <f t="shared" si="464"/>
        <v>0</v>
      </c>
      <c r="S700" s="84">
        <f t="shared" si="465"/>
        <v>0</v>
      </c>
      <c r="T700" s="84">
        <f t="shared" si="466"/>
        <v>0</v>
      </c>
      <c r="U700" s="84">
        <f t="shared" si="467"/>
        <v>0</v>
      </c>
      <c r="V700" s="84">
        <f t="shared" si="483"/>
        <v>0</v>
      </c>
      <c r="W700" s="84">
        <f t="shared" si="484"/>
        <v>0</v>
      </c>
      <c r="X700" s="84">
        <f t="shared" si="485"/>
        <v>0</v>
      </c>
      <c r="Y700" s="84">
        <f t="shared" si="486"/>
        <v>0</v>
      </c>
      <c r="Z700" s="84">
        <f t="shared" si="487"/>
        <v>0</v>
      </c>
      <c r="AA700" s="84">
        <f t="shared" si="470"/>
        <v>0</v>
      </c>
      <c r="AB700" s="84">
        <f t="shared" si="488"/>
        <v>0</v>
      </c>
      <c r="AC700" s="84">
        <f t="shared" si="489"/>
        <v>0</v>
      </c>
      <c r="AD700" s="84">
        <f t="shared" si="471"/>
        <v>0</v>
      </c>
      <c r="AF700" s="83">
        <f t="shared" si="472"/>
        <v>0</v>
      </c>
      <c r="AG700" s="83">
        <f t="shared" si="473"/>
        <v>0</v>
      </c>
      <c r="AH700" s="83">
        <f t="shared" si="474"/>
        <v>0</v>
      </c>
      <c r="AI700" s="83">
        <f t="shared" si="475"/>
        <v>0</v>
      </c>
      <c r="AJ700" s="83">
        <f t="shared" si="476"/>
        <v>0</v>
      </c>
      <c r="AK700" s="83">
        <f t="shared" si="477"/>
        <v>0</v>
      </c>
      <c r="AL700" s="83">
        <f t="shared" si="478"/>
        <v>0</v>
      </c>
      <c r="AM700" s="83">
        <f t="shared" si="479"/>
        <v>0</v>
      </c>
      <c r="AN700" s="83">
        <f t="shared" si="480"/>
        <v>0</v>
      </c>
      <c r="AO700" s="83">
        <f t="shared" si="468"/>
        <v>0</v>
      </c>
      <c r="AP700" s="83">
        <f t="shared" si="481"/>
        <v>0</v>
      </c>
      <c r="AQ700" s="83">
        <f t="shared" si="482"/>
        <v>0</v>
      </c>
      <c r="AR700" s="83">
        <f t="shared" si="469"/>
        <v>0</v>
      </c>
      <c r="AT700" t="s">
        <v>15</v>
      </c>
    </row>
    <row r="701" spans="1:46" x14ac:dyDescent="0.25">
      <c r="A701" s="10" t="s">
        <v>600</v>
      </c>
      <c r="B701" s="10">
        <v>2037</v>
      </c>
      <c r="C701" s="10" t="s">
        <v>15</v>
      </c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2"/>
      <c r="R701" s="84">
        <f t="shared" si="464"/>
        <v>0</v>
      </c>
      <c r="S701" s="84">
        <f t="shared" si="465"/>
        <v>0</v>
      </c>
      <c r="T701" s="84">
        <f t="shared" si="466"/>
        <v>0</v>
      </c>
      <c r="U701" s="84">
        <f t="shared" si="467"/>
        <v>0</v>
      </c>
      <c r="V701" s="84">
        <f t="shared" si="483"/>
        <v>0</v>
      </c>
      <c r="W701" s="84">
        <f t="shared" si="484"/>
        <v>0</v>
      </c>
      <c r="X701" s="84">
        <f t="shared" si="485"/>
        <v>0</v>
      </c>
      <c r="Y701" s="84">
        <f t="shared" si="486"/>
        <v>0</v>
      </c>
      <c r="Z701" s="84">
        <f t="shared" si="487"/>
        <v>0</v>
      </c>
      <c r="AA701" s="84">
        <f t="shared" si="470"/>
        <v>0</v>
      </c>
      <c r="AB701" s="84">
        <f t="shared" si="488"/>
        <v>0</v>
      </c>
      <c r="AC701" s="84">
        <f t="shared" si="489"/>
        <v>0</v>
      </c>
      <c r="AD701" s="84">
        <f t="shared" si="471"/>
        <v>0</v>
      </c>
      <c r="AF701" s="83">
        <f t="shared" si="472"/>
        <v>0</v>
      </c>
      <c r="AG701" s="83">
        <f t="shared" si="473"/>
        <v>0</v>
      </c>
      <c r="AH701" s="83">
        <f t="shared" si="474"/>
        <v>0</v>
      </c>
      <c r="AI701" s="83">
        <f t="shared" si="475"/>
        <v>0</v>
      </c>
      <c r="AJ701" s="83">
        <f t="shared" si="476"/>
        <v>0</v>
      </c>
      <c r="AK701" s="83">
        <f t="shared" si="477"/>
        <v>0</v>
      </c>
      <c r="AL701" s="83">
        <f t="shared" si="478"/>
        <v>0</v>
      </c>
      <c r="AM701" s="83">
        <f t="shared" si="479"/>
        <v>0</v>
      </c>
      <c r="AN701" s="83">
        <f t="shared" si="480"/>
        <v>0</v>
      </c>
      <c r="AO701" s="83">
        <f t="shared" si="468"/>
        <v>0</v>
      </c>
      <c r="AP701" s="83">
        <f t="shared" si="481"/>
        <v>0</v>
      </c>
      <c r="AQ701" s="83">
        <f t="shared" si="482"/>
        <v>0</v>
      </c>
      <c r="AR701" s="83">
        <f t="shared" si="469"/>
        <v>0</v>
      </c>
      <c r="AT701" t="s">
        <v>15</v>
      </c>
    </row>
    <row r="702" spans="1:46" x14ac:dyDescent="0.25">
      <c r="A702" s="10" t="s">
        <v>600</v>
      </c>
      <c r="B702" s="10">
        <v>2038</v>
      </c>
      <c r="C702" s="10" t="s">
        <v>15</v>
      </c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2"/>
      <c r="R702" s="84">
        <f t="shared" si="464"/>
        <v>0</v>
      </c>
      <c r="S702" s="84">
        <f t="shared" si="465"/>
        <v>0</v>
      </c>
      <c r="T702" s="84">
        <f t="shared" si="466"/>
        <v>0</v>
      </c>
      <c r="U702" s="84">
        <f t="shared" si="467"/>
        <v>0</v>
      </c>
      <c r="V702" s="84">
        <f t="shared" si="483"/>
        <v>0</v>
      </c>
      <c r="W702" s="84">
        <f t="shared" si="484"/>
        <v>0</v>
      </c>
      <c r="X702" s="84">
        <f t="shared" si="485"/>
        <v>0</v>
      </c>
      <c r="Y702" s="84">
        <f t="shared" si="486"/>
        <v>0</v>
      </c>
      <c r="Z702" s="84">
        <f t="shared" si="487"/>
        <v>0</v>
      </c>
      <c r="AA702" s="84">
        <f t="shared" si="470"/>
        <v>0</v>
      </c>
      <c r="AB702" s="84">
        <f t="shared" si="488"/>
        <v>0</v>
      </c>
      <c r="AC702" s="84">
        <f t="shared" si="489"/>
        <v>0</v>
      </c>
      <c r="AD702" s="84">
        <f t="shared" si="471"/>
        <v>0</v>
      </c>
      <c r="AF702" s="83">
        <f t="shared" si="472"/>
        <v>0</v>
      </c>
      <c r="AG702" s="83">
        <f t="shared" si="473"/>
        <v>0</v>
      </c>
      <c r="AH702" s="83">
        <f t="shared" si="474"/>
        <v>0</v>
      </c>
      <c r="AI702" s="83">
        <f t="shared" si="475"/>
        <v>0</v>
      </c>
      <c r="AJ702" s="83">
        <f t="shared" si="476"/>
        <v>0</v>
      </c>
      <c r="AK702" s="83">
        <f t="shared" si="477"/>
        <v>0</v>
      </c>
      <c r="AL702" s="83">
        <f t="shared" si="478"/>
        <v>0</v>
      </c>
      <c r="AM702" s="83">
        <f t="shared" si="479"/>
        <v>0</v>
      </c>
      <c r="AN702" s="83">
        <f t="shared" si="480"/>
        <v>0</v>
      </c>
      <c r="AO702" s="83">
        <f t="shared" si="468"/>
        <v>0</v>
      </c>
      <c r="AP702" s="83">
        <f t="shared" si="481"/>
        <v>0</v>
      </c>
      <c r="AQ702" s="83">
        <f t="shared" si="482"/>
        <v>0</v>
      </c>
      <c r="AR702" s="83">
        <f t="shared" si="469"/>
        <v>0</v>
      </c>
      <c r="AT702" t="s">
        <v>15</v>
      </c>
    </row>
    <row r="703" spans="1:46" x14ac:dyDescent="0.25">
      <c r="A703" s="10" t="s">
        <v>600</v>
      </c>
      <c r="B703" s="10">
        <v>2039</v>
      </c>
      <c r="C703" s="10" t="s">
        <v>15</v>
      </c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2"/>
      <c r="R703" s="84">
        <f t="shared" si="464"/>
        <v>0</v>
      </c>
      <c r="S703" s="84">
        <f t="shared" si="465"/>
        <v>0</v>
      </c>
      <c r="T703" s="84">
        <f t="shared" si="466"/>
        <v>0</v>
      </c>
      <c r="U703" s="84">
        <f t="shared" si="467"/>
        <v>0</v>
      </c>
      <c r="V703" s="84">
        <f t="shared" si="483"/>
        <v>0</v>
      </c>
      <c r="W703" s="84">
        <f t="shared" si="484"/>
        <v>0</v>
      </c>
      <c r="X703" s="84">
        <f t="shared" si="485"/>
        <v>0</v>
      </c>
      <c r="Y703" s="84">
        <f t="shared" si="486"/>
        <v>0</v>
      </c>
      <c r="Z703" s="84">
        <f t="shared" si="487"/>
        <v>0</v>
      </c>
      <c r="AA703" s="84">
        <f t="shared" si="470"/>
        <v>0</v>
      </c>
      <c r="AB703" s="84">
        <f t="shared" si="488"/>
        <v>0</v>
      </c>
      <c r="AC703" s="84">
        <f t="shared" si="489"/>
        <v>0</v>
      </c>
      <c r="AD703" s="84">
        <f t="shared" si="471"/>
        <v>0</v>
      </c>
      <c r="AF703" s="83">
        <f t="shared" si="472"/>
        <v>0</v>
      </c>
      <c r="AG703" s="83">
        <f t="shared" si="473"/>
        <v>0</v>
      </c>
      <c r="AH703" s="83">
        <f t="shared" si="474"/>
        <v>0</v>
      </c>
      <c r="AI703" s="83">
        <f t="shared" si="475"/>
        <v>0</v>
      </c>
      <c r="AJ703" s="83">
        <f t="shared" si="476"/>
        <v>0</v>
      </c>
      <c r="AK703" s="83">
        <f t="shared" si="477"/>
        <v>0</v>
      </c>
      <c r="AL703" s="83">
        <f t="shared" si="478"/>
        <v>0</v>
      </c>
      <c r="AM703" s="83">
        <f t="shared" si="479"/>
        <v>0</v>
      </c>
      <c r="AN703" s="83">
        <f t="shared" si="480"/>
        <v>0</v>
      </c>
      <c r="AO703" s="83">
        <f t="shared" si="468"/>
        <v>0</v>
      </c>
      <c r="AP703" s="83">
        <f t="shared" si="481"/>
        <v>0</v>
      </c>
      <c r="AQ703" s="83">
        <f t="shared" si="482"/>
        <v>0</v>
      </c>
      <c r="AR703" s="83">
        <f t="shared" si="469"/>
        <v>0</v>
      </c>
      <c r="AT703" t="s">
        <v>15</v>
      </c>
    </row>
    <row r="704" spans="1:46" x14ac:dyDescent="0.25">
      <c r="A704" s="10" t="s">
        <v>600</v>
      </c>
      <c r="B704" s="10">
        <v>2040</v>
      </c>
      <c r="C704" s="10" t="s">
        <v>15</v>
      </c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2"/>
      <c r="R704" s="84">
        <f t="shared" si="464"/>
        <v>0</v>
      </c>
      <c r="S704" s="84">
        <f t="shared" si="465"/>
        <v>0</v>
      </c>
      <c r="T704" s="84">
        <f t="shared" si="466"/>
        <v>0</v>
      </c>
      <c r="U704" s="84">
        <f t="shared" si="467"/>
        <v>0</v>
      </c>
      <c r="V704" s="84">
        <f t="shared" si="483"/>
        <v>0</v>
      </c>
      <c r="W704" s="84">
        <f t="shared" si="484"/>
        <v>0</v>
      </c>
      <c r="X704" s="84">
        <f t="shared" si="485"/>
        <v>0</v>
      </c>
      <c r="Y704" s="84">
        <f t="shared" si="486"/>
        <v>0</v>
      </c>
      <c r="Z704" s="84">
        <f t="shared" si="487"/>
        <v>0</v>
      </c>
      <c r="AA704" s="84">
        <f t="shared" si="470"/>
        <v>0</v>
      </c>
      <c r="AB704" s="84">
        <f t="shared" si="488"/>
        <v>0</v>
      </c>
      <c r="AC704" s="84">
        <f t="shared" si="489"/>
        <v>0</v>
      </c>
      <c r="AD704" s="84">
        <f t="shared" si="471"/>
        <v>0</v>
      </c>
      <c r="AF704" s="83">
        <f t="shared" si="472"/>
        <v>0</v>
      </c>
      <c r="AG704" s="83">
        <f t="shared" si="473"/>
        <v>0</v>
      </c>
      <c r="AH704" s="83">
        <f t="shared" si="474"/>
        <v>0</v>
      </c>
      <c r="AI704" s="83">
        <f t="shared" si="475"/>
        <v>0</v>
      </c>
      <c r="AJ704" s="83">
        <f t="shared" si="476"/>
        <v>0</v>
      </c>
      <c r="AK704" s="83">
        <f t="shared" si="477"/>
        <v>0</v>
      </c>
      <c r="AL704" s="83">
        <f t="shared" si="478"/>
        <v>0</v>
      </c>
      <c r="AM704" s="83">
        <f t="shared" si="479"/>
        <v>0</v>
      </c>
      <c r="AN704" s="83">
        <f t="shared" si="480"/>
        <v>0</v>
      </c>
      <c r="AO704" s="83">
        <f t="shared" si="468"/>
        <v>0</v>
      </c>
      <c r="AP704" s="83">
        <f t="shared" si="481"/>
        <v>0</v>
      </c>
      <c r="AQ704" s="83">
        <f t="shared" si="482"/>
        <v>0</v>
      </c>
      <c r="AR704" s="83">
        <f t="shared" si="469"/>
        <v>0</v>
      </c>
      <c r="AT704" t="s">
        <v>15</v>
      </c>
    </row>
    <row r="705" spans="1:46" x14ac:dyDescent="0.25">
      <c r="A705" s="10" t="s">
        <v>600</v>
      </c>
      <c r="B705" s="10">
        <v>2041</v>
      </c>
      <c r="C705" s="10" t="s">
        <v>15</v>
      </c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2"/>
      <c r="R705" s="84">
        <f t="shared" si="464"/>
        <v>0</v>
      </c>
      <c r="S705" s="84">
        <f t="shared" si="465"/>
        <v>0</v>
      </c>
      <c r="T705" s="84">
        <f t="shared" si="466"/>
        <v>0</v>
      </c>
      <c r="U705" s="84">
        <f t="shared" si="467"/>
        <v>0</v>
      </c>
      <c r="V705" s="84">
        <f t="shared" si="483"/>
        <v>0</v>
      </c>
      <c r="W705" s="84">
        <f t="shared" si="484"/>
        <v>0</v>
      </c>
      <c r="X705" s="84">
        <f t="shared" si="485"/>
        <v>0</v>
      </c>
      <c r="Y705" s="84">
        <f t="shared" si="486"/>
        <v>0</v>
      </c>
      <c r="Z705" s="84">
        <f t="shared" si="487"/>
        <v>0</v>
      </c>
      <c r="AA705" s="84">
        <f t="shared" si="470"/>
        <v>0</v>
      </c>
      <c r="AB705" s="84">
        <f t="shared" si="488"/>
        <v>0</v>
      </c>
      <c r="AC705" s="84">
        <f t="shared" si="489"/>
        <v>0</v>
      </c>
      <c r="AD705" s="84">
        <f t="shared" si="471"/>
        <v>0</v>
      </c>
      <c r="AF705" s="83">
        <f t="shared" si="472"/>
        <v>0</v>
      </c>
      <c r="AG705" s="83">
        <f t="shared" si="473"/>
        <v>0</v>
      </c>
      <c r="AH705" s="83">
        <f t="shared" si="474"/>
        <v>0</v>
      </c>
      <c r="AI705" s="83">
        <f t="shared" si="475"/>
        <v>0</v>
      </c>
      <c r="AJ705" s="83">
        <f t="shared" si="476"/>
        <v>0</v>
      </c>
      <c r="AK705" s="83">
        <f t="shared" si="477"/>
        <v>0</v>
      </c>
      <c r="AL705" s="83">
        <f t="shared" si="478"/>
        <v>0</v>
      </c>
      <c r="AM705" s="83">
        <f t="shared" si="479"/>
        <v>0</v>
      </c>
      <c r="AN705" s="83">
        <f t="shared" si="480"/>
        <v>0</v>
      </c>
      <c r="AO705" s="83">
        <f t="shared" si="468"/>
        <v>0</v>
      </c>
      <c r="AP705" s="83">
        <f t="shared" si="481"/>
        <v>0</v>
      </c>
      <c r="AQ705" s="83">
        <f t="shared" si="482"/>
        <v>0</v>
      </c>
      <c r="AR705" s="83">
        <f t="shared" si="469"/>
        <v>0</v>
      </c>
      <c r="AT705" t="s">
        <v>15</v>
      </c>
    </row>
    <row r="706" spans="1:46" x14ac:dyDescent="0.25">
      <c r="A706" s="10" t="s">
        <v>600</v>
      </c>
      <c r="B706" s="10">
        <v>2042</v>
      </c>
      <c r="C706" s="10" t="s">
        <v>15</v>
      </c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2"/>
      <c r="R706" s="84">
        <f t="shared" si="464"/>
        <v>0</v>
      </c>
      <c r="S706" s="84">
        <f t="shared" si="465"/>
        <v>0</v>
      </c>
      <c r="T706" s="84">
        <f t="shared" si="466"/>
        <v>0</v>
      </c>
      <c r="U706" s="84">
        <f t="shared" si="467"/>
        <v>0</v>
      </c>
      <c r="V706" s="84">
        <f t="shared" si="483"/>
        <v>0</v>
      </c>
      <c r="W706" s="84">
        <f t="shared" si="484"/>
        <v>0</v>
      </c>
      <c r="X706" s="84">
        <f t="shared" si="485"/>
        <v>0</v>
      </c>
      <c r="Y706" s="84">
        <f t="shared" si="486"/>
        <v>0</v>
      </c>
      <c r="Z706" s="84">
        <f t="shared" si="487"/>
        <v>0</v>
      </c>
      <c r="AA706" s="84">
        <f t="shared" si="470"/>
        <v>0</v>
      </c>
      <c r="AB706" s="84">
        <f t="shared" si="488"/>
        <v>0</v>
      </c>
      <c r="AC706" s="84">
        <f t="shared" si="489"/>
        <v>0</v>
      </c>
      <c r="AD706" s="84">
        <f t="shared" si="471"/>
        <v>0</v>
      </c>
      <c r="AF706" s="83">
        <f t="shared" si="472"/>
        <v>0</v>
      </c>
      <c r="AG706" s="83">
        <f t="shared" si="473"/>
        <v>0</v>
      </c>
      <c r="AH706" s="83">
        <f t="shared" si="474"/>
        <v>0</v>
      </c>
      <c r="AI706" s="83">
        <f t="shared" si="475"/>
        <v>0</v>
      </c>
      <c r="AJ706" s="83">
        <f t="shared" si="476"/>
        <v>0</v>
      </c>
      <c r="AK706" s="83">
        <f t="shared" si="477"/>
        <v>0</v>
      </c>
      <c r="AL706" s="83">
        <f t="shared" si="478"/>
        <v>0</v>
      </c>
      <c r="AM706" s="83">
        <f t="shared" si="479"/>
        <v>0</v>
      </c>
      <c r="AN706" s="83">
        <f t="shared" si="480"/>
        <v>0</v>
      </c>
      <c r="AO706" s="83">
        <f t="shared" si="468"/>
        <v>0</v>
      </c>
      <c r="AP706" s="83">
        <f t="shared" si="481"/>
        <v>0</v>
      </c>
      <c r="AQ706" s="83">
        <f t="shared" si="482"/>
        <v>0</v>
      </c>
      <c r="AR706" s="83">
        <f t="shared" si="469"/>
        <v>0</v>
      </c>
      <c r="AT706" t="s">
        <v>15</v>
      </c>
    </row>
    <row r="707" spans="1:46" x14ac:dyDescent="0.25">
      <c r="A707" s="10" t="s">
        <v>600</v>
      </c>
      <c r="B707" s="10">
        <v>2043</v>
      </c>
      <c r="C707" s="10" t="s">
        <v>15</v>
      </c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2"/>
      <c r="R707" s="84">
        <f t="shared" si="464"/>
        <v>0</v>
      </c>
      <c r="S707" s="84">
        <f t="shared" si="465"/>
        <v>0</v>
      </c>
      <c r="T707" s="84">
        <f t="shared" si="466"/>
        <v>0</v>
      </c>
      <c r="U707" s="84">
        <f t="shared" si="467"/>
        <v>0</v>
      </c>
      <c r="V707" s="84">
        <f t="shared" si="483"/>
        <v>0</v>
      </c>
      <c r="W707" s="84">
        <f t="shared" si="484"/>
        <v>0</v>
      </c>
      <c r="X707" s="84">
        <f t="shared" si="485"/>
        <v>0</v>
      </c>
      <c r="Y707" s="84">
        <f t="shared" si="486"/>
        <v>0</v>
      </c>
      <c r="Z707" s="84">
        <f t="shared" si="487"/>
        <v>0</v>
      </c>
      <c r="AA707" s="84">
        <f t="shared" si="470"/>
        <v>0</v>
      </c>
      <c r="AB707" s="84">
        <f t="shared" si="488"/>
        <v>0</v>
      </c>
      <c r="AC707" s="84">
        <f t="shared" si="489"/>
        <v>0</v>
      </c>
      <c r="AD707" s="84">
        <f t="shared" si="471"/>
        <v>0</v>
      </c>
      <c r="AF707" s="83">
        <f t="shared" si="472"/>
        <v>0</v>
      </c>
      <c r="AG707" s="83">
        <f t="shared" si="473"/>
        <v>0</v>
      </c>
      <c r="AH707" s="83">
        <f t="shared" si="474"/>
        <v>0</v>
      </c>
      <c r="AI707" s="83">
        <f t="shared" si="475"/>
        <v>0</v>
      </c>
      <c r="AJ707" s="83">
        <f t="shared" si="476"/>
        <v>0</v>
      </c>
      <c r="AK707" s="83">
        <f t="shared" si="477"/>
        <v>0</v>
      </c>
      <c r="AL707" s="83">
        <f t="shared" si="478"/>
        <v>0</v>
      </c>
      <c r="AM707" s="83">
        <f t="shared" si="479"/>
        <v>0</v>
      </c>
      <c r="AN707" s="83">
        <f t="shared" si="480"/>
        <v>0</v>
      </c>
      <c r="AO707" s="83">
        <f t="shared" si="468"/>
        <v>0</v>
      </c>
      <c r="AP707" s="83">
        <f t="shared" si="481"/>
        <v>0</v>
      </c>
      <c r="AQ707" s="83">
        <f t="shared" si="482"/>
        <v>0</v>
      </c>
      <c r="AR707" s="83">
        <f t="shared" si="469"/>
        <v>0</v>
      </c>
      <c r="AT707" t="s">
        <v>15</v>
      </c>
    </row>
    <row r="708" spans="1:46" x14ac:dyDescent="0.25">
      <c r="A708" s="10" t="s">
        <v>601</v>
      </c>
      <c r="B708" s="10">
        <v>2023</v>
      </c>
      <c r="C708" s="10" t="s">
        <v>15</v>
      </c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2"/>
      <c r="R708" s="84">
        <f t="shared" si="464"/>
        <v>0</v>
      </c>
      <c r="S708" s="84">
        <f t="shared" si="465"/>
        <v>0</v>
      </c>
      <c r="T708" s="84">
        <f t="shared" si="466"/>
        <v>0</v>
      </c>
      <c r="U708" s="84">
        <f t="shared" si="467"/>
        <v>0</v>
      </c>
      <c r="V708" s="84">
        <f t="shared" si="483"/>
        <v>0</v>
      </c>
      <c r="W708" s="84">
        <f t="shared" si="484"/>
        <v>0</v>
      </c>
      <c r="X708" s="84">
        <f t="shared" si="485"/>
        <v>0</v>
      </c>
      <c r="Y708" s="84">
        <f t="shared" si="486"/>
        <v>0</v>
      </c>
      <c r="Z708" s="84">
        <f t="shared" si="487"/>
        <v>0</v>
      </c>
      <c r="AA708" s="84">
        <f t="shared" si="470"/>
        <v>0</v>
      </c>
      <c r="AB708" s="84">
        <f t="shared" si="488"/>
        <v>0</v>
      </c>
      <c r="AC708" s="84">
        <f t="shared" si="489"/>
        <v>0</v>
      </c>
      <c r="AD708" s="84">
        <f t="shared" si="471"/>
        <v>0</v>
      </c>
      <c r="AF708" s="83">
        <f t="shared" si="472"/>
        <v>0</v>
      </c>
      <c r="AG708" s="83">
        <f t="shared" si="473"/>
        <v>0</v>
      </c>
      <c r="AH708" s="83">
        <f t="shared" si="474"/>
        <v>0</v>
      </c>
      <c r="AI708" s="83">
        <f t="shared" si="475"/>
        <v>0</v>
      </c>
      <c r="AJ708" s="83">
        <f t="shared" si="476"/>
        <v>0</v>
      </c>
      <c r="AK708" s="83">
        <f t="shared" si="477"/>
        <v>0</v>
      </c>
      <c r="AL708" s="83">
        <f t="shared" si="478"/>
        <v>0</v>
      </c>
      <c r="AM708" s="83">
        <f t="shared" si="479"/>
        <v>0</v>
      </c>
      <c r="AN708" s="83">
        <f t="shared" si="480"/>
        <v>0</v>
      </c>
      <c r="AO708" s="83">
        <f t="shared" si="468"/>
        <v>0</v>
      </c>
      <c r="AP708" s="83">
        <f t="shared" si="481"/>
        <v>0</v>
      </c>
      <c r="AQ708" s="83">
        <f t="shared" si="482"/>
        <v>0</v>
      </c>
      <c r="AR708" s="83">
        <f t="shared" si="469"/>
        <v>0</v>
      </c>
      <c r="AT708" t="s">
        <v>15</v>
      </c>
    </row>
    <row r="709" spans="1:46" x14ac:dyDescent="0.25">
      <c r="A709" s="10" t="s">
        <v>601</v>
      </c>
      <c r="B709" s="10">
        <v>2024</v>
      </c>
      <c r="C709" s="10" t="s">
        <v>15</v>
      </c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2"/>
      <c r="R709" s="84">
        <f t="shared" ref="R709:R749" si="490">D709</f>
        <v>0</v>
      </c>
      <c r="S709" s="84">
        <f t="shared" ref="S709:S749" si="491">E709</f>
        <v>0</v>
      </c>
      <c r="T709" s="84">
        <f t="shared" ref="T709:T749" si="492">F709</f>
        <v>0</v>
      </c>
      <c r="U709" s="84">
        <f t="shared" ref="U709:U749" si="493">G709</f>
        <v>0</v>
      </c>
      <c r="V709" s="84">
        <f t="shared" si="483"/>
        <v>0</v>
      </c>
      <c r="W709" s="84">
        <f t="shared" si="484"/>
        <v>0</v>
      </c>
      <c r="X709" s="84">
        <f t="shared" si="485"/>
        <v>0</v>
      </c>
      <c r="Y709" s="84">
        <f t="shared" si="486"/>
        <v>0</v>
      </c>
      <c r="Z709" s="84">
        <f t="shared" si="487"/>
        <v>0</v>
      </c>
      <c r="AA709" s="84">
        <f t="shared" si="470"/>
        <v>0</v>
      </c>
      <c r="AB709" s="84">
        <f t="shared" si="488"/>
        <v>0</v>
      </c>
      <c r="AC709" s="84">
        <f t="shared" si="489"/>
        <v>0</v>
      </c>
      <c r="AD709" s="84">
        <f t="shared" si="471"/>
        <v>0</v>
      </c>
      <c r="AF709" s="83">
        <f t="shared" si="472"/>
        <v>0</v>
      </c>
      <c r="AG709" s="83">
        <f t="shared" si="473"/>
        <v>0</v>
      </c>
      <c r="AH709" s="83">
        <f t="shared" si="474"/>
        <v>0</v>
      </c>
      <c r="AI709" s="83">
        <f t="shared" si="475"/>
        <v>0</v>
      </c>
      <c r="AJ709" s="83">
        <f t="shared" si="476"/>
        <v>0</v>
      </c>
      <c r="AK709" s="83">
        <f t="shared" si="477"/>
        <v>0</v>
      </c>
      <c r="AL709" s="83">
        <f t="shared" si="478"/>
        <v>0</v>
      </c>
      <c r="AM709" s="83">
        <f t="shared" si="479"/>
        <v>0</v>
      </c>
      <c r="AN709" s="83">
        <f t="shared" si="480"/>
        <v>0</v>
      </c>
      <c r="AO709" s="83">
        <f t="shared" ref="AO709:AO749" si="494">AA709</f>
        <v>0</v>
      </c>
      <c r="AP709" s="83">
        <f t="shared" si="481"/>
        <v>0</v>
      </c>
      <c r="AQ709" s="83">
        <f t="shared" si="482"/>
        <v>0</v>
      </c>
      <c r="AR709" s="83">
        <f t="shared" ref="AR709:AR749" si="495">AD709</f>
        <v>0</v>
      </c>
      <c r="AT709" t="s">
        <v>15</v>
      </c>
    </row>
    <row r="710" spans="1:46" x14ac:dyDescent="0.25">
      <c r="A710" s="10" t="s">
        <v>601</v>
      </c>
      <c r="B710" s="10">
        <v>2025</v>
      </c>
      <c r="C710" s="10" t="s">
        <v>15</v>
      </c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2"/>
      <c r="R710" s="84">
        <f t="shared" si="490"/>
        <v>0</v>
      </c>
      <c r="S710" s="84">
        <f t="shared" si="491"/>
        <v>0</v>
      </c>
      <c r="T710" s="84">
        <f t="shared" si="492"/>
        <v>0</v>
      </c>
      <c r="U710" s="84">
        <f t="shared" si="493"/>
        <v>0</v>
      </c>
      <c r="V710" s="84">
        <f t="shared" si="483"/>
        <v>0</v>
      </c>
      <c r="W710" s="84">
        <f t="shared" si="484"/>
        <v>0</v>
      </c>
      <c r="X710" s="84">
        <f t="shared" si="485"/>
        <v>0</v>
      </c>
      <c r="Y710" s="84">
        <f t="shared" si="486"/>
        <v>0</v>
      </c>
      <c r="Z710" s="84">
        <f t="shared" si="487"/>
        <v>0</v>
      </c>
      <c r="AA710" s="84">
        <f t="shared" si="470"/>
        <v>0</v>
      </c>
      <c r="AB710" s="84">
        <f t="shared" si="488"/>
        <v>0</v>
      </c>
      <c r="AC710" s="84">
        <f t="shared" si="489"/>
        <v>0</v>
      </c>
      <c r="AD710" s="84">
        <f t="shared" si="471"/>
        <v>0</v>
      </c>
      <c r="AF710" s="83">
        <f t="shared" si="472"/>
        <v>0</v>
      </c>
      <c r="AG710" s="83">
        <f t="shared" si="473"/>
        <v>0</v>
      </c>
      <c r="AH710" s="83">
        <f t="shared" si="474"/>
        <v>0</v>
      </c>
      <c r="AI710" s="83">
        <f t="shared" si="475"/>
        <v>0</v>
      </c>
      <c r="AJ710" s="83">
        <f t="shared" si="476"/>
        <v>0</v>
      </c>
      <c r="AK710" s="83">
        <f t="shared" si="477"/>
        <v>0</v>
      </c>
      <c r="AL710" s="83">
        <f t="shared" si="478"/>
        <v>0</v>
      </c>
      <c r="AM710" s="83">
        <f t="shared" si="479"/>
        <v>0</v>
      </c>
      <c r="AN710" s="83">
        <f t="shared" si="480"/>
        <v>0</v>
      </c>
      <c r="AO710" s="83">
        <f t="shared" si="494"/>
        <v>0</v>
      </c>
      <c r="AP710" s="83">
        <f t="shared" si="481"/>
        <v>0</v>
      </c>
      <c r="AQ710" s="83">
        <f t="shared" si="482"/>
        <v>0</v>
      </c>
      <c r="AR710" s="83">
        <f t="shared" si="495"/>
        <v>0</v>
      </c>
      <c r="AT710" t="s">
        <v>15</v>
      </c>
    </row>
    <row r="711" spans="1:46" x14ac:dyDescent="0.25">
      <c r="A711" s="10" t="s">
        <v>601</v>
      </c>
      <c r="B711" s="10">
        <v>2026</v>
      </c>
      <c r="C711" s="10" t="s">
        <v>15</v>
      </c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2"/>
      <c r="R711" s="84">
        <f t="shared" si="490"/>
        <v>0</v>
      </c>
      <c r="S711" s="84">
        <f t="shared" si="491"/>
        <v>0</v>
      </c>
      <c r="T711" s="84">
        <f t="shared" si="492"/>
        <v>0</v>
      </c>
      <c r="U711" s="84">
        <f t="shared" si="493"/>
        <v>0</v>
      </c>
      <c r="V711" s="84">
        <f t="shared" si="483"/>
        <v>0</v>
      </c>
      <c r="W711" s="84">
        <f t="shared" si="484"/>
        <v>0</v>
      </c>
      <c r="X711" s="84">
        <f t="shared" si="485"/>
        <v>0</v>
      </c>
      <c r="Y711" s="84">
        <f t="shared" si="486"/>
        <v>0</v>
      </c>
      <c r="Z711" s="84">
        <f t="shared" si="487"/>
        <v>0</v>
      </c>
      <c r="AA711" s="84">
        <f t="shared" si="470"/>
        <v>0</v>
      </c>
      <c r="AB711" s="84">
        <f t="shared" si="488"/>
        <v>0</v>
      </c>
      <c r="AC711" s="84">
        <f t="shared" si="489"/>
        <v>0</v>
      </c>
      <c r="AD711" s="84">
        <f t="shared" si="471"/>
        <v>0</v>
      </c>
      <c r="AF711" s="83">
        <f t="shared" si="472"/>
        <v>0</v>
      </c>
      <c r="AG711" s="83">
        <f t="shared" si="473"/>
        <v>0</v>
      </c>
      <c r="AH711" s="83">
        <f t="shared" si="474"/>
        <v>0</v>
      </c>
      <c r="AI711" s="83">
        <f t="shared" si="475"/>
        <v>0</v>
      </c>
      <c r="AJ711" s="83">
        <f t="shared" si="476"/>
        <v>0</v>
      </c>
      <c r="AK711" s="83">
        <f t="shared" si="477"/>
        <v>0</v>
      </c>
      <c r="AL711" s="83">
        <f t="shared" si="478"/>
        <v>0</v>
      </c>
      <c r="AM711" s="83">
        <f t="shared" si="479"/>
        <v>0</v>
      </c>
      <c r="AN711" s="83">
        <f t="shared" si="480"/>
        <v>0</v>
      </c>
      <c r="AO711" s="83">
        <f t="shared" si="494"/>
        <v>0</v>
      </c>
      <c r="AP711" s="83">
        <f t="shared" si="481"/>
        <v>0</v>
      </c>
      <c r="AQ711" s="83">
        <f t="shared" si="482"/>
        <v>0</v>
      </c>
      <c r="AR711" s="83">
        <f t="shared" si="495"/>
        <v>0</v>
      </c>
      <c r="AT711" t="s">
        <v>15</v>
      </c>
    </row>
    <row r="712" spans="1:46" x14ac:dyDescent="0.25">
      <c r="A712" s="10" t="s">
        <v>601</v>
      </c>
      <c r="B712" s="10">
        <v>2027</v>
      </c>
      <c r="C712" s="10" t="s">
        <v>15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2"/>
      <c r="R712" s="84">
        <f t="shared" si="490"/>
        <v>0</v>
      </c>
      <c r="S712" s="84">
        <f t="shared" si="491"/>
        <v>0</v>
      </c>
      <c r="T712" s="84">
        <f t="shared" si="492"/>
        <v>0</v>
      </c>
      <c r="U712" s="84">
        <f t="shared" si="493"/>
        <v>0</v>
      </c>
      <c r="V712" s="84">
        <f t="shared" si="483"/>
        <v>0</v>
      </c>
      <c r="W712" s="84">
        <f t="shared" si="484"/>
        <v>0</v>
      </c>
      <c r="X712" s="84">
        <f t="shared" si="485"/>
        <v>0</v>
      </c>
      <c r="Y712" s="84">
        <f t="shared" si="486"/>
        <v>0</v>
      </c>
      <c r="Z712" s="84">
        <f t="shared" si="487"/>
        <v>0</v>
      </c>
      <c r="AA712" s="84">
        <f t="shared" si="470"/>
        <v>0</v>
      </c>
      <c r="AB712" s="84">
        <f t="shared" si="488"/>
        <v>0</v>
      </c>
      <c r="AC712" s="84">
        <f t="shared" si="489"/>
        <v>0</v>
      </c>
      <c r="AD712" s="84">
        <f t="shared" si="471"/>
        <v>0</v>
      </c>
      <c r="AF712" s="83">
        <f t="shared" si="472"/>
        <v>0</v>
      </c>
      <c r="AG712" s="83">
        <f t="shared" si="473"/>
        <v>0</v>
      </c>
      <c r="AH712" s="83">
        <f t="shared" si="474"/>
        <v>0</v>
      </c>
      <c r="AI712" s="83">
        <f t="shared" si="475"/>
        <v>0</v>
      </c>
      <c r="AJ712" s="83">
        <f t="shared" si="476"/>
        <v>0</v>
      </c>
      <c r="AK712" s="83">
        <f t="shared" si="477"/>
        <v>0</v>
      </c>
      <c r="AL712" s="83">
        <f t="shared" si="478"/>
        <v>0</v>
      </c>
      <c r="AM712" s="83">
        <f t="shared" si="479"/>
        <v>0</v>
      </c>
      <c r="AN712" s="83">
        <f t="shared" si="480"/>
        <v>0</v>
      </c>
      <c r="AO712" s="83">
        <f t="shared" si="494"/>
        <v>0</v>
      </c>
      <c r="AP712" s="83">
        <f t="shared" si="481"/>
        <v>0</v>
      </c>
      <c r="AQ712" s="83">
        <f t="shared" si="482"/>
        <v>0</v>
      </c>
      <c r="AR712" s="83">
        <f t="shared" si="495"/>
        <v>0</v>
      </c>
      <c r="AT712" t="s">
        <v>15</v>
      </c>
    </row>
    <row r="713" spans="1:46" x14ac:dyDescent="0.25">
      <c r="A713" s="10" t="s">
        <v>601</v>
      </c>
      <c r="B713" s="10">
        <v>2028</v>
      </c>
      <c r="C713" s="10" t="s">
        <v>15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2"/>
      <c r="R713" s="84">
        <f t="shared" si="490"/>
        <v>0</v>
      </c>
      <c r="S713" s="84">
        <f t="shared" si="491"/>
        <v>0</v>
      </c>
      <c r="T713" s="84">
        <f t="shared" si="492"/>
        <v>0</v>
      </c>
      <c r="U713" s="84">
        <f t="shared" si="493"/>
        <v>0</v>
      </c>
      <c r="V713" s="84">
        <f t="shared" si="483"/>
        <v>0</v>
      </c>
      <c r="W713" s="84">
        <f t="shared" si="484"/>
        <v>0</v>
      </c>
      <c r="X713" s="84">
        <f t="shared" si="485"/>
        <v>0</v>
      </c>
      <c r="Y713" s="84">
        <f t="shared" si="486"/>
        <v>0</v>
      </c>
      <c r="Z713" s="84">
        <f t="shared" si="487"/>
        <v>0</v>
      </c>
      <c r="AA713" s="84">
        <f t="shared" ref="AA713:AA770" si="496">M713</f>
        <v>0</v>
      </c>
      <c r="AB713" s="84">
        <f t="shared" si="488"/>
        <v>0</v>
      </c>
      <c r="AC713" s="84">
        <f t="shared" si="489"/>
        <v>0</v>
      </c>
      <c r="AD713" s="84">
        <f t="shared" ref="AD713:AD770" si="497">P713</f>
        <v>0</v>
      </c>
      <c r="AF713" s="83">
        <f t="shared" ref="AF713:AF770" si="498">R713</f>
        <v>0</v>
      </c>
      <c r="AG713" s="83">
        <f t="shared" ref="AG713:AG770" si="499">S713</f>
        <v>0</v>
      </c>
      <c r="AH713" s="83">
        <f t="shared" ref="AH713:AH770" si="500">T713</f>
        <v>0</v>
      </c>
      <c r="AI713" s="83">
        <f t="shared" ref="AI713:AI770" si="501">U713</f>
        <v>0</v>
      </c>
      <c r="AJ713" s="83">
        <f t="shared" ref="AJ713:AJ770" si="502">V713</f>
        <v>0</v>
      </c>
      <c r="AK713" s="83">
        <f t="shared" ref="AK713:AK770" si="503">W713</f>
        <v>0</v>
      </c>
      <c r="AL713" s="83">
        <f t="shared" ref="AL713:AL760" si="504">X713</f>
        <v>0</v>
      </c>
      <c r="AM713" s="83">
        <f t="shared" ref="AM713:AM760" si="505">Y713</f>
        <v>0</v>
      </c>
      <c r="AN713" s="83">
        <f t="shared" ref="AN713:AN760" si="506">Z713</f>
        <v>0</v>
      </c>
      <c r="AO713" s="83">
        <f t="shared" si="494"/>
        <v>0</v>
      </c>
      <c r="AP713" s="83">
        <f t="shared" ref="AP713:AP770" si="507">AB713</f>
        <v>0</v>
      </c>
      <c r="AQ713" s="83">
        <f t="shared" ref="AQ713:AQ770" si="508">AC713</f>
        <v>0</v>
      </c>
      <c r="AR713" s="83">
        <f t="shared" si="495"/>
        <v>0</v>
      </c>
      <c r="AT713" t="s">
        <v>15</v>
      </c>
    </row>
    <row r="714" spans="1:46" x14ac:dyDescent="0.25">
      <c r="A714" s="10" t="s">
        <v>601</v>
      </c>
      <c r="B714" s="10">
        <v>2029</v>
      </c>
      <c r="C714" s="10" t="s">
        <v>15</v>
      </c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2"/>
      <c r="R714" s="84">
        <f t="shared" si="490"/>
        <v>0</v>
      </c>
      <c r="S714" s="84">
        <f t="shared" si="491"/>
        <v>0</v>
      </c>
      <c r="T714" s="84">
        <f t="shared" si="492"/>
        <v>0</v>
      </c>
      <c r="U714" s="84">
        <f t="shared" si="493"/>
        <v>0</v>
      </c>
      <c r="V714" s="84">
        <f t="shared" si="483"/>
        <v>0</v>
      </c>
      <c r="W714" s="84">
        <f t="shared" si="484"/>
        <v>0</v>
      </c>
      <c r="X714" s="84">
        <f t="shared" si="485"/>
        <v>0</v>
      </c>
      <c r="Y714" s="84">
        <f t="shared" si="486"/>
        <v>0</v>
      </c>
      <c r="Z714" s="84">
        <f t="shared" si="487"/>
        <v>0</v>
      </c>
      <c r="AA714" s="84">
        <f t="shared" si="496"/>
        <v>0</v>
      </c>
      <c r="AB714" s="84">
        <f t="shared" si="488"/>
        <v>0</v>
      </c>
      <c r="AC714" s="84">
        <f t="shared" si="489"/>
        <v>0</v>
      </c>
      <c r="AD714" s="84">
        <f t="shared" si="497"/>
        <v>0</v>
      </c>
      <c r="AF714" s="83">
        <f t="shared" si="498"/>
        <v>0</v>
      </c>
      <c r="AG714" s="83">
        <f t="shared" si="499"/>
        <v>0</v>
      </c>
      <c r="AH714" s="83">
        <f t="shared" si="500"/>
        <v>0</v>
      </c>
      <c r="AI714" s="83">
        <f t="shared" si="501"/>
        <v>0</v>
      </c>
      <c r="AJ714" s="83">
        <f t="shared" si="502"/>
        <v>0</v>
      </c>
      <c r="AK714" s="83">
        <f t="shared" si="503"/>
        <v>0</v>
      </c>
      <c r="AL714" s="83">
        <f t="shared" si="504"/>
        <v>0</v>
      </c>
      <c r="AM714" s="83">
        <f t="shared" si="505"/>
        <v>0</v>
      </c>
      <c r="AN714" s="83">
        <f t="shared" si="506"/>
        <v>0</v>
      </c>
      <c r="AO714" s="83">
        <f t="shared" si="494"/>
        <v>0</v>
      </c>
      <c r="AP714" s="83">
        <f t="shared" si="507"/>
        <v>0</v>
      </c>
      <c r="AQ714" s="83">
        <f t="shared" si="508"/>
        <v>0</v>
      </c>
      <c r="AR714" s="83">
        <f t="shared" si="495"/>
        <v>0</v>
      </c>
      <c r="AT714" t="s">
        <v>15</v>
      </c>
    </row>
    <row r="715" spans="1:46" x14ac:dyDescent="0.25">
      <c r="A715" s="10" t="s">
        <v>601</v>
      </c>
      <c r="B715" s="10">
        <v>2030</v>
      </c>
      <c r="C715" s="10" t="s">
        <v>15</v>
      </c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2"/>
      <c r="R715" s="84">
        <f t="shared" si="490"/>
        <v>0</v>
      </c>
      <c r="S715" s="84">
        <f t="shared" si="491"/>
        <v>0</v>
      </c>
      <c r="T715" s="84">
        <f t="shared" si="492"/>
        <v>0</v>
      </c>
      <c r="U715" s="84">
        <f t="shared" si="493"/>
        <v>0</v>
      </c>
      <c r="V715" s="84">
        <f t="shared" si="483"/>
        <v>0</v>
      </c>
      <c r="W715" s="84">
        <f t="shared" si="484"/>
        <v>0</v>
      </c>
      <c r="X715" s="84">
        <f t="shared" si="485"/>
        <v>0</v>
      </c>
      <c r="Y715" s="84">
        <f t="shared" si="486"/>
        <v>0</v>
      </c>
      <c r="Z715" s="84">
        <f t="shared" si="487"/>
        <v>0</v>
      </c>
      <c r="AA715" s="84">
        <f t="shared" si="496"/>
        <v>0</v>
      </c>
      <c r="AB715" s="84">
        <f t="shared" si="488"/>
        <v>0</v>
      </c>
      <c r="AC715" s="84">
        <f t="shared" si="489"/>
        <v>0</v>
      </c>
      <c r="AD715" s="84">
        <f t="shared" si="497"/>
        <v>0</v>
      </c>
      <c r="AF715" s="83">
        <f t="shared" si="498"/>
        <v>0</v>
      </c>
      <c r="AG715" s="83">
        <f t="shared" si="499"/>
        <v>0</v>
      </c>
      <c r="AH715" s="83">
        <f t="shared" si="500"/>
        <v>0</v>
      </c>
      <c r="AI715" s="83">
        <f t="shared" si="501"/>
        <v>0</v>
      </c>
      <c r="AJ715" s="83">
        <f t="shared" si="502"/>
        <v>0</v>
      </c>
      <c r="AK715" s="83">
        <f t="shared" si="503"/>
        <v>0</v>
      </c>
      <c r="AL715" s="83">
        <f t="shared" si="504"/>
        <v>0</v>
      </c>
      <c r="AM715" s="83">
        <f t="shared" si="505"/>
        <v>0</v>
      </c>
      <c r="AN715" s="83">
        <f t="shared" si="506"/>
        <v>0</v>
      </c>
      <c r="AO715" s="83">
        <f t="shared" si="494"/>
        <v>0</v>
      </c>
      <c r="AP715" s="83">
        <f t="shared" si="507"/>
        <v>0</v>
      </c>
      <c r="AQ715" s="83">
        <f t="shared" si="508"/>
        <v>0</v>
      </c>
      <c r="AR715" s="83">
        <f t="shared" si="495"/>
        <v>0</v>
      </c>
      <c r="AT715" t="s">
        <v>15</v>
      </c>
    </row>
    <row r="716" spans="1:46" x14ac:dyDescent="0.25">
      <c r="A716" s="10" t="s">
        <v>601</v>
      </c>
      <c r="B716" s="10">
        <v>2031</v>
      </c>
      <c r="C716" s="10" t="s">
        <v>15</v>
      </c>
      <c r="D716" s="106">
        <v>4.3672763254129192</v>
      </c>
      <c r="E716" s="103"/>
      <c r="F716" s="106">
        <v>4.3672763254129192</v>
      </c>
      <c r="G716" s="106">
        <v>4.3672763254129192</v>
      </c>
      <c r="H716" s="103"/>
      <c r="I716" s="106">
        <v>4.3672763254129192</v>
      </c>
      <c r="J716" s="106">
        <v>4.3672763254129192</v>
      </c>
      <c r="K716" s="103">
        <v>4.3672763254129192</v>
      </c>
      <c r="L716" s="106">
        <v>4.3672763254129192</v>
      </c>
      <c r="M716" s="103">
        <v>4.3672763254129192</v>
      </c>
      <c r="N716" s="103"/>
      <c r="O716" s="103"/>
      <c r="P716" s="102"/>
      <c r="R716" s="84">
        <f t="shared" si="490"/>
        <v>4.3672763254129192</v>
      </c>
      <c r="S716" s="84">
        <f t="shared" si="491"/>
        <v>0</v>
      </c>
      <c r="T716" s="84">
        <f t="shared" si="492"/>
        <v>4.3672763254129192</v>
      </c>
      <c r="U716" s="84">
        <f t="shared" si="493"/>
        <v>4.3672763254129192</v>
      </c>
      <c r="V716" s="84">
        <f t="shared" si="483"/>
        <v>0</v>
      </c>
      <c r="W716" s="84">
        <f t="shared" si="484"/>
        <v>4.3672763254129192</v>
      </c>
      <c r="X716" s="84">
        <f t="shared" si="485"/>
        <v>4.3672763254129192</v>
      </c>
      <c r="Y716" s="84">
        <f t="shared" si="486"/>
        <v>4.3672763254129192</v>
      </c>
      <c r="Z716" s="84">
        <f t="shared" si="487"/>
        <v>4.3672763254129192</v>
      </c>
      <c r="AA716" s="84">
        <f t="shared" si="496"/>
        <v>4.3672763254129192</v>
      </c>
      <c r="AB716" s="84">
        <f t="shared" si="488"/>
        <v>0</v>
      </c>
      <c r="AC716" s="84">
        <f t="shared" si="489"/>
        <v>0</v>
      </c>
      <c r="AD716" s="84">
        <f t="shared" si="497"/>
        <v>0</v>
      </c>
      <c r="AF716" s="83">
        <f t="shared" si="498"/>
        <v>4.3672763254129192</v>
      </c>
      <c r="AG716" s="83">
        <f t="shared" si="499"/>
        <v>0</v>
      </c>
      <c r="AH716" s="83">
        <f t="shared" si="500"/>
        <v>4.3672763254129192</v>
      </c>
      <c r="AI716" s="83">
        <f t="shared" si="501"/>
        <v>4.3672763254129192</v>
      </c>
      <c r="AJ716" s="83">
        <f t="shared" si="502"/>
        <v>0</v>
      </c>
      <c r="AK716" s="83">
        <f t="shared" si="503"/>
        <v>4.3672763254129192</v>
      </c>
      <c r="AL716" s="83">
        <f t="shared" si="504"/>
        <v>4.3672763254129192</v>
      </c>
      <c r="AM716" s="83">
        <f t="shared" si="505"/>
        <v>4.3672763254129192</v>
      </c>
      <c r="AN716" s="83">
        <f t="shared" si="506"/>
        <v>4.3672763254129192</v>
      </c>
      <c r="AO716" s="83">
        <f t="shared" si="494"/>
        <v>4.3672763254129192</v>
      </c>
      <c r="AP716" s="83">
        <f t="shared" si="507"/>
        <v>0</v>
      </c>
      <c r="AQ716" s="83">
        <f t="shared" si="508"/>
        <v>0</v>
      </c>
      <c r="AR716" s="83">
        <f t="shared" si="495"/>
        <v>0</v>
      </c>
      <c r="AT716" t="s">
        <v>15</v>
      </c>
    </row>
    <row r="717" spans="1:46" x14ac:dyDescent="0.25">
      <c r="A717" s="10" t="s">
        <v>601</v>
      </c>
      <c r="B717" s="10">
        <v>2032</v>
      </c>
      <c r="C717" s="10" t="s">
        <v>15</v>
      </c>
      <c r="D717" s="106">
        <v>8.3627741480133011</v>
      </c>
      <c r="E717" s="103"/>
      <c r="F717" s="106">
        <v>8.3627741480133011</v>
      </c>
      <c r="G717" s="106">
        <v>8.3627741480133011</v>
      </c>
      <c r="H717" s="103"/>
      <c r="I717" s="106">
        <v>8.3627741480133011</v>
      </c>
      <c r="J717" s="106">
        <v>8.3627741480133011</v>
      </c>
      <c r="K717" s="103">
        <v>8.3627741480133011</v>
      </c>
      <c r="L717" s="106">
        <v>8.3627741480133011</v>
      </c>
      <c r="M717" s="103">
        <v>8.3627741480133011</v>
      </c>
      <c r="N717" s="103"/>
      <c r="O717" s="103"/>
      <c r="P717" s="102"/>
      <c r="R717" s="84">
        <f t="shared" si="490"/>
        <v>8.3627741480133011</v>
      </c>
      <c r="S717" s="84">
        <f t="shared" si="491"/>
        <v>0</v>
      </c>
      <c r="T717" s="84">
        <f t="shared" si="492"/>
        <v>8.3627741480133011</v>
      </c>
      <c r="U717" s="84">
        <f t="shared" si="493"/>
        <v>8.3627741480133011</v>
      </c>
      <c r="V717" s="84">
        <f t="shared" si="483"/>
        <v>0</v>
      </c>
      <c r="W717" s="84">
        <f t="shared" si="484"/>
        <v>8.3627741480133011</v>
      </c>
      <c r="X717" s="84">
        <f t="shared" si="485"/>
        <v>8.3627741480133011</v>
      </c>
      <c r="Y717" s="84">
        <f t="shared" si="486"/>
        <v>8.3627741480133011</v>
      </c>
      <c r="Z717" s="84">
        <f t="shared" si="487"/>
        <v>8.3627741480133011</v>
      </c>
      <c r="AA717" s="84">
        <f t="shared" si="496"/>
        <v>8.3627741480133011</v>
      </c>
      <c r="AB717" s="84">
        <f t="shared" si="488"/>
        <v>0</v>
      </c>
      <c r="AC717" s="84">
        <f t="shared" si="489"/>
        <v>0</v>
      </c>
      <c r="AD717" s="84">
        <f t="shared" si="497"/>
        <v>0</v>
      </c>
      <c r="AF717" s="83">
        <f t="shared" si="498"/>
        <v>8.3627741480133011</v>
      </c>
      <c r="AG717" s="83">
        <f t="shared" si="499"/>
        <v>0</v>
      </c>
      <c r="AH717" s="83">
        <f t="shared" si="500"/>
        <v>8.3627741480133011</v>
      </c>
      <c r="AI717" s="83">
        <f t="shared" si="501"/>
        <v>8.3627741480133011</v>
      </c>
      <c r="AJ717" s="83">
        <f t="shared" si="502"/>
        <v>0</v>
      </c>
      <c r="AK717" s="83">
        <f t="shared" si="503"/>
        <v>8.3627741480133011</v>
      </c>
      <c r="AL717" s="83">
        <f t="shared" si="504"/>
        <v>8.3627741480133011</v>
      </c>
      <c r="AM717" s="83">
        <f t="shared" si="505"/>
        <v>8.3627741480133011</v>
      </c>
      <c r="AN717" s="83">
        <f t="shared" si="506"/>
        <v>8.3627741480133011</v>
      </c>
      <c r="AO717" s="83">
        <f t="shared" si="494"/>
        <v>8.3627741480133011</v>
      </c>
      <c r="AP717" s="83">
        <f t="shared" si="507"/>
        <v>0</v>
      </c>
      <c r="AQ717" s="83">
        <f t="shared" si="508"/>
        <v>0</v>
      </c>
      <c r="AR717" s="83">
        <f t="shared" si="495"/>
        <v>0</v>
      </c>
      <c r="AT717" t="s">
        <v>15</v>
      </c>
    </row>
    <row r="718" spans="1:46" x14ac:dyDescent="0.25">
      <c r="A718" s="10" t="s">
        <v>601</v>
      </c>
      <c r="B718" s="10">
        <v>2033</v>
      </c>
      <c r="C718" s="10" t="s">
        <v>15</v>
      </c>
      <c r="D718" s="106">
        <v>11.957133038262326</v>
      </c>
      <c r="E718" s="103"/>
      <c r="F718" s="106">
        <v>11.957133038262326</v>
      </c>
      <c r="G718" s="106">
        <v>11.957133038262326</v>
      </c>
      <c r="H718" s="103"/>
      <c r="I718" s="106">
        <v>11.957133038262326</v>
      </c>
      <c r="J718" s="106">
        <v>11.957133038262326</v>
      </c>
      <c r="K718" s="103">
        <v>11.957133038262326</v>
      </c>
      <c r="L718" s="106">
        <v>11.957133038262326</v>
      </c>
      <c r="M718" s="103">
        <v>11.957133038262326</v>
      </c>
      <c r="N718" s="103"/>
      <c r="O718" s="103"/>
      <c r="P718" s="102"/>
      <c r="R718" s="84">
        <f t="shared" si="490"/>
        <v>11.957133038262326</v>
      </c>
      <c r="S718" s="84">
        <f t="shared" si="491"/>
        <v>0</v>
      </c>
      <c r="T718" s="84">
        <f t="shared" si="492"/>
        <v>11.957133038262326</v>
      </c>
      <c r="U718" s="84">
        <f t="shared" si="493"/>
        <v>11.957133038262326</v>
      </c>
      <c r="V718" s="84">
        <f t="shared" si="483"/>
        <v>0</v>
      </c>
      <c r="W718" s="84">
        <f t="shared" si="484"/>
        <v>11.957133038262326</v>
      </c>
      <c r="X718" s="84">
        <f t="shared" si="485"/>
        <v>11.957133038262326</v>
      </c>
      <c r="Y718" s="84">
        <f t="shared" si="486"/>
        <v>11.957133038262326</v>
      </c>
      <c r="Z718" s="84">
        <f t="shared" si="487"/>
        <v>11.957133038262326</v>
      </c>
      <c r="AA718" s="84">
        <f t="shared" si="496"/>
        <v>11.957133038262326</v>
      </c>
      <c r="AB718" s="84">
        <f t="shared" si="488"/>
        <v>0</v>
      </c>
      <c r="AC718" s="84">
        <f t="shared" si="489"/>
        <v>0</v>
      </c>
      <c r="AD718" s="84">
        <f t="shared" si="497"/>
        <v>0</v>
      </c>
      <c r="AF718" s="83">
        <f t="shared" si="498"/>
        <v>11.957133038262326</v>
      </c>
      <c r="AG718" s="83">
        <f t="shared" si="499"/>
        <v>0</v>
      </c>
      <c r="AH718" s="83">
        <f t="shared" si="500"/>
        <v>11.957133038262326</v>
      </c>
      <c r="AI718" s="83">
        <f t="shared" si="501"/>
        <v>11.957133038262326</v>
      </c>
      <c r="AJ718" s="83">
        <f t="shared" si="502"/>
        <v>0</v>
      </c>
      <c r="AK718" s="83">
        <f t="shared" si="503"/>
        <v>11.957133038262326</v>
      </c>
      <c r="AL718" s="83">
        <f t="shared" si="504"/>
        <v>11.957133038262326</v>
      </c>
      <c r="AM718" s="83">
        <f t="shared" si="505"/>
        <v>11.957133038262326</v>
      </c>
      <c r="AN718" s="83">
        <f t="shared" si="506"/>
        <v>11.957133038262326</v>
      </c>
      <c r="AO718" s="83">
        <f t="shared" si="494"/>
        <v>11.957133038262326</v>
      </c>
      <c r="AP718" s="83">
        <f t="shared" si="507"/>
        <v>0</v>
      </c>
      <c r="AQ718" s="83">
        <f t="shared" si="508"/>
        <v>0</v>
      </c>
      <c r="AR718" s="83">
        <f t="shared" si="495"/>
        <v>0</v>
      </c>
      <c r="AT718" t="s">
        <v>15</v>
      </c>
    </row>
    <row r="719" spans="1:46" x14ac:dyDescent="0.25">
      <c r="A719" s="10" t="s">
        <v>601</v>
      </c>
      <c r="B719" s="10">
        <v>2034</v>
      </c>
      <c r="C719" s="10" t="s">
        <v>15</v>
      </c>
      <c r="D719" s="106">
        <v>15.128905783194668</v>
      </c>
      <c r="E719" s="103"/>
      <c r="F719" s="106">
        <v>15.128905783194668</v>
      </c>
      <c r="G719" s="106">
        <v>15.128905783194668</v>
      </c>
      <c r="H719" s="103"/>
      <c r="I719" s="106">
        <v>15.128905783194668</v>
      </c>
      <c r="J719" s="106">
        <v>15.128905783194668</v>
      </c>
      <c r="K719" s="103">
        <v>15.128905783194668</v>
      </c>
      <c r="L719" s="106">
        <v>15.128905783194668</v>
      </c>
      <c r="M719" s="103">
        <v>15.128905783194668</v>
      </c>
      <c r="N719" s="103"/>
      <c r="O719" s="103"/>
      <c r="P719" s="102"/>
      <c r="R719" s="84">
        <f t="shared" si="490"/>
        <v>15.128905783194668</v>
      </c>
      <c r="S719" s="84">
        <f t="shared" si="491"/>
        <v>0</v>
      </c>
      <c r="T719" s="84">
        <f t="shared" si="492"/>
        <v>15.128905783194668</v>
      </c>
      <c r="U719" s="84">
        <f t="shared" si="493"/>
        <v>15.128905783194668</v>
      </c>
      <c r="V719" s="84">
        <f t="shared" si="483"/>
        <v>0</v>
      </c>
      <c r="W719" s="84">
        <f t="shared" si="484"/>
        <v>15.128905783194668</v>
      </c>
      <c r="X719" s="84">
        <f t="shared" si="485"/>
        <v>15.128905783194668</v>
      </c>
      <c r="Y719" s="84">
        <f t="shared" si="486"/>
        <v>15.128905783194668</v>
      </c>
      <c r="Z719" s="84">
        <f t="shared" si="487"/>
        <v>15.128905783194668</v>
      </c>
      <c r="AA719" s="84">
        <f t="shared" si="496"/>
        <v>15.128905783194668</v>
      </c>
      <c r="AB719" s="84">
        <f t="shared" si="488"/>
        <v>0</v>
      </c>
      <c r="AC719" s="84">
        <f t="shared" si="489"/>
        <v>0</v>
      </c>
      <c r="AD719" s="84">
        <f t="shared" si="497"/>
        <v>0</v>
      </c>
      <c r="AF719" s="83">
        <f t="shared" si="498"/>
        <v>15.128905783194668</v>
      </c>
      <c r="AG719" s="83">
        <f t="shared" si="499"/>
        <v>0</v>
      </c>
      <c r="AH719" s="83">
        <f t="shared" si="500"/>
        <v>15.128905783194668</v>
      </c>
      <c r="AI719" s="83">
        <f t="shared" si="501"/>
        <v>15.128905783194668</v>
      </c>
      <c r="AJ719" s="83">
        <f t="shared" si="502"/>
        <v>0</v>
      </c>
      <c r="AK719" s="83">
        <f t="shared" si="503"/>
        <v>15.128905783194668</v>
      </c>
      <c r="AL719" s="83">
        <f t="shared" si="504"/>
        <v>15.128905783194668</v>
      </c>
      <c r="AM719" s="83">
        <f t="shared" si="505"/>
        <v>15.128905783194668</v>
      </c>
      <c r="AN719" s="83">
        <f t="shared" si="506"/>
        <v>15.128905783194668</v>
      </c>
      <c r="AO719" s="83">
        <f t="shared" si="494"/>
        <v>15.128905783194668</v>
      </c>
      <c r="AP719" s="83">
        <f t="shared" si="507"/>
        <v>0</v>
      </c>
      <c r="AQ719" s="83">
        <f t="shared" si="508"/>
        <v>0</v>
      </c>
      <c r="AR719" s="83">
        <f t="shared" si="495"/>
        <v>0</v>
      </c>
      <c r="AT719" t="s">
        <v>15</v>
      </c>
    </row>
    <row r="720" spans="1:46" x14ac:dyDescent="0.25">
      <c r="A720" s="10" t="s">
        <v>601</v>
      </c>
      <c r="B720" s="10">
        <v>2035</v>
      </c>
      <c r="C720" s="10" t="s">
        <v>15</v>
      </c>
      <c r="D720" s="106">
        <v>17.969564974635389</v>
      </c>
      <c r="E720" s="103"/>
      <c r="F720" s="106">
        <v>17.969564974635389</v>
      </c>
      <c r="G720" s="106">
        <v>17.969564974635389</v>
      </c>
      <c r="H720" s="103"/>
      <c r="I720" s="106">
        <v>17.969564974635389</v>
      </c>
      <c r="J720" s="106">
        <v>17.969564974635389</v>
      </c>
      <c r="K720" s="103">
        <v>17.969564974635389</v>
      </c>
      <c r="L720" s="106">
        <v>17.969564974635389</v>
      </c>
      <c r="M720" s="103">
        <v>17.969564974635389</v>
      </c>
      <c r="N720" s="103"/>
      <c r="O720" s="103"/>
      <c r="P720" s="102"/>
      <c r="R720" s="84">
        <f t="shared" si="490"/>
        <v>17.969564974635389</v>
      </c>
      <c r="S720" s="84">
        <f t="shared" si="491"/>
        <v>0</v>
      </c>
      <c r="T720" s="84">
        <f t="shared" si="492"/>
        <v>17.969564974635389</v>
      </c>
      <c r="U720" s="84">
        <f t="shared" si="493"/>
        <v>17.969564974635389</v>
      </c>
      <c r="V720" s="84">
        <f t="shared" si="483"/>
        <v>0</v>
      </c>
      <c r="W720" s="84">
        <f t="shared" si="484"/>
        <v>17.969564974635389</v>
      </c>
      <c r="X720" s="84">
        <f t="shared" si="485"/>
        <v>17.969564974635389</v>
      </c>
      <c r="Y720" s="84">
        <f t="shared" si="486"/>
        <v>17.969564974635389</v>
      </c>
      <c r="Z720" s="84">
        <f t="shared" si="487"/>
        <v>17.969564974635389</v>
      </c>
      <c r="AA720" s="84">
        <f t="shared" si="496"/>
        <v>17.969564974635389</v>
      </c>
      <c r="AB720" s="84">
        <f t="shared" si="488"/>
        <v>0</v>
      </c>
      <c r="AC720" s="84">
        <f t="shared" si="489"/>
        <v>0</v>
      </c>
      <c r="AD720" s="84">
        <f t="shared" si="497"/>
        <v>0</v>
      </c>
      <c r="AF720" s="83">
        <f t="shared" si="498"/>
        <v>17.969564974635389</v>
      </c>
      <c r="AG720" s="83">
        <f t="shared" si="499"/>
        <v>0</v>
      </c>
      <c r="AH720" s="83">
        <f t="shared" si="500"/>
        <v>17.969564974635389</v>
      </c>
      <c r="AI720" s="83">
        <f t="shared" si="501"/>
        <v>17.969564974635389</v>
      </c>
      <c r="AJ720" s="83">
        <f t="shared" si="502"/>
        <v>0</v>
      </c>
      <c r="AK720" s="83">
        <f t="shared" si="503"/>
        <v>17.969564974635389</v>
      </c>
      <c r="AL720" s="83">
        <f t="shared" si="504"/>
        <v>17.969564974635389</v>
      </c>
      <c r="AM720" s="83">
        <f t="shared" si="505"/>
        <v>17.969564974635389</v>
      </c>
      <c r="AN720" s="83">
        <f t="shared" si="506"/>
        <v>17.969564974635389</v>
      </c>
      <c r="AO720" s="83">
        <f t="shared" si="494"/>
        <v>17.969564974635389</v>
      </c>
      <c r="AP720" s="83">
        <f t="shared" si="507"/>
        <v>0</v>
      </c>
      <c r="AQ720" s="83">
        <f t="shared" si="508"/>
        <v>0</v>
      </c>
      <c r="AR720" s="83">
        <f t="shared" si="495"/>
        <v>0</v>
      </c>
      <c r="AT720" t="s">
        <v>15</v>
      </c>
    </row>
    <row r="721" spans="1:46" x14ac:dyDescent="0.25">
      <c r="A721" s="10" t="s">
        <v>601</v>
      </c>
      <c r="B721" s="10">
        <v>2036</v>
      </c>
      <c r="C721" s="10" t="s">
        <v>15</v>
      </c>
      <c r="D721" s="106">
        <v>20.304128381933221</v>
      </c>
      <c r="E721" s="103"/>
      <c r="F721" s="106">
        <v>20.304128381933221</v>
      </c>
      <c r="G721" s="106">
        <v>20.304128381933221</v>
      </c>
      <c r="H721" s="103"/>
      <c r="I721" s="106">
        <v>20.304128381933221</v>
      </c>
      <c r="J721" s="106">
        <v>20.304128381933221</v>
      </c>
      <c r="K721" s="103">
        <v>20.304128381933221</v>
      </c>
      <c r="L721" s="106">
        <v>20.304128381933221</v>
      </c>
      <c r="M721" s="103">
        <v>20.304128381933221</v>
      </c>
      <c r="N721" s="103"/>
      <c r="O721" s="103"/>
      <c r="P721" s="102"/>
      <c r="R721" s="84">
        <f t="shared" si="490"/>
        <v>20.304128381933221</v>
      </c>
      <c r="S721" s="84">
        <f t="shared" si="491"/>
        <v>0</v>
      </c>
      <c r="T721" s="84">
        <f t="shared" si="492"/>
        <v>20.304128381933221</v>
      </c>
      <c r="U721" s="84">
        <f t="shared" si="493"/>
        <v>20.304128381933221</v>
      </c>
      <c r="V721" s="84">
        <f t="shared" si="483"/>
        <v>0</v>
      </c>
      <c r="W721" s="84">
        <f t="shared" si="484"/>
        <v>20.304128381933221</v>
      </c>
      <c r="X721" s="84">
        <f t="shared" si="485"/>
        <v>20.304128381933221</v>
      </c>
      <c r="Y721" s="84">
        <f t="shared" si="486"/>
        <v>20.304128381933221</v>
      </c>
      <c r="Z721" s="84">
        <f t="shared" si="487"/>
        <v>20.304128381933221</v>
      </c>
      <c r="AA721" s="84">
        <f t="shared" si="496"/>
        <v>20.304128381933221</v>
      </c>
      <c r="AB721" s="84">
        <f t="shared" si="488"/>
        <v>0</v>
      </c>
      <c r="AC721" s="84">
        <f t="shared" si="489"/>
        <v>0</v>
      </c>
      <c r="AD721" s="84">
        <f t="shared" si="497"/>
        <v>0</v>
      </c>
      <c r="AF721" s="83">
        <f t="shared" si="498"/>
        <v>20.304128381933221</v>
      </c>
      <c r="AG721" s="83">
        <f t="shared" si="499"/>
        <v>0</v>
      </c>
      <c r="AH721" s="83">
        <f t="shared" si="500"/>
        <v>20.304128381933221</v>
      </c>
      <c r="AI721" s="83">
        <f t="shared" si="501"/>
        <v>20.304128381933221</v>
      </c>
      <c r="AJ721" s="83">
        <f t="shared" si="502"/>
        <v>0</v>
      </c>
      <c r="AK721" s="83">
        <f t="shared" si="503"/>
        <v>20.304128381933221</v>
      </c>
      <c r="AL721" s="83">
        <f t="shared" si="504"/>
        <v>20.304128381933221</v>
      </c>
      <c r="AM721" s="83">
        <f t="shared" si="505"/>
        <v>20.304128381933221</v>
      </c>
      <c r="AN721" s="83">
        <f t="shared" si="506"/>
        <v>20.304128381933221</v>
      </c>
      <c r="AO721" s="83">
        <f t="shared" si="494"/>
        <v>20.304128381933221</v>
      </c>
      <c r="AP721" s="83">
        <f t="shared" si="507"/>
        <v>0</v>
      </c>
      <c r="AQ721" s="83">
        <f t="shared" si="508"/>
        <v>0</v>
      </c>
      <c r="AR721" s="83">
        <f t="shared" si="495"/>
        <v>0</v>
      </c>
      <c r="AT721" t="s">
        <v>15</v>
      </c>
    </row>
    <row r="722" spans="1:46" x14ac:dyDescent="0.25">
      <c r="A722" s="10" t="s">
        <v>601</v>
      </c>
      <c r="B722" s="10">
        <v>2037</v>
      </c>
      <c r="C722" s="10" t="s">
        <v>15</v>
      </c>
      <c r="D722" s="106">
        <v>22.192080741689988</v>
      </c>
      <c r="E722" s="103"/>
      <c r="F722" s="106">
        <v>22.192080741689988</v>
      </c>
      <c r="G722" s="106">
        <v>22.192080741689988</v>
      </c>
      <c r="H722" s="103"/>
      <c r="I722" s="106">
        <v>22.192080741689988</v>
      </c>
      <c r="J722" s="106">
        <v>22.192080741689988</v>
      </c>
      <c r="K722" s="103">
        <v>22.192080741689988</v>
      </c>
      <c r="L722" s="106">
        <v>22.192080741689988</v>
      </c>
      <c r="M722" s="103">
        <v>22.192080741689988</v>
      </c>
      <c r="N722" s="103"/>
      <c r="O722" s="103"/>
      <c r="P722" s="102"/>
      <c r="R722" s="84">
        <f t="shared" si="490"/>
        <v>22.192080741689988</v>
      </c>
      <c r="S722" s="84">
        <f t="shared" si="491"/>
        <v>0</v>
      </c>
      <c r="T722" s="84">
        <f t="shared" si="492"/>
        <v>22.192080741689988</v>
      </c>
      <c r="U722" s="84">
        <f t="shared" si="493"/>
        <v>22.192080741689988</v>
      </c>
      <c r="V722" s="84">
        <f t="shared" si="483"/>
        <v>0</v>
      </c>
      <c r="W722" s="84">
        <f t="shared" si="484"/>
        <v>22.192080741689988</v>
      </c>
      <c r="X722" s="84">
        <f t="shared" si="485"/>
        <v>22.192080741689988</v>
      </c>
      <c r="Y722" s="84">
        <f t="shared" si="486"/>
        <v>22.192080741689988</v>
      </c>
      <c r="Z722" s="84">
        <f t="shared" si="487"/>
        <v>22.192080741689988</v>
      </c>
      <c r="AA722" s="84">
        <f t="shared" si="496"/>
        <v>22.192080741689988</v>
      </c>
      <c r="AB722" s="84">
        <f t="shared" si="488"/>
        <v>0</v>
      </c>
      <c r="AC722" s="84">
        <f t="shared" si="489"/>
        <v>0</v>
      </c>
      <c r="AD722" s="84">
        <f t="shared" si="497"/>
        <v>0</v>
      </c>
      <c r="AF722" s="83">
        <f t="shared" si="498"/>
        <v>22.192080741689988</v>
      </c>
      <c r="AG722" s="83">
        <f t="shared" si="499"/>
        <v>0</v>
      </c>
      <c r="AH722" s="83">
        <f t="shared" si="500"/>
        <v>22.192080741689988</v>
      </c>
      <c r="AI722" s="83">
        <f t="shared" si="501"/>
        <v>22.192080741689988</v>
      </c>
      <c r="AJ722" s="83">
        <f t="shared" si="502"/>
        <v>0</v>
      </c>
      <c r="AK722" s="83">
        <f t="shared" si="503"/>
        <v>22.192080741689988</v>
      </c>
      <c r="AL722" s="83">
        <f t="shared" si="504"/>
        <v>22.192080741689988</v>
      </c>
      <c r="AM722" s="83">
        <f t="shared" si="505"/>
        <v>22.192080741689988</v>
      </c>
      <c r="AN722" s="83">
        <f t="shared" si="506"/>
        <v>22.192080741689988</v>
      </c>
      <c r="AO722" s="83">
        <f t="shared" si="494"/>
        <v>22.192080741689988</v>
      </c>
      <c r="AP722" s="83">
        <f t="shared" si="507"/>
        <v>0</v>
      </c>
      <c r="AQ722" s="83">
        <f t="shared" si="508"/>
        <v>0</v>
      </c>
      <c r="AR722" s="83">
        <f t="shared" si="495"/>
        <v>0</v>
      </c>
      <c r="AT722" t="s">
        <v>15</v>
      </c>
    </row>
    <row r="723" spans="1:46" x14ac:dyDescent="0.25">
      <c r="A723" s="10" t="s">
        <v>601</v>
      </c>
      <c r="B723" s="10">
        <v>2038</v>
      </c>
      <c r="C723" s="10" t="s">
        <v>15</v>
      </c>
      <c r="D723" s="106">
        <v>24.127745530398574</v>
      </c>
      <c r="E723" s="103"/>
      <c r="F723" s="106">
        <v>24.127745530398574</v>
      </c>
      <c r="G723" s="106">
        <v>24.127745530398574</v>
      </c>
      <c r="H723" s="103"/>
      <c r="I723" s="106">
        <v>24.127745530398574</v>
      </c>
      <c r="J723" s="106">
        <v>24.127745530398574</v>
      </c>
      <c r="K723" s="103">
        <v>24.127745530398574</v>
      </c>
      <c r="L723" s="106">
        <v>24.127745530398574</v>
      </c>
      <c r="M723" s="103">
        <v>24.127745530398574</v>
      </c>
      <c r="N723" s="103"/>
      <c r="O723" s="103"/>
      <c r="P723" s="102"/>
      <c r="R723" s="84">
        <f t="shared" si="490"/>
        <v>24.127745530398574</v>
      </c>
      <c r="S723" s="84">
        <f t="shared" si="491"/>
        <v>0</v>
      </c>
      <c r="T723" s="84">
        <f t="shared" si="492"/>
        <v>24.127745530398574</v>
      </c>
      <c r="U723" s="84">
        <f t="shared" si="493"/>
        <v>24.127745530398574</v>
      </c>
      <c r="V723" s="84">
        <f t="shared" si="483"/>
        <v>0</v>
      </c>
      <c r="W723" s="84">
        <f t="shared" si="484"/>
        <v>24.127745530398574</v>
      </c>
      <c r="X723" s="84">
        <f t="shared" si="485"/>
        <v>24.127745530398574</v>
      </c>
      <c r="Y723" s="84">
        <f t="shared" si="486"/>
        <v>24.127745530398574</v>
      </c>
      <c r="Z723" s="84">
        <f t="shared" si="487"/>
        <v>24.127745530398574</v>
      </c>
      <c r="AA723" s="84">
        <f t="shared" si="496"/>
        <v>24.127745530398574</v>
      </c>
      <c r="AB723" s="84">
        <f t="shared" si="488"/>
        <v>0</v>
      </c>
      <c r="AC723" s="84">
        <f t="shared" si="489"/>
        <v>0</v>
      </c>
      <c r="AD723" s="84">
        <f t="shared" si="497"/>
        <v>0</v>
      </c>
      <c r="AF723" s="83">
        <f t="shared" si="498"/>
        <v>24.127745530398574</v>
      </c>
      <c r="AG723" s="83">
        <f t="shared" si="499"/>
        <v>0</v>
      </c>
      <c r="AH723" s="83">
        <f t="shared" si="500"/>
        <v>24.127745530398574</v>
      </c>
      <c r="AI723" s="83">
        <f t="shared" si="501"/>
        <v>24.127745530398574</v>
      </c>
      <c r="AJ723" s="83">
        <f t="shared" si="502"/>
        <v>0</v>
      </c>
      <c r="AK723" s="83">
        <f t="shared" si="503"/>
        <v>24.127745530398574</v>
      </c>
      <c r="AL723" s="83">
        <f t="shared" si="504"/>
        <v>24.127745530398574</v>
      </c>
      <c r="AM723" s="83">
        <f t="shared" si="505"/>
        <v>24.127745530398574</v>
      </c>
      <c r="AN723" s="83">
        <f t="shared" si="506"/>
        <v>24.127745530398574</v>
      </c>
      <c r="AO723" s="83">
        <f t="shared" si="494"/>
        <v>24.127745530398574</v>
      </c>
      <c r="AP723" s="83">
        <f t="shared" si="507"/>
        <v>0</v>
      </c>
      <c r="AQ723" s="83">
        <f t="shared" si="508"/>
        <v>0</v>
      </c>
      <c r="AR723" s="83">
        <f t="shared" si="495"/>
        <v>0</v>
      </c>
      <c r="AT723" t="s">
        <v>15</v>
      </c>
    </row>
    <row r="724" spans="1:46" x14ac:dyDescent="0.25">
      <c r="A724" s="10" t="s">
        <v>601</v>
      </c>
      <c r="B724" s="10">
        <v>2039</v>
      </c>
      <c r="C724" s="10" t="s">
        <v>15</v>
      </c>
      <c r="D724" s="106">
        <v>25.675520078072843</v>
      </c>
      <c r="E724" s="103"/>
      <c r="F724" s="106">
        <v>25.675520078072843</v>
      </c>
      <c r="G724" s="106">
        <v>25.675520078072843</v>
      </c>
      <c r="H724" s="103"/>
      <c r="I724" s="106">
        <v>25.675520078072843</v>
      </c>
      <c r="J724" s="106">
        <v>25.675520078072843</v>
      </c>
      <c r="K724" s="103">
        <v>25.675520078072843</v>
      </c>
      <c r="L724" s="106">
        <v>25.675520078072843</v>
      </c>
      <c r="M724" s="103">
        <v>25.675520078072843</v>
      </c>
      <c r="N724" s="103"/>
      <c r="O724" s="103"/>
      <c r="P724" s="102"/>
      <c r="R724" s="84">
        <f t="shared" si="490"/>
        <v>25.675520078072843</v>
      </c>
      <c r="S724" s="84">
        <f t="shared" si="491"/>
        <v>0</v>
      </c>
      <c r="T724" s="84">
        <f t="shared" si="492"/>
        <v>25.675520078072843</v>
      </c>
      <c r="U724" s="84">
        <f t="shared" si="493"/>
        <v>25.675520078072843</v>
      </c>
      <c r="V724" s="84">
        <f t="shared" si="483"/>
        <v>0</v>
      </c>
      <c r="W724" s="84">
        <f t="shared" si="484"/>
        <v>25.675520078072843</v>
      </c>
      <c r="X724" s="84">
        <f t="shared" si="485"/>
        <v>25.675520078072843</v>
      </c>
      <c r="Y724" s="84">
        <f t="shared" si="486"/>
        <v>25.675520078072843</v>
      </c>
      <c r="Z724" s="84">
        <f t="shared" si="487"/>
        <v>25.675520078072843</v>
      </c>
      <c r="AA724" s="84">
        <f t="shared" si="496"/>
        <v>25.675520078072843</v>
      </c>
      <c r="AB724" s="84">
        <f t="shared" si="488"/>
        <v>0</v>
      </c>
      <c r="AC724" s="84">
        <f t="shared" si="489"/>
        <v>0</v>
      </c>
      <c r="AD724" s="84">
        <f t="shared" si="497"/>
        <v>0</v>
      </c>
      <c r="AF724" s="83">
        <f t="shared" si="498"/>
        <v>25.675520078072843</v>
      </c>
      <c r="AG724" s="83">
        <f t="shared" si="499"/>
        <v>0</v>
      </c>
      <c r="AH724" s="83">
        <f t="shared" si="500"/>
        <v>25.675520078072843</v>
      </c>
      <c r="AI724" s="83">
        <f t="shared" si="501"/>
        <v>25.675520078072843</v>
      </c>
      <c r="AJ724" s="83">
        <f t="shared" si="502"/>
        <v>0</v>
      </c>
      <c r="AK724" s="83">
        <f t="shared" si="503"/>
        <v>25.675520078072843</v>
      </c>
      <c r="AL724" s="83">
        <f t="shared" si="504"/>
        <v>25.675520078072843</v>
      </c>
      <c r="AM724" s="83">
        <f t="shared" si="505"/>
        <v>25.675520078072843</v>
      </c>
      <c r="AN724" s="83">
        <f t="shared" si="506"/>
        <v>25.675520078072843</v>
      </c>
      <c r="AO724" s="83">
        <f t="shared" si="494"/>
        <v>25.675520078072843</v>
      </c>
      <c r="AP724" s="83">
        <f t="shared" si="507"/>
        <v>0</v>
      </c>
      <c r="AQ724" s="83">
        <f t="shared" si="508"/>
        <v>0</v>
      </c>
      <c r="AR724" s="83">
        <f t="shared" si="495"/>
        <v>0</v>
      </c>
      <c r="AT724" t="s">
        <v>15</v>
      </c>
    </row>
    <row r="725" spans="1:46" x14ac:dyDescent="0.25">
      <c r="A725" s="10" t="s">
        <v>601</v>
      </c>
      <c r="B725" s="10">
        <v>2040</v>
      </c>
      <c r="C725" s="10" t="s">
        <v>15</v>
      </c>
      <c r="D725" s="106">
        <v>26.80908796746386</v>
      </c>
      <c r="E725" s="103"/>
      <c r="F725" s="106">
        <v>26.80908796746386</v>
      </c>
      <c r="G725" s="106">
        <v>26.80908796746386</v>
      </c>
      <c r="H725" s="103"/>
      <c r="I725" s="106">
        <v>26.80908796746386</v>
      </c>
      <c r="J725" s="106">
        <v>26.80908796746386</v>
      </c>
      <c r="K725" s="103">
        <v>26.80908796746386</v>
      </c>
      <c r="L725" s="106">
        <v>26.80908796746386</v>
      </c>
      <c r="M725" s="103">
        <v>26.80908796746386</v>
      </c>
      <c r="N725" s="103"/>
      <c r="O725" s="103"/>
      <c r="P725" s="102"/>
      <c r="R725" s="84">
        <f t="shared" si="490"/>
        <v>26.80908796746386</v>
      </c>
      <c r="S725" s="84">
        <f t="shared" si="491"/>
        <v>0</v>
      </c>
      <c r="T725" s="84">
        <f t="shared" si="492"/>
        <v>26.80908796746386</v>
      </c>
      <c r="U725" s="84">
        <f t="shared" si="493"/>
        <v>26.80908796746386</v>
      </c>
      <c r="V725" s="84">
        <f t="shared" si="483"/>
        <v>0</v>
      </c>
      <c r="W725" s="84">
        <f t="shared" si="484"/>
        <v>26.80908796746386</v>
      </c>
      <c r="X725" s="84">
        <f t="shared" si="485"/>
        <v>26.80908796746386</v>
      </c>
      <c r="Y725" s="84">
        <f t="shared" si="486"/>
        <v>26.80908796746386</v>
      </c>
      <c r="Z725" s="84">
        <f t="shared" si="487"/>
        <v>26.80908796746386</v>
      </c>
      <c r="AA725" s="84">
        <f t="shared" si="496"/>
        <v>26.80908796746386</v>
      </c>
      <c r="AB725" s="84">
        <f t="shared" si="488"/>
        <v>0</v>
      </c>
      <c r="AC725" s="84">
        <f t="shared" si="489"/>
        <v>0</v>
      </c>
      <c r="AD725" s="84">
        <f t="shared" si="497"/>
        <v>0</v>
      </c>
      <c r="AF725" s="83">
        <f t="shared" si="498"/>
        <v>26.80908796746386</v>
      </c>
      <c r="AG725" s="83">
        <f t="shared" si="499"/>
        <v>0</v>
      </c>
      <c r="AH725" s="83">
        <f t="shared" si="500"/>
        <v>26.80908796746386</v>
      </c>
      <c r="AI725" s="83">
        <f t="shared" si="501"/>
        <v>26.80908796746386</v>
      </c>
      <c r="AJ725" s="83">
        <f t="shared" si="502"/>
        <v>0</v>
      </c>
      <c r="AK725" s="83">
        <f t="shared" si="503"/>
        <v>26.80908796746386</v>
      </c>
      <c r="AL725" s="83">
        <f t="shared" si="504"/>
        <v>26.80908796746386</v>
      </c>
      <c r="AM725" s="83">
        <f t="shared" si="505"/>
        <v>26.80908796746386</v>
      </c>
      <c r="AN725" s="83">
        <f t="shared" si="506"/>
        <v>26.80908796746386</v>
      </c>
      <c r="AO725" s="83">
        <f t="shared" si="494"/>
        <v>26.80908796746386</v>
      </c>
      <c r="AP725" s="83">
        <f t="shared" si="507"/>
        <v>0</v>
      </c>
      <c r="AQ725" s="83">
        <f t="shared" si="508"/>
        <v>0</v>
      </c>
      <c r="AR725" s="83">
        <f t="shared" si="495"/>
        <v>0</v>
      </c>
      <c r="AT725" t="s">
        <v>15</v>
      </c>
    </row>
    <row r="726" spans="1:46" x14ac:dyDescent="0.25">
      <c r="A726" s="10" t="s">
        <v>601</v>
      </c>
      <c r="B726" s="10">
        <v>2041</v>
      </c>
      <c r="C726" s="10" t="s">
        <v>15</v>
      </c>
      <c r="D726" s="106">
        <v>27.623457763734898</v>
      </c>
      <c r="E726" s="103"/>
      <c r="F726" s="106">
        <v>27.623457763734898</v>
      </c>
      <c r="G726" s="106">
        <v>27.623457763734898</v>
      </c>
      <c r="H726" s="103"/>
      <c r="I726" s="106">
        <v>27.623457763734898</v>
      </c>
      <c r="J726" s="106">
        <v>27.623457763734898</v>
      </c>
      <c r="K726" s="103">
        <v>27.623457763734898</v>
      </c>
      <c r="L726" s="106">
        <v>27.623457763734898</v>
      </c>
      <c r="M726" s="103">
        <v>27.623457763734898</v>
      </c>
      <c r="N726" s="103"/>
      <c r="O726" s="103"/>
      <c r="P726" s="102"/>
      <c r="R726" s="84">
        <f t="shared" si="490"/>
        <v>27.623457763734898</v>
      </c>
      <c r="S726" s="84">
        <f t="shared" si="491"/>
        <v>0</v>
      </c>
      <c r="T726" s="84">
        <f t="shared" si="492"/>
        <v>27.623457763734898</v>
      </c>
      <c r="U726" s="84">
        <f t="shared" si="493"/>
        <v>27.623457763734898</v>
      </c>
      <c r="V726" s="84">
        <f t="shared" si="483"/>
        <v>0</v>
      </c>
      <c r="W726" s="84">
        <f t="shared" si="484"/>
        <v>27.623457763734898</v>
      </c>
      <c r="X726" s="84">
        <f t="shared" si="485"/>
        <v>27.623457763734898</v>
      </c>
      <c r="Y726" s="84">
        <f t="shared" si="486"/>
        <v>27.623457763734898</v>
      </c>
      <c r="Z726" s="84">
        <f t="shared" si="487"/>
        <v>27.623457763734898</v>
      </c>
      <c r="AA726" s="84">
        <f t="shared" si="496"/>
        <v>27.623457763734898</v>
      </c>
      <c r="AB726" s="84">
        <f t="shared" si="488"/>
        <v>0</v>
      </c>
      <c r="AC726" s="84">
        <f t="shared" si="489"/>
        <v>0</v>
      </c>
      <c r="AD726" s="84">
        <f t="shared" si="497"/>
        <v>0</v>
      </c>
      <c r="AF726" s="83">
        <f t="shared" si="498"/>
        <v>27.623457763734898</v>
      </c>
      <c r="AG726" s="83">
        <f t="shared" si="499"/>
        <v>0</v>
      </c>
      <c r="AH726" s="83">
        <f t="shared" si="500"/>
        <v>27.623457763734898</v>
      </c>
      <c r="AI726" s="83">
        <f t="shared" si="501"/>
        <v>27.623457763734898</v>
      </c>
      <c r="AJ726" s="83">
        <f t="shared" si="502"/>
        <v>0</v>
      </c>
      <c r="AK726" s="83">
        <f t="shared" si="503"/>
        <v>27.623457763734898</v>
      </c>
      <c r="AL726" s="83">
        <f t="shared" si="504"/>
        <v>27.623457763734898</v>
      </c>
      <c r="AM726" s="83">
        <f t="shared" si="505"/>
        <v>27.623457763734898</v>
      </c>
      <c r="AN726" s="83">
        <f t="shared" si="506"/>
        <v>27.623457763734898</v>
      </c>
      <c r="AO726" s="83">
        <f t="shared" si="494"/>
        <v>27.623457763734898</v>
      </c>
      <c r="AP726" s="83">
        <f t="shared" si="507"/>
        <v>0</v>
      </c>
      <c r="AQ726" s="83">
        <f t="shared" si="508"/>
        <v>0</v>
      </c>
      <c r="AR726" s="83">
        <f t="shared" si="495"/>
        <v>0</v>
      </c>
      <c r="AT726" t="s">
        <v>15</v>
      </c>
    </row>
    <row r="727" spans="1:46" x14ac:dyDescent="0.25">
      <c r="A727" s="10" t="s">
        <v>601</v>
      </c>
      <c r="B727" s="10">
        <v>2042</v>
      </c>
      <c r="C727" s="10" t="s">
        <v>15</v>
      </c>
      <c r="D727" s="106">
        <v>27.739710922597386</v>
      </c>
      <c r="E727" s="103"/>
      <c r="F727" s="106">
        <v>27.739710922597386</v>
      </c>
      <c r="G727" s="106">
        <v>27.739710922597386</v>
      </c>
      <c r="H727" s="103"/>
      <c r="I727" s="106">
        <v>27.739710922597386</v>
      </c>
      <c r="J727" s="106">
        <v>27.739710922597386</v>
      </c>
      <c r="K727" s="103">
        <v>27.739710922597386</v>
      </c>
      <c r="L727" s="106">
        <v>27.739710922597386</v>
      </c>
      <c r="M727" s="103">
        <v>27.739710922597386</v>
      </c>
      <c r="N727" s="103"/>
      <c r="O727" s="103"/>
      <c r="P727" s="102"/>
      <c r="R727" s="84">
        <f t="shared" si="490"/>
        <v>27.739710922597386</v>
      </c>
      <c r="S727" s="84">
        <f t="shared" si="491"/>
        <v>0</v>
      </c>
      <c r="T727" s="84">
        <f t="shared" si="492"/>
        <v>27.739710922597386</v>
      </c>
      <c r="U727" s="84">
        <f t="shared" si="493"/>
        <v>27.739710922597386</v>
      </c>
      <c r="V727" s="84">
        <f t="shared" si="483"/>
        <v>0</v>
      </c>
      <c r="W727" s="84">
        <f t="shared" si="484"/>
        <v>27.739710922597386</v>
      </c>
      <c r="X727" s="84">
        <f t="shared" si="485"/>
        <v>27.739710922597386</v>
      </c>
      <c r="Y727" s="84">
        <f t="shared" si="486"/>
        <v>27.739710922597386</v>
      </c>
      <c r="Z727" s="84">
        <f t="shared" si="487"/>
        <v>27.739710922597386</v>
      </c>
      <c r="AA727" s="84">
        <f t="shared" si="496"/>
        <v>27.739710922597386</v>
      </c>
      <c r="AB727" s="84">
        <f t="shared" si="488"/>
        <v>0</v>
      </c>
      <c r="AC727" s="84">
        <f t="shared" si="489"/>
        <v>0</v>
      </c>
      <c r="AD727" s="84">
        <f t="shared" si="497"/>
        <v>0</v>
      </c>
      <c r="AF727" s="83">
        <f t="shared" si="498"/>
        <v>27.739710922597386</v>
      </c>
      <c r="AG727" s="83">
        <f t="shared" si="499"/>
        <v>0</v>
      </c>
      <c r="AH727" s="83">
        <f t="shared" si="500"/>
        <v>27.739710922597386</v>
      </c>
      <c r="AI727" s="83">
        <f t="shared" si="501"/>
        <v>27.739710922597386</v>
      </c>
      <c r="AJ727" s="83">
        <f t="shared" si="502"/>
        <v>0</v>
      </c>
      <c r="AK727" s="83">
        <f t="shared" si="503"/>
        <v>27.739710922597386</v>
      </c>
      <c r="AL727" s="83">
        <f t="shared" si="504"/>
        <v>27.739710922597386</v>
      </c>
      <c r="AM727" s="83">
        <f t="shared" si="505"/>
        <v>27.739710922597386</v>
      </c>
      <c r="AN727" s="83">
        <f t="shared" si="506"/>
        <v>27.739710922597386</v>
      </c>
      <c r="AO727" s="83">
        <f t="shared" si="494"/>
        <v>27.739710922597386</v>
      </c>
      <c r="AP727" s="83">
        <f t="shared" si="507"/>
        <v>0</v>
      </c>
      <c r="AQ727" s="83">
        <f t="shared" si="508"/>
        <v>0</v>
      </c>
      <c r="AR727" s="83">
        <f t="shared" si="495"/>
        <v>0</v>
      </c>
      <c r="AT727" t="s">
        <v>15</v>
      </c>
    </row>
    <row r="728" spans="1:46" x14ac:dyDescent="0.25">
      <c r="A728" s="10" t="s">
        <v>601</v>
      </c>
      <c r="B728" s="10">
        <v>2043</v>
      </c>
      <c r="C728" s="10" t="s">
        <v>15</v>
      </c>
      <c r="D728" s="106">
        <v>23.3988853656627</v>
      </c>
      <c r="E728" s="103"/>
      <c r="F728" s="106">
        <v>23.3988853656627</v>
      </c>
      <c r="G728" s="106">
        <v>23.3988853656627</v>
      </c>
      <c r="H728" s="103"/>
      <c r="I728" s="106">
        <v>23.3988853656627</v>
      </c>
      <c r="J728" s="106">
        <v>23.3988853656627</v>
      </c>
      <c r="K728" s="103">
        <v>23.3988853656627</v>
      </c>
      <c r="L728" s="106">
        <v>23.3988853656627</v>
      </c>
      <c r="M728" s="103">
        <v>23.3988853656627</v>
      </c>
      <c r="N728" s="103"/>
      <c r="O728" s="103"/>
      <c r="P728" s="102"/>
      <c r="R728" s="84">
        <f t="shared" si="490"/>
        <v>23.3988853656627</v>
      </c>
      <c r="S728" s="84">
        <f t="shared" si="491"/>
        <v>0</v>
      </c>
      <c r="T728" s="84">
        <f t="shared" si="492"/>
        <v>23.3988853656627</v>
      </c>
      <c r="U728" s="84">
        <f t="shared" si="493"/>
        <v>23.3988853656627</v>
      </c>
      <c r="V728" s="84">
        <f t="shared" si="483"/>
        <v>0</v>
      </c>
      <c r="W728" s="84">
        <f t="shared" si="484"/>
        <v>23.3988853656627</v>
      </c>
      <c r="X728" s="84">
        <f t="shared" si="485"/>
        <v>23.3988853656627</v>
      </c>
      <c r="Y728" s="84">
        <f t="shared" si="486"/>
        <v>23.3988853656627</v>
      </c>
      <c r="Z728" s="84">
        <f t="shared" si="487"/>
        <v>23.3988853656627</v>
      </c>
      <c r="AA728" s="84">
        <f t="shared" si="496"/>
        <v>23.3988853656627</v>
      </c>
      <c r="AB728" s="84">
        <f t="shared" si="488"/>
        <v>0</v>
      </c>
      <c r="AC728" s="84">
        <f t="shared" si="489"/>
        <v>0</v>
      </c>
      <c r="AD728" s="84">
        <f t="shared" si="497"/>
        <v>0</v>
      </c>
      <c r="AF728" s="83">
        <f t="shared" si="498"/>
        <v>23.3988853656627</v>
      </c>
      <c r="AG728" s="83">
        <f t="shared" si="499"/>
        <v>0</v>
      </c>
      <c r="AH728" s="83">
        <f t="shared" si="500"/>
        <v>23.3988853656627</v>
      </c>
      <c r="AI728" s="83">
        <f t="shared" si="501"/>
        <v>23.3988853656627</v>
      </c>
      <c r="AJ728" s="83">
        <f t="shared" si="502"/>
        <v>0</v>
      </c>
      <c r="AK728" s="83">
        <f t="shared" si="503"/>
        <v>23.3988853656627</v>
      </c>
      <c r="AL728" s="83">
        <f t="shared" si="504"/>
        <v>23.3988853656627</v>
      </c>
      <c r="AM728" s="83">
        <f t="shared" si="505"/>
        <v>23.3988853656627</v>
      </c>
      <c r="AN728" s="83">
        <f t="shared" si="506"/>
        <v>23.3988853656627</v>
      </c>
      <c r="AO728" s="83">
        <f t="shared" si="494"/>
        <v>23.3988853656627</v>
      </c>
      <c r="AP728" s="83">
        <f t="shared" si="507"/>
        <v>0</v>
      </c>
      <c r="AQ728" s="83">
        <f t="shared" si="508"/>
        <v>0</v>
      </c>
      <c r="AR728" s="83">
        <f t="shared" si="495"/>
        <v>0</v>
      </c>
      <c r="AT728" t="s">
        <v>15</v>
      </c>
    </row>
    <row r="729" spans="1:46" x14ac:dyDescent="0.25">
      <c r="A729" s="10" t="s">
        <v>602</v>
      </c>
      <c r="B729" s="10">
        <v>2023</v>
      </c>
      <c r="C729" s="10" t="s">
        <v>15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2"/>
      <c r="R729" s="84">
        <f t="shared" si="490"/>
        <v>0</v>
      </c>
      <c r="S729" s="84">
        <f t="shared" si="491"/>
        <v>0</v>
      </c>
      <c r="T729" s="84">
        <f t="shared" si="492"/>
        <v>0</v>
      </c>
      <c r="U729" s="84">
        <f t="shared" si="493"/>
        <v>0</v>
      </c>
      <c r="V729" s="84">
        <f t="shared" si="483"/>
        <v>0</v>
      </c>
      <c r="W729" s="84">
        <f t="shared" si="484"/>
        <v>0</v>
      </c>
      <c r="X729" s="84">
        <f t="shared" si="485"/>
        <v>0</v>
      </c>
      <c r="Y729" s="84">
        <f t="shared" si="486"/>
        <v>0</v>
      </c>
      <c r="Z729" s="84">
        <f t="shared" si="487"/>
        <v>0</v>
      </c>
      <c r="AA729" s="84">
        <f t="shared" si="496"/>
        <v>0</v>
      </c>
      <c r="AB729" s="84">
        <f t="shared" si="488"/>
        <v>0</v>
      </c>
      <c r="AC729" s="84">
        <f t="shared" si="489"/>
        <v>0</v>
      </c>
      <c r="AD729" s="84">
        <f t="shared" si="497"/>
        <v>0</v>
      </c>
      <c r="AF729" s="83">
        <f t="shared" si="498"/>
        <v>0</v>
      </c>
      <c r="AG729" s="83">
        <f t="shared" si="499"/>
        <v>0</v>
      </c>
      <c r="AH729" s="83">
        <f t="shared" si="500"/>
        <v>0</v>
      </c>
      <c r="AI729" s="83">
        <f t="shared" si="501"/>
        <v>0</v>
      </c>
      <c r="AJ729" s="83">
        <f t="shared" si="502"/>
        <v>0</v>
      </c>
      <c r="AK729" s="83">
        <f t="shared" si="503"/>
        <v>0</v>
      </c>
      <c r="AL729" s="83">
        <f t="shared" si="504"/>
        <v>0</v>
      </c>
      <c r="AM729" s="83">
        <f t="shared" si="505"/>
        <v>0</v>
      </c>
      <c r="AN729" s="83">
        <f t="shared" si="506"/>
        <v>0</v>
      </c>
      <c r="AO729" s="83">
        <f t="shared" si="494"/>
        <v>0</v>
      </c>
      <c r="AP729" s="83">
        <f t="shared" si="507"/>
        <v>0</v>
      </c>
      <c r="AQ729" s="83">
        <f t="shared" si="508"/>
        <v>0</v>
      </c>
      <c r="AR729" s="83">
        <f t="shared" si="495"/>
        <v>0</v>
      </c>
      <c r="AT729" t="s">
        <v>15</v>
      </c>
    </row>
    <row r="730" spans="1:46" x14ac:dyDescent="0.25">
      <c r="A730" s="10" t="s">
        <v>602</v>
      </c>
      <c r="B730" s="10">
        <v>2024</v>
      </c>
      <c r="C730" s="10" t="s">
        <v>15</v>
      </c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2"/>
      <c r="R730" s="84">
        <f t="shared" si="490"/>
        <v>0</v>
      </c>
      <c r="S730" s="84">
        <f t="shared" si="491"/>
        <v>0</v>
      </c>
      <c r="T730" s="84">
        <f t="shared" si="492"/>
        <v>0</v>
      </c>
      <c r="U730" s="84">
        <f t="shared" si="493"/>
        <v>0</v>
      </c>
      <c r="V730" s="84">
        <f t="shared" si="483"/>
        <v>0</v>
      </c>
      <c r="W730" s="84">
        <f t="shared" si="484"/>
        <v>0</v>
      </c>
      <c r="X730" s="84">
        <f t="shared" si="485"/>
        <v>0</v>
      </c>
      <c r="Y730" s="84">
        <f t="shared" si="486"/>
        <v>0</v>
      </c>
      <c r="Z730" s="84">
        <f t="shared" si="487"/>
        <v>0</v>
      </c>
      <c r="AA730" s="84">
        <f t="shared" si="496"/>
        <v>0</v>
      </c>
      <c r="AB730" s="84">
        <f t="shared" si="488"/>
        <v>0</v>
      </c>
      <c r="AC730" s="84">
        <f t="shared" si="489"/>
        <v>0</v>
      </c>
      <c r="AD730" s="84">
        <f t="shared" si="497"/>
        <v>0</v>
      </c>
      <c r="AF730" s="83">
        <f t="shared" si="498"/>
        <v>0</v>
      </c>
      <c r="AG730" s="83">
        <f t="shared" si="499"/>
        <v>0</v>
      </c>
      <c r="AH730" s="83">
        <f t="shared" si="500"/>
        <v>0</v>
      </c>
      <c r="AI730" s="83">
        <f t="shared" si="501"/>
        <v>0</v>
      </c>
      <c r="AJ730" s="83">
        <f t="shared" si="502"/>
        <v>0</v>
      </c>
      <c r="AK730" s="83">
        <f t="shared" si="503"/>
        <v>0</v>
      </c>
      <c r="AL730" s="83">
        <f t="shared" si="504"/>
        <v>0</v>
      </c>
      <c r="AM730" s="83">
        <f t="shared" si="505"/>
        <v>0</v>
      </c>
      <c r="AN730" s="83">
        <f t="shared" si="506"/>
        <v>0</v>
      </c>
      <c r="AO730" s="83">
        <f t="shared" si="494"/>
        <v>0</v>
      </c>
      <c r="AP730" s="83">
        <f t="shared" si="507"/>
        <v>0</v>
      </c>
      <c r="AQ730" s="83">
        <f t="shared" si="508"/>
        <v>0</v>
      </c>
      <c r="AR730" s="83">
        <f t="shared" si="495"/>
        <v>0</v>
      </c>
      <c r="AT730" t="s">
        <v>15</v>
      </c>
    </row>
    <row r="731" spans="1:46" x14ac:dyDescent="0.25">
      <c r="A731" s="10" t="s">
        <v>602</v>
      </c>
      <c r="B731" s="10">
        <v>2025</v>
      </c>
      <c r="C731" s="10" t="s">
        <v>15</v>
      </c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2"/>
      <c r="R731" s="84">
        <f t="shared" si="490"/>
        <v>0</v>
      </c>
      <c r="S731" s="84">
        <f t="shared" si="491"/>
        <v>0</v>
      </c>
      <c r="T731" s="84">
        <f t="shared" si="492"/>
        <v>0</v>
      </c>
      <c r="U731" s="84">
        <f t="shared" si="493"/>
        <v>0</v>
      </c>
      <c r="V731" s="84">
        <f t="shared" si="483"/>
        <v>0</v>
      </c>
      <c r="W731" s="84">
        <f t="shared" si="484"/>
        <v>0</v>
      </c>
      <c r="X731" s="84">
        <f t="shared" si="485"/>
        <v>0</v>
      </c>
      <c r="Y731" s="84">
        <f t="shared" si="486"/>
        <v>0</v>
      </c>
      <c r="Z731" s="84">
        <f t="shared" si="487"/>
        <v>0</v>
      </c>
      <c r="AA731" s="84">
        <f t="shared" si="496"/>
        <v>0</v>
      </c>
      <c r="AB731" s="84">
        <f t="shared" si="488"/>
        <v>0</v>
      </c>
      <c r="AC731" s="84">
        <f t="shared" si="489"/>
        <v>0</v>
      </c>
      <c r="AD731" s="84">
        <f t="shared" si="497"/>
        <v>0</v>
      </c>
      <c r="AF731" s="83">
        <f t="shared" si="498"/>
        <v>0</v>
      </c>
      <c r="AG731" s="83">
        <f t="shared" si="499"/>
        <v>0</v>
      </c>
      <c r="AH731" s="83">
        <f t="shared" si="500"/>
        <v>0</v>
      </c>
      <c r="AI731" s="83">
        <f t="shared" si="501"/>
        <v>0</v>
      </c>
      <c r="AJ731" s="83">
        <f t="shared" si="502"/>
        <v>0</v>
      </c>
      <c r="AK731" s="83">
        <f t="shared" si="503"/>
        <v>0</v>
      </c>
      <c r="AL731" s="83">
        <f t="shared" si="504"/>
        <v>0</v>
      </c>
      <c r="AM731" s="83">
        <f t="shared" si="505"/>
        <v>0</v>
      </c>
      <c r="AN731" s="83">
        <f t="shared" si="506"/>
        <v>0</v>
      </c>
      <c r="AO731" s="83">
        <f t="shared" si="494"/>
        <v>0</v>
      </c>
      <c r="AP731" s="83">
        <f t="shared" si="507"/>
        <v>0</v>
      </c>
      <c r="AQ731" s="83">
        <f t="shared" si="508"/>
        <v>0</v>
      </c>
      <c r="AR731" s="83">
        <f t="shared" si="495"/>
        <v>0</v>
      </c>
      <c r="AT731" t="s">
        <v>15</v>
      </c>
    </row>
    <row r="732" spans="1:46" x14ac:dyDescent="0.25">
      <c r="A732" s="10" t="s">
        <v>602</v>
      </c>
      <c r="B732" s="10">
        <v>2026</v>
      </c>
      <c r="C732" s="10" t="s">
        <v>15</v>
      </c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2"/>
      <c r="R732" s="84">
        <f t="shared" si="490"/>
        <v>0</v>
      </c>
      <c r="S732" s="84">
        <f t="shared" si="491"/>
        <v>0</v>
      </c>
      <c r="T732" s="84">
        <f t="shared" si="492"/>
        <v>0</v>
      </c>
      <c r="U732" s="84">
        <f t="shared" si="493"/>
        <v>0</v>
      </c>
      <c r="V732" s="84">
        <f t="shared" si="483"/>
        <v>0</v>
      </c>
      <c r="W732" s="84">
        <f t="shared" si="484"/>
        <v>0</v>
      </c>
      <c r="X732" s="84">
        <f t="shared" si="485"/>
        <v>0</v>
      </c>
      <c r="Y732" s="84">
        <f t="shared" si="486"/>
        <v>0</v>
      </c>
      <c r="Z732" s="84">
        <f t="shared" si="487"/>
        <v>0</v>
      </c>
      <c r="AA732" s="84">
        <f t="shared" si="496"/>
        <v>0</v>
      </c>
      <c r="AB732" s="84">
        <f t="shared" si="488"/>
        <v>0</v>
      </c>
      <c r="AC732" s="84">
        <f t="shared" si="489"/>
        <v>0</v>
      </c>
      <c r="AD732" s="84">
        <f t="shared" si="497"/>
        <v>0</v>
      </c>
      <c r="AF732" s="83">
        <f t="shared" si="498"/>
        <v>0</v>
      </c>
      <c r="AG732" s="83">
        <f t="shared" si="499"/>
        <v>0</v>
      </c>
      <c r="AH732" s="83">
        <f t="shared" si="500"/>
        <v>0</v>
      </c>
      <c r="AI732" s="83">
        <f t="shared" si="501"/>
        <v>0</v>
      </c>
      <c r="AJ732" s="83">
        <f t="shared" si="502"/>
        <v>0</v>
      </c>
      <c r="AK732" s="83">
        <f t="shared" si="503"/>
        <v>0</v>
      </c>
      <c r="AL732" s="83">
        <f t="shared" si="504"/>
        <v>0</v>
      </c>
      <c r="AM732" s="83">
        <f t="shared" si="505"/>
        <v>0</v>
      </c>
      <c r="AN732" s="83">
        <f t="shared" si="506"/>
        <v>0</v>
      </c>
      <c r="AO732" s="83">
        <f t="shared" si="494"/>
        <v>0</v>
      </c>
      <c r="AP732" s="83">
        <f t="shared" si="507"/>
        <v>0</v>
      </c>
      <c r="AQ732" s="83">
        <f t="shared" si="508"/>
        <v>0</v>
      </c>
      <c r="AR732" s="83">
        <f t="shared" si="495"/>
        <v>0</v>
      </c>
      <c r="AT732" t="s">
        <v>15</v>
      </c>
    </row>
    <row r="733" spans="1:46" x14ac:dyDescent="0.25">
      <c r="A733" s="10" t="s">
        <v>602</v>
      </c>
      <c r="B733" s="10">
        <v>2027</v>
      </c>
      <c r="C733" s="10" t="s">
        <v>15</v>
      </c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2"/>
      <c r="R733" s="84">
        <f t="shared" si="490"/>
        <v>0</v>
      </c>
      <c r="S733" s="84">
        <f t="shared" si="491"/>
        <v>0</v>
      </c>
      <c r="T733" s="84">
        <f t="shared" si="492"/>
        <v>0</v>
      </c>
      <c r="U733" s="84">
        <f t="shared" si="493"/>
        <v>0</v>
      </c>
      <c r="V733" s="84">
        <f t="shared" si="483"/>
        <v>0</v>
      </c>
      <c r="W733" s="84">
        <f t="shared" si="484"/>
        <v>0</v>
      </c>
      <c r="X733" s="84">
        <f t="shared" si="485"/>
        <v>0</v>
      </c>
      <c r="Y733" s="84">
        <f t="shared" si="486"/>
        <v>0</v>
      </c>
      <c r="Z733" s="84">
        <f t="shared" si="487"/>
        <v>0</v>
      </c>
      <c r="AA733" s="84">
        <f t="shared" si="496"/>
        <v>0</v>
      </c>
      <c r="AB733" s="84">
        <f t="shared" si="488"/>
        <v>0</v>
      </c>
      <c r="AC733" s="84">
        <f t="shared" si="489"/>
        <v>0</v>
      </c>
      <c r="AD733" s="84">
        <f t="shared" si="497"/>
        <v>0</v>
      </c>
      <c r="AF733" s="83">
        <f t="shared" si="498"/>
        <v>0</v>
      </c>
      <c r="AG733" s="83">
        <f t="shared" si="499"/>
        <v>0</v>
      </c>
      <c r="AH733" s="83">
        <f t="shared" si="500"/>
        <v>0</v>
      </c>
      <c r="AI733" s="83">
        <f t="shared" si="501"/>
        <v>0</v>
      </c>
      <c r="AJ733" s="83">
        <f t="shared" si="502"/>
        <v>0</v>
      </c>
      <c r="AK733" s="83">
        <f t="shared" si="503"/>
        <v>0</v>
      </c>
      <c r="AL733" s="83">
        <f t="shared" si="504"/>
        <v>0</v>
      </c>
      <c r="AM733" s="83">
        <f t="shared" si="505"/>
        <v>0</v>
      </c>
      <c r="AN733" s="83">
        <f t="shared" si="506"/>
        <v>0</v>
      </c>
      <c r="AO733" s="83">
        <f t="shared" si="494"/>
        <v>0</v>
      </c>
      <c r="AP733" s="83">
        <f t="shared" si="507"/>
        <v>0</v>
      </c>
      <c r="AQ733" s="83">
        <f t="shared" si="508"/>
        <v>0</v>
      </c>
      <c r="AR733" s="83">
        <f t="shared" si="495"/>
        <v>0</v>
      </c>
      <c r="AT733" t="s">
        <v>15</v>
      </c>
    </row>
    <row r="734" spans="1:46" x14ac:dyDescent="0.25">
      <c r="A734" s="10" t="s">
        <v>602</v>
      </c>
      <c r="B734" s="10">
        <v>2028</v>
      </c>
      <c r="C734" s="10" t="s">
        <v>15</v>
      </c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2"/>
      <c r="R734" s="84">
        <f t="shared" si="490"/>
        <v>0</v>
      </c>
      <c r="S734" s="84">
        <f t="shared" si="491"/>
        <v>0</v>
      </c>
      <c r="T734" s="84">
        <f t="shared" si="492"/>
        <v>0</v>
      </c>
      <c r="U734" s="84">
        <f t="shared" si="493"/>
        <v>0</v>
      </c>
      <c r="V734" s="84">
        <f t="shared" ref="V734:V770" si="509">H734</f>
        <v>0</v>
      </c>
      <c r="W734" s="84">
        <f t="shared" ref="W734:W770" si="510">I734</f>
        <v>0</v>
      </c>
      <c r="X734" s="84">
        <f t="shared" ref="X734:X770" si="511">J734</f>
        <v>0</v>
      </c>
      <c r="Y734" s="84">
        <f t="shared" ref="Y734:Y770" si="512">K734</f>
        <v>0</v>
      </c>
      <c r="Z734" s="84">
        <f t="shared" ref="Z734:Z770" si="513">L734</f>
        <v>0</v>
      </c>
      <c r="AA734" s="84">
        <f t="shared" si="496"/>
        <v>0</v>
      </c>
      <c r="AB734" s="84">
        <f t="shared" ref="AB734:AB770" si="514">N734</f>
        <v>0</v>
      </c>
      <c r="AC734" s="84">
        <f t="shared" ref="AC734:AC770" si="515">O734</f>
        <v>0</v>
      </c>
      <c r="AD734" s="84">
        <f t="shared" si="497"/>
        <v>0</v>
      </c>
      <c r="AF734" s="83">
        <f t="shared" si="498"/>
        <v>0</v>
      </c>
      <c r="AG734" s="83">
        <f t="shared" si="499"/>
        <v>0</v>
      </c>
      <c r="AH734" s="83">
        <f t="shared" si="500"/>
        <v>0</v>
      </c>
      <c r="AI734" s="83">
        <f t="shared" si="501"/>
        <v>0</v>
      </c>
      <c r="AJ734" s="83">
        <f t="shared" si="502"/>
        <v>0</v>
      </c>
      <c r="AK734" s="83">
        <f t="shared" si="503"/>
        <v>0</v>
      </c>
      <c r="AL734" s="83">
        <f t="shared" si="504"/>
        <v>0</v>
      </c>
      <c r="AM734" s="83">
        <f t="shared" si="505"/>
        <v>0</v>
      </c>
      <c r="AN734" s="83">
        <f t="shared" si="506"/>
        <v>0</v>
      </c>
      <c r="AO734" s="83">
        <f t="shared" si="494"/>
        <v>0</v>
      </c>
      <c r="AP734" s="83">
        <f t="shared" si="507"/>
        <v>0</v>
      </c>
      <c r="AQ734" s="83">
        <f t="shared" si="508"/>
        <v>0</v>
      </c>
      <c r="AR734" s="83">
        <f t="shared" si="495"/>
        <v>0</v>
      </c>
      <c r="AT734" t="s">
        <v>15</v>
      </c>
    </row>
    <row r="735" spans="1:46" x14ac:dyDescent="0.25">
      <c r="A735" s="10" t="s">
        <v>602</v>
      </c>
      <c r="B735" s="10">
        <v>2029</v>
      </c>
      <c r="C735" s="10" t="s">
        <v>15</v>
      </c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2"/>
      <c r="R735" s="84">
        <f t="shared" si="490"/>
        <v>0</v>
      </c>
      <c r="S735" s="84">
        <f t="shared" si="491"/>
        <v>0</v>
      </c>
      <c r="T735" s="84">
        <f t="shared" si="492"/>
        <v>0</v>
      </c>
      <c r="U735" s="84">
        <f t="shared" si="493"/>
        <v>0</v>
      </c>
      <c r="V735" s="84">
        <f t="shared" si="509"/>
        <v>0</v>
      </c>
      <c r="W735" s="84">
        <f t="shared" si="510"/>
        <v>0</v>
      </c>
      <c r="X735" s="84">
        <f t="shared" si="511"/>
        <v>0</v>
      </c>
      <c r="Y735" s="84">
        <f t="shared" si="512"/>
        <v>0</v>
      </c>
      <c r="Z735" s="84">
        <f t="shared" si="513"/>
        <v>0</v>
      </c>
      <c r="AA735" s="84">
        <f t="shared" si="496"/>
        <v>0</v>
      </c>
      <c r="AB735" s="84">
        <f t="shared" si="514"/>
        <v>0</v>
      </c>
      <c r="AC735" s="84">
        <f t="shared" si="515"/>
        <v>0</v>
      </c>
      <c r="AD735" s="84">
        <f t="shared" si="497"/>
        <v>0</v>
      </c>
      <c r="AF735" s="83">
        <f t="shared" si="498"/>
        <v>0</v>
      </c>
      <c r="AG735" s="83">
        <f t="shared" si="499"/>
        <v>0</v>
      </c>
      <c r="AH735" s="83">
        <f t="shared" si="500"/>
        <v>0</v>
      </c>
      <c r="AI735" s="83">
        <f t="shared" si="501"/>
        <v>0</v>
      </c>
      <c r="AJ735" s="83">
        <f t="shared" si="502"/>
        <v>0</v>
      </c>
      <c r="AK735" s="83">
        <f t="shared" si="503"/>
        <v>0</v>
      </c>
      <c r="AL735" s="83">
        <f t="shared" si="504"/>
        <v>0</v>
      </c>
      <c r="AM735" s="83">
        <f t="shared" si="505"/>
        <v>0</v>
      </c>
      <c r="AN735" s="83">
        <f t="shared" si="506"/>
        <v>0</v>
      </c>
      <c r="AO735" s="83">
        <f t="shared" si="494"/>
        <v>0</v>
      </c>
      <c r="AP735" s="83">
        <f t="shared" si="507"/>
        <v>0</v>
      </c>
      <c r="AQ735" s="83">
        <f t="shared" si="508"/>
        <v>0</v>
      </c>
      <c r="AR735" s="83">
        <f t="shared" si="495"/>
        <v>0</v>
      </c>
      <c r="AT735" t="s">
        <v>15</v>
      </c>
    </row>
    <row r="736" spans="1:46" x14ac:dyDescent="0.25">
      <c r="A736" s="10" t="s">
        <v>602</v>
      </c>
      <c r="B736" s="10">
        <v>2030</v>
      </c>
      <c r="C736" s="10" t="s">
        <v>15</v>
      </c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2"/>
      <c r="R736" s="84">
        <f t="shared" si="490"/>
        <v>0</v>
      </c>
      <c r="S736" s="84">
        <f t="shared" si="491"/>
        <v>0</v>
      </c>
      <c r="T736" s="84">
        <f t="shared" si="492"/>
        <v>0</v>
      </c>
      <c r="U736" s="84">
        <f t="shared" si="493"/>
        <v>0</v>
      </c>
      <c r="V736" s="84">
        <f t="shared" si="509"/>
        <v>0</v>
      </c>
      <c r="W736" s="84">
        <f t="shared" si="510"/>
        <v>0</v>
      </c>
      <c r="X736" s="84">
        <f t="shared" si="511"/>
        <v>0</v>
      </c>
      <c r="Y736" s="84">
        <f t="shared" si="512"/>
        <v>0</v>
      </c>
      <c r="Z736" s="84">
        <f t="shared" si="513"/>
        <v>0</v>
      </c>
      <c r="AA736" s="84">
        <f t="shared" si="496"/>
        <v>0</v>
      </c>
      <c r="AB736" s="84">
        <f t="shared" si="514"/>
        <v>0</v>
      </c>
      <c r="AC736" s="84">
        <f t="shared" si="515"/>
        <v>0</v>
      </c>
      <c r="AD736" s="84">
        <f t="shared" si="497"/>
        <v>0</v>
      </c>
      <c r="AF736" s="83">
        <f t="shared" si="498"/>
        <v>0</v>
      </c>
      <c r="AG736" s="83">
        <f t="shared" si="499"/>
        <v>0</v>
      </c>
      <c r="AH736" s="83">
        <f t="shared" si="500"/>
        <v>0</v>
      </c>
      <c r="AI736" s="83">
        <f t="shared" si="501"/>
        <v>0</v>
      </c>
      <c r="AJ736" s="83">
        <f t="shared" si="502"/>
        <v>0</v>
      </c>
      <c r="AK736" s="83">
        <f t="shared" si="503"/>
        <v>0</v>
      </c>
      <c r="AL736" s="83">
        <f t="shared" si="504"/>
        <v>0</v>
      </c>
      <c r="AM736" s="83">
        <f t="shared" si="505"/>
        <v>0</v>
      </c>
      <c r="AN736" s="83">
        <f t="shared" si="506"/>
        <v>0</v>
      </c>
      <c r="AO736" s="83">
        <f t="shared" si="494"/>
        <v>0</v>
      </c>
      <c r="AP736" s="83">
        <f t="shared" si="507"/>
        <v>0</v>
      </c>
      <c r="AQ736" s="83">
        <f t="shared" si="508"/>
        <v>0</v>
      </c>
      <c r="AR736" s="83">
        <f t="shared" si="495"/>
        <v>0</v>
      </c>
      <c r="AT736" t="s">
        <v>15</v>
      </c>
    </row>
    <row r="737" spans="1:46" x14ac:dyDescent="0.25">
      <c r="A737" s="10" t="s">
        <v>602</v>
      </c>
      <c r="B737" s="10">
        <v>2031</v>
      </c>
      <c r="C737" s="10" t="s">
        <v>15</v>
      </c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2"/>
      <c r="R737" s="84">
        <f t="shared" si="490"/>
        <v>0</v>
      </c>
      <c r="S737" s="84">
        <f t="shared" si="491"/>
        <v>0</v>
      </c>
      <c r="T737" s="84">
        <f t="shared" si="492"/>
        <v>0</v>
      </c>
      <c r="U737" s="84">
        <f t="shared" si="493"/>
        <v>0</v>
      </c>
      <c r="V737" s="84">
        <f t="shared" si="509"/>
        <v>0</v>
      </c>
      <c r="W737" s="84">
        <f t="shared" si="510"/>
        <v>0</v>
      </c>
      <c r="X737" s="84">
        <f t="shared" si="511"/>
        <v>0</v>
      </c>
      <c r="Y737" s="84">
        <f t="shared" si="512"/>
        <v>0</v>
      </c>
      <c r="Z737" s="84">
        <f t="shared" si="513"/>
        <v>0</v>
      </c>
      <c r="AA737" s="84">
        <f t="shared" si="496"/>
        <v>0</v>
      </c>
      <c r="AB737" s="84">
        <f t="shared" si="514"/>
        <v>0</v>
      </c>
      <c r="AC737" s="84">
        <f t="shared" si="515"/>
        <v>0</v>
      </c>
      <c r="AD737" s="84">
        <f t="shared" si="497"/>
        <v>0</v>
      </c>
      <c r="AF737" s="83">
        <f t="shared" si="498"/>
        <v>0</v>
      </c>
      <c r="AG737" s="83">
        <f t="shared" si="499"/>
        <v>0</v>
      </c>
      <c r="AH737" s="83">
        <f t="shared" si="500"/>
        <v>0</v>
      </c>
      <c r="AI737" s="83">
        <f t="shared" si="501"/>
        <v>0</v>
      </c>
      <c r="AJ737" s="83">
        <f t="shared" si="502"/>
        <v>0</v>
      </c>
      <c r="AK737" s="83">
        <f t="shared" si="503"/>
        <v>0</v>
      </c>
      <c r="AL737" s="83">
        <f t="shared" si="504"/>
        <v>0</v>
      </c>
      <c r="AM737" s="83">
        <f t="shared" si="505"/>
        <v>0</v>
      </c>
      <c r="AN737" s="83">
        <f t="shared" si="506"/>
        <v>0</v>
      </c>
      <c r="AO737" s="83">
        <f t="shared" si="494"/>
        <v>0</v>
      </c>
      <c r="AP737" s="83">
        <f t="shared" si="507"/>
        <v>0</v>
      </c>
      <c r="AQ737" s="83">
        <f t="shared" si="508"/>
        <v>0</v>
      </c>
      <c r="AR737" s="83">
        <f t="shared" si="495"/>
        <v>0</v>
      </c>
      <c r="AT737" t="s">
        <v>15</v>
      </c>
    </row>
    <row r="738" spans="1:46" x14ac:dyDescent="0.25">
      <c r="A738" s="10" t="s">
        <v>602</v>
      </c>
      <c r="B738" s="10">
        <v>2032</v>
      </c>
      <c r="C738" s="10" t="s">
        <v>15</v>
      </c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2"/>
      <c r="R738" s="84">
        <f t="shared" si="490"/>
        <v>0</v>
      </c>
      <c r="S738" s="84">
        <f t="shared" si="491"/>
        <v>0</v>
      </c>
      <c r="T738" s="84">
        <f t="shared" si="492"/>
        <v>0</v>
      </c>
      <c r="U738" s="84">
        <f t="shared" si="493"/>
        <v>0</v>
      </c>
      <c r="V738" s="84">
        <f t="shared" si="509"/>
        <v>0</v>
      </c>
      <c r="W738" s="84">
        <f t="shared" si="510"/>
        <v>0</v>
      </c>
      <c r="X738" s="84">
        <f t="shared" si="511"/>
        <v>0</v>
      </c>
      <c r="Y738" s="84">
        <f t="shared" si="512"/>
        <v>0</v>
      </c>
      <c r="Z738" s="84">
        <f t="shared" si="513"/>
        <v>0</v>
      </c>
      <c r="AA738" s="84">
        <f t="shared" si="496"/>
        <v>0</v>
      </c>
      <c r="AB738" s="84">
        <f t="shared" si="514"/>
        <v>0</v>
      </c>
      <c r="AC738" s="84">
        <f t="shared" si="515"/>
        <v>0</v>
      </c>
      <c r="AD738" s="84">
        <f t="shared" si="497"/>
        <v>0</v>
      </c>
      <c r="AF738" s="83">
        <f t="shared" si="498"/>
        <v>0</v>
      </c>
      <c r="AG738" s="83">
        <f t="shared" si="499"/>
        <v>0</v>
      </c>
      <c r="AH738" s="83">
        <f t="shared" si="500"/>
        <v>0</v>
      </c>
      <c r="AI738" s="83">
        <f t="shared" si="501"/>
        <v>0</v>
      </c>
      <c r="AJ738" s="83">
        <f t="shared" si="502"/>
        <v>0</v>
      </c>
      <c r="AK738" s="83">
        <f t="shared" si="503"/>
        <v>0</v>
      </c>
      <c r="AL738" s="83">
        <f t="shared" si="504"/>
        <v>0</v>
      </c>
      <c r="AM738" s="83">
        <f t="shared" si="505"/>
        <v>0</v>
      </c>
      <c r="AN738" s="83">
        <f t="shared" si="506"/>
        <v>0</v>
      </c>
      <c r="AO738" s="83">
        <f t="shared" si="494"/>
        <v>0</v>
      </c>
      <c r="AP738" s="83">
        <f t="shared" si="507"/>
        <v>0</v>
      </c>
      <c r="AQ738" s="83">
        <f t="shared" si="508"/>
        <v>0</v>
      </c>
      <c r="AR738" s="83">
        <f t="shared" si="495"/>
        <v>0</v>
      </c>
      <c r="AT738" t="s">
        <v>15</v>
      </c>
    </row>
    <row r="739" spans="1:46" x14ac:dyDescent="0.25">
      <c r="A739" s="10" t="s">
        <v>602</v>
      </c>
      <c r="B739" s="10">
        <v>2033</v>
      </c>
      <c r="C739" s="10" t="s">
        <v>15</v>
      </c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2"/>
      <c r="R739" s="84">
        <f t="shared" si="490"/>
        <v>0</v>
      </c>
      <c r="S739" s="84">
        <f t="shared" si="491"/>
        <v>0</v>
      </c>
      <c r="T739" s="84">
        <f t="shared" si="492"/>
        <v>0</v>
      </c>
      <c r="U739" s="84">
        <f t="shared" si="493"/>
        <v>0</v>
      </c>
      <c r="V739" s="84">
        <f t="shared" si="509"/>
        <v>0</v>
      </c>
      <c r="W739" s="84">
        <f t="shared" si="510"/>
        <v>0</v>
      </c>
      <c r="X739" s="84">
        <f t="shared" si="511"/>
        <v>0</v>
      </c>
      <c r="Y739" s="84">
        <f t="shared" si="512"/>
        <v>0</v>
      </c>
      <c r="Z739" s="84">
        <f t="shared" si="513"/>
        <v>0</v>
      </c>
      <c r="AA739" s="84">
        <f t="shared" si="496"/>
        <v>0</v>
      </c>
      <c r="AB739" s="84">
        <f t="shared" si="514"/>
        <v>0</v>
      </c>
      <c r="AC739" s="84">
        <f t="shared" si="515"/>
        <v>0</v>
      </c>
      <c r="AD739" s="84">
        <f t="shared" si="497"/>
        <v>0</v>
      </c>
      <c r="AF739" s="83">
        <f t="shared" si="498"/>
        <v>0</v>
      </c>
      <c r="AG739" s="83">
        <f t="shared" si="499"/>
        <v>0</v>
      </c>
      <c r="AH739" s="83">
        <f t="shared" si="500"/>
        <v>0</v>
      </c>
      <c r="AI739" s="83">
        <f t="shared" si="501"/>
        <v>0</v>
      </c>
      <c r="AJ739" s="83">
        <f t="shared" si="502"/>
        <v>0</v>
      </c>
      <c r="AK739" s="83">
        <f t="shared" si="503"/>
        <v>0</v>
      </c>
      <c r="AL739" s="83">
        <f t="shared" si="504"/>
        <v>0</v>
      </c>
      <c r="AM739" s="83">
        <f t="shared" si="505"/>
        <v>0</v>
      </c>
      <c r="AN739" s="83">
        <f t="shared" si="506"/>
        <v>0</v>
      </c>
      <c r="AO739" s="83">
        <f t="shared" si="494"/>
        <v>0</v>
      </c>
      <c r="AP739" s="83">
        <f t="shared" si="507"/>
        <v>0</v>
      </c>
      <c r="AQ739" s="83">
        <f t="shared" si="508"/>
        <v>0</v>
      </c>
      <c r="AR739" s="83">
        <f t="shared" si="495"/>
        <v>0</v>
      </c>
      <c r="AT739" t="s">
        <v>15</v>
      </c>
    </row>
    <row r="740" spans="1:46" x14ac:dyDescent="0.25">
      <c r="A740" s="10" t="s">
        <v>602</v>
      </c>
      <c r="B740" s="10">
        <v>2034</v>
      </c>
      <c r="C740" s="10" t="s">
        <v>15</v>
      </c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2"/>
      <c r="R740" s="84">
        <f t="shared" si="490"/>
        <v>0</v>
      </c>
      <c r="S740" s="84">
        <f t="shared" si="491"/>
        <v>0</v>
      </c>
      <c r="T740" s="84">
        <f t="shared" si="492"/>
        <v>0</v>
      </c>
      <c r="U740" s="84">
        <f t="shared" si="493"/>
        <v>0</v>
      </c>
      <c r="V740" s="84">
        <f t="shared" si="509"/>
        <v>0</v>
      </c>
      <c r="W740" s="84">
        <f t="shared" si="510"/>
        <v>0</v>
      </c>
      <c r="X740" s="84">
        <f t="shared" si="511"/>
        <v>0</v>
      </c>
      <c r="Y740" s="84">
        <f t="shared" si="512"/>
        <v>0</v>
      </c>
      <c r="Z740" s="84">
        <f t="shared" si="513"/>
        <v>0</v>
      </c>
      <c r="AA740" s="84">
        <f t="shared" si="496"/>
        <v>0</v>
      </c>
      <c r="AB740" s="84">
        <f t="shared" si="514"/>
        <v>0</v>
      </c>
      <c r="AC740" s="84">
        <f t="shared" si="515"/>
        <v>0</v>
      </c>
      <c r="AD740" s="84">
        <f t="shared" si="497"/>
        <v>0</v>
      </c>
      <c r="AF740" s="83">
        <f t="shared" si="498"/>
        <v>0</v>
      </c>
      <c r="AG740" s="83">
        <f t="shared" si="499"/>
        <v>0</v>
      </c>
      <c r="AH740" s="83">
        <f t="shared" si="500"/>
        <v>0</v>
      </c>
      <c r="AI740" s="83">
        <f t="shared" si="501"/>
        <v>0</v>
      </c>
      <c r="AJ740" s="83">
        <f t="shared" si="502"/>
        <v>0</v>
      </c>
      <c r="AK740" s="83">
        <f t="shared" si="503"/>
        <v>0</v>
      </c>
      <c r="AL740" s="83">
        <f t="shared" si="504"/>
        <v>0</v>
      </c>
      <c r="AM740" s="83">
        <f t="shared" si="505"/>
        <v>0</v>
      </c>
      <c r="AN740" s="83">
        <f t="shared" si="506"/>
        <v>0</v>
      </c>
      <c r="AO740" s="83">
        <f t="shared" si="494"/>
        <v>0</v>
      </c>
      <c r="AP740" s="83">
        <f t="shared" si="507"/>
        <v>0</v>
      </c>
      <c r="AQ740" s="83">
        <f t="shared" si="508"/>
        <v>0</v>
      </c>
      <c r="AR740" s="83">
        <f t="shared" si="495"/>
        <v>0</v>
      </c>
      <c r="AT740" t="s">
        <v>15</v>
      </c>
    </row>
    <row r="741" spans="1:46" x14ac:dyDescent="0.25">
      <c r="A741" s="10" t="s">
        <v>602</v>
      </c>
      <c r="B741" s="10">
        <v>2035</v>
      </c>
      <c r="C741" s="10" t="s">
        <v>15</v>
      </c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2"/>
      <c r="R741" s="84">
        <f t="shared" si="490"/>
        <v>0</v>
      </c>
      <c r="S741" s="84">
        <f t="shared" si="491"/>
        <v>0</v>
      </c>
      <c r="T741" s="84">
        <f t="shared" si="492"/>
        <v>0</v>
      </c>
      <c r="U741" s="84">
        <f t="shared" si="493"/>
        <v>0</v>
      </c>
      <c r="V741" s="84">
        <f t="shared" si="509"/>
        <v>0</v>
      </c>
      <c r="W741" s="84">
        <f t="shared" si="510"/>
        <v>0</v>
      </c>
      <c r="X741" s="84">
        <f t="shared" si="511"/>
        <v>0</v>
      </c>
      <c r="Y741" s="84">
        <f t="shared" si="512"/>
        <v>0</v>
      </c>
      <c r="Z741" s="84">
        <f t="shared" si="513"/>
        <v>0</v>
      </c>
      <c r="AA741" s="84">
        <f t="shared" si="496"/>
        <v>0</v>
      </c>
      <c r="AB741" s="84">
        <f t="shared" si="514"/>
        <v>0</v>
      </c>
      <c r="AC741" s="84">
        <f t="shared" si="515"/>
        <v>0</v>
      </c>
      <c r="AD741" s="84">
        <f t="shared" si="497"/>
        <v>0</v>
      </c>
      <c r="AF741" s="83">
        <f t="shared" si="498"/>
        <v>0</v>
      </c>
      <c r="AG741" s="83">
        <f t="shared" si="499"/>
        <v>0</v>
      </c>
      <c r="AH741" s="83">
        <f t="shared" si="500"/>
        <v>0</v>
      </c>
      <c r="AI741" s="83">
        <f t="shared" si="501"/>
        <v>0</v>
      </c>
      <c r="AJ741" s="83">
        <f t="shared" si="502"/>
        <v>0</v>
      </c>
      <c r="AK741" s="83">
        <f t="shared" si="503"/>
        <v>0</v>
      </c>
      <c r="AL741" s="83">
        <f t="shared" si="504"/>
        <v>0</v>
      </c>
      <c r="AM741" s="83">
        <f t="shared" si="505"/>
        <v>0</v>
      </c>
      <c r="AN741" s="83">
        <f t="shared" si="506"/>
        <v>0</v>
      </c>
      <c r="AO741" s="83">
        <f t="shared" si="494"/>
        <v>0</v>
      </c>
      <c r="AP741" s="83">
        <f t="shared" si="507"/>
        <v>0</v>
      </c>
      <c r="AQ741" s="83">
        <f t="shared" si="508"/>
        <v>0</v>
      </c>
      <c r="AR741" s="83">
        <f t="shared" si="495"/>
        <v>0</v>
      </c>
      <c r="AT741" t="s">
        <v>15</v>
      </c>
    </row>
    <row r="742" spans="1:46" x14ac:dyDescent="0.25">
      <c r="A742" s="10" t="s">
        <v>602</v>
      </c>
      <c r="B742" s="10">
        <v>2036</v>
      </c>
      <c r="C742" s="10" t="s">
        <v>15</v>
      </c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2"/>
      <c r="R742" s="84">
        <f t="shared" si="490"/>
        <v>0</v>
      </c>
      <c r="S742" s="84">
        <f t="shared" si="491"/>
        <v>0</v>
      </c>
      <c r="T742" s="84">
        <f t="shared" si="492"/>
        <v>0</v>
      </c>
      <c r="U742" s="84">
        <f t="shared" si="493"/>
        <v>0</v>
      </c>
      <c r="V742" s="84">
        <f t="shared" si="509"/>
        <v>0</v>
      </c>
      <c r="W742" s="84">
        <f t="shared" si="510"/>
        <v>0</v>
      </c>
      <c r="X742" s="84">
        <f t="shared" si="511"/>
        <v>0</v>
      </c>
      <c r="Y742" s="84">
        <f t="shared" si="512"/>
        <v>0</v>
      </c>
      <c r="Z742" s="84">
        <f t="shared" si="513"/>
        <v>0</v>
      </c>
      <c r="AA742" s="84">
        <f t="shared" si="496"/>
        <v>0</v>
      </c>
      <c r="AB742" s="84">
        <f t="shared" si="514"/>
        <v>0</v>
      </c>
      <c r="AC742" s="84">
        <f t="shared" si="515"/>
        <v>0</v>
      </c>
      <c r="AD742" s="84">
        <f t="shared" si="497"/>
        <v>0</v>
      </c>
      <c r="AF742" s="83">
        <f t="shared" si="498"/>
        <v>0</v>
      </c>
      <c r="AG742" s="83">
        <f t="shared" si="499"/>
        <v>0</v>
      </c>
      <c r="AH742" s="83">
        <f t="shared" si="500"/>
        <v>0</v>
      </c>
      <c r="AI742" s="83">
        <f t="shared" si="501"/>
        <v>0</v>
      </c>
      <c r="AJ742" s="83">
        <f t="shared" si="502"/>
        <v>0</v>
      </c>
      <c r="AK742" s="83">
        <f t="shared" si="503"/>
        <v>0</v>
      </c>
      <c r="AL742" s="83">
        <f t="shared" si="504"/>
        <v>0</v>
      </c>
      <c r="AM742" s="83">
        <f t="shared" si="505"/>
        <v>0</v>
      </c>
      <c r="AN742" s="83">
        <f t="shared" si="506"/>
        <v>0</v>
      </c>
      <c r="AO742" s="83">
        <f t="shared" si="494"/>
        <v>0</v>
      </c>
      <c r="AP742" s="83">
        <f t="shared" si="507"/>
        <v>0</v>
      </c>
      <c r="AQ742" s="83">
        <f t="shared" si="508"/>
        <v>0</v>
      </c>
      <c r="AR742" s="83">
        <f t="shared" si="495"/>
        <v>0</v>
      </c>
      <c r="AT742" t="s">
        <v>15</v>
      </c>
    </row>
    <row r="743" spans="1:46" x14ac:dyDescent="0.25">
      <c r="A743" s="10" t="s">
        <v>602</v>
      </c>
      <c r="B743" s="10">
        <v>2037</v>
      </c>
      <c r="C743" s="10" t="s">
        <v>15</v>
      </c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2"/>
      <c r="R743" s="84">
        <f t="shared" si="490"/>
        <v>0</v>
      </c>
      <c r="S743" s="84">
        <f t="shared" si="491"/>
        <v>0</v>
      </c>
      <c r="T743" s="84">
        <f t="shared" si="492"/>
        <v>0</v>
      </c>
      <c r="U743" s="84">
        <f t="shared" si="493"/>
        <v>0</v>
      </c>
      <c r="V743" s="84">
        <f t="shared" si="509"/>
        <v>0</v>
      </c>
      <c r="W743" s="84">
        <f t="shared" si="510"/>
        <v>0</v>
      </c>
      <c r="X743" s="84">
        <f t="shared" si="511"/>
        <v>0</v>
      </c>
      <c r="Y743" s="84">
        <f t="shared" si="512"/>
        <v>0</v>
      </c>
      <c r="Z743" s="84">
        <f t="shared" si="513"/>
        <v>0</v>
      </c>
      <c r="AA743" s="84">
        <f t="shared" si="496"/>
        <v>0</v>
      </c>
      <c r="AB743" s="84">
        <f t="shared" si="514"/>
        <v>0</v>
      </c>
      <c r="AC743" s="84">
        <f t="shared" si="515"/>
        <v>0</v>
      </c>
      <c r="AD743" s="84">
        <f t="shared" si="497"/>
        <v>0</v>
      </c>
      <c r="AF743" s="83">
        <f t="shared" si="498"/>
        <v>0</v>
      </c>
      <c r="AG743" s="83">
        <f t="shared" si="499"/>
        <v>0</v>
      </c>
      <c r="AH743" s="83">
        <f t="shared" si="500"/>
        <v>0</v>
      </c>
      <c r="AI743" s="83">
        <f t="shared" si="501"/>
        <v>0</v>
      </c>
      <c r="AJ743" s="83">
        <f t="shared" si="502"/>
        <v>0</v>
      </c>
      <c r="AK743" s="83">
        <f t="shared" si="503"/>
        <v>0</v>
      </c>
      <c r="AL743" s="83">
        <f t="shared" si="504"/>
        <v>0</v>
      </c>
      <c r="AM743" s="83">
        <f t="shared" si="505"/>
        <v>0</v>
      </c>
      <c r="AN743" s="83">
        <f t="shared" si="506"/>
        <v>0</v>
      </c>
      <c r="AO743" s="83">
        <f t="shared" si="494"/>
        <v>0</v>
      </c>
      <c r="AP743" s="83">
        <f t="shared" si="507"/>
        <v>0</v>
      </c>
      <c r="AQ743" s="83">
        <f t="shared" si="508"/>
        <v>0</v>
      </c>
      <c r="AR743" s="83">
        <f t="shared" si="495"/>
        <v>0</v>
      </c>
      <c r="AT743" t="s">
        <v>15</v>
      </c>
    </row>
    <row r="744" spans="1:46" x14ac:dyDescent="0.25">
      <c r="A744" s="10" t="s">
        <v>602</v>
      </c>
      <c r="B744" s="10">
        <v>2038</v>
      </c>
      <c r="C744" s="10" t="s">
        <v>15</v>
      </c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2"/>
      <c r="R744" s="84">
        <f t="shared" si="490"/>
        <v>0</v>
      </c>
      <c r="S744" s="84">
        <f t="shared" si="491"/>
        <v>0</v>
      </c>
      <c r="T744" s="84">
        <f t="shared" si="492"/>
        <v>0</v>
      </c>
      <c r="U744" s="84">
        <f t="shared" si="493"/>
        <v>0</v>
      </c>
      <c r="V744" s="84">
        <f t="shared" si="509"/>
        <v>0</v>
      </c>
      <c r="W744" s="84">
        <f t="shared" si="510"/>
        <v>0</v>
      </c>
      <c r="X744" s="84">
        <f t="shared" si="511"/>
        <v>0</v>
      </c>
      <c r="Y744" s="84">
        <f t="shared" si="512"/>
        <v>0</v>
      </c>
      <c r="Z744" s="84">
        <f t="shared" si="513"/>
        <v>0</v>
      </c>
      <c r="AA744" s="84">
        <f t="shared" si="496"/>
        <v>0</v>
      </c>
      <c r="AB744" s="84">
        <f t="shared" si="514"/>
        <v>0</v>
      </c>
      <c r="AC744" s="84">
        <f t="shared" si="515"/>
        <v>0</v>
      </c>
      <c r="AD744" s="84">
        <f t="shared" si="497"/>
        <v>0</v>
      </c>
      <c r="AF744" s="83">
        <f t="shared" si="498"/>
        <v>0</v>
      </c>
      <c r="AG744" s="83">
        <f t="shared" si="499"/>
        <v>0</v>
      </c>
      <c r="AH744" s="83">
        <f t="shared" si="500"/>
        <v>0</v>
      </c>
      <c r="AI744" s="83">
        <f t="shared" si="501"/>
        <v>0</v>
      </c>
      <c r="AJ744" s="83">
        <f t="shared" si="502"/>
        <v>0</v>
      </c>
      <c r="AK744" s="83">
        <f t="shared" si="503"/>
        <v>0</v>
      </c>
      <c r="AL744" s="83">
        <f t="shared" si="504"/>
        <v>0</v>
      </c>
      <c r="AM744" s="83">
        <f t="shared" si="505"/>
        <v>0</v>
      </c>
      <c r="AN744" s="83">
        <f t="shared" si="506"/>
        <v>0</v>
      </c>
      <c r="AO744" s="83">
        <f t="shared" si="494"/>
        <v>0</v>
      </c>
      <c r="AP744" s="83">
        <f t="shared" si="507"/>
        <v>0</v>
      </c>
      <c r="AQ744" s="83">
        <f t="shared" si="508"/>
        <v>0</v>
      </c>
      <c r="AR744" s="83">
        <f t="shared" si="495"/>
        <v>0</v>
      </c>
      <c r="AT744" t="s">
        <v>15</v>
      </c>
    </row>
    <row r="745" spans="1:46" x14ac:dyDescent="0.25">
      <c r="A745" s="10" t="s">
        <v>602</v>
      </c>
      <c r="B745" s="10">
        <v>2039</v>
      </c>
      <c r="C745" s="10" t="s">
        <v>15</v>
      </c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2"/>
      <c r="R745" s="84">
        <f t="shared" si="490"/>
        <v>0</v>
      </c>
      <c r="S745" s="84">
        <f t="shared" si="491"/>
        <v>0</v>
      </c>
      <c r="T745" s="84">
        <f t="shared" si="492"/>
        <v>0</v>
      </c>
      <c r="U745" s="84">
        <f t="shared" si="493"/>
        <v>0</v>
      </c>
      <c r="V745" s="84">
        <f t="shared" si="509"/>
        <v>0</v>
      </c>
      <c r="W745" s="84">
        <f t="shared" si="510"/>
        <v>0</v>
      </c>
      <c r="X745" s="84">
        <f t="shared" si="511"/>
        <v>0</v>
      </c>
      <c r="Y745" s="84">
        <f t="shared" si="512"/>
        <v>0</v>
      </c>
      <c r="Z745" s="84">
        <f t="shared" si="513"/>
        <v>0</v>
      </c>
      <c r="AA745" s="84">
        <f t="shared" si="496"/>
        <v>0</v>
      </c>
      <c r="AB745" s="84">
        <f t="shared" si="514"/>
        <v>0</v>
      </c>
      <c r="AC745" s="84">
        <f t="shared" si="515"/>
        <v>0</v>
      </c>
      <c r="AD745" s="84">
        <f t="shared" si="497"/>
        <v>0</v>
      </c>
      <c r="AF745" s="83">
        <f t="shared" si="498"/>
        <v>0</v>
      </c>
      <c r="AG745" s="83">
        <f t="shared" si="499"/>
        <v>0</v>
      </c>
      <c r="AH745" s="83">
        <f t="shared" si="500"/>
        <v>0</v>
      </c>
      <c r="AI745" s="83">
        <f t="shared" si="501"/>
        <v>0</v>
      </c>
      <c r="AJ745" s="83">
        <f t="shared" si="502"/>
        <v>0</v>
      </c>
      <c r="AK745" s="83">
        <f t="shared" si="503"/>
        <v>0</v>
      </c>
      <c r="AL745" s="83">
        <f t="shared" si="504"/>
        <v>0</v>
      </c>
      <c r="AM745" s="83">
        <f t="shared" si="505"/>
        <v>0</v>
      </c>
      <c r="AN745" s="83">
        <f t="shared" si="506"/>
        <v>0</v>
      </c>
      <c r="AO745" s="83">
        <f t="shared" si="494"/>
        <v>0</v>
      </c>
      <c r="AP745" s="83">
        <f t="shared" si="507"/>
        <v>0</v>
      </c>
      <c r="AQ745" s="83">
        <f t="shared" si="508"/>
        <v>0</v>
      </c>
      <c r="AR745" s="83">
        <f t="shared" si="495"/>
        <v>0</v>
      </c>
      <c r="AT745" t="s">
        <v>15</v>
      </c>
    </row>
    <row r="746" spans="1:46" x14ac:dyDescent="0.25">
      <c r="A746" s="10" t="s">
        <v>602</v>
      </c>
      <c r="B746" s="10">
        <v>2040</v>
      </c>
      <c r="C746" s="10" t="s">
        <v>15</v>
      </c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2"/>
      <c r="R746" s="84">
        <f t="shared" si="490"/>
        <v>0</v>
      </c>
      <c r="S746" s="84">
        <f t="shared" si="491"/>
        <v>0</v>
      </c>
      <c r="T746" s="84">
        <f t="shared" si="492"/>
        <v>0</v>
      </c>
      <c r="U746" s="84">
        <f t="shared" si="493"/>
        <v>0</v>
      </c>
      <c r="V746" s="84">
        <f t="shared" si="509"/>
        <v>0</v>
      </c>
      <c r="W746" s="84">
        <f t="shared" si="510"/>
        <v>0</v>
      </c>
      <c r="X746" s="84">
        <f t="shared" si="511"/>
        <v>0</v>
      </c>
      <c r="Y746" s="84">
        <f t="shared" si="512"/>
        <v>0</v>
      </c>
      <c r="Z746" s="84">
        <f t="shared" si="513"/>
        <v>0</v>
      </c>
      <c r="AA746" s="84">
        <f t="shared" si="496"/>
        <v>0</v>
      </c>
      <c r="AB746" s="84">
        <f t="shared" si="514"/>
        <v>0</v>
      </c>
      <c r="AC746" s="84">
        <f t="shared" si="515"/>
        <v>0</v>
      </c>
      <c r="AD746" s="84">
        <f t="shared" si="497"/>
        <v>0</v>
      </c>
      <c r="AF746" s="83">
        <f t="shared" si="498"/>
        <v>0</v>
      </c>
      <c r="AG746" s="83">
        <f t="shared" si="499"/>
        <v>0</v>
      </c>
      <c r="AH746" s="83">
        <f t="shared" si="500"/>
        <v>0</v>
      </c>
      <c r="AI746" s="83">
        <f t="shared" si="501"/>
        <v>0</v>
      </c>
      <c r="AJ746" s="83">
        <f t="shared" si="502"/>
        <v>0</v>
      </c>
      <c r="AK746" s="83">
        <f t="shared" si="503"/>
        <v>0</v>
      </c>
      <c r="AL746" s="83">
        <f t="shared" si="504"/>
        <v>0</v>
      </c>
      <c r="AM746" s="83">
        <f t="shared" si="505"/>
        <v>0</v>
      </c>
      <c r="AN746" s="83">
        <f t="shared" si="506"/>
        <v>0</v>
      </c>
      <c r="AO746" s="83">
        <f t="shared" si="494"/>
        <v>0</v>
      </c>
      <c r="AP746" s="83">
        <f t="shared" si="507"/>
        <v>0</v>
      </c>
      <c r="AQ746" s="83">
        <f t="shared" si="508"/>
        <v>0</v>
      </c>
      <c r="AR746" s="83">
        <f t="shared" si="495"/>
        <v>0</v>
      </c>
      <c r="AT746" t="s">
        <v>15</v>
      </c>
    </row>
    <row r="747" spans="1:46" x14ac:dyDescent="0.25">
      <c r="A747" s="10" t="s">
        <v>602</v>
      </c>
      <c r="B747" s="10">
        <v>2041</v>
      </c>
      <c r="C747" s="10" t="s">
        <v>15</v>
      </c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2"/>
      <c r="R747" s="84">
        <f t="shared" si="490"/>
        <v>0</v>
      </c>
      <c r="S747" s="84">
        <f t="shared" si="491"/>
        <v>0</v>
      </c>
      <c r="T747" s="84">
        <f t="shared" si="492"/>
        <v>0</v>
      </c>
      <c r="U747" s="84">
        <f t="shared" si="493"/>
        <v>0</v>
      </c>
      <c r="V747" s="84">
        <f t="shared" si="509"/>
        <v>0</v>
      </c>
      <c r="W747" s="84">
        <f t="shared" si="510"/>
        <v>0</v>
      </c>
      <c r="X747" s="84">
        <f t="shared" si="511"/>
        <v>0</v>
      </c>
      <c r="Y747" s="84">
        <f t="shared" si="512"/>
        <v>0</v>
      </c>
      <c r="Z747" s="84">
        <f t="shared" si="513"/>
        <v>0</v>
      </c>
      <c r="AA747" s="84">
        <f t="shared" si="496"/>
        <v>0</v>
      </c>
      <c r="AB747" s="84">
        <f t="shared" si="514"/>
        <v>0</v>
      </c>
      <c r="AC747" s="84">
        <f t="shared" si="515"/>
        <v>0</v>
      </c>
      <c r="AD747" s="84">
        <f t="shared" si="497"/>
        <v>0</v>
      </c>
      <c r="AF747" s="83">
        <f t="shared" si="498"/>
        <v>0</v>
      </c>
      <c r="AG747" s="83">
        <f t="shared" si="499"/>
        <v>0</v>
      </c>
      <c r="AH747" s="83">
        <f t="shared" si="500"/>
        <v>0</v>
      </c>
      <c r="AI747" s="83">
        <f t="shared" si="501"/>
        <v>0</v>
      </c>
      <c r="AJ747" s="83">
        <f t="shared" si="502"/>
        <v>0</v>
      </c>
      <c r="AK747" s="83">
        <f t="shared" si="503"/>
        <v>0</v>
      </c>
      <c r="AL747" s="83">
        <f t="shared" si="504"/>
        <v>0</v>
      </c>
      <c r="AM747" s="83">
        <f t="shared" si="505"/>
        <v>0</v>
      </c>
      <c r="AN747" s="83">
        <f t="shared" si="506"/>
        <v>0</v>
      </c>
      <c r="AO747" s="83">
        <f t="shared" si="494"/>
        <v>0</v>
      </c>
      <c r="AP747" s="83">
        <f t="shared" si="507"/>
        <v>0</v>
      </c>
      <c r="AQ747" s="83">
        <f t="shared" si="508"/>
        <v>0</v>
      </c>
      <c r="AR747" s="83">
        <f t="shared" si="495"/>
        <v>0</v>
      </c>
      <c r="AT747" t="s">
        <v>15</v>
      </c>
    </row>
    <row r="748" spans="1:46" x14ac:dyDescent="0.25">
      <c r="A748" s="10" t="s">
        <v>602</v>
      </c>
      <c r="B748" s="10">
        <v>2042</v>
      </c>
      <c r="C748" s="10" t="s">
        <v>15</v>
      </c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2"/>
      <c r="R748" s="84">
        <f t="shared" si="490"/>
        <v>0</v>
      </c>
      <c r="S748" s="84">
        <f t="shared" si="491"/>
        <v>0</v>
      </c>
      <c r="T748" s="84">
        <f t="shared" si="492"/>
        <v>0</v>
      </c>
      <c r="U748" s="84">
        <f t="shared" si="493"/>
        <v>0</v>
      </c>
      <c r="V748" s="84">
        <f t="shared" si="509"/>
        <v>0</v>
      </c>
      <c r="W748" s="84">
        <f t="shared" si="510"/>
        <v>0</v>
      </c>
      <c r="X748" s="84">
        <f t="shared" si="511"/>
        <v>0</v>
      </c>
      <c r="Y748" s="84">
        <f t="shared" si="512"/>
        <v>0</v>
      </c>
      <c r="Z748" s="84">
        <f t="shared" si="513"/>
        <v>0</v>
      </c>
      <c r="AA748" s="84">
        <f t="shared" si="496"/>
        <v>0</v>
      </c>
      <c r="AB748" s="84">
        <f t="shared" si="514"/>
        <v>0</v>
      </c>
      <c r="AC748" s="84">
        <f t="shared" si="515"/>
        <v>0</v>
      </c>
      <c r="AD748" s="84">
        <f t="shared" si="497"/>
        <v>0</v>
      </c>
      <c r="AF748" s="83">
        <f t="shared" si="498"/>
        <v>0</v>
      </c>
      <c r="AG748" s="83">
        <f t="shared" si="499"/>
        <v>0</v>
      </c>
      <c r="AH748" s="83">
        <f t="shared" si="500"/>
        <v>0</v>
      </c>
      <c r="AI748" s="83">
        <f t="shared" si="501"/>
        <v>0</v>
      </c>
      <c r="AJ748" s="83">
        <f t="shared" si="502"/>
        <v>0</v>
      </c>
      <c r="AK748" s="83">
        <f t="shared" si="503"/>
        <v>0</v>
      </c>
      <c r="AL748" s="83">
        <f t="shared" si="504"/>
        <v>0</v>
      </c>
      <c r="AM748" s="83">
        <f t="shared" si="505"/>
        <v>0</v>
      </c>
      <c r="AN748" s="83">
        <f t="shared" si="506"/>
        <v>0</v>
      </c>
      <c r="AO748" s="83">
        <f t="shared" si="494"/>
        <v>0</v>
      </c>
      <c r="AP748" s="83">
        <f t="shared" si="507"/>
        <v>0</v>
      </c>
      <c r="AQ748" s="83">
        <f t="shared" si="508"/>
        <v>0</v>
      </c>
      <c r="AR748" s="83">
        <f t="shared" si="495"/>
        <v>0</v>
      </c>
      <c r="AT748" t="s">
        <v>15</v>
      </c>
    </row>
    <row r="749" spans="1:46" x14ac:dyDescent="0.25">
      <c r="A749" s="10" t="s">
        <v>602</v>
      </c>
      <c r="B749" s="10">
        <v>2043</v>
      </c>
      <c r="C749" s="10" t="s">
        <v>15</v>
      </c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2"/>
      <c r="R749" s="84">
        <f t="shared" si="490"/>
        <v>0</v>
      </c>
      <c r="S749" s="84">
        <f t="shared" si="491"/>
        <v>0</v>
      </c>
      <c r="T749" s="84">
        <f t="shared" si="492"/>
        <v>0</v>
      </c>
      <c r="U749" s="84">
        <f t="shared" si="493"/>
        <v>0</v>
      </c>
      <c r="V749" s="84">
        <f t="shared" si="509"/>
        <v>0</v>
      </c>
      <c r="W749" s="84">
        <f t="shared" si="510"/>
        <v>0</v>
      </c>
      <c r="X749" s="84">
        <f t="shared" si="511"/>
        <v>0</v>
      </c>
      <c r="Y749" s="84">
        <f t="shared" si="512"/>
        <v>0</v>
      </c>
      <c r="Z749" s="84">
        <f t="shared" si="513"/>
        <v>0</v>
      </c>
      <c r="AA749" s="84">
        <f t="shared" si="496"/>
        <v>0</v>
      </c>
      <c r="AB749" s="84">
        <f t="shared" si="514"/>
        <v>0</v>
      </c>
      <c r="AC749" s="84">
        <f t="shared" si="515"/>
        <v>0</v>
      </c>
      <c r="AD749" s="84">
        <f t="shared" si="497"/>
        <v>0</v>
      </c>
      <c r="AF749" s="83">
        <f t="shared" si="498"/>
        <v>0</v>
      </c>
      <c r="AG749" s="83">
        <f t="shared" si="499"/>
        <v>0</v>
      </c>
      <c r="AH749" s="83">
        <f t="shared" si="500"/>
        <v>0</v>
      </c>
      <c r="AI749" s="83">
        <f t="shared" si="501"/>
        <v>0</v>
      </c>
      <c r="AJ749" s="83">
        <f t="shared" si="502"/>
        <v>0</v>
      </c>
      <c r="AK749" s="83">
        <f t="shared" si="503"/>
        <v>0</v>
      </c>
      <c r="AL749" s="83">
        <f t="shared" si="504"/>
        <v>0</v>
      </c>
      <c r="AM749" s="83">
        <f t="shared" si="505"/>
        <v>0</v>
      </c>
      <c r="AN749" s="83">
        <f t="shared" si="506"/>
        <v>0</v>
      </c>
      <c r="AO749" s="83">
        <f t="shared" si="494"/>
        <v>0</v>
      </c>
      <c r="AP749" s="83">
        <f t="shared" si="507"/>
        <v>0</v>
      </c>
      <c r="AQ749" s="83">
        <f t="shared" si="508"/>
        <v>0</v>
      </c>
      <c r="AR749" s="83">
        <f t="shared" si="495"/>
        <v>0</v>
      </c>
      <c r="AT749" t="s">
        <v>15</v>
      </c>
    </row>
    <row r="750" spans="1:46" x14ac:dyDescent="0.25">
      <c r="A750" s="10" t="s">
        <v>603</v>
      </c>
      <c r="B750" s="10">
        <v>2023</v>
      </c>
      <c r="C750" s="10" t="s">
        <v>15</v>
      </c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2"/>
      <c r="R750" s="84">
        <f t="shared" ref="R750:R770" si="516">D750</f>
        <v>0</v>
      </c>
      <c r="S750" s="84">
        <f t="shared" ref="S750:S770" si="517">E750</f>
        <v>0</v>
      </c>
      <c r="T750" s="84">
        <f t="shared" ref="T750:T770" si="518">F750</f>
        <v>0</v>
      </c>
      <c r="U750" s="84">
        <f t="shared" ref="U750:U770" si="519">G750</f>
        <v>0</v>
      </c>
      <c r="V750" s="84">
        <f t="shared" si="509"/>
        <v>0</v>
      </c>
      <c r="W750" s="84">
        <f t="shared" si="510"/>
        <v>0</v>
      </c>
      <c r="X750" s="84">
        <f t="shared" si="511"/>
        <v>0</v>
      </c>
      <c r="Y750" s="84">
        <f t="shared" si="512"/>
        <v>0</v>
      </c>
      <c r="Z750" s="84">
        <f t="shared" si="513"/>
        <v>0</v>
      </c>
      <c r="AA750" s="84">
        <f t="shared" si="496"/>
        <v>0</v>
      </c>
      <c r="AB750" s="84">
        <f t="shared" si="514"/>
        <v>0</v>
      </c>
      <c r="AC750" s="84">
        <f t="shared" si="515"/>
        <v>0</v>
      </c>
      <c r="AD750" s="84">
        <f t="shared" si="497"/>
        <v>0</v>
      </c>
      <c r="AF750" s="83">
        <f t="shared" si="498"/>
        <v>0</v>
      </c>
      <c r="AG750" s="83">
        <f t="shared" si="499"/>
        <v>0</v>
      </c>
      <c r="AH750" s="83">
        <f t="shared" si="500"/>
        <v>0</v>
      </c>
      <c r="AI750" s="83">
        <f t="shared" si="501"/>
        <v>0</v>
      </c>
      <c r="AJ750" s="83">
        <f t="shared" si="502"/>
        <v>0</v>
      </c>
      <c r="AK750" s="83">
        <f t="shared" si="503"/>
        <v>0</v>
      </c>
      <c r="AL750" s="83">
        <f t="shared" si="504"/>
        <v>0</v>
      </c>
      <c r="AM750" s="83">
        <f t="shared" si="505"/>
        <v>0</v>
      </c>
      <c r="AN750" s="83">
        <f t="shared" si="506"/>
        <v>0</v>
      </c>
      <c r="AO750" s="83">
        <f t="shared" ref="AO750:AO770" si="520">AA750</f>
        <v>0</v>
      </c>
      <c r="AP750" s="83">
        <f t="shared" si="507"/>
        <v>0</v>
      </c>
      <c r="AQ750" s="83">
        <f t="shared" si="508"/>
        <v>0</v>
      </c>
      <c r="AR750" s="83">
        <f t="shared" ref="AR750:AR770" si="521">AD750</f>
        <v>0</v>
      </c>
      <c r="AT750" t="s">
        <v>15</v>
      </c>
    </row>
    <row r="751" spans="1:46" x14ac:dyDescent="0.25">
      <c r="A751" s="10" t="s">
        <v>603</v>
      </c>
      <c r="B751" s="10">
        <v>2024</v>
      </c>
      <c r="C751" s="10" t="s">
        <v>15</v>
      </c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2"/>
      <c r="R751" s="84">
        <f t="shared" si="516"/>
        <v>0</v>
      </c>
      <c r="S751" s="84">
        <f t="shared" si="517"/>
        <v>0</v>
      </c>
      <c r="T751" s="84">
        <f t="shared" si="518"/>
        <v>0</v>
      </c>
      <c r="U751" s="84">
        <f t="shared" si="519"/>
        <v>0</v>
      </c>
      <c r="V751" s="84">
        <f t="shared" si="509"/>
        <v>0</v>
      </c>
      <c r="W751" s="84">
        <f t="shared" si="510"/>
        <v>0</v>
      </c>
      <c r="X751" s="84">
        <f t="shared" si="511"/>
        <v>0</v>
      </c>
      <c r="Y751" s="84">
        <f t="shared" si="512"/>
        <v>0</v>
      </c>
      <c r="Z751" s="84">
        <f t="shared" si="513"/>
        <v>0</v>
      </c>
      <c r="AA751" s="84">
        <f t="shared" si="496"/>
        <v>0</v>
      </c>
      <c r="AB751" s="84">
        <f t="shared" si="514"/>
        <v>0</v>
      </c>
      <c r="AC751" s="84">
        <f t="shared" si="515"/>
        <v>0</v>
      </c>
      <c r="AD751" s="84">
        <f t="shared" si="497"/>
        <v>0</v>
      </c>
      <c r="AF751" s="83">
        <f t="shared" si="498"/>
        <v>0</v>
      </c>
      <c r="AG751" s="83">
        <f t="shared" si="499"/>
        <v>0</v>
      </c>
      <c r="AH751" s="83">
        <f t="shared" si="500"/>
        <v>0</v>
      </c>
      <c r="AI751" s="83">
        <f t="shared" si="501"/>
        <v>0</v>
      </c>
      <c r="AJ751" s="83">
        <f t="shared" si="502"/>
        <v>0</v>
      </c>
      <c r="AK751" s="83">
        <f t="shared" si="503"/>
        <v>0</v>
      </c>
      <c r="AL751" s="83">
        <f t="shared" si="504"/>
        <v>0</v>
      </c>
      <c r="AM751" s="83">
        <f t="shared" si="505"/>
        <v>0</v>
      </c>
      <c r="AN751" s="83">
        <f t="shared" si="506"/>
        <v>0</v>
      </c>
      <c r="AO751" s="83">
        <f t="shared" si="520"/>
        <v>0</v>
      </c>
      <c r="AP751" s="83">
        <f t="shared" si="507"/>
        <v>0</v>
      </c>
      <c r="AQ751" s="83">
        <f t="shared" si="508"/>
        <v>0</v>
      </c>
      <c r="AR751" s="83">
        <f t="shared" si="521"/>
        <v>0</v>
      </c>
      <c r="AT751" t="s">
        <v>15</v>
      </c>
    </row>
    <row r="752" spans="1:46" x14ac:dyDescent="0.25">
      <c r="A752" s="10" t="s">
        <v>603</v>
      </c>
      <c r="B752" s="10">
        <v>2025</v>
      </c>
      <c r="C752" s="10" t="s">
        <v>15</v>
      </c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2"/>
      <c r="R752" s="84">
        <f t="shared" si="516"/>
        <v>0</v>
      </c>
      <c r="S752" s="84">
        <f t="shared" si="517"/>
        <v>0</v>
      </c>
      <c r="T752" s="84">
        <f t="shared" si="518"/>
        <v>0</v>
      </c>
      <c r="U752" s="84">
        <f t="shared" si="519"/>
        <v>0</v>
      </c>
      <c r="V752" s="84">
        <f t="shared" si="509"/>
        <v>0</v>
      </c>
      <c r="W752" s="84">
        <f t="shared" si="510"/>
        <v>0</v>
      </c>
      <c r="X752" s="84">
        <f t="shared" si="511"/>
        <v>0</v>
      </c>
      <c r="Y752" s="84">
        <f t="shared" si="512"/>
        <v>0</v>
      </c>
      <c r="Z752" s="84">
        <f t="shared" si="513"/>
        <v>0</v>
      </c>
      <c r="AA752" s="84">
        <f t="shared" si="496"/>
        <v>0</v>
      </c>
      <c r="AB752" s="84">
        <f t="shared" si="514"/>
        <v>0</v>
      </c>
      <c r="AC752" s="84">
        <f t="shared" si="515"/>
        <v>0</v>
      </c>
      <c r="AD752" s="84">
        <f t="shared" si="497"/>
        <v>0</v>
      </c>
      <c r="AF752" s="83">
        <f t="shared" si="498"/>
        <v>0</v>
      </c>
      <c r="AG752" s="83">
        <f t="shared" si="499"/>
        <v>0</v>
      </c>
      <c r="AH752" s="83">
        <f t="shared" si="500"/>
        <v>0</v>
      </c>
      <c r="AI752" s="83">
        <f t="shared" si="501"/>
        <v>0</v>
      </c>
      <c r="AJ752" s="83">
        <f t="shared" si="502"/>
        <v>0</v>
      </c>
      <c r="AK752" s="83">
        <f t="shared" si="503"/>
        <v>0</v>
      </c>
      <c r="AL752" s="83">
        <f t="shared" si="504"/>
        <v>0</v>
      </c>
      <c r="AM752" s="83">
        <f t="shared" si="505"/>
        <v>0</v>
      </c>
      <c r="AN752" s="83">
        <f t="shared" si="506"/>
        <v>0</v>
      </c>
      <c r="AO752" s="83">
        <f t="shared" si="520"/>
        <v>0</v>
      </c>
      <c r="AP752" s="83">
        <f t="shared" si="507"/>
        <v>0</v>
      </c>
      <c r="AQ752" s="83">
        <f t="shared" si="508"/>
        <v>0</v>
      </c>
      <c r="AR752" s="83">
        <f t="shared" si="521"/>
        <v>0</v>
      </c>
      <c r="AT752" t="s">
        <v>15</v>
      </c>
    </row>
    <row r="753" spans="1:46" x14ac:dyDescent="0.25">
      <c r="A753" s="10" t="s">
        <v>603</v>
      </c>
      <c r="B753" s="10">
        <v>2026</v>
      </c>
      <c r="C753" s="10" t="s">
        <v>15</v>
      </c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2"/>
      <c r="R753" s="84">
        <f t="shared" si="516"/>
        <v>0</v>
      </c>
      <c r="S753" s="84">
        <f t="shared" si="517"/>
        <v>0</v>
      </c>
      <c r="T753" s="84">
        <f t="shared" si="518"/>
        <v>0</v>
      </c>
      <c r="U753" s="84">
        <f t="shared" si="519"/>
        <v>0</v>
      </c>
      <c r="V753" s="84">
        <f t="shared" si="509"/>
        <v>0</v>
      </c>
      <c r="W753" s="84">
        <f t="shared" si="510"/>
        <v>0</v>
      </c>
      <c r="X753" s="84">
        <f t="shared" si="511"/>
        <v>0</v>
      </c>
      <c r="Y753" s="84">
        <f t="shared" si="512"/>
        <v>0</v>
      </c>
      <c r="Z753" s="84">
        <f t="shared" si="513"/>
        <v>0</v>
      </c>
      <c r="AA753" s="84">
        <f t="shared" si="496"/>
        <v>0</v>
      </c>
      <c r="AB753" s="84">
        <f t="shared" si="514"/>
        <v>0</v>
      </c>
      <c r="AC753" s="84">
        <f t="shared" si="515"/>
        <v>0</v>
      </c>
      <c r="AD753" s="84">
        <f t="shared" si="497"/>
        <v>0</v>
      </c>
      <c r="AF753" s="83">
        <f t="shared" si="498"/>
        <v>0</v>
      </c>
      <c r="AG753" s="83">
        <f t="shared" si="499"/>
        <v>0</v>
      </c>
      <c r="AH753" s="83">
        <f t="shared" si="500"/>
        <v>0</v>
      </c>
      <c r="AI753" s="83">
        <f t="shared" si="501"/>
        <v>0</v>
      </c>
      <c r="AJ753" s="83">
        <f t="shared" si="502"/>
        <v>0</v>
      </c>
      <c r="AK753" s="83">
        <f t="shared" si="503"/>
        <v>0</v>
      </c>
      <c r="AL753" s="83">
        <f t="shared" si="504"/>
        <v>0</v>
      </c>
      <c r="AM753" s="83">
        <f t="shared" si="505"/>
        <v>0</v>
      </c>
      <c r="AN753" s="83">
        <f t="shared" si="506"/>
        <v>0</v>
      </c>
      <c r="AO753" s="83">
        <f t="shared" si="520"/>
        <v>0</v>
      </c>
      <c r="AP753" s="83">
        <f t="shared" si="507"/>
        <v>0</v>
      </c>
      <c r="AQ753" s="83">
        <f t="shared" si="508"/>
        <v>0</v>
      </c>
      <c r="AR753" s="83">
        <f t="shared" si="521"/>
        <v>0</v>
      </c>
      <c r="AT753" t="s">
        <v>15</v>
      </c>
    </row>
    <row r="754" spans="1:46" x14ac:dyDescent="0.25">
      <c r="A754" s="10" t="s">
        <v>603</v>
      </c>
      <c r="B754" s="10">
        <v>2027</v>
      </c>
      <c r="C754" s="10" t="s">
        <v>15</v>
      </c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2"/>
      <c r="R754" s="84">
        <f t="shared" si="516"/>
        <v>0</v>
      </c>
      <c r="S754" s="84">
        <f t="shared" si="517"/>
        <v>0</v>
      </c>
      <c r="T754" s="84">
        <f t="shared" si="518"/>
        <v>0</v>
      </c>
      <c r="U754" s="84">
        <f t="shared" si="519"/>
        <v>0</v>
      </c>
      <c r="V754" s="84">
        <f t="shared" si="509"/>
        <v>0</v>
      </c>
      <c r="W754" s="84">
        <f t="shared" si="510"/>
        <v>0</v>
      </c>
      <c r="X754" s="84">
        <f t="shared" si="511"/>
        <v>0</v>
      </c>
      <c r="Y754" s="84">
        <f t="shared" si="512"/>
        <v>0</v>
      </c>
      <c r="Z754" s="84">
        <f t="shared" si="513"/>
        <v>0</v>
      </c>
      <c r="AA754" s="84">
        <f t="shared" si="496"/>
        <v>0</v>
      </c>
      <c r="AB754" s="84">
        <f t="shared" si="514"/>
        <v>0</v>
      </c>
      <c r="AC754" s="84">
        <f t="shared" si="515"/>
        <v>0</v>
      </c>
      <c r="AD754" s="84">
        <f t="shared" si="497"/>
        <v>0</v>
      </c>
      <c r="AF754" s="83">
        <f t="shared" si="498"/>
        <v>0</v>
      </c>
      <c r="AG754" s="83">
        <f t="shared" si="499"/>
        <v>0</v>
      </c>
      <c r="AH754" s="83">
        <f t="shared" si="500"/>
        <v>0</v>
      </c>
      <c r="AI754" s="83">
        <f t="shared" si="501"/>
        <v>0</v>
      </c>
      <c r="AJ754" s="83">
        <f t="shared" si="502"/>
        <v>0</v>
      </c>
      <c r="AK754" s="83">
        <f t="shared" si="503"/>
        <v>0</v>
      </c>
      <c r="AL754" s="83">
        <f t="shared" si="504"/>
        <v>0</v>
      </c>
      <c r="AM754" s="83">
        <f t="shared" si="505"/>
        <v>0</v>
      </c>
      <c r="AN754" s="83">
        <f t="shared" si="506"/>
        <v>0</v>
      </c>
      <c r="AO754" s="83">
        <f t="shared" si="520"/>
        <v>0</v>
      </c>
      <c r="AP754" s="83">
        <f t="shared" si="507"/>
        <v>0</v>
      </c>
      <c r="AQ754" s="83">
        <f t="shared" si="508"/>
        <v>0</v>
      </c>
      <c r="AR754" s="83">
        <f t="shared" si="521"/>
        <v>0</v>
      </c>
      <c r="AT754" t="s">
        <v>15</v>
      </c>
    </row>
    <row r="755" spans="1:46" x14ac:dyDescent="0.25">
      <c r="A755" s="10" t="s">
        <v>603</v>
      </c>
      <c r="B755" s="10">
        <v>2028</v>
      </c>
      <c r="C755" s="10" t="s">
        <v>15</v>
      </c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2"/>
      <c r="R755" s="84">
        <f t="shared" si="516"/>
        <v>0</v>
      </c>
      <c r="S755" s="84">
        <f t="shared" si="517"/>
        <v>0</v>
      </c>
      <c r="T755" s="84">
        <f t="shared" si="518"/>
        <v>0</v>
      </c>
      <c r="U755" s="84">
        <f t="shared" si="519"/>
        <v>0</v>
      </c>
      <c r="V755" s="84">
        <f t="shared" si="509"/>
        <v>0</v>
      </c>
      <c r="W755" s="84">
        <f t="shared" si="510"/>
        <v>0</v>
      </c>
      <c r="X755" s="84">
        <f t="shared" si="511"/>
        <v>0</v>
      </c>
      <c r="Y755" s="84">
        <f t="shared" si="512"/>
        <v>0</v>
      </c>
      <c r="Z755" s="84">
        <f t="shared" si="513"/>
        <v>0</v>
      </c>
      <c r="AA755" s="84">
        <f t="shared" si="496"/>
        <v>0</v>
      </c>
      <c r="AB755" s="84">
        <f t="shared" si="514"/>
        <v>0</v>
      </c>
      <c r="AC755" s="84">
        <f t="shared" si="515"/>
        <v>0</v>
      </c>
      <c r="AD755" s="84">
        <f t="shared" si="497"/>
        <v>0</v>
      </c>
      <c r="AF755" s="83">
        <f t="shared" si="498"/>
        <v>0</v>
      </c>
      <c r="AG755" s="83">
        <f t="shared" si="499"/>
        <v>0</v>
      </c>
      <c r="AH755" s="83">
        <f t="shared" si="500"/>
        <v>0</v>
      </c>
      <c r="AI755" s="83">
        <f t="shared" si="501"/>
        <v>0</v>
      </c>
      <c r="AJ755" s="83">
        <f t="shared" si="502"/>
        <v>0</v>
      </c>
      <c r="AK755" s="83">
        <f t="shared" si="503"/>
        <v>0</v>
      </c>
      <c r="AL755" s="83">
        <f t="shared" si="504"/>
        <v>0</v>
      </c>
      <c r="AM755" s="83">
        <f t="shared" si="505"/>
        <v>0</v>
      </c>
      <c r="AN755" s="83">
        <f t="shared" si="506"/>
        <v>0</v>
      </c>
      <c r="AO755" s="83">
        <f t="shared" si="520"/>
        <v>0</v>
      </c>
      <c r="AP755" s="83">
        <f t="shared" si="507"/>
        <v>0</v>
      </c>
      <c r="AQ755" s="83">
        <f t="shared" si="508"/>
        <v>0</v>
      </c>
      <c r="AR755" s="83">
        <f t="shared" si="521"/>
        <v>0</v>
      </c>
      <c r="AT755" t="s">
        <v>15</v>
      </c>
    </row>
    <row r="756" spans="1:46" x14ac:dyDescent="0.25">
      <c r="A756" s="10" t="s">
        <v>603</v>
      </c>
      <c r="B756" s="10">
        <v>2029</v>
      </c>
      <c r="C756" s="10" t="s">
        <v>15</v>
      </c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2"/>
      <c r="R756" s="84">
        <f t="shared" si="516"/>
        <v>0</v>
      </c>
      <c r="S756" s="84">
        <f t="shared" si="517"/>
        <v>0</v>
      </c>
      <c r="T756" s="84">
        <f t="shared" si="518"/>
        <v>0</v>
      </c>
      <c r="U756" s="84">
        <f t="shared" si="519"/>
        <v>0</v>
      </c>
      <c r="V756" s="84">
        <f t="shared" si="509"/>
        <v>0</v>
      </c>
      <c r="W756" s="84">
        <f t="shared" si="510"/>
        <v>0</v>
      </c>
      <c r="X756" s="84">
        <f t="shared" si="511"/>
        <v>0</v>
      </c>
      <c r="Y756" s="84">
        <f t="shared" si="512"/>
        <v>0</v>
      </c>
      <c r="Z756" s="84">
        <f t="shared" si="513"/>
        <v>0</v>
      </c>
      <c r="AA756" s="84">
        <f t="shared" si="496"/>
        <v>0</v>
      </c>
      <c r="AB756" s="84">
        <f t="shared" si="514"/>
        <v>0</v>
      </c>
      <c r="AC756" s="84">
        <f t="shared" si="515"/>
        <v>0</v>
      </c>
      <c r="AD756" s="84">
        <f t="shared" si="497"/>
        <v>0</v>
      </c>
      <c r="AF756" s="83">
        <f t="shared" si="498"/>
        <v>0</v>
      </c>
      <c r="AG756" s="83">
        <f t="shared" si="499"/>
        <v>0</v>
      </c>
      <c r="AH756" s="83">
        <f t="shared" si="500"/>
        <v>0</v>
      </c>
      <c r="AI756" s="83">
        <f t="shared" si="501"/>
        <v>0</v>
      </c>
      <c r="AJ756" s="83">
        <f t="shared" si="502"/>
        <v>0</v>
      </c>
      <c r="AK756" s="83">
        <f t="shared" si="503"/>
        <v>0</v>
      </c>
      <c r="AL756" s="83">
        <f t="shared" si="504"/>
        <v>0</v>
      </c>
      <c r="AM756" s="83">
        <f t="shared" si="505"/>
        <v>0</v>
      </c>
      <c r="AN756" s="83">
        <f t="shared" si="506"/>
        <v>0</v>
      </c>
      <c r="AO756" s="83">
        <f t="shared" si="520"/>
        <v>0</v>
      </c>
      <c r="AP756" s="83">
        <f t="shared" si="507"/>
        <v>0</v>
      </c>
      <c r="AQ756" s="83">
        <f t="shared" si="508"/>
        <v>0</v>
      </c>
      <c r="AR756" s="83">
        <f t="shared" si="521"/>
        <v>0</v>
      </c>
      <c r="AT756" t="s">
        <v>15</v>
      </c>
    </row>
    <row r="757" spans="1:46" x14ac:dyDescent="0.25">
      <c r="A757" s="10" t="s">
        <v>603</v>
      </c>
      <c r="B757" s="10">
        <v>2030</v>
      </c>
      <c r="C757" s="10" t="s">
        <v>15</v>
      </c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2"/>
      <c r="R757" s="84">
        <f t="shared" si="516"/>
        <v>0</v>
      </c>
      <c r="S757" s="84">
        <f t="shared" si="517"/>
        <v>0</v>
      </c>
      <c r="T757" s="84">
        <f t="shared" si="518"/>
        <v>0</v>
      </c>
      <c r="U757" s="84">
        <f t="shared" si="519"/>
        <v>0</v>
      </c>
      <c r="V757" s="84">
        <f t="shared" si="509"/>
        <v>0</v>
      </c>
      <c r="W757" s="84">
        <f t="shared" si="510"/>
        <v>0</v>
      </c>
      <c r="X757" s="84">
        <f t="shared" si="511"/>
        <v>0</v>
      </c>
      <c r="Y757" s="84">
        <f t="shared" si="512"/>
        <v>0</v>
      </c>
      <c r="Z757" s="84">
        <f t="shared" si="513"/>
        <v>0</v>
      </c>
      <c r="AA757" s="84">
        <f t="shared" si="496"/>
        <v>0</v>
      </c>
      <c r="AB757" s="84">
        <f t="shared" si="514"/>
        <v>0</v>
      </c>
      <c r="AC757" s="84">
        <f t="shared" si="515"/>
        <v>0</v>
      </c>
      <c r="AD757" s="84">
        <f t="shared" si="497"/>
        <v>0</v>
      </c>
      <c r="AF757" s="83">
        <f t="shared" si="498"/>
        <v>0</v>
      </c>
      <c r="AG757" s="83">
        <f t="shared" si="499"/>
        <v>0</v>
      </c>
      <c r="AH757" s="83">
        <f t="shared" si="500"/>
        <v>0</v>
      </c>
      <c r="AI757" s="83">
        <f t="shared" si="501"/>
        <v>0</v>
      </c>
      <c r="AJ757" s="83">
        <f t="shared" si="502"/>
        <v>0</v>
      </c>
      <c r="AK757" s="83">
        <f t="shared" si="503"/>
        <v>0</v>
      </c>
      <c r="AL757" s="83">
        <f t="shared" si="504"/>
        <v>0</v>
      </c>
      <c r="AM757" s="83">
        <f t="shared" si="505"/>
        <v>0</v>
      </c>
      <c r="AN757" s="83">
        <f t="shared" si="506"/>
        <v>0</v>
      </c>
      <c r="AO757" s="83">
        <f t="shared" si="520"/>
        <v>0</v>
      </c>
      <c r="AP757" s="83">
        <f t="shared" si="507"/>
        <v>0</v>
      </c>
      <c r="AQ757" s="83">
        <f t="shared" si="508"/>
        <v>0</v>
      </c>
      <c r="AR757" s="83">
        <f t="shared" si="521"/>
        <v>0</v>
      </c>
      <c r="AT757" t="s">
        <v>15</v>
      </c>
    </row>
    <row r="758" spans="1:46" x14ac:dyDescent="0.25">
      <c r="A758" s="10" t="s">
        <v>603</v>
      </c>
      <c r="B758" s="10">
        <v>2031</v>
      </c>
      <c r="C758" s="10" t="s">
        <v>15</v>
      </c>
      <c r="D758" s="124">
        <v>8.1660797713194844E-2</v>
      </c>
      <c r="E758" s="124">
        <v>8.1660797713194844E-2</v>
      </c>
      <c r="F758" s="124">
        <v>8.1660797713194844E-2</v>
      </c>
      <c r="G758" s="124">
        <v>8.1660797713194844E-2</v>
      </c>
      <c r="H758" s="124">
        <v>8.1660797713194844E-2</v>
      </c>
      <c r="I758" s="124">
        <v>0.11484554992446813</v>
      </c>
      <c r="J758" s="124">
        <v>8.1660797713194844E-2</v>
      </c>
      <c r="K758" s="103">
        <v>8.1660797713194844E-2</v>
      </c>
      <c r="L758" s="124">
        <v>8.1660797713194844E-2</v>
      </c>
      <c r="M758" s="103">
        <v>8.1660797713194844E-2</v>
      </c>
      <c r="N758" s="103"/>
      <c r="O758" s="103"/>
      <c r="P758" s="102"/>
      <c r="R758" s="84">
        <f t="shared" si="516"/>
        <v>8.1660797713194844E-2</v>
      </c>
      <c r="S758" s="84">
        <f t="shared" si="517"/>
        <v>8.1660797713194844E-2</v>
      </c>
      <c r="T758" s="84">
        <f t="shared" si="518"/>
        <v>8.1660797713194844E-2</v>
      </c>
      <c r="U758" s="84">
        <f t="shared" si="519"/>
        <v>8.1660797713194844E-2</v>
      </c>
      <c r="V758" s="84">
        <f t="shared" si="509"/>
        <v>8.1660797713194844E-2</v>
      </c>
      <c r="W758" s="84">
        <f t="shared" si="510"/>
        <v>0.11484554992446813</v>
      </c>
      <c r="X758" s="84">
        <f t="shared" si="511"/>
        <v>8.1660797713194844E-2</v>
      </c>
      <c r="Y758" s="84">
        <f t="shared" si="512"/>
        <v>8.1660797713194844E-2</v>
      </c>
      <c r="Z758" s="84">
        <f t="shared" si="513"/>
        <v>8.1660797713194844E-2</v>
      </c>
      <c r="AA758" s="84">
        <f t="shared" si="496"/>
        <v>8.1660797713194844E-2</v>
      </c>
      <c r="AB758" s="84">
        <f t="shared" si="514"/>
        <v>0</v>
      </c>
      <c r="AC758" s="84">
        <f t="shared" si="515"/>
        <v>0</v>
      </c>
      <c r="AD758" s="84">
        <f t="shared" si="497"/>
        <v>0</v>
      </c>
      <c r="AF758" s="83">
        <f t="shared" si="498"/>
        <v>8.1660797713194844E-2</v>
      </c>
      <c r="AG758" s="83">
        <f t="shared" si="499"/>
        <v>8.1660797713194844E-2</v>
      </c>
      <c r="AH758" s="83">
        <f t="shared" si="500"/>
        <v>8.1660797713194844E-2</v>
      </c>
      <c r="AI758" s="83">
        <f t="shared" si="501"/>
        <v>8.1660797713194844E-2</v>
      </c>
      <c r="AJ758" s="83">
        <f t="shared" si="502"/>
        <v>8.1660797713194844E-2</v>
      </c>
      <c r="AK758" s="83">
        <f t="shared" si="503"/>
        <v>0.11484554992446813</v>
      </c>
      <c r="AL758" s="83">
        <f t="shared" si="504"/>
        <v>8.1660797713194844E-2</v>
      </c>
      <c r="AM758" s="83">
        <f t="shared" si="505"/>
        <v>8.1660797713194844E-2</v>
      </c>
      <c r="AN758" s="83">
        <f t="shared" si="506"/>
        <v>8.1660797713194844E-2</v>
      </c>
      <c r="AO758" s="83">
        <f t="shared" si="520"/>
        <v>8.1660797713194844E-2</v>
      </c>
      <c r="AP758" s="83">
        <f t="shared" si="507"/>
        <v>0</v>
      </c>
      <c r="AQ758" s="83">
        <f t="shared" si="508"/>
        <v>0</v>
      </c>
      <c r="AR758" s="83">
        <f t="shared" si="521"/>
        <v>0</v>
      </c>
      <c r="AT758" t="s">
        <v>15</v>
      </c>
    </row>
    <row r="759" spans="1:46" x14ac:dyDescent="0.25">
      <c r="A759" s="10" t="s">
        <v>603</v>
      </c>
      <c r="B759" s="10">
        <v>2032</v>
      </c>
      <c r="C759" s="10" t="s">
        <v>15</v>
      </c>
      <c r="D759" s="124">
        <v>0.15664365687521545</v>
      </c>
      <c r="E759" s="124">
        <v>0.15664365687521545</v>
      </c>
      <c r="F759" s="124">
        <v>0.15664365687521545</v>
      </c>
      <c r="G759" s="124">
        <v>0.15664365687521545</v>
      </c>
      <c r="H759" s="124">
        <v>0.15664365687521545</v>
      </c>
      <c r="I759" s="124">
        <v>0.22029942665018806</v>
      </c>
      <c r="J759" s="124">
        <v>0.15664365687521545</v>
      </c>
      <c r="K759" s="103">
        <v>0.15664365687521545</v>
      </c>
      <c r="L759" s="124">
        <v>0.15664365687521545</v>
      </c>
      <c r="M759" s="103">
        <v>0.15664365687521545</v>
      </c>
      <c r="N759" s="103"/>
      <c r="O759" s="103"/>
      <c r="P759" s="102"/>
      <c r="R759" s="84">
        <f t="shared" si="516"/>
        <v>0.15664365687521545</v>
      </c>
      <c r="S759" s="84">
        <f t="shared" si="517"/>
        <v>0.15664365687521545</v>
      </c>
      <c r="T759" s="84">
        <f t="shared" si="518"/>
        <v>0.15664365687521545</v>
      </c>
      <c r="U759" s="84">
        <f t="shared" si="519"/>
        <v>0.15664365687521545</v>
      </c>
      <c r="V759" s="84">
        <f t="shared" si="509"/>
        <v>0.15664365687521545</v>
      </c>
      <c r="W759" s="84">
        <f t="shared" si="510"/>
        <v>0.22029942665018806</v>
      </c>
      <c r="X759" s="84">
        <f t="shared" si="511"/>
        <v>0.15664365687521545</v>
      </c>
      <c r="Y759" s="84">
        <f t="shared" si="512"/>
        <v>0.15664365687521545</v>
      </c>
      <c r="Z759" s="84">
        <f t="shared" si="513"/>
        <v>0.15664365687521545</v>
      </c>
      <c r="AA759" s="84">
        <f t="shared" si="496"/>
        <v>0.15664365687521545</v>
      </c>
      <c r="AB759" s="84">
        <f t="shared" si="514"/>
        <v>0</v>
      </c>
      <c r="AC759" s="84">
        <f t="shared" si="515"/>
        <v>0</v>
      </c>
      <c r="AD759" s="84">
        <f t="shared" si="497"/>
        <v>0</v>
      </c>
      <c r="AF759" s="83">
        <f t="shared" si="498"/>
        <v>0.15664365687521545</v>
      </c>
      <c r="AG759" s="83">
        <f t="shared" si="499"/>
        <v>0.15664365687521545</v>
      </c>
      <c r="AH759" s="83">
        <f t="shared" si="500"/>
        <v>0.15664365687521545</v>
      </c>
      <c r="AI759" s="83">
        <f t="shared" si="501"/>
        <v>0.15664365687521545</v>
      </c>
      <c r="AJ759" s="83">
        <f t="shared" si="502"/>
        <v>0.15664365687521545</v>
      </c>
      <c r="AK759" s="83">
        <f t="shared" si="503"/>
        <v>0.22029942665018806</v>
      </c>
      <c r="AL759" s="83">
        <f t="shared" si="504"/>
        <v>0.15664365687521545</v>
      </c>
      <c r="AM759" s="83">
        <f t="shared" si="505"/>
        <v>0.15664365687521545</v>
      </c>
      <c r="AN759" s="83">
        <f t="shared" si="506"/>
        <v>0.15664365687521545</v>
      </c>
      <c r="AO759" s="83">
        <f t="shared" si="520"/>
        <v>0.15664365687521545</v>
      </c>
      <c r="AP759" s="83">
        <f t="shared" si="507"/>
        <v>0</v>
      </c>
      <c r="AQ759" s="83">
        <f t="shared" si="508"/>
        <v>0</v>
      </c>
      <c r="AR759" s="83">
        <f t="shared" si="521"/>
        <v>0</v>
      </c>
      <c r="AT759" t="s">
        <v>15</v>
      </c>
    </row>
    <row r="760" spans="1:46" x14ac:dyDescent="0.25">
      <c r="A760" s="10" t="s">
        <v>603</v>
      </c>
      <c r="B760" s="10">
        <v>2033</v>
      </c>
      <c r="C760" s="10" t="s">
        <v>15</v>
      </c>
      <c r="D760" s="124">
        <v>0.22454476596722842</v>
      </c>
      <c r="E760" s="124">
        <v>0.22454476596722842</v>
      </c>
      <c r="F760" s="124">
        <v>0.22454476596722842</v>
      </c>
      <c r="G760" s="124">
        <v>0.22454476596722842</v>
      </c>
      <c r="H760" s="124">
        <v>0.22454476596722842</v>
      </c>
      <c r="I760" s="124">
        <v>0.31579372051616017</v>
      </c>
      <c r="J760" s="124">
        <v>0.22454476596722842</v>
      </c>
      <c r="K760" s="103">
        <v>0.22454476596722842</v>
      </c>
      <c r="L760" s="124">
        <v>0.22454476596722842</v>
      </c>
      <c r="M760" s="103">
        <v>0.22454476596722842</v>
      </c>
      <c r="N760" s="103"/>
      <c r="O760" s="103"/>
      <c r="P760" s="102"/>
      <c r="R760" s="84">
        <f t="shared" si="516"/>
        <v>0.22454476596722842</v>
      </c>
      <c r="S760" s="84">
        <f t="shared" si="517"/>
        <v>0.22454476596722842</v>
      </c>
      <c r="T760" s="84">
        <f t="shared" si="518"/>
        <v>0.22454476596722842</v>
      </c>
      <c r="U760" s="84">
        <f t="shared" si="519"/>
        <v>0.22454476596722842</v>
      </c>
      <c r="V760" s="84">
        <f t="shared" si="509"/>
        <v>0.22454476596722842</v>
      </c>
      <c r="W760" s="84">
        <f t="shared" si="510"/>
        <v>0.31579372051616017</v>
      </c>
      <c r="X760" s="84">
        <f t="shared" si="511"/>
        <v>0.22454476596722842</v>
      </c>
      <c r="Y760" s="84">
        <f t="shared" si="512"/>
        <v>0.22454476596722842</v>
      </c>
      <c r="Z760" s="84">
        <f t="shared" si="513"/>
        <v>0.22454476596722842</v>
      </c>
      <c r="AA760" s="84">
        <f t="shared" si="496"/>
        <v>0.22454476596722842</v>
      </c>
      <c r="AB760" s="84">
        <f t="shared" si="514"/>
        <v>0</v>
      </c>
      <c r="AC760" s="84">
        <f t="shared" si="515"/>
        <v>0</v>
      </c>
      <c r="AD760" s="84">
        <f t="shared" si="497"/>
        <v>0</v>
      </c>
      <c r="AF760" s="83">
        <f t="shared" si="498"/>
        <v>0.22454476596722842</v>
      </c>
      <c r="AG760" s="83">
        <f t="shared" si="499"/>
        <v>0.22454476596722842</v>
      </c>
      <c r="AH760" s="83">
        <f t="shared" si="500"/>
        <v>0.22454476596722842</v>
      </c>
      <c r="AI760" s="83">
        <f t="shared" si="501"/>
        <v>0.22454476596722842</v>
      </c>
      <c r="AJ760" s="83">
        <f t="shared" si="502"/>
        <v>0.22454476596722842</v>
      </c>
      <c r="AK760" s="83">
        <f t="shared" si="503"/>
        <v>0.31579372051616017</v>
      </c>
      <c r="AL760" s="83">
        <f t="shared" si="504"/>
        <v>0.22454476596722842</v>
      </c>
      <c r="AM760" s="83">
        <f t="shared" si="505"/>
        <v>0.22454476596722842</v>
      </c>
      <c r="AN760" s="83">
        <f t="shared" si="506"/>
        <v>0.22454476596722842</v>
      </c>
      <c r="AO760" s="83">
        <f t="shared" si="520"/>
        <v>0.22454476596722842</v>
      </c>
      <c r="AP760" s="83">
        <f t="shared" si="507"/>
        <v>0</v>
      </c>
      <c r="AQ760" s="83">
        <f t="shared" si="508"/>
        <v>0</v>
      </c>
      <c r="AR760" s="83">
        <f t="shared" si="521"/>
        <v>0</v>
      </c>
      <c r="AT760" t="s">
        <v>15</v>
      </c>
    </row>
    <row r="761" spans="1:46" x14ac:dyDescent="0.25">
      <c r="A761" s="10" t="s">
        <v>603</v>
      </c>
      <c r="B761" s="10">
        <v>2034</v>
      </c>
      <c r="C761" s="10" t="s">
        <v>15</v>
      </c>
      <c r="D761" s="124">
        <v>0.28502716242374548</v>
      </c>
      <c r="E761" s="124">
        <v>0.28502716242374548</v>
      </c>
      <c r="F761" s="124">
        <v>0.28502716242374548</v>
      </c>
      <c r="G761" s="124">
        <v>0.28502716242374548</v>
      </c>
      <c r="H761" s="124">
        <v>0.28502716242374548</v>
      </c>
      <c r="I761" s="124">
        <v>0.40085453643170249</v>
      </c>
      <c r="J761" s="124">
        <v>0.28502716242374548</v>
      </c>
      <c r="K761" s="103">
        <v>0.28502716242374548</v>
      </c>
      <c r="L761" s="124">
        <v>0.28502716242374548</v>
      </c>
      <c r="M761" s="103">
        <v>0.28502716242374548</v>
      </c>
      <c r="N761" s="103"/>
      <c r="O761" s="103"/>
      <c r="P761" s="102"/>
      <c r="R761" s="84">
        <f t="shared" si="516"/>
        <v>0.28502716242374548</v>
      </c>
      <c r="S761" s="84">
        <f t="shared" si="517"/>
        <v>0.28502716242374548</v>
      </c>
      <c r="T761" s="84">
        <f t="shared" si="518"/>
        <v>0.28502716242374548</v>
      </c>
      <c r="U761" s="84">
        <f t="shared" si="519"/>
        <v>0.28502716242374548</v>
      </c>
      <c r="V761" s="84">
        <f t="shared" si="509"/>
        <v>0.28502716242374548</v>
      </c>
      <c r="W761" s="84">
        <f t="shared" si="510"/>
        <v>0.40085453643170249</v>
      </c>
      <c r="X761" s="84">
        <f t="shared" si="511"/>
        <v>0.28502716242374548</v>
      </c>
      <c r="Y761" s="84">
        <f t="shared" si="512"/>
        <v>0.28502716242374548</v>
      </c>
      <c r="Z761" s="84">
        <f t="shared" si="513"/>
        <v>0.28502716242374548</v>
      </c>
      <c r="AA761" s="84">
        <f t="shared" si="496"/>
        <v>0.28502716242374548</v>
      </c>
      <c r="AB761" s="84">
        <f t="shared" si="514"/>
        <v>0</v>
      </c>
      <c r="AC761" s="84">
        <f t="shared" si="515"/>
        <v>0</v>
      </c>
      <c r="AD761" s="84">
        <f t="shared" si="497"/>
        <v>0</v>
      </c>
      <c r="AF761" s="83">
        <f t="shared" si="498"/>
        <v>0.28502716242374548</v>
      </c>
      <c r="AG761" s="83">
        <f t="shared" si="499"/>
        <v>0.28502716242374548</v>
      </c>
      <c r="AH761" s="83">
        <f t="shared" si="500"/>
        <v>0.28502716242374548</v>
      </c>
      <c r="AI761" s="83">
        <f t="shared" si="501"/>
        <v>0.28502716242374548</v>
      </c>
      <c r="AJ761" s="83">
        <f t="shared" si="502"/>
        <v>0.28502716242374548</v>
      </c>
      <c r="AK761" s="83">
        <f t="shared" si="503"/>
        <v>0.40085453643170249</v>
      </c>
      <c r="AL761" s="83">
        <f t="shared" ref="AL761:AN776" si="522">X761</f>
        <v>0.28502716242374548</v>
      </c>
      <c r="AM761" s="83">
        <f t="shared" si="522"/>
        <v>0.28502716242374548</v>
      </c>
      <c r="AN761" s="83">
        <f t="shared" si="522"/>
        <v>0.28502716242374548</v>
      </c>
      <c r="AO761" s="83">
        <f t="shared" si="520"/>
        <v>0.28502716242374548</v>
      </c>
      <c r="AP761" s="83">
        <f t="shared" si="507"/>
        <v>0</v>
      </c>
      <c r="AQ761" s="83">
        <f t="shared" si="508"/>
        <v>0</v>
      </c>
      <c r="AR761" s="83">
        <f t="shared" si="521"/>
        <v>0</v>
      </c>
      <c r="AT761" t="s">
        <v>15</v>
      </c>
    </row>
    <row r="762" spans="1:46" x14ac:dyDescent="0.25">
      <c r="A762" s="10" t="s">
        <v>603</v>
      </c>
      <c r="B762" s="10">
        <v>2035</v>
      </c>
      <c r="C762" s="10" t="s">
        <v>15</v>
      </c>
      <c r="D762" s="124">
        <v>0.3393905760570477</v>
      </c>
      <c r="E762" s="124">
        <v>0.3393905760570477</v>
      </c>
      <c r="F762" s="124">
        <v>0.3393905760570477</v>
      </c>
      <c r="G762" s="124">
        <v>0.3393905760570477</v>
      </c>
      <c r="H762" s="124">
        <v>0.3393905760570477</v>
      </c>
      <c r="I762" s="124">
        <v>0.47730977945315423</v>
      </c>
      <c r="J762" s="124">
        <v>0.3393905760570477</v>
      </c>
      <c r="K762" s="103">
        <v>0.3393905760570477</v>
      </c>
      <c r="L762" s="124">
        <v>0.3393905760570477</v>
      </c>
      <c r="M762" s="103">
        <v>0.3393905760570477</v>
      </c>
      <c r="N762" s="103"/>
      <c r="O762" s="103"/>
      <c r="P762" s="102"/>
      <c r="R762" s="84">
        <f t="shared" si="516"/>
        <v>0.3393905760570477</v>
      </c>
      <c r="S762" s="84">
        <f t="shared" si="517"/>
        <v>0.3393905760570477</v>
      </c>
      <c r="T762" s="84">
        <f t="shared" si="518"/>
        <v>0.3393905760570477</v>
      </c>
      <c r="U762" s="84">
        <f t="shared" si="519"/>
        <v>0.3393905760570477</v>
      </c>
      <c r="V762" s="84">
        <f t="shared" si="509"/>
        <v>0.3393905760570477</v>
      </c>
      <c r="W762" s="84">
        <f t="shared" si="510"/>
        <v>0.47730977945315423</v>
      </c>
      <c r="X762" s="84">
        <f t="shared" si="511"/>
        <v>0.3393905760570477</v>
      </c>
      <c r="Y762" s="84">
        <f t="shared" si="512"/>
        <v>0.3393905760570477</v>
      </c>
      <c r="Z762" s="84">
        <f t="shared" si="513"/>
        <v>0.3393905760570477</v>
      </c>
      <c r="AA762" s="84">
        <f t="shared" si="496"/>
        <v>0.3393905760570477</v>
      </c>
      <c r="AB762" s="84">
        <f t="shared" si="514"/>
        <v>0</v>
      </c>
      <c r="AC762" s="84">
        <f t="shared" si="515"/>
        <v>0</v>
      </c>
      <c r="AD762" s="84">
        <f t="shared" si="497"/>
        <v>0</v>
      </c>
      <c r="AF762" s="83">
        <f t="shared" si="498"/>
        <v>0.3393905760570477</v>
      </c>
      <c r="AG762" s="83">
        <f t="shared" si="499"/>
        <v>0.3393905760570477</v>
      </c>
      <c r="AH762" s="83">
        <f t="shared" si="500"/>
        <v>0.3393905760570477</v>
      </c>
      <c r="AI762" s="83">
        <f t="shared" si="501"/>
        <v>0.3393905760570477</v>
      </c>
      <c r="AJ762" s="83">
        <f t="shared" si="502"/>
        <v>0.3393905760570477</v>
      </c>
      <c r="AK762" s="83">
        <f t="shared" si="503"/>
        <v>0.47730977945315423</v>
      </c>
      <c r="AL762" s="83">
        <f t="shared" si="522"/>
        <v>0.3393905760570477</v>
      </c>
      <c r="AM762" s="83">
        <f t="shared" si="522"/>
        <v>0.3393905760570477</v>
      </c>
      <c r="AN762" s="83">
        <f t="shared" si="522"/>
        <v>0.3393905760570477</v>
      </c>
      <c r="AO762" s="83">
        <f t="shared" si="520"/>
        <v>0.3393905760570477</v>
      </c>
      <c r="AP762" s="83">
        <f t="shared" si="507"/>
        <v>0</v>
      </c>
      <c r="AQ762" s="83">
        <f t="shared" si="508"/>
        <v>0</v>
      </c>
      <c r="AR762" s="83">
        <f t="shared" si="521"/>
        <v>0</v>
      </c>
      <c r="AT762" t="s">
        <v>15</v>
      </c>
    </row>
    <row r="763" spans="1:46" x14ac:dyDescent="0.25">
      <c r="A763" s="10" t="s">
        <v>603</v>
      </c>
      <c r="B763" s="10">
        <v>2036</v>
      </c>
      <c r="C763" s="10" t="s">
        <v>15</v>
      </c>
      <c r="D763" s="124">
        <v>0.385808040821565</v>
      </c>
      <c r="E763" s="124">
        <v>0.385808040821565</v>
      </c>
      <c r="F763" s="124">
        <v>0.385808040821565</v>
      </c>
      <c r="G763" s="124">
        <v>0.385808040821565</v>
      </c>
      <c r="H763" s="124">
        <v>0.385808040821565</v>
      </c>
      <c r="I763" s="124">
        <v>0.54259005366383894</v>
      </c>
      <c r="J763" s="124">
        <v>0.385808040821565</v>
      </c>
      <c r="K763" s="103">
        <v>0.385808040821565</v>
      </c>
      <c r="L763" s="124">
        <v>0.385808040821565</v>
      </c>
      <c r="M763" s="103">
        <v>0.385808040821565</v>
      </c>
      <c r="N763" s="103"/>
      <c r="O763" s="103"/>
      <c r="P763" s="102"/>
      <c r="R763" s="84">
        <f t="shared" si="516"/>
        <v>0.385808040821565</v>
      </c>
      <c r="S763" s="84">
        <f t="shared" si="517"/>
        <v>0.385808040821565</v>
      </c>
      <c r="T763" s="84">
        <f t="shared" si="518"/>
        <v>0.385808040821565</v>
      </c>
      <c r="U763" s="84">
        <f t="shared" si="519"/>
        <v>0.385808040821565</v>
      </c>
      <c r="V763" s="84">
        <f t="shared" si="509"/>
        <v>0.385808040821565</v>
      </c>
      <c r="W763" s="84">
        <f t="shared" si="510"/>
        <v>0.54259005366383894</v>
      </c>
      <c r="X763" s="84">
        <f t="shared" si="511"/>
        <v>0.385808040821565</v>
      </c>
      <c r="Y763" s="84">
        <f t="shared" si="512"/>
        <v>0.385808040821565</v>
      </c>
      <c r="Z763" s="84">
        <f t="shared" si="513"/>
        <v>0.385808040821565</v>
      </c>
      <c r="AA763" s="84">
        <f t="shared" si="496"/>
        <v>0.385808040821565</v>
      </c>
      <c r="AB763" s="84">
        <f t="shared" si="514"/>
        <v>0</v>
      </c>
      <c r="AC763" s="84">
        <f t="shared" si="515"/>
        <v>0</v>
      </c>
      <c r="AD763" s="84">
        <f t="shared" si="497"/>
        <v>0</v>
      </c>
      <c r="AF763" s="83">
        <f t="shared" si="498"/>
        <v>0.385808040821565</v>
      </c>
      <c r="AG763" s="83">
        <f t="shared" si="499"/>
        <v>0.385808040821565</v>
      </c>
      <c r="AH763" s="83">
        <f t="shared" si="500"/>
        <v>0.385808040821565</v>
      </c>
      <c r="AI763" s="83">
        <f t="shared" si="501"/>
        <v>0.385808040821565</v>
      </c>
      <c r="AJ763" s="83">
        <f t="shared" si="502"/>
        <v>0.385808040821565</v>
      </c>
      <c r="AK763" s="83">
        <f t="shared" si="503"/>
        <v>0.54259005366383894</v>
      </c>
      <c r="AL763" s="83">
        <f t="shared" si="522"/>
        <v>0.385808040821565</v>
      </c>
      <c r="AM763" s="83">
        <f t="shared" si="522"/>
        <v>0.385808040821565</v>
      </c>
      <c r="AN763" s="83">
        <f t="shared" si="522"/>
        <v>0.385808040821565</v>
      </c>
      <c r="AO763" s="83">
        <f t="shared" si="520"/>
        <v>0.385808040821565</v>
      </c>
      <c r="AP763" s="83">
        <f t="shared" si="507"/>
        <v>0</v>
      </c>
      <c r="AQ763" s="83">
        <f t="shared" si="508"/>
        <v>0</v>
      </c>
      <c r="AR763" s="83">
        <f t="shared" si="521"/>
        <v>0</v>
      </c>
      <c r="AT763" t="s">
        <v>15</v>
      </c>
    </row>
    <row r="764" spans="1:46" x14ac:dyDescent="0.25">
      <c r="A764" s="10" t="s">
        <v>603</v>
      </c>
      <c r="B764" s="10">
        <v>2037</v>
      </c>
      <c r="C764" s="10" t="s">
        <v>15</v>
      </c>
      <c r="D764" s="124">
        <v>0.42448477783383992</v>
      </c>
      <c r="E764" s="124">
        <v>0.42448477783383992</v>
      </c>
      <c r="F764" s="124">
        <v>0.42448477783383992</v>
      </c>
      <c r="G764" s="124">
        <v>0.42448477783383992</v>
      </c>
      <c r="H764" s="124">
        <v>0.42448477783383992</v>
      </c>
      <c r="I764" s="124">
        <v>0.59698397652336332</v>
      </c>
      <c r="J764" s="124">
        <v>0.42448477783383992</v>
      </c>
      <c r="K764" s="103">
        <v>0.42448477783383992</v>
      </c>
      <c r="L764" s="124">
        <v>0.42448477783383992</v>
      </c>
      <c r="M764" s="103">
        <v>0.42448477783383992</v>
      </c>
      <c r="N764" s="103"/>
      <c r="O764" s="103"/>
      <c r="P764" s="102"/>
      <c r="R764" s="84">
        <f t="shared" si="516"/>
        <v>0.42448477783383992</v>
      </c>
      <c r="S764" s="84">
        <f t="shared" si="517"/>
        <v>0.42448477783383992</v>
      </c>
      <c r="T764" s="84">
        <f t="shared" si="518"/>
        <v>0.42448477783383992</v>
      </c>
      <c r="U764" s="84">
        <f t="shared" si="519"/>
        <v>0.42448477783383992</v>
      </c>
      <c r="V764" s="84">
        <f t="shared" si="509"/>
        <v>0.42448477783383992</v>
      </c>
      <c r="W764" s="84">
        <f t="shared" si="510"/>
        <v>0.59698397652336332</v>
      </c>
      <c r="X764" s="84">
        <f t="shared" si="511"/>
        <v>0.42448477783383992</v>
      </c>
      <c r="Y764" s="84">
        <f t="shared" si="512"/>
        <v>0.42448477783383992</v>
      </c>
      <c r="Z764" s="84">
        <f t="shared" si="513"/>
        <v>0.42448477783383992</v>
      </c>
      <c r="AA764" s="84">
        <f t="shared" si="496"/>
        <v>0.42448477783383992</v>
      </c>
      <c r="AB764" s="84">
        <f t="shared" si="514"/>
        <v>0</v>
      </c>
      <c r="AC764" s="84">
        <f t="shared" si="515"/>
        <v>0</v>
      </c>
      <c r="AD764" s="84">
        <f t="shared" si="497"/>
        <v>0</v>
      </c>
      <c r="AF764" s="83">
        <f t="shared" si="498"/>
        <v>0.42448477783383992</v>
      </c>
      <c r="AG764" s="83">
        <f t="shared" si="499"/>
        <v>0.42448477783383992</v>
      </c>
      <c r="AH764" s="83">
        <f t="shared" si="500"/>
        <v>0.42448477783383992</v>
      </c>
      <c r="AI764" s="83">
        <f t="shared" si="501"/>
        <v>0.42448477783383992</v>
      </c>
      <c r="AJ764" s="83">
        <f t="shared" si="502"/>
        <v>0.42448477783383992</v>
      </c>
      <c r="AK764" s="83">
        <f t="shared" si="503"/>
        <v>0.59698397652336332</v>
      </c>
      <c r="AL764" s="83">
        <f t="shared" si="522"/>
        <v>0.42448477783383992</v>
      </c>
      <c r="AM764" s="83">
        <f t="shared" si="522"/>
        <v>0.42448477783383992</v>
      </c>
      <c r="AN764" s="83">
        <f t="shared" si="522"/>
        <v>0.42448477783383992</v>
      </c>
      <c r="AO764" s="83">
        <f t="shared" si="520"/>
        <v>0.42448477783383992</v>
      </c>
      <c r="AP764" s="83">
        <f t="shared" si="507"/>
        <v>0</v>
      </c>
      <c r="AQ764" s="83">
        <f t="shared" si="508"/>
        <v>0</v>
      </c>
      <c r="AR764" s="83">
        <f t="shared" si="521"/>
        <v>0</v>
      </c>
      <c r="AT764" t="s">
        <v>15</v>
      </c>
    </row>
    <row r="765" spans="1:46" x14ac:dyDescent="0.25">
      <c r="A765" s="10" t="s">
        <v>603</v>
      </c>
      <c r="B765" s="10">
        <v>2038</v>
      </c>
      <c r="C765" s="10" t="s">
        <v>15</v>
      </c>
      <c r="D765" s="124">
        <v>0.45568691544212558</v>
      </c>
      <c r="E765" s="124">
        <v>0.45568691544212558</v>
      </c>
      <c r="F765" s="124">
        <v>0.45568691544212558</v>
      </c>
      <c r="G765" s="124">
        <v>0.45568691544212558</v>
      </c>
      <c r="H765" s="124">
        <v>0.45568691544212558</v>
      </c>
      <c r="I765" s="124">
        <v>0.64086582378412649</v>
      </c>
      <c r="J765" s="124">
        <v>0.45568691544212558</v>
      </c>
      <c r="K765" s="103">
        <v>0.45568691544212558</v>
      </c>
      <c r="L765" s="124">
        <v>0.45568691544212558</v>
      </c>
      <c r="M765" s="103">
        <v>0.45568691544212558</v>
      </c>
      <c r="N765" s="103"/>
      <c r="O765" s="103"/>
      <c r="P765" s="102"/>
      <c r="R765" s="84">
        <f t="shared" si="516"/>
        <v>0.45568691544212558</v>
      </c>
      <c r="S765" s="84">
        <f t="shared" si="517"/>
        <v>0.45568691544212558</v>
      </c>
      <c r="T765" s="84">
        <f t="shared" si="518"/>
        <v>0.45568691544212558</v>
      </c>
      <c r="U765" s="84">
        <f t="shared" si="519"/>
        <v>0.45568691544212558</v>
      </c>
      <c r="V765" s="84">
        <f t="shared" si="509"/>
        <v>0.45568691544212558</v>
      </c>
      <c r="W765" s="84">
        <f t="shared" si="510"/>
        <v>0.64086582378412649</v>
      </c>
      <c r="X765" s="84">
        <f t="shared" si="511"/>
        <v>0.45568691544212558</v>
      </c>
      <c r="Y765" s="84">
        <f t="shared" si="512"/>
        <v>0.45568691544212558</v>
      </c>
      <c r="Z765" s="84">
        <f t="shared" si="513"/>
        <v>0.45568691544212558</v>
      </c>
      <c r="AA765" s="84">
        <f t="shared" si="496"/>
        <v>0.45568691544212558</v>
      </c>
      <c r="AB765" s="84">
        <f t="shared" si="514"/>
        <v>0</v>
      </c>
      <c r="AC765" s="84">
        <f t="shared" si="515"/>
        <v>0</v>
      </c>
      <c r="AD765" s="84">
        <f t="shared" si="497"/>
        <v>0</v>
      </c>
      <c r="AF765" s="83">
        <f t="shared" si="498"/>
        <v>0.45568691544212558</v>
      </c>
      <c r="AG765" s="83">
        <f t="shared" si="499"/>
        <v>0.45568691544212558</v>
      </c>
      <c r="AH765" s="83">
        <f t="shared" si="500"/>
        <v>0.45568691544212558</v>
      </c>
      <c r="AI765" s="83">
        <f t="shared" si="501"/>
        <v>0.45568691544212558</v>
      </c>
      <c r="AJ765" s="83">
        <f t="shared" si="502"/>
        <v>0.45568691544212558</v>
      </c>
      <c r="AK765" s="83">
        <f t="shared" si="503"/>
        <v>0.64086582378412649</v>
      </c>
      <c r="AL765" s="83">
        <f t="shared" si="522"/>
        <v>0.45568691544212558</v>
      </c>
      <c r="AM765" s="83">
        <f t="shared" si="522"/>
        <v>0.45568691544212558</v>
      </c>
      <c r="AN765" s="83">
        <f t="shared" si="522"/>
        <v>0.45568691544212558</v>
      </c>
      <c r="AO765" s="83">
        <f t="shared" si="520"/>
        <v>0.45568691544212558</v>
      </c>
      <c r="AP765" s="83">
        <f t="shared" si="507"/>
        <v>0</v>
      </c>
      <c r="AQ765" s="83">
        <f t="shared" si="508"/>
        <v>0</v>
      </c>
      <c r="AR765" s="83">
        <f t="shared" si="521"/>
        <v>0</v>
      </c>
      <c r="AT765" t="s">
        <v>15</v>
      </c>
    </row>
    <row r="766" spans="1:46" x14ac:dyDescent="0.25">
      <c r="A766" s="10" t="s">
        <v>603</v>
      </c>
      <c r="B766" s="10">
        <v>2039</v>
      </c>
      <c r="C766" s="10" t="s">
        <v>15</v>
      </c>
      <c r="D766" s="124">
        <v>0.47983254340578557</v>
      </c>
      <c r="E766" s="124">
        <v>0.47983254340578557</v>
      </c>
      <c r="F766" s="124">
        <v>0.47983254340578557</v>
      </c>
      <c r="G766" s="124">
        <v>0.47983254340578557</v>
      </c>
      <c r="H766" s="124">
        <v>0.47983254340578557</v>
      </c>
      <c r="I766" s="124">
        <v>0.67482358564064682</v>
      </c>
      <c r="J766" s="124">
        <v>0.47983254340578557</v>
      </c>
      <c r="K766" s="103">
        <v>0.47983254340578557</v>
      </c>
      <c r="L766" s="124">
        <v>0.47983254340578557</v>
      </c>
      <c r="M766" s="103">
        <v>0.47983254340578557</v>
      </c>
      <c r="N766" s="103"/>
      <c r="O766" s="103"/>
      <c r="P766" s="102"/>
      <c r="R766" s="84">
        <f t="shared" si="516"/>
        <v>0.47983254340578557</v>
      </c>
      <c r="S766" s="84">
        <f t="shared" si="517"/>
        <v>0.47983254340578557</v>
      </c>
      <c r="T766" s="84">
        <f t="shared" si="518"/>
        <v>0.47983254340578557</v>
      </c>
      <c r="U766" s="84">
        <f t="shared" si="519"/>
        <v>0.47983254340578557</v>
      </c>
      <c r="V766" s="84">
        <f t="shared" si="509"/>
        <v>0.47983254340578557</v>
      </c>
      <c r="W766" s="84">
        <f t="shared" si="510"/>
        <v>0.67482358564064682</v>
      </c>
      <c r="X766" s="84">
        <f t="shared" si="511"/>
        <v>0.47983254340578557</v>
      </c>
      <c r="Y766" s="84">
        <f t="shared" si="512"/>
        <v>0.47983254340578557</v>
      </c>
      <c r="Z766" s="84">
        <f t="shared" si="513"/>
        <v>0.47983254340578557</v>
      </c>
      <c r="AA766" s="84">
        <f t="shared" si="496"/>
        <v>0.47983254340578557</v>
      </c>
      <c r="AB766" s="84">
        <f t="shared" si="514"/>
        <v>0</v>
      </c>
      <c r="AC766" s="84">
        <f t="shared" si="515"/>
        <v>0</v>
      </c>
      <c r="AD766" s="84">
        <f t="shared" si="497"/>
        <v>0</v>
      </c>
      <c r="AF766" s="83">
        <f t="shared" si="498"/>
        <v>0.47983254340578557</v>
      </c>
      <c r="AG766" s="83">
        <f t="shared" si="499"/>
        <v>0.47983254340578557</v>
      </c>
      <c r="AH766" s="83">
        <f t="shared" si="500"/>
        <v>0.47983254340578557</v>
      </c>
      <c r="AI766" s="83">
        <f t="shared" si="501"/>
        <v>0.47983254340578557</v>
      </c>
      <c r="AJ766" s="83">
        <f t="shared" si="502"/>
        <v>0.47983254340578557</v>
      </c>
      <c r="AK766" s="83">
        <f t="shared" si="503"/>
        <v>0.67482358564064682</v>
      </c>
      <c r="AL766" s="83">
        <f t="shared" si="522"/>
        <v>0.47983254340578557</v>
      </c>
      <c r="AM766" s="83">
        <f t="shared" si="522"/>
        <v>0.47983254340578557</v>
      </c>
      <c r="AN766" s="83">
        <f t="shared" si="522"/>
        <v>0.47983254340578557</v>
      </c>
      <c r="AO766" s="83">
        <f t="shared" si="520"/>
        <v>0.47983254340578557</v>
      </c>
      <c r="AP766" s="83">
        <f t="shared" si="507"/>
        <v>0</v>
      </c>
      <c r="AQ766" s="83">
        <f t="shared" si="508"/>
        <v>0</v>
      </c>
      <c r="AR766" s="83">
        <f t="shared" si="521"/>
        <v>0</v>
      </c>
      <c r="AT766" t="s">
        <v>15</v>
      </c>
    </row>
    <row r="767" spans="1:46" x14ac:dyDescent="0.25">
      <c r="A767" s="10" t="s">
        <v>603</v>
      </c>
      <c r="B767" s="10">
        <v>2040</v>
      </c>
      <c r="C767" s="10" t="s">
        <v>15</v>
      </c>
      <c r="D767" s="124">
        <v>0.49765098284201931</v>
      </c>
      <c r="E767" s="124">
        <v>0.49765098284201931</v>
      </c>
      <c r="F767" s="124">
        <v>0.49765098284201931</v>
      </c>
      <c r="G767" s="124">
        <v>0.49765098284201931</v>
      </c>
      <c r="H767" s="124">
        <v>0.49765098284201931</v>
      </c>
      <c r="I767" s="124">
        <v>0.69988295969963221</v>
      </c>
      <c r="J767" s="124">
        <v>0.49765098284201931</v>
      </c>
      <c r="K767" s="103">
        <v>0.49765098284201931</v>
      </c>
      <c r="L767" s="124">
        <v>0.49765098284201931</v>
      </c>
      <c r="M767" s="103">
        <v>0.49765098284201931</v>
      </c>
      <c r="N767" s="103"/>
      <c r="O767" s="103"/>
      <c r="P767" s="102"/>
      <c r="R767" s="84">
        <f t="shared" si="516"/>
        <v>0.49765098284201931</v>
      </c>
      <c r="S767" s="84">
        <f t="shared" si="517"/>
        <v>0.49765098284201931</v>
      </c>
      <c r="T767" s="84">
        <f t="shared" si="518"/>
        <v>0.49765098284201931</v>
      </c>
      <c r="U767" s="84">
        <f t="shared" si="519"/>
        <v>0.49765098284201931</v>
      </c>
      <c r="V767" s="84">
        <f t="shared" si="509"/>
        <v>0.49765098284201931</v>
      </c>
      <c r="W767" s="84">
        <f t="shared" si="510"/>
        <v>0.69988295969963221</v>
      </c>
      <c r="X767" s="84">
        <f t="shared" si="511"/>
        <v>0.49765098284201931</v>
      </c>
      <c r="Y767" s="84">
        <f t="shared" si="512"/>
        <v>0.49765098284201931</v>
      </c>
      <c r="Z767" s="84">
        <f t="shared" si="513"/>
        <v>0.49765098284201931</v>
      </c>
      <c r="AA767" s="84">
        <f t="shared" si="496"/>
        <v>0.49765098284201931</v>
      </c>
      <c r="AB767" s="84">
        <f t="shared" si="514"/>
        <v>0</v>
      </c>
      <c r="AC767" s="84">
        <f t="shared" si="515"/>
        <v>0</v>
      </c>
      <c r="AD767" s="84">
        <f t="shared" si="497"/>
        <v>0</v>
      </c>
      <c r="AF767" s="83">
        <f t="shared" si="498"/>
        <v>0.49765098284201931</v>
      </c>
      <c r="AG767" s="83">
        <f t="shared" si="499"/>
        <v>0.49765098284201931</v>
      </c>
      <c r="AH767" s="83">
        <f t="shared" si="500"/>
        <v>0.49765098284201931</v>
      </c>
      <c r="AI767" s="83">
        <f t="shared" si="501"/>
        <v>0.49765098284201931</v>
      </c>
      <c r="AJ767" s="83">
        <f t="shared" si="502"/>
        <v>0.49765098284201931</v>
      </c>
      <c r="AK767" s="83">
        <f t="shared" si="503"/>
        <v>0.69988295969963221</v>
      </c>
      <c r="AL767" s="83">
        <f t="shared" si="522"/>
        <v>0.49765098284201931</v>
      </c>
      <c r="AM767" s="83">
        <f t="shared" si="522"/>
        <v>0.49765098284201931</v>
      </c>
      <c r="AN767" s="83">
        <f t="shared" si="522"/>
        <v>0.49765098284201931</v>
      </c>
      <c r="AO767" s="83">
        <f t="shared" si="520"/>
        <v>0.49765098284201931</v>
      </c>
      <c r="AP767" s="83">
        <f t="shared" si="507"/>
        <v>0</v>
      </c>
      <c r="AQ767" s="83">
        <f t="shared" si="508"/>
        <v>0</v>
      </c>
      <c r="AR767" s="83">
        <f t="shared" si="521"/>
        <v>0</v>
      </c>
      <c r="AT767" t="s">
        <v>15</v>
      </c>
    </row>
    <row r="768" spans="1:46" x14ac:dyDescent="0.25">
      <c r="A768" s="10" t="s">
        <v>603</v>
      </c>
      <c r="B768" s="10">
        <v>2041</v>
      </c>
      <c r="C768" s="10" t="s">
        <v>15</v>
      </c>
      <c r="D768" s="124">
        <v>0.50988885429562802</v>
      </c>
      <c r="E768" s="124">
        <v>0.50988885429562802</v>
      </c>
      <c r="F768" s="124">
        <v>0.50988885429562802</v>
      </c>
      <c r="G768" s="124">
        <v>0.50988885429562802</v>
      </c>
      <c r="H768" s="124">
        <v>0.50988885429562802</v>
      </c>
      <c r="I768" s="124">
        <v>0.71709397301756295</v>
      </c>
      <c r="J768" s="124">
        <v>0.50988885429562802</v>
      </c>
      <c r="K768" s="103">
        <v>0.50988885429562802</v>
      </c>
      <c r="L768" s="124">
        <v>0.50988885429562802</v>
      </c>
      <c r="M768" s="103">
        <v>0.50988885429562802</v>
      </c>
      <c r="N768" s="103"/>
      <c r="O768" s="103"/>
      <c r="P768" s="102"/>
      <c r="R768" s="84">
        <f t="shared" si="516"/>
        <v>0.50988885429562802</v>
      </c>
      <c r="S768" s="84">
        <f t="shared" si="517"/>
        <v>0.50988885429562802</v>
      </c>
      <c r="T768" s="84">
        <f t="shared" si="518"/>
        <v>0.50988885429562802</v>
      </c>
      <c r="U768" s="84">
        <f t="shared" si="519"/>
        <v>0.50988885429562802</v>
      </c>
      <c r="V768" s="84">
        <f t="shared" si="509"/>
        <v>0.50988885429562802</v>
      </c>
      <c r="W768" s="84">
        <f t="shared" si="510"/>
        <v>0.71709397301756295</v>
      </c>
      <c r="X768" s="84">
        <f t="shared" si="511"/>
        <v>0.50988885429562802</v>
      </c>
      <c r="Y768" s="84">
        <f t="shared" si="512"/>
        <v>0.50988885429562802</v>
      </c>
      <c r="Z768" s="84">
        <f t="shared" si="513"/>
        <v>0.50988885429562802</v>
      </c>
      <c r="AA768" s="84">
        <f t="shared" si="496"/>
        <v>0.50988885429562802</v>
      </c>
      <c r="AB768" s="84">
        <f t="shared" si="514"/>
        <v>0</v>
      </c>
      <c r="AC768" s="84">
        <f t="shared" si="515"/>
        <v>0</v>
      </c>
      <c r="AD768" s="84">
        <f t="shared" si="497"/>
        <v>0</v>
      </c>
      <c r="AF768" s="83">
        <f t="shared" si="498"/>
        <v>0.50988885429562802</v>
      </c>
      <c r="AG768" s="83">
        <f t="shared" si="499"/>
        <v>0.50988885429562802</v>
      </c>
      <c r="AH768" s="83">
        <f t="shared" si="500"/>
        <v>0.50988885429562802</v>
      </c>
      <c r="AI768" s="83">
        <f t="shared" si="501"/>
        <v>0.50988885429562802</v>
      </c>
      <c r="AJ768" s="83">
        <f t="shared" si="502"/>
        <v>0.50988885429562802</v>
      </c>
      <c r="AK768" s="83">
        <f t="shared" si="503"/>
        <v>0.71709397301756295</v>
      </c>
      <c r="AL768" s="83">
        <f t="shared" si="522"/>
        <v>0.50988885429562802</v>
      </c>
      <c r="AM768" s="83">
        <f t="shared" si="522"/>
        <v>0.50988885429562802</v>
      </c>
      <c r="AN768" s="83">
        <f t="shared" si="522"/>
        <v>0.50988885429562802</v>
      </c>
      <c r="AO768" s="83">
        <f t="shared" si="520"/>
        <v>0.50988885429562802</v>
      </c>
      <c r="AP768" s="83">
        <f t="shared" si="507"/>
        <v>0</v>
      </c>
      <c r="AQ768" s="83">
        <f t="shared" si="508"/>
        <v>0</v>
      </c>
      <c r="AR768" s="83">
        <f t="shared" si="521"/>
        <v>0</v>
      </c>
      <c r="AT768" t="s">
        <v>15</v>
      </c>
    </row>
    <row r="769" spans="1:46" x14ac:dyDescent="0.25">
      <c r="A769" s="10" t="s">
        <v>603</v>
      </c>
      <c r="B769" s="10">
        <v>2042</v>
      </c>
      <c r="C769" s="10" t="s">
        <v>15</v>
      </c>
      <c r="D769" s="124">
        <v>0.51747322431203113</v>
      </c>
      <c r="E769" s="124">
        <v>0.51747322431203113</v>
      </c>
      <c r="F769" s="124">
        <v>0.51747322431203113</v>
      </c>
      <c r="G769" s="124">
        <v>0.51747322431203113</v>
      </c>
      <c r="H769" s="124">
        <v>0.51747322431203113</v>
      </c>
      <c r="I769" s="124">
        <v>0.72776042705372923</v>
      </c>
      <c r="J769" s="124">
        <v>0.51747322431203113</v>
      </c>
      <c r="K769" s="103">
        <v>0.51747322431203113</v>
      </c>
      <c r="L769" s="124">
        <v>0.51747322431203113</v>
      </c>
      <c r="M769" s="103">
        <v>0.51747322431203113</v>
      </c>
      <c r="N769" s="103"/>
      <c r="O769" s="103"/>
      <c r="P769" s="102"/>
      <c r="R769" s="84">
        <f t="shared" si="516"/>
        <v>0.51747322431203113</v>
      </c>
      <c r="S769" s="84">
        <f t="shared" si="517"/>
        <v>0.51747322431203113</v>
      </c>
      <c r="T769" s="84">
        <f t="shared" si="518"/>
        <v>0.51747322431203113</v>
      </c>
      <c r="U769" s="84">
        <f t="shared" si="519"/>
        <v>0.51747322431203113</v>
      </c>
      <c r="V769" s="84">
        <f t="shared" si="509"/>
        <v>0.51747322431203113</v>
      </c>
      <c r="W769" s="84">
        <f t="shared" si="510"/>
        <v>0.72776042705372923</v>
      </c>
      <c r="X769" s="84">
        <f t="shared" si="511"/>
        <v>0.51747322431203113</v>
      </c>
      <c r="Y769" s="84">
        <f t="shared" si="512"/>
        <v>0.51747322431203113</v>
      </c>
      <c r="Z769" s="84">
        <f t="shared" si="513"/>
        <v>0.51747322431203113</v>
      </c>
      <c r="AA769" s="84">
        <f t="shared" si="496"/>
        <v>0.51747322431203113</v>
      </c>
      <c r="AB769" s="84">
        <f t="shared" si="514"/>
        <v>0</v>
      </c>
      <c r="AC769" s="84">
        <f t="shared" si="515"/>
        <v>0</v>
      </c>
      <c r="AD769" s="84">
        <f t="shared" si="497"/>
        <v>0</v>
      </c>
      <c r="AF769" s="83">
        <f t="shared" si="498"/>
        <v>0.51747322431203113</v>
      </c>
      <c r="AG769" s="83">
        <f t="shared" si="499"/>
        <v>0.51747322431203113</v>
      </c>
      <c r="AH769" s="83">
        <f t="shared" si="500"/>
        <v>0.51747322431203113</v>
      </c>
      <c r="AI769" s="83">
        <f t="shared" si="501"/>
        <v>0.51747322431203113</v>
      </c>
      <c r="AJ769" s="83">
        <f t="shared" si="502"/>
        <v>0.51747322431203113</v>
      </c>
      <c r="AK769" s="83">
        <f t="shared" si="503"/>
        <v>0.72776042705372923</v>
      </c>
      <c r="AL769" s="83">
        <f t="shared" si="522"/>
        <v>0.51747322431203113</v>
      </c>
      <c r="AM769" s="83">
        <f t="shared" si="522"/>
        <v>0.51747322431203113</v>
      </c>
      <c r="AN769" s="83">
        <f t="shared" si="522"/>
        <v>0.51747322431203113</v>
      </c>
      <c r="AO769" s="83">
        <f t="shared" si="520"/>
        <v>0.51747322431203113</v>
      </c>
      <c r="AP769" s="83">
        <f t="shared" si="507"/>
        <v>0</v>
      </c>
      <c r="AQ769" s="83">
        <f t="shared" si="508"/>
        <v>0</v>
      </c>
      <c r="AR769" s="83">
        <f t="shared" si="521"/>
        <v>0</v>
      </c>
      <c r="AT769" t="s">
        <v>15</v>
      </c>
    </row>
    <row r="770" spans="1:46" x14ac:dyDescent="0.25">
      <c r="A770" s="10" t="s">
        <v>603</v>
      </c>
      <c r="B770" s="10">
        <v>2043</v>
      </c>
      <c r="C770" s="10" t="s">
        <v>15</v>
      </c>
      <c r="D770" s="124">
        <v>0.44197970125849684</v>
      </c>
      <c r="E770" s="124">
        <v>0.44197970125849684</v>
      </c>
      <c r="F770" s="124">
        <v>0.44197970125849684</v>
      </c>
      <c r="G770" s="124">
        <v>0.44197970125849684</v>
      </c>
      <c r="H770" s="124">
        <v>0.44197970125849684</v>
      </c>
      <c r="I770" s="124">
        <v>0.62158836636349013</v>
      </c>
      <c r="J770" s="124">
        <v>0.44197970125849684</v>
      </c>
      <c r="K770" s="103">
        <v>0.44197970125849684</v>
      </c>
      <c r="L770" s="124">
        <v>0.44197970125849684</v>
      </c>
      <c r="M770" s="103">
        <v>0.44197970125849684</v>
      </c>
      <c r="N770" s="103"/>
      <c r="O770" s="103"/>
      <c r="P770" s="102"/>
      <c r="R770" s="84">
        <f t="shared" si="516"/>
        <v>0.44197970125849684</v>
      </c>
      <c r="S770" s="84">
        <f t="shared" si="517"/>
        <v>0.44197970125849684</v>
      </c>
      <c r="T770" s="84">
        <f t="shared" si="518"/>
        <v>0.44197970125849684</v>
      </c>
      <c r="U770" s="84">
        <f t="shared" si="519"/>
        <v>0.44197970125849684</v>
      </c>
      <c r="V770" s="84">
        <f t="shared" si="509"/>
        <v>0.44197970125849684</v>
      </c>
      <c r="W770" s="84">
        <f t="shared" si="510"/>
        <v>0.62158836636349013</v>
      </c>
      <c r="X770" s="84">
        <f t="shared" si="511"/>
        <v>0.44197970125849684</v>
      </c>
      <c r="Y770" s="84">
        <f t="shared" si="512"/>
        <v>0.44197970125849684</v>
      </c>
      <c r="Z770" s="84">
        <f t="shared" si="513"/>
        <v>0.44197970125849684</v>
      </c>
      <c r="AA770" s="84">
        <f t="shared" si="496"/>
        <v>0.44197970125849684</v>
      </c>
      <c r="AB770" s="84">
        <f t="shared" si="514"/>
        <v>0</v>
      </c>
      <c r="AC770" s="84">
        <f t="shared" si="515"/>
        <v>0</v>
      </c>
      <c r="AD770" s="84">
        <f t="shared" si="497"/>
        <v>0</v>
      </c>
      <c r="AF770" s="83">
        <f t="shared" si="498"/>
        <v>0.44197970125849684</v>
      </c>
      <c r="AG770" s="83">
        <f t="shared" si="499"/>
        <v>0.44197970125849684</v>
      </c>
      <c r="AH770" s="83">
        <f t="shared" si="500"/>
        <v>0.44197970125849684</v>
      </c>
      <c r="AI770" s="83">
        <f t="shared" si="501"/>
        <v>0.44197970125849684</v>
      </c>
      <c r="AJ770" s="83">
        <f t="shared" si="502"/>
        <v>0.44197970125849684</v>
      </c>
      <c r="AK770" s="83">
        <f t="shared" si="503"/>
        <v>0.62158836636349013</v>
      </c>
      <c r="AL770" s="83">
        <f t="shared" si="522"/>
        <v>0.44197970125849684</v>
      </c>
      <c r="AM770" s="83">
        <f t="shared" si="522"/>
        <v>0.44197970125849684</v>
      </c>
      <c r="AN770" s="83">
        <f t="shared" si="522"/>
        <v>0.44197970125849684</v>
      </c>
      <c r="AO770" s="83">
        <f t="shared" si="520"/>
        <v>0.44197970125849684</v>
      </c>
      <c r="AP770" s="83">
        <f t="shared" si="507"/>
        <v>0</v>
      </c>
      <c r="AQ770" s="83">
        <f t="shared" si="508"/>
        <v>0</v>
      </c>
      <c r="AR770" s="83">
        <f t="shared" si="521"/>
        <v>0</v>
      </c>
      <c r="AT770" t="s">
        <v>15</v>
      </c>
    </row>
    <row r="771" spans="1:46" x14ac:dyDescent="0.25">
      <c r="A771" s="10" t="s">
        <v>604</v>
      </c>
      <c r="B771" s="10">
        <v>2023</v>
      </c>
      <c r="C771" s="10" t="s">
        <v>16</v>
      </c>
      <c r="D771" s="102">
        <v>73</v>
      </c>
      <c r="E771" s="102">
        <v>73</v>
      </c>
      <c r="F771" s="102">
        <v>105</v>
      </c>
      <c r="G771" s="103">
        <v>73</v>
      </c>
      <c r="H771" s="102">
        <v>73</v>
      </c>
      <c r="I771" s="102">
        <v>405</v>
      </c>
      <c r="J771" s="102">
        <v>73</v>
      </c>
      <c r="K771" s="103">
        <v>73</v>
      </c>
      <c r="L771" s="103">
        <v>73</v>
      </c>
      <c r="M771" s="102">
        <v>73</v>
      </c>
      <c r="N771" s="103">
        <v>73</v>
      </c>
      <c r="O771" s="103"/>
      <c r="P771" s="102"/>
      <c r="R771" s="84">
        <f t="shared" ref="R771:R788" si="523">D771</f>
        <v>73</v>
      </c>
      <c r="S771" s="84">
        <f t="shared" ref="S771:S788" si="524">E771</f>
        <v>73</v>
      </c>
      <c r="T771" s="84">
        <f t="shared" ref="T771:T788" si="525">F771</f>
        <v>105</v>
      </c>
      <c r="U771" s="84">
        <f t="shared" ref="U771:U788" si="526">G771</f>
        <v>73</v>
      </c>
      <c r="V771" s="84">
        <f t="shared" ref="V771:V788" si="527">H771</f>
        <v>73</v>
      </c>
      <c r="W771" s="84">
        <f t="shared" ref="W771:W788" si="528">I771</f>
        <v>405</v>
      </c>
      <c r="X771" s="84">
        <f t="shared" ref="X771:X788" si="529">J771</f>
        <v>73</v>
      </c>
      <c r="Y771" s="84">
        <f t="shared" ref="Y771:Y788" si="530">K771</f>
        <v>73</v>
      </c>
      <c r="Z771" s="84">
        <f t="shared" ref="Z771:Z788" si="531">L771</f>
        <v>73</v>
      </c>
      <c r="AA771" s="84">
        <f t="shared" ref="AA771:AA788" si="532">M771</f>
        <v>73</v>
      </c>
      <c r="AB771" s="84">
        <f t="shared" ref="AB771:AB788" si="533">N771</f>
        <v>73</v>
      </c>
      <c r="AC771" s="84">
        <f t="shared" ref="AC771:AC788" si="534">O771</f>
        <v>0</v>
      </c>
      <c r="AD771" s="84">
        <f t="shared" ref="AD771:AD788" si="535">P771</f>
        <v>0</v>
      </c>
      <c r="AF771" s="83">
        <f t="shared" ref="AF771:AF788" si="536">R771</f>
        <v>73</v>
      </c>
      <c r="AG771" s="83">
        <f t="shared" ref="AG771:AG788" si="537">S771</f>
        <v>73</v>
      </c>
      <c r="AH771" s="83">
        <f t="shared" ref="AH771:AH788" si="538">T771</f>
        <v>105</v>
      </c>
      <c r="AI771" s="83">
        <f t="shared" ref="AI771:AI788" si="539">U771</f>
        <v>73</v>
      </c>
      <c r="AJ771" s="83">
        <f t="shared" ref="AJ771:AJ788" si="540">V771</f>
        <v>73</v>
      </c>
      <c r="AK771" s="83">
        <f t="shared" ref="AK771:AK788" si="541">W771</f>
        <v>405</v>
      </c>
      <c r="AL771" s="83">
        <f t="shared" si="522"/>
        <v>73</v>
      </c>
      <c r="AM771" s="83">
        <f t="shared" si="522"/>
        <v>73</v>
      </c>
      <c r="AN771" s="83">
        <f t="shared" si="522"/>
        <v>73</v>
      </c>
      <c r="AO771" s="83">
        <f t="shared" ref="AO771:AO788" si="542">AA771</f>
        <v>73</v>
      </c>
      <c r="AP771" s="83">
        <f t="shared" ref="AP771:AP788" si="543">AB771</f>
        <v>73</v>
      </c>
      <c r="AQ771" s="83">
        <f t="shared" ref="AQ771:AQ788" si="544">AC771</f>
        <v>0</v>
      </c>
      <c r="AR771" s="83">
        <f t="shared" ref="AR771:AR788" si="545">AD771</f>
        <v>0</v>
      </c>
      <c r="AT771" t="s">
        <v>16</v>
      </c>
    </row>
    <row r="772" spans="1:46" x14ac:dyDescent="0.25">
      <c r="A772" s="10" t="s">
        <v>605</v>
      </c>
      <c r="B772" s="10">
        <v>2024</v>
      </c>
      <c r="C772" s="10" t="s">
        <v>16</v>
      </c>
      <c r="D772" s="102">
        <v>78</v>
      </c>
      <c r="E772" s="102">
        <v>78</v>
      </c>
      <c r="F772" s="102">
        <v>118</v>
      </c>
      <c r="G772" s="103">
        <v>78</v>
      </c>
      <c r="H772" s="102">
        <v>78</v>
      </c>
      <c r="I772" s="102">
        <v>466</v>
      </c>
      <c r="J772" s="102">
        <v>78</v>
      </c>
      <c r="K772" s="103">
        <v>81</v>
      </c>
      <c r="L772" s="103">
        <v>81</v>
      </c>
      <c r="M772" s="102">
        <v>78</v>
      </c>
      <c r="N772" s="103">
        <v>78</v>
      </c>
      <c r="O772" s="103"/>
      <c r="P772" s="102"/>
      <c r="R772" s="84">
        <f t="shared" si="523"/>
        <v>78</v>
      </c>
      <c r="S772" s="84">
        <f t="shared" si="524"/>
        <v>78</v>
      </c>
      <c r="T772" s="84">
        <f t="shared" si="525"/>
        <v>118</v>
      </c>
      <c r="U772" s="84">
        <f t="shared" si="526"/>
        <v>78</v>
      </c>
      <c r="V772" s="84">
        <f t="shared" si="527"/>
        <v>78</v>
      </c>
      <c r="W772" s="84">
        <f t="shared" si="528"/>
        <v>466</v>
      </c>
      <c r="X772" s="84">
        <f t="shared" si="529"/>
        <v>78</v>
      </c>
      <c r="Y772" s="84">
        <f t="shared" si="530"/>
        <v>81</v>
      </c>
      <c r="Z772" s="84">
        <f t="shared" si="531"/>
        <v>81</v>
      </c>
      <c r="AA772" s="84">
        <f t="shared" si="532"/>
        <v>78</v>
      </c>
      <c r="AB772" s="84">
        <f t="shared" si="533"/>
        <v>78</v>
      </c>
      <c r="AC772" s="84">
        <f t="shared" si="534"/>
        <v>0</v>
      </c>
      <c r="AD772" s="84">
        <f t="shared" si="535"/>
        <v>0</v>
      </c>
      <c r="AF772" s="83">
        <f t="shared" si="536"/>
        <v>78</v>
      </c>
      <c r="AG772" s="83">
        <f t="shared" si="537"/>
        <v>78</v>
      </c>
      <c r="AH772" s="83">
        <f t="shared" si="538"/>
        <v>118</v>
      </c>
      <c r="AI772" s="83">
        <f t="shared" si="539"/>
        <v>78</v>
      </c>
      <c r="AJ772" s="83">
        <f t="shared" si="540"/>
        <v>78</v>
      </c>
      <c r="AK772" s="83">
        <f t="shared" si="541"/>
        <v>466</v>
      </c>
      <c r="AL772" s="83">
        <f t="shared" si="522"/>
        <v>78</v>
      </c>
      <c r="AM772" s="83">
        <f t="shared" si="522"/>
        <v>81</v>
      </c>
      <c r="AN772" s="83">
        <f t="shared" si="522"/>
        <v>81</v>
      </c>
      <c r="AO772" s="83">
        <f t="shared" si="542"/>
        <v>78</v>
      </c>
      <c r="AP772" s="83">
        <f t="shared" si="543"/>
        <v>78</v>
      </c>
      <c r="AQ772" s="83">
        <f t="shared" si="544"/>
        <v>0</v>
      </c>
      <c r="AR772" s="83">
        <f t="shared" si="545"/>
        <v>0</v>
      </c>
      <c r="AT772" t="s">
        <v>16</v>
      </c>
    </row>
    <row r="773" spans="1:46" x14ac:dyDescent="0.25">
      <c r="A773" s="10" t="s">
        <v>606</v>
      </c>
      <c r="B773" s="10">
        <v>2025</v>
      </c>
      <c r="C773" s="10" t="s">
        <v>16</v>
      </c>
      <c r="D773" s="102">
        <v>78</v>
      </c>
      <c r="E773" s="102">
        <v>78</v>
      </c>
      <c r="F773" s="102">
        <v>103</v>
      </c>
      <c r="G773" s="103">
        <v>78</v>
      </c>
      <c r="H773" s="102">
        <v>78</v>
      </c>
      <c r="I773" s="102">
        <v>454</v>
      </c>
      <c r="J773" s="102">
        <v>78</v>
      </c>
      <c r="K773" s="103">
        <v>78</v>
      </c>
      <c r="L773" s="103">
        <v>78</v>
      </c>
      <c r="M773" s="102">
        <v>78</v>
      </c>
      <c r="N773" s="103">
        <v>78</v>
      </c>
      <c r="O773" s="103"/>
      <c r="P773" s="102"/>
      <c r="R773" s="84">
        <f t="shared" si="523"/>
        <v>78</v>
      </c>
      <c r="S773" s="84">
        <f t="shared" si="524"/>
        <v>78</v>
      </c>
      <c r="T773" s="84">
        <f t="shared" si="525"/>
        <v>103</v>
      </c>
      <c r="U773" s="84">
        <f t="shared" si="526"/>
        <v>78</v>
      </c>
      <c r="V773" s="84">
        <f t="shared" si="527"/>
        <v>78</v>
      </c>
      <c r="W773" s="84">
        <f t="shared" si="528"/>
        <v>454</v>
      </c>
      <c r="X773" s="84">
        <f t="shared" si="529"/>
        <v>78</v>
      </c>
      <c r="Y773" s="84">
        <f t="shared" si="530"/>
        <v>78</v>
      </c>
      <c r="Z773" s="84">
        <f t="shared" si="531"/>
        <v>78</v>
      </c>
      <c r="AA773" s="84">
        <f t="shared" si="532"/>
        <v>78</v>
      </c>
      <c r="AB773" s="84">
        <f t="shared" si="533"/>
        <v>78</v>
      </c>
      <c r="AC773" s="84">
        <f t="shared" si="534"/>
        <v>0</v>
      </c>
      <c r="AD773" s="84">
        <f t="shared" si="535"/>
        <v>0</v>
      </c>
      <c r="AF773" s="83">
        <f t="shared" si="536"/>
        <v>78</v>
      </c>
      <c r="AG773" s="83">
        <f t="shared" si="537"/>
        <v>78</v>
      </c>
      <c r="AH773" s="83">
        <f t="shared" si="538"/>
        <v>103</v>
      </c>
      <c r="AI773" s="83">
        <f t="shared" si="539"/>
        <v>78</v>
      </c>
      <c r="AJ773" s="83">
        <f t="shared" si="540"/>
        <v>78</v>
      </c>
      <c r="AK773" s="83">
        <f t="shared" si="541"/>
        <v>454</v>
      </c>
      <c r="AL773" s="83">
        <f t="shared" si="522"/>
        <v>78</v>
      </c>
      <c r="AM773" s="83">
        <f t="shared" si="522"/>
        <v>78</v>
      </c>
      <c r="AN773" s="83">
        <f t="shared" si="522"/>
        <v>78</v>
      </c>
      <c r="AO773" s="83">
        <f t="shared" si="542"/>
        <v>78</v>
      </c>
      <c r="AP773" s="83">
        <f t="shared" si="543"/>
        <v>78</v>
      </c>
      <c r="AQ773" s="83">
        <f t="shared" si="544"/>
        <v>0</v>
      </c>
      <c r="AR773" s="83">
        <f t="shared" si="545"/>
        <v>0</v>
      </c>
      <c r="AT773" t="s">
        <v>16</v>
      </c>
    </row>
    <row r="774" spans="1:46" x14ac:dyDescent="0.25">
      <c r="A774" s="10" t="s">
        <v>607</v>
      </c>
      <c r="B774" s="10">
        <v>2026</v>
      </c>
      <c r="C774" s="10" t="s">
        <v>16</v>
      </c>
      <c r="D774" s="102">
        <v>82</v>
      </c>
      <c r="E774" s="102">
        <v>79</v>
      </c>
      <c r="F774" s="102">
        <v>133</v>
      </c>
      <c r="G774" s="103">
        <v>43</v>
      </c>
      <c r="H774" s="103">
        <v>60</v>
      </c>
      <c r="I774" s="103">
        <v>221</v>
      </c>
      <c r="J774" s="103">
        <v>78</v>
      </c>
      <c r="K774" s="103">
        <v>67</v>
      </c>
      <c r="L774" s="103">
        <v>76</v>
      </c>
      <c r="M774" s="103">
        <v>78</v>
      </c>
      <c r="N774" s="103"/>
      <c r="O774" s="103"/>
      <c r="P774" s="102"/>
      <c r="R774" s="84">
        <f t="shared" si="523"/>
        <v>82</v>
      </c>
      <c r="S774" s="84">
        <f t="shared" si="524"/>
        <v>79</v>
      </c>
      <c r="T774" s="84">
        <f t="shared" si="525"/>
        <v>133</v>
      </c>
      <c r="U774" s="84">
        <f t="shared" si="526"/>
        <v>43</v>
      </c>
      <c r="V774" s="84">
        <f t="shared" si="527"/>
        <v>60</v>
      </c>
      <c r="W774" s="84">
        <f t="shared" si="528"/>
        <v>221</v>
      </c>
      <c r="X774" s="84">
        <f t="shared" si="529"/>
        <v>78</v>
      </c>
      <c r="Y774" s="84">
        <f t="shared" si="530"/>
        <v>67</v>
      </c>
      <c r="Z774" s="84">
        <f t="shared" si="531"/>
        <v>76</v>
      </c>
      <c r="AA774" s="84">
        <f t="shared" si="532"/>
        <v>78</v>
      </c>
      <c r="AB774" s="84">
        <f t="shared" si="533"/>
        <v>0</v>
      </c>
      <c r="AC774" s="84">
        <f t="shared" si="534"/>
        <v>0</v>
      </c>
      <c r="AD774" s="84">
        <f t="shared" si="535"/>
        <v>0</v>
      </c>
      <c r="AF774" s="83">
        <f t="shared" si="536"/>
        <v>82</v>
      </c>
      <c r="AG774" s="83">
        <f t="shared" si="537"/>
        <v>79</v>
      </c>
      <c r="AH774" s="83">
        <f t="shared" si="538"/>
        <v>133</v>
      </c>
      <c r="AI774" s="83">
        <f t="shared" si="539"/>
        <v>43</v>
      </c>
      <c r="AJ774" s="83">
        <f t="shared" si="540"/>
        <v>60</v>
      </c>
      <c r="AK774" s="83">
        <f t="shared" si="541"/>
        <v>221</v>
      </c>
      <c r="AL774" s="83">
        <f t="shared" si="522"/>
        <v>78</v>
      </c>
      <c r="AM774" s="83">
        <f t="shared" si="522"/>
        <v>67</v>
      </c>
      <c r="AN774" s="83">
        <f t="shared" si="522"/>
        <v>76</v>
      </c>
      <c r="AO774" s="83">
        <f t="shared" si="542"/>
        <v>78</v>
      </c>
      <c r="AP774" s="83">
        <f t="shared" si="543"/>
        <v>0</v>
      </c>
      <c r="AQ774" s="83">
        <f t="shared" si="544"/>
        <v>0</v>
      </c>
      <c r="AR774" s="83">
        <f t="shared" si="545"/>
        <v>0</v>
      </c>
      <c r="AT774" t="s">
        <v>16</v>
      </c>
    </row>
    <row r="775" spans="1:46" x14ac:dyDescent="0.25">
      <c r="A775" s="10" t="s">
        <v>608</v>
      </c>
      <c r="B775" s="10">
        <v>2027</v>
      </c>
      <c r="C775" s="10" t="s">
        <v>16</v>
      </c>
      <c r="D775" s="102"/>
      <c r="E775" s="103"/>
      <c r="F775" s="102">
        <v>4</v>
      </c>
      <c r="G775" s="103"/>
      <c r="H775" s="103"/>
      <c r="I775" s="103">
        <v>52</v>
      </c>
      <c r="J775" s="103"/>
      <c r="K775" s="103"/>
      <c r="L775" s="103"/>
      <c r="M775" s="103"/>
      <c r="N775" s="103"/>
      <c r="O775" s="103"/>
      <c r="P775" s="102"/>
      <c r="R775" s="84">
        <f t="shared" si="523"/>
        <v>0</v>
      </c>
      <c r="S775" s="84">
        <f t="shared" si="524"/>
        <v>0</v>
      </c>
      <c r="T775" s="84">
        <f t="shared" si="525"/>
        <v>4</v>
      </c>
      <c r="U775" s="84">
        <f t="shared" si="526"/>
        <v>0</v>
      </c>
      <c r="V775" s="84">
        <f t="shared" si="527"/>
        <v>0</v>
      </c>
      <c r="W775" s="84">
        <f t="shared" si="528"/>
        <v>52</v>
      </c>
      <c r="X775" s="84">
        <f t="shared" si="529"/>
        <v>0</v>
      </c>
      <c r="Y775" s="84">
        <f t="shared" si="530"/>
        <v>0</v>
      </c>
      <c r="Z775" s="84">
        <f t="shared" si="531"/>
        <v>0</v>
      </c>
      <c r="AA775" s="84">
        <f t="shared" si="532"/>
        <v>0</v>
      </c>
      <c r="AB775" s="84">
        <f t="shared" si="533"/>
        <v>0</v>
      </c>
      <c r="AC775" s="84">
        <f t="shared" si="534"/>
        <v>0</v>
      </c>
      <c r="AD775" s="84">
        <f t="shared" si="535"/>
        <v>0</v>
      </c>
      <c r="AF775" s="83">
        <f t="shared" si="536"/>
        <v>0</v>
      </c>
      <c r="AG775" s="83">
        <f t="shared" si="537"/>
        <v>0</v>
      </c>
      <c r="AH775" s="83">
        <f t="shared" si="538"/>
        <v>4</v>
      </c>
      <c r="AI775" s="83">
        <f t="shared" si="539"/>
        <v>0</v>
      </c>
      <c r="AJ775" s="83">
        <f t="shared" si="540"/>
        <v>0</v>
      </c>
      <c r="AK775" s="83">
        <f t="shared" si="541"/>
        <v>52</v>
      </c>
      <c r="AL775" s="83">
        <f t="shared" si="522"/>
        <v>0</v>
      </c>
      <c r="AM775" s="83">
        <f t="shared" si="522"/>
        <v>0</v>
      </c>
      <c r="AN775" s="83">
        <f t="shared" si="522"/>
        <v>0</v>
      </c>
      <c r="AO775" s="83">
        <f t="shared" si="542"/>
        <v>0</v>
      </c>
      <c r="AP775" s="83">
        <f t="shared" si="543"/>
        <v>0</v>
      </c>
      <c r="AQ775" s="83">
        <f t="shared" si="544"/>
        <v>0</v>
      </c>
      <c r="AR775" s="83">
        <f t="shared" si="545"/>
        <v>0</v>
      </c>
      <c r="AT775" t="s">
        <v>16</v>
      </c>
    </row>
    <row r="776" spans="1:46" x14ac:dyDescent="0.25">
      <c r="A776" s="10" t="s">
        <v>609</v>
      </c>
      <c r="B776" s="10">
        <v>2028</v>
      </c>
      <c r="C776" s="10" t="s">
        <v>16</v>
      </c>
      <c r="D776" s="102">
        <v>495</v>
      </c>
      <c r="E776" s="103">
        <v>461</v>
      </c>
      <c r="F776" s="102">
        <v>488</v>
      </c>
      <c r="G776" s="103">
        <v>339</v>
      </c>
      <c r="H776" s="103">
        <v>494</v>
      </c>
      <c r="I776" s="103">
        <v>483</v>
      </c>
      <c r="J776" s="103">
        <v>407</v>
      </c>
      <c r="K776" s="103">
        <v>313</v>
      </c>
      <c r="L776" s="103">
        <v>448</v>
      </c>
      <c r="M776" s="103">
        <v>407</v>
      </c>
      <c r="N776" s="103"/>
      <c r="O776" s="103"/>
      <c r="P776" s="102"/>
      <c r="R776" s="84">
        <f t="shared" si="523"/>
        <v>495</v>
      </c>
      <c r="S776" s="84">
        <f t="shared" si="524"/>
        <v>461</v>
      </c>
      <c r="T776" s="84">
        <f t="shared" si="525"/>
        <v>488</v>
      </c>
      <c r="U776" s="84">
        <f t="shared" si="526"/>
        <v>339</v>
      </c>
      <c r="V776" s="84">
        <f t="shared" si="527"/>
        <v>494</v>
      </c>
      <c r="W776" s="84">
        <f t="shared" si="528"/>
        <v>483</v>
      </c>
      <c r="X776" s="84">
        <f t="shared" si="529"/>
        <v>407</v>
      </c>
      <c r="Y776" s="84">
        <f t="shared" si="530"/>
        <v>313</v>
      </c>
      <c r="Z776" s="84">
        <f t="shared" si="531"/>
        <v>448</v>
      </c>
      <c r="AA776" s="84">
        <f t="shared" si="532"/>
        <v>407</v>
      </c>
      <c r="AB776" s="84">
        <f t="shared" si="533"/>
        <v>0</v>
      </c>
      <c r="AC776" s="84">
        <f t="shared" si="534"/>
        <v>0</v>
      </c>
      <c r="AD776" s="84">
        <f t="shared" si="535"/>
        <v>0</v>
      </c>
      <c r="AF776" s="83">
        <f t="shared" si="536"/>
        <v>495</v>
      </c>
      <c r="AG776" s="83">
        <f t="shared" si="537"/>
        <v>461</v>
      </c>
      <c r="AH776" s="83">
        <f t="shared" si="538"/>
        <v>488</v>
      </c>
      <c r="AI776" s="83">
        <f t="shared" si="539"/>
        <v>339</v>
      </c>
      <c r="AJ776" s="83">
        <f t="shared" si="540"/>
        <v>494</v>
      </c>
      <c r="AK776" s="83">
        <f t="shared" si="541"/>
        <v>483</v>
      </c>
      <c r="AL776" s="83">
        <f t="shared" si="522"/>
        <v>407</v>
      </c>
      <c r="AM776" s="83">
        <f t="shared" si="522"/>
        <v>313</v>
      </c>
      <c r="AN776" s="83">
        <f t="shared" si="522"/>
        <v>448</v>
      </c>
      <c r="AO776" s="83">
        <f t="shared" si="542"/>
        <v>407</v>
      </c>
      <c r="AP776" s="83">
        <f t="shared" si="543"/>
        <v>0</v>
      </c>
      <c r="AQ776" s="83">
        <f t="shared" si="544"/>
        <v>0</v>
      </c>
      <c r="AR776" s="83">
        <f t="shared" si="545"/>
        <v>0</v>
      </c>
      <c r="AT776" t="s">
        <v>16</v>
      </c>
    </row>
    <row r="777" spans="1:46" x14ac:dyDescent="0.25">
      <c r="A777" s="10" t="s">
        <v>610</v>
      </c>
      <c r="B777" s="10">
        <v>2029</v>
      </c>
      <c r="C777" s="10" t="s">
        <v>16</v>
      </c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2"/>
      <c r="R777" s="84">
        <f t="shared" si="523"/>
        <v>0</v>
      </c>
      <c r="S777" s="84">
        <f t="shared" si="524"/>
        <v>0</v>
      </c>
      <c r="T777" s="84">
        <f t="shared" si="525"/>
        <v>0</v>
      </c>
      <c r="U777" s="84">
        <f t="shared" si="526"/>
        <v>0</v>
      </c>
      <c r="V777" s="84">
        <f t="shared" si="527"/>
        <v>0</v>
      </c>
      <c r="W777" s="84">
        <f t="shared" si="528"/>
        <v>0</v>
      </c>
      <c r="X777" s="84">
        <f t="shared" si="529"/>
        <v>0</v>
      </c>
      <c r="Y777" s="84">
        <f t="shared" si="530"/>
        <v>0</v>
      </c>
      <c r="Z777" s="84">
        <f t="shared" si="531"/>
        <v>0</v>
      </c>
      <c r="AA777" s="84">
        <f t="shared" si="532"/>
        <v>0</v>
      </c>
      <c r="AB777" s="84">
        <f t="shared" si="533"/>
        <v>0</v>
      </c>
      <c r="AC777" s="84">
        <f t="shared" si="534"/>
        <v>0</v>
      </c>
      <c r="AD777" s="84">
        <f t="shared" si="535"/>
        <v>0</v>
      </c>
      <c r="AF777" s="83">
        <f t="shared" si="536"/>
        <v>0</v>
      </c>
      <c r="AG777" s="83">
        <f t="shared" si="537"/>
        <v>0</v>
      </c>
      <c r="AH777" s="83">
        <f t="shared" si="538"/>
        <v>0</v>
      </c>
      <c r="AI777" s="83">
        <f t="shared" si="539"/>
        <v>0</v>
      </c>
      <c r="AJ777" s="83">
        <f t="shared" si="540"/>
        <v>0</v>
      </c>
      <c r="AK777" s="83">
        <f t="shared" si="541"/>
        <v>0</v>
      </c>
      <c r="AL777" s="83">
        <f t="shared" ref="AL777:AL788" si="546">X777</f>
        <v>0</v>
      </c>
      <c r="AM777" s="83">
        <f t="shared" ref="AM777:AM788" si="547">Y777</f>
        <v>0</v>
      </c>
      <c r="AN777" s="83">
        <f t="shared" ref="AN777:AN788" si="548">Z777</f>
        <v>0</v>
      </c>
      <c r="AO777" s="83">
        <f t="shared" si="542"/>
        <v>0</v>
      </c>
      <c r="AP777" s="83">
        <f t="shared" si="543"/>
        <v>0</v>
      </c>
      <c r="AQ777" s="83">
        <f t="shared" si="544"/>
        <v>0</v>
      </c>
      <c r="AR777" s="83">
        <f t="shared" si="545"/>
        <v>0</v>
      </c>
      <c r="AT777" t="s">
        <v>16</v>
      </c>
    </row>
    <row r="778" spans="1:46" x14ac:dyDescent="0.25">
      <c r="A778" s="10" t="s">
        <v>611</v>
      </c>
      <c r="B778" s="10">
        <v>2030</v>
      </c>
      <c r="C778" s="10" t="s">
        <v>16</v>
      </c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2"/>
      <c r="R778" s="84">
        <f t="shared" si="523"/>
        <v>0</v>
      </c>
      <c r="S778" s="84">
        <f t="shared" si="524"/>
        <v>0</v>
      </c>
      <c r="T778" s="84">
        <f t="shared" si="525"/>
        <v>0</v>
      </c>
      <c r="U778" s="84">
        <f t="shared" si="526"/>
        <v>0</v>
      </c>
      <c r="V778" s="84">
        <f t="shared" si="527"/>
        <v>0</v>
      </c>
      <c r="W778" s="84">
        <f t="shared" si="528"/>
        <v>0</v>
      </c>
      <c r="X778" s="84">
        <f t="shared" si="529"/>
        <v>0</v>
      </c>
      <c r="Y778" s="84">
        <f t="shared" si="530"/>
        <v>0</v>
      </c>
      <c r="Z778" s="84">
        <f t="shared" si="531"/>
        <v>0</v>
      </c>
      <c r="AA778" s="84">
        <f t="shared" si="532"/>
        <v>0</v>
      </c>
      <c r="AB778" s="84">
        <f t="shared" si="533"/>
        <v>0</v>
      </c>
      <c r="AC778" s="84">
        <f t="shared" si="534"/>
        <v>0</v>
      </c>
      <c r="AD778" s="84">
        <f t="shared" si="535"/>
        <v>0</v>
      </c>
      <c r="AF778" s="83">
        <f t="shared" si="536"/>
        <v>0</v>
      </c>
      <c r="AG778" s="83">
        <f t="shared" si="537"/>
        <v>0</v>
      </c>
      <c r="AH778" s="83">
        <f t="shared" si="538"/>
        <v>0</v>
      </c>
      <c r="AI778" s="83">
        <f t="shared" si="539"/>
        <v>0</v>
      </c>
      <c r="AJ778" s="83">
        <f t="shared" si="540"/>
        <v>0</v>
      </c>
      <c r="AK778" s="83">
        <f t="shared" si="541"/>
        <v>0</v>
      </c>
      <c r="AL778" s="83">
        <f t="shared" si="546"/>
        <v>0</v>
      </c>
      <c r="AM778" s="83">
        <f t="shared" si="547"/>
        <v>0</v>
      </c>
      <c r="AN778" s="83">
        <f t="shared" si="548"/>
        <v>0</v>
      </c>
      <c r="AO778" s="83">
        <f t="shared" si="542"/>
        <v>0</v>
      </c>
      <c r="AP778" s="83">
        <f t="shared" si="543"/>
        <v>0</v>
      </c>
      <c r="AQ778" s="83">
        <f t="shared" si="544"/>
        <v>0</v>
      </c>
      <c r="AR778" s="83">
        <f t="shared" si="545"/>
        <v>0</v>
      </c>
      <c r="AT778" t="s">
        <v>16</v>
      </c>
    </row>
    <row r="779" spans="1:46" x14ac:dyDescent="0.25">
      <c r="A779" s="10" t="s">
        <v>612</v>
      </c>
      <c r="B779" s="10">
        <v>2031</v>
      </c>
      <c r="C779" s="10" t="s">
        <v>16</v>
      </c>
      <c r="D779" s="103"/>
      <c r="E779" s="103"/>
      <c r="F779" s="103"/>
      <c r="G779" s="103">
        <v>206</v>
      </c>
      <c r="H779" s="103"/>
      <c r="I779" s="103"/>
      <c r="J779" s="103"/>
      <c r="K779" s="103"/>
      <c r="L779" s="103"/>
      <c r="M779" s="103"/>
      <c r="N779" s="103"/>
      <c r="O779" s="103"/>
      <c r="P779" s="102"/>
      <c r="R779" s="84">
        <f t="shared" si="523"/>
        <v>0</v>
      </c>
      <c r="S779" s="84">
        <f t="shared" si="524"/>
        <v>0</v>
      </c>
      <c r="T779" s="84">
        <f t="shared" si="525"/>
        <v>0</v>
      </c>
      <c r="U779" s="84">
        <f t="shared" si="526"/>
        <v>206</v>
      </c>
      <c r="V779" s="84">
        <f t="shared" si="527"/>
        <v>0</v>
      </c>
      <c r="W779" s="84">
        <f t="shared" si="528"/>
        <v>0</v>
      </c>
      <c r="X779" s="84">
        <f t="shared" si="529"/>
        <v>0</v>
      </c>
      <c r="Y779" s="84">
        <f t="shared" si="530"/>
        <v>0</v>
      </c>
      <c r="Z779" s="84">
        <f t="shared" si="531"/>
        <v>0</v>
      </c>
      <c r="AA779" s="84">
        <f t="shared" si="532"/>
        <v>0</v>
      </c>
      <c r="AB779" s="84">
        <f t="shared" si="533"/>
        <v>0</v>
      </c>
      <c r="AC779" s="84">
        <f t="shared" si="534"/>
        <v>0</v>
      </c>
      <c r="AD779" s="84">
        <f t="shared" si="535"/>
        <v>0</v>
      </c>
      <c r="AF779" s="83">
        <f t="shared" si="536"/>
        <v>0</v>
      </c>
      <c r="AG779" s="83">
        <f t="shared" si="537"/>
        <v>0</v>
      </c>
      <c r="AH779" s="83">
        <f t="shared" si="538"/>
        <v>0</v>
      </c>
      <c r="AI779" s="83">
        <f t="shared" si="539"/>
        <v>206</v>
      </c>
      <c r="AJ779" s="83">
        <f t="shared" si="540"/>
        <v>0</v>
      </c>
      <c r="AK779" s="83">
        <f t="shared" si="541"/>
        <v>0</v>
      </c>
      <c r="AL779" s="83">
        <f t="shared" si="546"/>
        <v>0</v>
      </c>
      <c r="AM779" s="83">
        <f t="shared" si="547"/>
        <v>0</v>
      </c>
      <c r="AN779" s="83">
        <f t="shared" si="548"/>
        <v>0</v>
      </c>
      <c r="AO779" s="83">
        <f t="shared" si="542"/>
        <v>0</v>
      </c>
      <c r="AP779" s="83">
        <f t="shared" si="543"/>
        <v>0</v>
      </c>
      <c r="AQ779" s="83">
        <f t="shared" si="544"/>
        <v>0</v>
      </c>
      <c r="AR779" s="83">
        <f t="shared" si="545"/>
        <v>0</v>
      </c>
      <c r="AT779" t="s">
        <v>16</v>
      </c>
    </row>
    <row r="780" spans="1:46" x14ac:dyDescent="0.25">
      <c r="A780" s="10" t="s">
        <v>613</v>
      </c>
      <c r="B780" s="10">
        <v>2032</v>
      </c>
      <c r="C780" s="10" t="s">
        <v>16</v>
      </c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2"/>
      <c r="R780" s="84">
        <f t="shared" si="523"/>
        <v>0</v>
      </c>
      <c r="S780" s="84">
        <f t="shared" si="524"/>
        <v>0</v>
      </c>
      <c r="T780" s="84">
        <f t="shared" si="525"/>
        <v>0</v>
      </c>
      <c r="U780" s="84">
        <f t="shared" si="526"/>
        <v>0</v>
      </c>
      <c r="V780" s="84">
        <f t="shared" si="527"/>
        <v>0</v>
      </c>
      <c r="W780" s="84">
        <f t="shared" si="528"/>
        <v>0</v>
      </c>
      <c r="X780" s="84">
        <f t="shared" si="529"/>
        <v>0</v>
      </c>
      <c r="Y780" s="84">
        <f t="shared" si="530"/>
        <v>0</v>
      </c>
      <c r="Z780" s="84">
        <f t="shared" si="531"/>
        <v>0</v>
      </c>
      <c r="AA780" s="84">
        <f t="shared" si="532"/>
        <v>0</v>
      </c>
      <c r="AB780" s="84">
        <f t="shared" si="533"/>
        <v>0</v>
      </c>
      <c r="AC780" s="84">
        <f t="shared" si="534"/>
        <v>0</v>
      </c>
      <c r="AD780" s="84">
        <f t="shared" si="535"/>
        <v>0</v>
      </c>
      <c r="AF780" s="83">
        <f t="shared" si="536"/>
        <v>0</v>
      </c>
      <c r="AG780" s="83">
        <f t="shared" si="537"/>
        <v>0</v>
      </c>
      <c r="AH780" s="83">
        <f t="shared" si="538"/>
        <v>0</v>
      </c>
      <c r="AI780" s="83">
        <f t="shared" si="539"/>
        <v>0</v>
      </c>
      <c r="AJ780" s="83">
        <f t="shared" si="540"/>
        <v>0</v>
      </c>
      <c r="AK780" s="83">
        <f t="shared" si="541"/>
        <v>0</v>
      </c>
      <c r="AL780" s="83">
        <f t="shared" si="546"/>
        <v>0</v>
      </c>
      <c r="AM780" s="83">
        <f t="shared" si="547"/>
        <v>0</v>
      </c>
      <c r="AN780" s="83">
        <f t="shared" si="548"/>
        <v>0</v>
      </c>
      <c r="AO780" s="83">
        <f t="shared" si="542"/>
        <v>0</v>
      </c>
      <c r="AP780" s="83">
        <f t="shared" si="543"/>
        <v>0</v>
      </c>
      <c r="AQ780" s="83">
        <f t="shared" si="544"/>
        <v>0</v>
      </c>
      <c r="AR780" s="83">
        <f t="shared" si="545"/>
        <v>0</v>
      </c>
      <c r="AT780" t="s">
        <v>16</v>
      </c>
    </row>
    <row r="781" spans="1:46" x14ac:dyDescent="0.25">
      <c r="A781" s="10" t="s">
        <v>614</v>
      </c>
      <c r="B781" s="10">
        <v>2033</v>
      </c>
      <c r="C781" s="10" t="s">
        <v>16</v>
      </c>
      <c r="D781" s="103"/>
      <c r="E781" s="103"/>
      <c r="F781" s="103"/>
      <c r="G781" s="103"/>
      <c r="H781" s="103">
        <v>1</v>
      </c>
      <c r="I781" s="103"/>
      <c r="J781" s="103"/>
      <c r="K781" s="103"/>
      <c r="L781" s="103"/>
      <c r="M781" s="103"/>
      <c r="N781" s="103"/>
      <c r="O781" s="103"/>
      <c r="P781" s="102"/>
      <c r="R781" s="84">
        <f t="shared" si="523"/>
        <v>0</v>
      </c>
      <c r="S781" s="84">
        <f t="shared" si="524"/>
        <v>0</v>
      </c>
      <c r="T781" s="84">
        <f t="shared" si="525"/>
        <v>0</v>
      </c>
      <c r="U781" s="84">
        <f t="shared" si="526"/>
        <v>0</v>
      </c>
      <c r="V781" s="84">
        <f t="shared" si="527"/>
        <v>1</v>
      </c>
      <c r="W781" s="84">
        <f t="shared" si="528"/>
        <v>0</v>
      </c>
      <c r="X781" s="84">
        <f t="shared" si="529"/>
        <v>0</v>
      </c>
      <c r="Y781" s="84">
        <f t="shared" si="530"/>
        <v>0</v>
      </c>
      <c r="Z781" s="84">
        <f t="shared" si="531"/>
        <v>0</v>
      </c>
      <c r="AA781" s="84">
        <f t="shared" si="532"/>
        <v>0</v>
      </c>
      <c r="AB781" s="84">
        <f t="shared" si="533"/>
        <v>0</v>
      </c>
      <c r="AC781" s="84">
        <f t="shared" si="534"/>
        <v>0</v>
      </c>
      <c r="AD781" s="84">
        <f t="shared" si="535"/>
        <v>0</v>
      </c>
      <c r="AF781" s="83">
        <f t="shared" si="536"/>
        <v>0</v>
      </c>
      <c r="AG781" s="83">
        <f t="shared" si="537"/>
        <v>0</v>
      </c>
      <c r="AH781" s="83">
        <f t="shared" si="538"/>
        <v>0</v>
      </c>
      <c r="AI781" s="83">
        <f t="shared" si="539"/>
        <v>0</v>
      </c>
      <c r="AJ781" s="83">
        <f t="shared" si="540"/>
        <v>1</v>
      </c>
      <c r="AK781" s="83">
        <f t="shared" si="541"/>
        <v>0</v>
      </c>
      <c r="AL781" s="83">
        <f t="shared" si="546"/>
        <v>0</v>
      </c>
      <c r="AM781" s="83">
        <f t="shared" si="547"/>
        <v>0</v>
      </c>
      <c r="AN781" s="83">
        <f t="shared" si="548"/>
        <v>0</v>
      </c>
      <c r="AO781" s="83">
        <f t="shared" si="542"/>
        <v>0</v>
      </c>
      <c r="AP781" s="83">
        <f t="shared" si="543"/>
        <v>0</v>
      </c>
      <c r="AQ781" s="83">
        <f t="shared" si="544"/>
        <v>0</v>
      </c>
      <c r="AR781" s="83">
        <f t="shared" si="545"/>
        <v>0</v>
      </c>
      <c r="AT781" t="s">
        <v>16</v>
      </c>
    </row>
    <row r="782" spans="1:46" x14ac:dyDescent="0.25">
      <c r="A782" s="10" t="s">
        <v>615</v>
      </c>
      <c r="B782" s="10">
        <v>2034</v>
      </c>
      <c r="C782" s="10" t="s">
        <v>16</v>
      </c>
      <c r="D782" s="103"/>
      <c r="E782" s="103"/>
      <c r="F782" s="103"/>
      <c r="G782" s="103"/>
      <c r="H782" s="103">
        <v>4</v>
      </c>
      <c r="I782" s="103"/>
      <c r="J782" s="103"/>
      <c r="K782" s="103"/>
      <c r="L782" s="103"/>
      <c r="M782" s="103"/>
      <c r="N782" s="103"/>
      <c r="O782" s="103"/>
      <c r="P782" s="102"/>
      <c r="R782" s="84">
        <f t="shared" si="523"/>
        <v>0</v>
      </c>
      <c r="S782" s="84">
        <f t="shared" si="524"/>
        <v>0</v>
      </c>
      <c r="T782" s="84">
        <f t="shared" si="525"/>
        <v>0</v>
      </c>
      <c r="U782" s="84">
        <f t="shared" si="526"/>
        <v>0</v>
      </c>
      <c r="V782" s="84">
        <f t="shared" si="527"/>
        <v>4</v>
      </c>
      <c r="W782" s="84">
        <f t="shared" si="528"/>
        <v>0</v>
      </c>
      <c r="X782" s="84">
        <f t="shared" si="529"/>
        <v>0</v>
      </c>
      <c r="Y782" s="84">
        <f t="shared" si="530"/>
        <v>0</v>
      </c>
      <c r="Z782" s="84">
        <f t="shared" si="531"/>
        <v>0</v>
      </c>
      <c r="AA782" s="84">
        <f t="shared" si="532"/>
        <v>0</v>
      </c>
      <c r="AB782" s="84">
        <f t="shared" si="533"/>
        <v>0</v>
      </c>
      <c r="AC782" s="84">
        <f t="shared" si="534"/>
        <v>0</v>
      </c>
      <c r="AD782" s="84">
        <f t="shared" si="535"/>
        <v>0</v>
      </c>
      <c r="AF782" s="83">
        <f t="shared" si="536"/>
        <v>0</v>
      </c>
      <c r="AG782" s="83">
        <f t="shared" si="537"/>
        <v>0</v>
      </c>
      <c r="AH782" s="83">
        <f t="shared" si="538"/>
        <v>0</v>
      </c>
      <c r="AI782" s="83">
        <f t="shared" si="539"/>
        <v>0</v>
      </c>
      <c r="AJ782" s="83">
        <f t="shared" si="540"/>
        <v>4</v>
      </c>
      <c r="AK782" s="83">
        <f t="shared" si="541"/>
        <v>0</v>
      </c>
      <c r="AL782" s="83">
        <f t="shared" si="546"/>
        <v>0</v>
      </c>
      <c r="AM782" s="83">
        <f t="shared" si="547"/>
        <v>0</v>
      </c>
      <c r="AN782" s="83">
        <f t="shared" si="548"/>
        <v>0</v>
      </c>
      <c r="AO782" s="83">
        <f t="shared" si="542"/>
        <v>0</v>
      </c>
      <c r="AP782" s="83">
        <f t="shared" si="543"/>
        <v>0</v>
      </c>
      <c r="AQ782" s="83">
        <f t="shared" si="544"/>
        <v>0</v>
      </c>
      <c r="AR782" s="83">
        <f t="shared" si="545"/>
        <v>0</v>
      </c>
      <c r="AT782" t="s">
        <v>16</v>
      </c>
    </row>
    <row r="783" spans="1:46" x14ac:dyDescent="0.25">
      <c r="A783" s="10" t="s">
        <v>616</v>
      </c>
      <c r="B783" s="10">
        <v>2035</v>
      </c>
      <c r="C783" s="10" t="s">
        <v>16</v>
      </c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2"/>
      <c r="R783" s="84">
        <f t="shared" si="523"/>
        <v>0</v>
      </c>
      <c r="S783" s="84">
        <f t="shared" si="524"/>
        <v>0</v>
      </c>
      <c r="T783" s="84">
        <f t="shared" si="525"/>
        <v>0</v>
      </c>
      <c r="U783" s="84">
        <f t="shared" si="526"/>
        <v>0</v>
      </c>
      <c r="V783" s="84">
        <f t="shared" si="527"/>
        <v>0</v>
      </c>
      <c r="W783" s="84">
        <f t="shared" si="528"/>
        <v>0</v>
      </c>
      <c r="X783" s="84">
        <f t="shared" si="529"/>
        <v>0</v>
      </c>
      <c r="Y783" s="84">
        <f t="shared" si="530"/>
        <v>0</v>
      </c>
      <c r="Z783" s="84">
        <f t="shared" si="531"/>
        <v>0</v>
      </c>
      <c r="AA783" s="84">
        <f t="shared" si="532"/>
        <v>0</v>
      </c>
      <c r="AB783" s="84">
        <f t="shared" si="533"/>
        <v>0</v>
      </c>
      <c r="AC783" s="84">
        <f t="shared" si="534"/>
        <v>0</v>
      </c>
      <c r="AD783" s="84">
        <f t="shared" si="535"/>
        <v>0</v>
      </c>
      <c r="AF783" s="83">
        <f t="shared" si="536"/>
        <v>0</v>
      </c>
      <c r="AG783" s="83">
        <f t="shared" si="537"/>
        <v>0</v>
      </c>
      <c r="AH783" s="83">
        <f t="shared" si="538"/>
        <v>0</v>
      </c>
      <c r="AI783" s="83">
        <f t="shared" si="539"/>
        <v>0</v>
      </c>
      <c r="AJ783" s="83">
        <f t="shared" si="540"/>
        <v>0</v>
      </c>
      <c r="AK783" s="83">
        <f t="shared" si="541"/>
        <v>0</v>
      </c>
      <c r="AL783" s="83">
        <f t="shared" si="546"/>
        <v>0</v>
      </c>
      <c r="AM783" s="83">
        <f t="shared" si="547"/>
        <v>0</v>
      </c>
      <c r="AN783" s="83">
        <f t="shared" si="548"/>
        <v>0</v>
      </c>
      <c r="AO783" s="83">
        <f t="shared" si="542"/>
        <v>0</v>
      </c>
      <c r="AP783" s="83">
        <f t="shared" si="543"/>
        <v>0</v>
      </c>
      <c r="AQ783" s="83">
        <f t="shared" si="544"/>
        <v>0</v>
      </c>
      <c r="AR783" s="83">
        <f t="shared" si="545"/>
        <v>0</v>
      </c>
      <c r="AT783" t="s">
        <v>16</v>
      </c>
    </row>
    <row r="784" spans="1:46" x14ac:dyDescent="0.25">
      <c r="A784" s="10" t="s">
        <v>617</v>
      </c>
      <c r="B784" s="10">
        <v>2036</v>
      </c>
      <c r="C784" s="10" t="s">
        <v>16</v>
      </c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2"/>
      <c r="R784" s="84">
        <f t="shared" si="523"/>
        <v>0</v>
      </c>
      <c r="S784" s="84">
        <f t="shared" si="524"/>
        <v>0</v>
      </c>
      <c r="T784" s="84">
        <f t="shared" si="525"/>
        <v>0</v>
      </c>
      <c r="U784" s="84">
        <f t="shared" si="526"/>
        <v>0</v>
      </c>
      <c r="V784" s="84">
        <f t="shared" si="527"/>
        <v>0</v>
      </c>
      <c r="W784" s="84">
        <f t="shared" si="528"/>
        <v>0</v>
      </c>
      <c r="X784" s="84">
        <f t="shared" si="529"/>
        <v>0</v>
      </c>
      <c r="Y784" s="84">
        <f t="shared" si="530"/>
        <v>0</v>
      </c>
      <c r="Z784" s="84">
        <f t="shared" si="531"/>
        <v>0</v>
      </c>
      <c r="AA784" s="84">
        <f t="shared" si="532"/>
        <v>0</v>
      </c>
      <c r="AB784" s="84">
        <f t="shared" si="533"/>
        <v>0</v>
      </c>
      <c r="AC784" s="84">
        <f t="shared" si="534"/>
        <v>0</v>
      </c>
      <c r="AD784" s="84">
        <f t="shared" si="535"/>
        <v>0</v>
      </c>
      <c r="AF784" s="83">
        <f t="shared" si="536"/>
        <v>0</v>
      </c>
      <c r="AG784" s="83">
        <f t="shared" si="537"/>
        <v>0</v>
      </c>
      <c r="AH784" s="83">
        <f t="shared" si="538"/>
        <v>0</v>
      </c>
      <c r="AI784" s="83">
        <f t="shared" si="539"/>
        <v>0</v>
      </c>
      <c r="AJ784" s="83">
        <f t="shared" si="540"/>
        <v>0</v>
      </c>
      <c r="AK784" s="83">
        <f t="shared" si="541"/>
        <v>0</v>
      </c>
      <c r="AL784" s="83">
        <f t="shared" si="546"/>
        <v>0</v>
      </c>
      <c r="AM784" s="83">
        <f t="shared" si="547"/>
        <v>0</v>
      </c>
      <c r="AN784" s="83">
        <f t="shared" si="548"/>
        <v>0</v>
      </c>
      <c r="AO784" s="83">
        <f t="shared" si="542"/>
        <v>0</v>
      </c>
      <c r="AP784" s="83">
        <f t="shared" si="543"/>
        <v>0</v>
      </c>
      <c r="AQ784" s="83">
        <f t="shared" si="544"/>
        <v>0</v>
      </c>
      <c r="AR784" s="83">
        <f t="shared" si="545"/>
        <v>0</v>
      </c>
      <c r="AT784" t="s">
        <v>16</v>
      </c>
    </row>
    <row r="785" spans="1:46" x14ac:dyDescent="0.25">
      <c r="A785" s="10" t="s">
        <v>618</v>
      </c>
      <c r="B785" s="10">
        <v>2037</v>
      </c>
      <c r="C785" s="10" t="s">
        <v>16</v>
      </c>
      <c r="D785" s="103"/>
      <c r="E785" s="103"/>
      <c r="F785" s="103"/>
      <c r="G785" s="103"/>
      <c r="H785" s="103"/>
      <c r="I785" s="103">
        <v>76</v>
      </c>
      <c r="J785" s="103"/>
      <c r="K785" s="103"/>
      <c r="L785" s="103"/>
      <c r="M785" s="103"/>
      <c r="N785" s="103"/>
      <c r="O785" s="103"/>
      <c r="P785" s="102"/>
      <c r="R785" s="84">
        <f t="shared" si="523"/>
        <v>0</v>
      </c>
      <c r="S785" s="84">
        <f t="shared" si="524"/>
        <v>0</v>
      </c>
      <c r="T785" s="84">
        <f t="shared" si="525"/>
        <v>0</v>
      </c>
      <c r="U785" s="84">
        <f t="shared" si="526"/>
        <v>0</v>
      </c>
      <c r="V785" s="84">
        <f t="shared" si="527"/>
        <v>0</v>
      </c>
      <c r="W785" s="84">
        <f t="shared" si="528"/>
        <v>76</v>
      </c>
      <c r="X785" s="84">
        <f t="shared" si="529"/>
        <v>0</v>
      </c>
      <c r="Y785" s="84">
        <f t="shared" si="530"/>
        <v>0</v>
      </c>
      <c r="Z785" s="84">
        <f t="shared" si="531"/>
        <v>0</v>
      </c>
      <c r="AA785" s="84">
        <f t="shared" si="532"/>
        <v>0</v>
      </c>
      <c r="AB785" s="84">
        <f t="shared" si="533"/>
        <v>0</v>
      </c>
      <c r="AC785" s="84">
        <f t="shared" si="534"/>
        <v>0</v>
      </c>
      <c r="AD785" s="84">
        <f t="shared" si="535"/>
        <v>0</v>
      </c>
      <c r="AF785" s="83">
        <f t="shared" si="536"/>
        <v>0</v>
      </c>
      <c r="AG785" s="83">
        <f t="shared" si="537"/>
        <v>0</v>
      </c>
      <c r="AH785" s="83">
        <f t="shared" si="538"/>
        <v>0</v>
      </c>
      <c r="AI785" s="83">
        <f t="shared" si="539"/>
        <v>0</v>
      </c>
      <c r="AJ785" s="83">
        <f t="shared" si="540"/>
        <v>0</v>
      </c>
      <c r="AK785" s="83">
        <f t="shared" si="541"/>
        <v>76</v>
      </c>
      <c r="AL785" s="83">
        <f t="shared" si="546"/>
        <v>0</v>
      </c>
      <c r="AM785" s="83">
        <f t="shared" si="547"/>
        <v>0</v>
      </c>
      <c r="AN785" s="83">
        <f t="shared" si="548"/>
        <v>0</v>
      </c>
      <c r="AO785" s="83">
        <f t="shared" si="542"/>
        <v>0</v>
      </c>
      <c r="AP785" s="83">
        <f t="shared" si="543"/>
        <v>0</v>
      </c>
      <c r="AQ785" s="83">
        <f t="shared" si="544"/>
        <v>0</v>
      </c>
      <c r="AR785" s="83">
        <f t="shared" si="545"/>
        <v>0</v>
      </c>
      <c r="AT785" t="s">
        <v>16</v>
      </c>
    </row>
    <row r="786" spans="1:46" x14ac:dyDescent="0.25">
      <c r="A786" s="10" t="s">
        <v>619</v>
      </c>
      <c r="B786" s="10">
        <v>2038</v>
      </c>
      <c r="C786" s="10" t="s">
        <v>16</v>
      </c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2"/>
      <c r="R786" s="84">
        <f t="shared" si="523"/>
        <v>0</v>
      </c>
      <c r="S786" s="84">
        <f t="shared" si="524"/>
        <v>0</v>
      </c>
      <c r="T786" s="84">
        <f t="shared" si="525"/>
        <v>0</v>
      </c>
      <c r="U786" s="84">
        <f t="shared" si="526"/>
        <v>0</v>
      </c>
      <c r="V786" s="84">
        <f t="shared" si="527"/>
        <v>0</v>
      </c>
      <c r="W786" s="84">
        <f t="shared" si="528"/>
        <v>0</v>
      </c>
      <c r="X786" s="84">
        <f t="shared" si="529"/>
        <v>0</v>
      </c>
      <c r="Y786" s="84">
        <f t="shared" si="530"/>
        <v>0</v>
      </c>
      <c r="Z786" s="84">
        <f t="shared" si="531"/>
        <v>0</v>
      </c>
      <c r="AA786" s="84">
        <f t="shared" si="532"/>
        <v>0</v>
      </c>
      <c r="AB786" s="84">
        <f t="shared" si="533"/>
        <v>0</v>
      </c>
      <c r="AC786" s="84">
        <f t="shared" si="534"/>
        <v>0</v>
      </c>
      <c r="AD786" s="84">
        <f t="shared" si="535"/>
        <v>0</v>
      </c>
      <c r="AF786" s="83">
        <f t="shared" si="536"/>
        <v>0</v>
      </c>
      <c r="AG786" s="83">
        <f t="shared" si="537"/>
        <v>0</v>
      </c>
      <c r="AH786" s="83">
        <f t="shared" si="538"/>
        <v>0</v>
      </c>
      <c r="AI786" s="83">
        <f t="shared" si="539"/>
        <v>0</v>
      </c>
      <c r="AJ786" s="83">
        <f t="shared" si="540"/>
        <v>0</v>
      </c>
      <c r="AK786" s="83">
        <f t="shared" si="541"/>
        <v>0</v>
      </c>
      <c r="AL786" s="83">
        <f t="shared" si="546"/>
        <v>0</v>
      </c>
      <c r="AM786" s="83">
        <f t="shared" si="547"/>
        <v>0</v>
      </c>
      <c r="AN786" s="83">
        <f t="shared" si="548"/>
        <v>0</v>
      </c>
      <c r="AO786" s="83">
        <f t="shared" si="542"/>
        <v>0</v>
      </c>
      <c r="AP786" s="83">
        <f t="shared" si="543"/>
        <v>0</v>
      </c>
      <c r="AQ786" s="83">
        <f t="shared" si="544"/>
        <v>0</v>
      </c>
      <c r="AR786" s="83">
        <f t="shared" si="545"/>
        <v>0</v>
      </c>
      <c r="AT786" t="s">
        <v>16</v>
      </c>
    </row>
    <row r="787" spans="1:46" x14ac:dyDescent="0.25">
      <c r="A787" s="10" t="s">
        <v>620</v>
      </c>
      <c r="B787" s="10">
        <v>2039</v>
      </c>
      <c r="C787" s="10" t="s">
        <v>16</v>
      </c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2"/>
      <c r="R787" s="84">
        <f t="shared" si="523"/>
        <v>0</v>
      </c>
      <c r="S787" s="84">
        <f t="shared" si="524"/>
        <v>0</v>
      </c>
      <c r="T787" s="84">
        <f t="shared" si="525"/>
        <v>0</v>
      </c>
      <c r="U787" s="84">
        <f t="shared" si="526"/>
        <v>0</v>
      </c>
      <c r="V787" s="84">
        <f t="shared" si="527"/>
        <v>0</v>
      </c>
      <c r="W787" s="84">
        <f t="shared" si="528"/>
        <v>0</v>
      </c>
      <c r="X787" s="84">
        <f t="shared" si="529"/>
        <v>0</v>
      </c>
      <c r="Y787" s="84">
        <f t="shared" si="530"/>
        <v>0</v>
      </c>
      <c r="Z787" s="84">
        <f t="shared" si="531"/>
        <v>0</v>
      </c>
      <c r="AA787" s="84">
        <f t="shared" si="532"/>
        <v>0</v>
      </c>
      <c r="AB787" s="84">
        <f t="shared" si="533"/>
        <v>0</v>
      </c>
      <c r="AC787" s="84">
        <f t="shared" si="534"/>
        <v>0</v>
      </c>
      <c r="AD787" s="84">
        <f t="shared" si="535"/>
        <v>0</v>
      </c>
      <c r="AF787" s="83">
        <f t="shared" si="536"/>
        <v>0</v>
      </c>
      <c r="AG787" s="83">
        <f t="shared" si="537"/>
        <v>0</v>
      </c>
      <c r="AH787" s="83">
        <f t="shared" si="538"/>
        <v>0</v>
      </c>
      <c r="AI787" s="83">
        <f t="shared" si="539"/>
        <v>0</v>
      </c>
      <c r="AJ787" s="83">
        <f t="shared" si="540"/>
        <v>0</v>
      </c>
      <c r="AK787" s="83">
        <f t="shared" si="541"/>
        <v>0</v>
      </c>
      <c r="AL787" s="83">
        <f t="shared" si="546"/>
        <v>0</v>
      </c>
      <c r="AM787" s="83">
        <f t="shared" si="547"/>
        <v>0</v>
      </c>
      <c r="AN787" s="83">
        <f t="shared" si="548"/>
        <v>0</v>
      </c>
      <c r="AO787" s="83">
        <f t="shared" si="542"/>
        <v>0</v>
      </c>
      <c r="AP787" s="83">
        <f t="shared" si="543"/>
        <v>0</v>
      </c>
      <c r="AQ787" s="83">
        <f t="shared" si="544"/>
        <v>0</v>
      </c>
      <c r="AR787" s="83">
        <f t="shared" si="545"/>
        <v>0</v>
      </c>
      <c r="AT787" t="s">
        <v>16</v>
      </c>
    </row>
    <row r="788" spans="1:46" x14ac:dyDescent="0.25">
      <c r="A788" s="10" t="s">
        <v>621</v>
      </c>
      <c r="B788" s="10">
        <v>2040</v>
      </c>
      <c r="C788" s="10" t="s">
        <v>16</v>
      </c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2"/>
      <c r="R788" s="84">
        <f t="shared" si="523"/>
        <v>0</v>
      </c>
      <c r="S788" s="84">
        <f t="shared" si="524"/>
        <v>0</v>
      </c>
      <c r="T788" s="84">
        <f t="shared" si="525"/>
        <v>0</v>
      </c>
      <c r="U788" s="84">
        <f t="shared" si="526"/>
        <v>0</v>
      </c>
      <c r="V788" s="84">
        <f t="shared" si="527"/>
        <v>0</v>
      </c>
      <c r="W788" s="84">
        <f t="shared" si="528"/>
        <v>0</v>
      </c>
      <c r="X788" s="84">
        <f t="shared" si="529"/>
        <v>0</v>
      </c>
      <c r="Y788" s="84">
        <f t="shared" si="530"/>
        <v>0</v>
      </c>
      <c r="Z788" s="84">
        <f t="shared" si="531"/>
        <v>0</v>
      </c>
      <c r="AA788" s="84">
        <f t="shared" si="532"/>
        <v>0</v>
      </c>
      <c r="AB788" s="84">
        <f t="shared" si="533"/>
        <v>0</v>
      </c>
      <c r="AC788" s="84">
        <f t="shared" si="534"/>
        <v>0</v>
      </c>
      <c r="AD788" s="84">
        <f t="shared" si="535"/>
        <v>0</v>
      </c>
      <c r="AF788" s="83">
        <f t="shared" si="536"/>
        <v>0</v>
      </c>
      <c r="AG788" s="83">
        <f t="shared" si="537"/>
        <v>0</v>
      </c>
      <c r="AH788" s="83">
        <f t="shared" si="538"/>
        <v>0</v>
      </c>
      <c r="AI788" s="83">
        <f t="shared" si="539"/>
        <v>0</v>
      </c>
      <c r="AJ788" s="83">
        <f t="shared" si="540"/>
        <v>0</v>
      </c>
      <c r="AK788" s="83">
        <f t="shared" si="541"/>
        <v>0</v>
      </c>
      <c r="AL788" s="83">
        <f t="shared" si="546"/>
        <v>0</v>
      </c>
      <c r="AM788" s="83">
        <f t="shared" si="547"/>
        <v>0</v>
      </c>
      <c r="AN788" s="83">
        <f t="shared" si="548"/>
        <v>0</v>
      </c>
      <c r="AO788" s="83">
        <f t="shared" si="542"/>
        <v>0</v>
      </c>
      <c r="AP788" s="83">
        <f t="shared" si="543"/>
        <v>0</v>
      </c>
      <c r="AQ788" s="83">
        <f t="shared" si="544"/>
        <v>0</v>
      </c>
      <c r="AR788" s="83">
        <f t="shared" si="545"/>
        <v>0</v>
      </c>
      <c r="AT788" t="s">
        <v>16</v>
      </c>
    </row>
  </sheetData>
  <mergeCells count="3">
    <mergeCell ref="D2:P2"/>
    <mergeCell ref="R2:AD2"/>
    <mergeCell ref="AF2:AR2"/>
  </mergeCells>
  <phoneticPr fontId="11" type="noConversion"/>
  <dataValidations count="1">
    <dataValidation type="list" allowBlank="1" showInputMessage="1" showErrorMessage="1" sqref="AV3" xr:uid="{F217E882-70E5-4C40-971E-081BAFF618EA}">
      <formula1>$D$3:$P$3</formula1>
    </dataValidation>
  </dataValidations>
  <pageMargins left="0.7" right="0.7" top="1.6770833333333333" bottom="0.75" header="0.3" footer="0.3"/>
  <pageSetup orientation="portrait" r:id="rId1"/>
  <headerFooter>
    <oddHeader>&amp;RKPSC Case No. 2023-00092
Commission Staff’s First Set of Data Requests
Dated May 22, 2023
Item No. 8
Attachment 1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D0A7-350E-4C9E-B8D9-CCAD9C8A0530}">
  <dimension ref="A1:BA788"/>
  <sheetViews>
    <sheetView showGridLines="0" view="pageLayout" topLeftCell="AR1" zoomScaleNormal="100" workbookViewId="0">
      <selection activeCell="A26" sqref="A26"/>
    </sheetView>
  </sheetViews>
  <sheetFormatPr defaultColWidth="9.140625" defaultRowHeight="15" x14ac:dyDescent="0.25"/>
  <cols>
    <col min="1" max="1" width="37.7109375" style="6" customWidth="1"/>
    <col min="2" max="2" width="12.42578125" style="6" bestFit="1" customWidth="1"/>
    <col min="3" max="3" width="29.28515625" style="6" customWidth="1"/>
    <col min="4" max="16" width="15.5703125" style="6" customWidth="1"/>
    <col min="17" max="29" width="15.5703125" customWidth="1"/>
    <col min="30" max="30" width="15.5703125" style="6" customWidth="1"/>
    <col min="31" max="47" width="15.5703125" customWidth="1"/>
    <col min="48" max="48" width="27.42578125" bestFit="1" customWidth="1"/>
    <col min="49" max="52" width="15.5703125" customWidth="1"/>
    <col min="53" max="53" width="9.5703125" bestFit="1" customWidth="1"/>
  </cols>
  <sheetData>
    <row r="1" spans="1:53" x14ac:dyDescent="0.25">
      <c r="D1" s="90" t="str">
        <f>KPCO_Additions_Summer!D1</f>
        <v>REF Portfolio</v>
      </c>
      <c r="E1" s="90" t="str">
        <f>KPCO_Additions_Summer!E1</f>
        <v>REF-HC Portfolio</v>
      </c>
      <c r="F1" s="90" t="str">
        <f>KPCO_Additions_Summer!F1</f>
        <v>CETA Portfolio</v>
      </c>
      <c r="G1" s="90" t="str">
        <f>KPCO_Additions_Summer!G1</f>
        <v>ECR Portfolio</v>
      </c>
      <c r="H1" s="90" t="str">
        <f>KPCO_Additions_Summer!H1</f>
        <v>NCR Portfolio</v>
      </c>
      <c r="I1" s="90" t="str">
        <f>KPCO_Additions_Summer!I1</f>
        <v>REF Winter</v>
      </c>
      <c r="J1" s="90" t="str">
        <f>KPCO_Additions_Summer!J1</f>
        <v>CC Portfolio</v>
      </c>
      <c r="K1" s="90" t="str">
        <f>KPCO_Additions_Summer!K1</f>
        <v>No Wind</v>
      </c>
      <c r="L1" s="90" t="str">
        <f>KPCO_Additions_Summer!L1</f>
        <v>High Interconnect</v>
      </c>
      <c r="M1" s="90" t="str">
        <f>KPCO_Additions_Summer!M1</f>
        <v>Preferred Plan</v>
      </c>
      <c r="N1" s="90" t="str">
        <f>KPCO_Additions_Summer!N1</f>
        <v>Going In Position</v>
      </c>
      <c r="O1" s="90" t="str">
        <f>KPCO_Additions_Summer!O1</f>
        <v xml:space="preserve">  </v>
      </c>
      <c r="P1" s="90" t="str">
        <f>KPCO_Additions_Summer!P1</f>
        <v>No Additions</v>
      </c>
      <c r="Q1" s="91"/>
      <c r="R1" s="81" t="str">
        <f>D1</f>
        <v>REF Portfolio</v>
      </c>
      <c r="S1" s="81" t="str">
        <f>E1</f>
        <v>REF-HC Portfolio</v>
      </c>
      <c r="T1" s="81" t="str">
        <f>F1</f>
        <v>CETA Portfolio</v>
      </c>
      <c r="U1" s="81" t="str">
        <f>G1</f>
        <v>ECR Portfolio</v>
      </c>
      <c r="V1" s="81" t="str">
        <f t="shared" ref="V1:AD1" si="0">H1</f>
        <v>NCR Portfolio</v>
      </c>
      <c r="W1" s="81" t="str">
        <f t="shared" si="0"/>
        <v>REF Winter</v>
      </c>
      <c r="X1" s="81" t="str">
        <f t="shared" si="0"/>
        <v>CC Portfolio</v>
      </c>
      <c r="Y1" s="81" t="str">
        <f t="shared" si="0"/>
        <v>No Wind</v>
      </c>
      <c r="Z1" s="81" t="str">
        <f t="shared" si="0"/>
        <v>High Interconnect</v>
      </c>
      <c r="AA1" s="81" t="str">
        <f t="shared" si="0"/>
        <v>Preferred Plan</v>
      </c>
      <c r="AB1" s="81" t="str">
        <f t="shared" si="0"/>
        <v>Going In Position</v>
      </c>
      <c r="AC1" s="81" t="str">
        <f t="shared" si="0"/>
        <v xml:space="preserve">  </v>
      </c>
      <c r="AD1" s="81" t="str">
        <f t="shared" si="0"/>
        <v>No Additions</v>
      </c>
      <c r="AE1" s="91"/>
      <c r="AF1" s="81" t="str">
        <f>KPCO_Additions_Winter!D1</f>
        <v>REF Portfolio</v>
      </c>
      <c r="AG1" s="81" t="str">
        <f>KPCO_Additions_Winter!E1</f>
        <v>REF-HC Portfolio</v>
      </c>
      <c r="AH1" s="81" t="str">
        <f>KPCO_Additions_Winter!F1</f>
        <v>CETA Portfolio</v>
      </c>
      <c r="AI1" s="81" t="str">
        <f>KPCO_Additions_Winter!G1</f>
        <v>ECR Portfolio</v>
      </c>
      <c r="AJ1" s="81" t="str">
        <f>KPCO_Additions_Winter!H1</f>
        <v>NCR Portfolio</v>
      </c>
      <c r="AK1" s="81" t="str">
        <f>KPCO_Additions_Winter!I1</f>
        <v>REF Winter</v>
      </c>
      <c r="AL1" s="81" t="str">
        <f>KPCO_Additions_Winter!J1</f>
        <v>CC Portfolio</v>
      </c>
      <c r="AM1" s="81" t="str">
        <f>KPCO_Additions_Winter!K1</f>
        <v>No Wind</v>
      </c>
      <c r="AN1" s="81" t="str">
        <f>KPCO_Additions_Winter!L1</f>
        <v>High Interconnect</v>
      </c>
      <c r="AO1" s="81" t="str">
        <f>KPCO_Additions_Winter!M1</f>
        <v>Preferred Plan</v>
      </c>
      <c r="AP1" s="81" t="str">
        <f>KPCO_Additions_Winter!N1</f>
        <v>Going In Position</v>
      </c>
      <c r="AQ1" s="81" t="str">
        <f>KPCO_Additions_Winter!O1</f>
        <v xml:space="preserve">  </v>
      </c>
      <c r="AR1" s="81" t="str">
        <f>KPCO_Additions_Winter!P1</f>
        <v>No Additions</v>
      </c>
    </row>
    <row r="2" spans="1:53" ht="34.5" customHeight="1" thickBot="1" x14ac:dyDescent="0.3">
      <c r="D2" s="211" t="s">
        <v>186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97"/>
      <c r="R2" s="211" t="s">
        <v>187</v>
      </c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F2" s="212" t="s">
        <v>188</v>
      </c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4"/>
      <c r="AS2" s="40"/>
      <c r="AW2" s="105">
        <v>2026</v>
      </c>
      <c r="AX2" s="105">
        <v>2030</v>
      </c>
      <c r="AY2" s="105">
        <v>2035</v>
      </c>
      <c r="AZ2" s="105">
        <v>2040</v>
      </c>
    </row>
    <row r="3" spans="1:53" x14ac:dyDescent="0.25">
      <c r="A3" s="7" t="s">
        <v>189</v>
      </c>
      <c r="B3" s="8" t="s">
        <v>17</v>
      </c>
      <c r="C3" s="9" t="s">
        <v>190</v>
      </c>
      <c r="D3" s="82" t="str">
        <f>"KPCo "&amp;D1</f>
        <v>KPCo REF Portfolio</v>
      </c>
      <c r="E3" s="82" t="str">
        <f t="shared" ref="E3:P3" si="1">"KPCo "&amp;E1</f>
        <v>KPCo REF-HC Portfolio</v>
      </c>
      <c r="F3" s="82" t="str">
        <f t="shared" si="1"/>
        <v>KPCo CETA Portfolio</v>
      </c>
      <c r="G3" s="82" t="str">
        <f t="shared" si="1"/>
        <v>KPCo ECR Portfolio</v>
      </c>
      <c r="H3" s="82" t="str">
        <f t="shared" si="1"/>
        <v>KPCo NCR Portfolio</v>
      </c>
      <c r="I3" s="82" t="str">
        <f t="shared" si="1"/>
        <v>KPCo REF Winter</v>
      </c>
      <c r="J3" s="82" t="str">
        <f t="shared" si="1"/>
        <v>KPCo CC Portfolio</v>
      </c>
      <c r="K3" s="82" t="str">
        <f t="shared" si="1"/>
        <v>KPCo No Wind</v>
      </c>
      <c r="L3" s="82" t="str">
        <f t="shared" si="1"/>
        <v>KPCo High Interconnect</v>
      </c>
      <c r="M3" s="82" t="str">
        <f t="shared" si="1"/>
        <v>KPCo Preferred Plan</v>
      </c>
      <c r="N3" s="82" t="str">
        <f t="shared" si="1"/>
        <v>KPCo Going In Position</v>
      </c>
      <c r="O3" s="82" t="str">
        <f t="shared" si="1"/>
        <v xml:space="preserve">KPCo   </v>
      </c>
      <c r="P3" s="82" t="str">
        <f t="shared" si="1"/>
        <v>KPCo No Additions</v>
      </c>
      <c r="R3" s="82" t="str">
        <f>"KPCo "&amp;R1</f>
        <v>KPCo REF Portfolio</v>
      </c>
      <c r="S3" s="82" t="str">
        <f t="shared" ref="S3:AD3" si="2">"KPCo "&amp;S1</f>
        <v>KPCo REF-HC Portfolio</v>
      </c>
      <c r="T3" s="82" t="str">
        <f t="shared" si="2"/>
        <v>KPCo CETA Portfolio</v>
      </c>
      <c r="U3" s="82" t="str">
        <f t="shared" si="2"/>
        <v>KPCo ECR Portfolio</v>
      </c>
      <c r="V3" s="82" t="str">
        <f t="shared" ref="V3:W3" si="3">"KPCo "&amp;V1</f>
        <v>KPCo NCR Portfolio</v>
      </c>
      <c r="W3" s="82" t="str">
        <f t="shared" si="3"/>
        <v>KPCo REF Winter</v>
      </c>
      <c r="X3" s="82" t="str">
        <f t="shared" si="2"/>
        <v>KPCo CC Portfolio</v>
      </c>
      <c r="Y3" s="82" t="str">
        <f t="shared" si="2"/>
        <v>KPCo No Wind</v>
      </c>
      <c r="Z3" s="82" t="str">
        <f t="shared" si="2"/>
        <v>KPCo High Interconnect</v>
      </c>
      <c r="AA3" s="82" t="str">
        <f t="shared" si="2"/>
        <v>KPCo Preferred Plan</v>
      </c>
      <c r="AB3" s="82" t="str">
        <f t="shared" ref="AB3:AC3" si="4">"KPCo "&amp;AB1</f>
        <v>KPCo Going In Position</v>
      </c>
      <c r="AC3" s="82" t="str">
        <f t="shared" si="4"/>
        <v xml:space="preserve">KPCo   </v>
      </c>
      <c r="AD3" s="82" t="str">
        <f t="shared" si="2"/>
        <v>KPCo No Additions</v>
      </c>
      <c r="AF3" s="82" t="str">
        <f>"KPCo "&amp;AF1</f>
        <v>KPCo REF Portfolio</v>
      </c>
      <c r="AG3" s="82" t="str">
        <f t="shared" ref="AG3:AR3" si="5">"KPCo "&amp;AG1</f>
        <v>KPCo REF-HC Portfolio</v>
      </c>
      <c r="AH3" s="82" t="str">
        <f t="shared" si="5"/>
        <v>KPCo CETA Portfolio</v>
      </c>
      <c r="AI3" s="82" t="str">
        <f>"KPCo "&amp;AI1</f>
        <v>KPCo ECR Portfolio</v>
      </c>
      <c r="AJ3" s="82" t="str">
        <f t="shared" ref="AJ3:AK3" si="6">"KPCo "&amp;AJ1</f>
        <v>KPCo NCR Portfolio</v>
      </c>
      <c r="AK3" s="82" t="str">
        <f t="shared" si="6"/>
        <v>KPCo REF Winter</v>
      </c>
      <c r="AL3" s="82" t="str">
        <f t="shared" ref="AL3:AN3" si="7">"KPCo "&amp;AL1</f>
        <v>KPCo CC Portfolio</v>
      </c>
      <c r="AM3" s="82" t="str">
        <f t="shared" si="7"/>
        <v>KPCo No Wind</v>
      </c>
      <c r="AN3" s="82" t="str">
        <f t="shared" si="7"/>
        <v>KPCo High Interconnect</v>
      </c>
      <c r="AO3" s="82" t="str">
        <f t="shared" si="5"/>
        <v>KPCo Preferred Plan</v>
      </c>
      <c r="AP3" s="82" t="str">
        <f t="shared" si="5"/>
        <v>KPCo Going In Position</v>
      </c>
      <c r="AQ3" s="82" t="str">
        <f t="shared" si="5"/>
        <v xml:space="preserve">KPCo   </v>
      </c>
      <c r="AR3" s="82" t="str">
        <f t="shared" si="5"/>
        <v>KPCo No Additions</v>
      </c>
      <c r="AU3" s="128" t="s">
        <v>191</v>
      </c>
      <c r="AV3" t="s">
        <v>622</v>
      </c>
      <c r="AW3" s="82" t="s">
        <v>193</v>
      </c>
      <c r="AX3" s="82" t="s">
        <v>194</v>
      </c>
      <c r="AY3" s="82" t="s">
        <v>195</v>
      </c>
      <c r="AZ3" s="82" t="s">
        <v>196</v>
      </c>
      <c r="BA3" s="82" t="s">
        <v>197</v>
      </c>
    </row>
    <row r="4" spans="1:53" x14ac:dyDescent="0.25">
      <c r="A4" s="10" t="str">
        <f>KPCO_Additions_Summer!A4</f>
        <v>Area 1001 Gas CC 2x1 2024</v>
      </c>
      <c r="B4" s="10">
        <f>KPCO_Additions_Summer!B4</f>
        <v>2024</v>
      </c>
      <c r="C4" s="10" t="str">
        <f>KPCO_Additions_Summer!C4</f>
        <v>Gas CC 2x1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R4" s="83">
        <f>D4</f>
        <v>0</v>
      </c>
      <c r="S4" s="83">
        <f>E4</f>
        <v>0</v>
      </c>
      <c r="T4" s="83">
        <f>F4</f>
        <v>0</v>
      </c>
      <c r="U4" s="83">
        <f>G4</f>
        <v>0</v>
      </c>
      <c r="V4" s="83">
        <f t="shared" ref="V4:W4" si="8">H4</f>
        <v>0</v>
      </c>
      <c r="W4" s="83">
        <f t="shared" si="8"/>
        <v>0</v>
      </c>
      <c r="X4" s="83">
        <f>J4</f>
        <v>0</v>
      </c>
      <c r="Y4" s="83">
        <f>K4</f>
        <v>0</v>
      </c>
      <c r="Z4" s="83">
        <f>L4</f>
        <v>0</v>
      </c>
      <c r="AA4" s="83">
        <f>M4</f>
        <v>0</v>
      </c>
      <c r="AB4" s="83">
        <f t="shared" ref="AB4:AC4" si="9">N4</f>
        <v>0</v>
      </c>
      <c r="AC4" s="83">
        <f t="shared" si="9"/>
        <v>0</v>
      </c>
      <c r="AD4" s="83">
        <f>P4</f>
        <v>0</v>
      </c>
      <c r="AF4" s="83">
        <f>KPCO_Additions_Winter!R4*'Key Assumptions'!$I23</f>
        <v>0</v>
      </c>
      <c r="AG4" s="83">
        <f>KPCO_Additions_Winter!S4*'Key Assumptions'!$I23</f>
        <v>0</v>
      </c>
      <c r="AH4" s="83">
        <f>KPCO_Additions_Winter!T4*'Key Assumptions'!$I23</f>
        <v>0</v>
      </c>
      <c r="AI4" s="83">
        <f>KPCO_Additions_Winter!U4*'Key Assumptions'!$I23</f>
        <v>0</v>
      </c>
      <c r="AJ4" s="83">
        <f>KPCO_Additions_Winter!V4*'Key Assumptions'!$I23</f>
        <v>0</v>
      </c>
      <c r="AK4" s="83">
        <f>KPCO_Additions_Winter!W4*'Key Assumptions'!$I23</f>
        <v>0</v>
      </c>
      <c r="AL4" s="83">
        <f>KPCO_Additions_Winter!X4*'Key Assumptions'!$I23</f>
        <v>0</v>
      </c>
      <c r="AM4" s="83">
        <f>KPCO_Additions_Winter!Y4*'Key Assumptions'!$I23</f>
        <v>0</v>
      </c>
      <c r="AN4" s="83">
        <f>KPCO_Additions_Winter!Z4*'Key Assumptions'!$I23</f>
        <v>0</v>
      </c>
      <c r="AO4" s="83">
        <f>KPCO_Additions_Winter!AA4*'Key Assumptions'!$I23</f>
        <v>0</v>
      </c>
      <c r="AP4" s="83">
        <f>KPCO_Additions_Winter!AB4*'Key Assumptions'!$I23</f>
        <v>0</v>
      </c>
      <c r="AQ4" s="83">
        <f>KPCO_Additions_Winter!AC4*'Key Assumptions'!$I23</f>
        <v>0</v>
      </c>
      <c r="AR4" s="83">
        <f>KPCO_Additions_Winter!AD4*'Key Assumptions'!$I23</f>
        <v>0</v>
      </c>
      <c r="AT4" t="s">
        <v>5</v>
      </c>
      <c r="AV4" t="s">
        <v>5</v>
      </c>
      <c r="AW4" s="43">
        <f t="shared" ref="AW4:AW26" si="10">SUMIFS(INDEX($D$4:$Q$800,0,MATCH($AV$3,$D$3:$Q$3,0)),$B$4:$B$800,"&lt;="&amp;AW$2,$AT$4:$AT$800,$AV4)</f>
        <v>0</v>
      </c>
      <c r="AX4" s="43">
        <f t="shared" ref="AX4:AZ26" si="11">SUMIFS(INDEX($D$4:$Q$800,0,MATCH($AV$3,$D$3:$Q$3,0)),$B$4:$B$800,"&lt;="&amp;AX$2,$B$4:$B$800,"&gt;"&amp;AW$2,$AT$4:$AT$800,$AV4)</f>
        <v>0</v>
      </c>
      <c r="AY4" s="43">
        <f t="shared" si="11"/>
        <v>0</v>
      </c>
      <c r="AZ4" s="43">
        <f t="shared" si="11"/>
        <v>0</v>
      </c>
      <c r="BA4" s="43">
        <f t="shared" ref="BA4:BA26" si="12">SUMIFS(INDEX($D$4:$Q$800,0,MATCH($AV$3,$D$3:$Q$3,0)),$B$4:$B$800,"&gt;"&amp;AZ$2,$AT$4:$AT$800,$AV4)</f>
        <v>0</v>
      </c>
    </row>
    <row r="5" spans="1:53" x14ac:dyDescent="0.25">
      <c r="A5" s="10" t="str">
        <f>KPCO_Additions_Summer!A5</f>
        <v>Area 1001 Gas CC 2x1 2025</v>
      </c>
      <c r="B5" s="10">
        <f>KPCO_Additions_Summer!B5</f>
        <v>2025</v>
      </c>
      <c r="C5" s="10" t="str">
        <f>KPCO_Additions_Summer!C5</f>
        <v>Gas CC 2x1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R5" s="83">
        <f t="shared" ref="R5:R23" si="13">D5+R4</f>
        <v>0</v>
      </c>
      <c r="S5" s="83">
        <f t="shared" ref="S5:S23" si="14">E5+S4</f>
        <v>0</v>
      </c>
      <c r="T5" s="83">
        <f t="shared" ref="T5:T23" si="15">F5+T4</f>
        <v>0</v>
      </c>
      <c r="U5" s="83">
        <f t="shared" ref="U5:U23" si="16">G5+U4</f>
        <v>0</v>
      </c>
      <c r="V5" s="83">
        <f t="shared" ref="V5:W20" si="17">H5+V4</f>
        <v>0</v>
      </c>
      <c r="W5" s="83">
        <f t="shared" si="17"/>
        <v>0</v>
      </c>
      <c r="X5" s="83">
        <f t="shared" ref="X5:X23" si="18">J5+X4</f>
        <v>0</v>
      </c>
      <c r="Y5" s="83">
        <f t="shared" ref="Y5:Y23" si="19">K5+Y4</f>
        <v>0</v>
      </c>
      <c r="Z5" s="83">
        <f t="shared" ref="Z5:Z23" si="20">L5+Z4</f>
        <v>0</v>
      </c>
      <c r="AA5" s="83">
        <f t="shared" ref="AA5:AA23" si="21">M5+AA4</f>
        <v>0</v>
      </c>
      <c r="AB5" s="83">
        <f t="shared" ref="AB5:AC20" si="22">N5+AB4</f>
        <v>0</v>
      </c>
      <c r="AC5" s="83">
        <f t="shared" si="22"/>
        <v>0</v>
      </c>
      <c r="AD5" s="83">
        <f t="shared" ref="AD5:AD23" si="23">P5+AD4</f>
        <v>0</v>
      </c>
      <c r="AF5" s="83">
        <f>KPCO_Additions_Winter!R5*'Key Assumptions'!$I24</f>
        <v>0</v>
      </c>
      <c r="AG5" s="83">
        <f>KPCO_Additions_Winter!S5*'Key Assumptions'!$I24</f>
        <v>0</v>
      </c>
      <c r="AH5" s="83">
        <f>KPCO_Additions_Winter!T5*'Key Assumptions'!$I24</f>
        <v>0</v>
      </c>
      <c r="AI5" s="83">
        <f>KPCO_Additions_Winter!U5*'Key Assumptions'!$I24</f>
        <v>0</v>
      </c>
      <c r="AJ5" s="83">
        <f>KPCO_Additions_Winter!V5*'Key Assumptions'!$I24</f>
        <v>0</v>
      </c>
      <c r="AK5" s="83">
        <f>KPCO_Additions_Winter!W5*'Key Assumptions'!$I24</f>
        <v>0</v>
      </c>
      <c r="AL5" s="83">
        <f>KPCO_Additions_Winter!X5*'Key Assumptions'!$I24</f>
        <v>0</v>
      </c>
      <c r="AM5" s="83">
        <f>KPCO_Additions_Winter!Y5*'Key Assumptions'!$I24</f>
        <v>0</v>
      </c>
      <c r="AN5" s="83">
        <f>KPCO_Additions_Winter!Z5*'Key Assumptions'!$I24</f>
        <v>0</v>
      </c>
      <c r="AO5" s="83">
        <f>KPCO_Additions_Winter!AA5*'Key Assumptions'!$I24</f>
        <v>0</v>
      </c>
      <c r="AP5" s="83">
        <f>KPCO_Additions_Winter!AB5*'Key Assumptions'!$I24</f>
        <v>0</v>
      </c>
      <c r="AQ5" s="83">
        <f>KPCO_Additions_Winter!AC5*'Key Assumptions'!$I24</f>
        <v>0</v>
      </c>
      <c r="AR5" s="83">
        <f>KPCO_Additions_Winter!AD5*'Key Assumptions'!$I24</f>
        <v>0</v>
      </c>
      <c r="AT5" t="s">
        <v>5</v>
      </c>
      <c r="AV5" t="s">
        <v>3</v>
      </c>
      <c r="AW5" s="43">
        <f t="shared" si="10"/>
        <v>0</v>
      </c>
      <c r="AX5" s="43">
        <f t="shared" si="11"/>
        <v>480</v>
      </c>
      <c r="AY5" s="43">
        <f t="shared" si="11"/>
        <v>0</v>
      </c>
      <c r="AZ5" s="43">
        <f t="shared" si="11"/>
        <v>0</v>
      </c>
      <c r="BA5" s="43">
        <f t="shared" si="12"/>
        <v>0</v>
      </c>
    </row>
    <row r="6" spans="1:53" ht="15" customHeight="1" x14ac:dyDescent="0.25">
      <c r="A6" s="10" t="str">
        <f>KPCO_Additions_Summer!A6</f>
        <v>Area 1001 Gas CC 2x1 2026</v>
      </c>
      <c r="B6" s="10">
        <f>KPCO_Additions_Summer!B6</f>
        <v>2026</v>
      </c>
      <c r="C6" s="10" t="str">
        <f>KPCO_Additions_Summer!C6</f>
        <v>Gas CC 2x1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R6" s="83">
        <f t="shared" si="13"/>
        <v>0</v>
      </c>
      <c r="S6" s="83">
        <f t="shared" si="14"/>
        <v>0</v>
      </c>
      <c r="T6" s="83">
        <f t="shared" si="15"/>
        <v>0</v>
      </c>
      <c r="U6" s="83">
        <f t="shared" si="16"/>
        <v>0</v>
      </c>
      <c r="V6" s="83">
        <f t="shared" si="17"/>
        <v>0</v>
      </c>
      <c r="W6" s="83">
        <f t="shared" si="17"/>
        <v>0</v>
      </c>
      <c r="X6" s="83">
        <f t="shared" si="18"/>
        <v>0</v>
      </c>
      <c r="Y6" s="83">
        <f t="shared" si="19"/>
        <v>0</v>
      </c>
      <c r="Z6" s="83">
        <f t="shared" si="20"/>
        <v>0</v>
      </c>
      <c r="AA6" s="83">
        <f t="shared" si="21"/>
        <v>0</v>
      </c>
      <c r="AB6" s="83">
        <f t="shared" si="22"/>
        <v>0</v>
      </c>
      <c r="AC6" s="83">
        <f t="shared" si="22"/>
        <v>0</v>
      </c>
      <c r="AD6" s="83">
        <f t="shared" si="23"/>
        <v>0</v>
      </c>
      <c r="AF6" s="83">
        <f>KPCO_Additions_Winter!R6*'Key Assumptions'!$I25</f>
        <v>0</v>
      </c>
      <c r="AG6" s="83">
        <f>KPCO_Additions_Winter!S6*'Key Assumptions'!$I25</f>
        <v>0</v>
      </c>
      <c r="AH6" s="83">
        <f>KPCO_Additions_Winter!T6*'Key Assumptions'!$I25</f>
        <v>0</v>
      </c>
      <c r="AI6" s="83">
        <f>KPCO_Additions_Winter!U6*'Key Assumptions'!$I25</f>
        <v>0</v>
      </c>
      <c r="AJ6" s="83">
        <f>KPCO_Additions_Winter!V6*'Key Assumptions'!$I25</f>
        <v>0</v>
      </c>
      <c r="AK6" s="83">
        <f>KPCO_Additions_Winter!W6*'Key Assumptions'!$I25</f>
        <v>0</v>
      </c>
      <c r="AL6" s="83">
        <f>KPCO_Additions_Winter!X6*'Key Assumptions'!$I25</f>
        <v>0</v>
      </c>
      <c r="AM6" s="83">
        <f>KPCO_Additions_Winter!Y6*'Key Assumptions'!$I25</f>
        <v>0</v>
      </c>
      <c r="AN6" s="83">
        <f>KPCO_Additions_Winter!Z6*'Key Assumptions'!$I25</f>
        <v>0</v>
      </c>
      <c r="AO6" s="83">
        <f>KPCO_Additions_Winter!AA6*'Key Assumptions'!$I25</f>
        <v>0</v>
      </c>
      <c r="AP6" s="83">
        <f>KPCO_Additions_Winter!AB6*'Key Assumptions'!$I25</f>
        <v>0</v>
      </c>
      <c r="AQ6" s="83">
        <f>KPCO_Additions_Winter!AC6*'Key Assumptions'!$I25</f>
        <v>0</v>
      </c>
      <c r="AR6" s="83">
        <f>KPCO_Additions_Winter!AD6*'Key Assumptions'!$I25</f>
        <v>0</v>
      </c>
      <c r="AT6" t="s">
        <v>5</v>
      </c>
      <c r="AV6" t="s">
        <v>4</v>
      </c>
      <c r="AW6" s="43">
        <f t="shared" si="10"/>
        <v>0</v>
      </c>
      <c r="AX6" s="43">
        <f t="shared" si="11"/>
        <v>0</v>
      </c>
      <c r="AY6" s="43">
        <f t="shared" si="11"/>
        <v>0</v>
      </c>
      <c r="AZ6" s="43">
        <f t="shared" si="11"/>
        <v>0</v>
      </c>
      <c r="BA6" s="43">
        <f t="shared" si="12"/>
        <v>0</v>
      </c>
    </row>
    <row r="7" spans="1:53" x14ac:dyDescent="0.25">
      <c r="A7" s="10" t="str">
        <f>KPCO_Additions_Summer!A7</f>
        <v>Area 1001 Gas CC 2x1 2027</v>
      </c>
      <c r="B7" s="10">
        <f>KPCO_Additions_Summer!B7</f>
        <v>2027</v>
      </c>
      <c r="C7" s="10" t="str">
        <f>KPCO_Additions_Summer!C7</f>
        <v>Gas CC 2x1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R7" s="83">
        <f t="shared" si="13"/>
        <v>0</v>
      </c>
      <c r="S7" s="83">
        <f t="shared" si="14"/>
        <v>0</v>
      </c>
      <c r="T7" s="83">
        <f t="shared" si="15"/>
        <v>0</v>
      </c>
      <c r="U7" s="83">
        <f t="shared" si="16"/>
        <v>0</v>
      </c>
      <c r="V7" s="83">
        <f t="shared" si="17"/>
        <v>0</v>
      </c>
      <c r="W7" s="83">
        <f t="shared" si="17"/>
        <v>0</v>
      </c>
      <c r="X7" s="83">
        <f t="shared" si="18"/>
        <v>0</v>
      </c>
      <c r="Y7" s="83">
        <f t="shared" si="19"/>
        <v>0</v>
      </c>
      <c r="Z7" s="83">
        <f t="shared" si="20"/>
        <v>0</v>
      </c>
      <c r="AA7" s="83">
        <f t="shared" si="21"/>
        <v>0</v>
      </c>
      <c r="AB7" s="83">
        <f t="shared" si="22"/>
        <v>0</v>
      </c>
      <c r="AC7" s="83">
        <f t="shared" si="22"/>
        <v>0</v>
      </c>
      <c r="AD7" s="83">
        <f t="shared" si="23"/>
        <v>0</v>
      </c>
      <c r="AF7" s="83">
        <f>KPCO_Additions_Winter!R7*'Key Assumptions'!$I26</f>
        <v>0</v>
      </c>
      <c r="AG7" s="83">
        <f>KPCO_Additions_Winter!S7*'Key Assumptions'!$I26</f>
        <v>0</v>
      </c>
      <c r="AH7" s="83">
        <f>KPCO_Additions_Winter!T7*'Key Assumptions'!$I26</f>
        <v>0</v>
      </c>
      <c r="AI7" s="83">
        <f>KPCO_Additions_Winter!U7*'Key Assumptions'!$I26</f>
        <v>0</v>
      </c>
      <c r="AJ7" s="83">
        <f>KPCO_Additions_Winter!V7*'Key Assumptions'!$I26</f>
        <v>0</v>
      </c>
      <c r="AK7" s="83">
        <f>KPCO_Additions_Winter!W7*'Key Assumptions'!$I26</f>
        <v>0</v>
      </c>
      <c r="AL7" s="83">
        <f>KPCO_Additions_Winter!X7*'Key Assumptions'!$I26</f>
        <v>0</v>
      </c>
      <c r="AM7" s="83">
        <f>KPCO_Additions_Winter!Y7*'Key Assumptions'!$I26</f>
        <v>0</v>
      </c>
      <c r="AN7" s="83">
        <f>KPCO_Additions_Winter!Z7*'Key Assumptions'!$I26</f>
        <v>0</v>
      </c>
      <c r="AO7" s="83">
        <f>KPCO_Additions_Winter!AA7*'Key Assumptions'!$I26</f>
        <v>0</v>
      </c>
      <c r="AP7" s="83">
        <f>KPCO_Additions_Winter!AB7*'Key Assumptions'!$I26</f>
        <v>0</v>
      </c>
      <c r="AQ7" s="83">
        <f>KPCO_Additions_Winter!AC7*'Key Assumptions'!$I26</f>
        <v>0</v>
      </c>
      <c r="AR7" s="83">
        <f>KPCO_Additions_Winter!AD7*'Key Assumptions'!$I26</f>
        <v>0</v>
      </c>
      <c r="AT7" t="s">
        <v>5</v>
      </c>
      <c r="AV7" t="s">
        <v>98</v>
      </c>
      <c r="AW7" s="43">
        <f t="shared" si="10"/>
        <v>0</v>
      </c>
      <c r="AX7" s="43">
        <f t="shared" si="11"/>
        <v>0</v>
      </c>
      <c r="AY7" s="43">
        <f t="shared" si="11"/>
        <v>0</v>
      </c>
      <c r="AZ7" s="43">
        <f t="shared" si="11"/>
        <v>0</v>
      </c>
      <c r="BA7" s="43">
        <f t="shared" si="12"/>
        <v>0</v>
      </c>
    </row>
    <row r="8" spans="1:53" x14ac:dyDescent="0.25">
      <c r="A8" s="10" t="str">
        <f>KPCO_Additions_Summer!A8</f>
        <v>Area 1001 Gas CC 2x1 2028</v>
      </c>
      <c r="B8" s="10">
        <f>KPCO_Additions_Summer!B8</f>
        <v>2028</v>
      </c>
      <c r="C8" s="10" t="str">
        <f>KPCO_Additions_Summer!C8</f>
        <v>Gas CC 2x1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R8" s="83">
        <f t="shared" si="13"/>
        <v>0</v>
      </c>
      <c r="S8" s="83">
        <f t="shared" si="14"/>
        <v>0</v>
      </c>
      <c r="T8" s="83">
        <f t="shared" si="15"/>
        <v>0</v>
      </c>
      <c r="U8" s="83">
        <f t="shared" si="16"/>
        <v>0</v>
      </c>
      <c r="V8" s="83">
        <f t="shared" si="17"/>
        <v>0</v>
      </c>
      <c r="W8" s="83">
        <f t="shared" si="17"/>
        <v>0</v>
      </c>
      <c r="X8" s="83">
        <f t="shared" si="18"/>
        <v>0</v>
      </c>
      <c r="Y8" s="83">
        <f t="shared" si="19"/>
        <v>0</v>
      </c>
      <c r="Z8" s="83">
        <f t="shared" si="20"/>
        <v>0</v>
      </c>
      <c r="AA8" s="83">
        <f t="shared" si="21"/>
        <v>0</v>
      </c>
      <c r="AB8" s="83">
        <f t="shared" si="22"/>
        <v>0</v>
      </c>
      <c r="AC8" s="83">
        <f t="shared" si="22"/>
        <v>0</v>
      </c>
      <c r="AD8" s="83">
        <f t="shared" si="23"/>
        <v>0</v>
      </c>
      <c r="AF8" s="83">
        <f>KPCO_Additions_Winter!R8*'Key Assumptions'!$I27</f>
        <v>0</v>
      </c>
      <c r="AG8" s="83">
        <f>KPCO_Additions_Winter!S8*'Key Assumptions'!$I27</f>
        <v>0</v>
      </c>
      <c r="AH8" s="83">
        <f>KPCO_Additions_Winter!T8*'Key Assumptions'!$I27</f>
        <v>0</v>
      </c>
      <c r="AI8" s="83">
        <f>KPCO_Additions_Winter!U8*'Key Assumptions'!$I27</f>
        <v>0</v>
      </c>
      <c r="AJ8" s="83">
        <f>KPCO_Additions_Winter!V8*'Key Assumptions'!$I27</f>
        <v>0</v>
      </c>
      <c r="AK8" s="83">
        <f>KPCO_Additions_Winter!W8*'Key Assumptions'!$I27</f>
        <v>0</v>
      </c>
      <c r="AL8" s="83">
        <f>KPCO_Additions_Winter!X8*'Key Assumptions'!$I27</f>
        <v>0</v>
      </c>
      <c r="AM8" s="83">
        <f>KPCO_Additions_Winter!Y8*'Key Assumptions'!$I27</f>
        <v>0</v>
      </c>
      <c r="AN8" s="83">
        <f>KPCO_Additions_Winter!Z8*'Key Assumptions'!$I27</f>
        <v>0</v>
      </c>
      <c r="AO8" s="83">
        <f>KPCO_Additions_Winter!AA8*'Key Assumptions'!$I27</f>
        <v>0</v>
      </c>
      <c r="AP8" s="83">
        <f>KPCO_Additions_Winter!AB8*'Key Assumptions'!$I27</f>
        <v>0</v>
      </c>
      <c r="AQ8" s="83">
        <f>KPCO_Additions_Winter!AC8*'Key Assumptions'!$I27</f>
        <v>0</v>
      </c>
      <c r="AR8" s="83">
        <f>KPCO_Additions_Winter!AD8*'Key Assumptions'!$I27</f>
        <v>0</v>
      </c>
      <c r="AT8" t="s">
        <v>5</v>
      </c>
      <c r="AV8" t="s">
        <v>99</v>
      </c>
      <c r="AW8" s="43">
        <f t="shared" si="10"/>
        <v>0</v>
      </c>
      <c r="AX8" s="43">
        <f t="shared" si="11"/>
        <v>0</v>
      </c>
      <c r="AY8" s="43">
        <f t="shared" si="11"/>
        <v>0</v>
      </c>
      <c r="AZ8" s="43">
        <f t="shared" si="11"/>
        <v>0</v>
      </c>
      <c r="BA8" s="43">
        <f t="shared" si="12"/>
        <v>0</v>
      </c>
    </row>
    <row r="9" spans="1:53" ht="14.65" customHeight="1" x14ac:dyDescent="0.25">
      <c r="A9" s="10" t="str">
        <f>KPCO_Additions_Summer!A9</f>
        <v>Area 1001 Gas CC 2x1 2029</v>
      </c>
      <c r="B9" s="10">
        <f>KPCO_Additions_Summer!B9</f>
        <v>2029</v>
      </c>
      <c r="C9" s="10" t="str">
        <f>KPCO_Additions_Summer!C9</f>
        <v>Gas CC 2x1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R9" s="83">
        <f t="shared" si="13"/>
        <v>0</v>
      </c>
      <c r="S9" s="83">
        <f t="shared" si="14"/>
        <v>0</v>
      </c>
      <c r="T9" s="83">
        <f t="shared" si="15"/>
        <v>0</v>
      </c>
      <c r="U9" s="83">
        <f t="shared" si="16"/>
        <v>0</v>
      </c>
      <c r="V9" s="83">
        <f t="shared" si="17"/>
        <v>0</v>
      </c>
      <c r="W9" s="83">
        <f t="shared" si="17"/>
        <v>0</v>
      </c>
      <c r="X9" s="83">
        <f t="shared" si="18"/>
        <v>0</v>
      </c>
      <c r="Y9" s="83">
        <f t="shared" si="19"/>
        <v>0</v>
      </c>
      <c r="Z9" s="83">
        <f t="shared" si="20"/>
        <v>0</v>
      </c>
      <c r="AA9" s="83">
        <f t="shared" si="21"/>
        <v>0</v>
      </c>
      <c r="AB9" s="83">
        <f t="shared" si="22"/>
        <v>0</v>
      </c>
      <c r="AC9" s="83">
        <f t="shared" si="22"/>
        <v>0</v>
      </c>
      <c r="AD9" s="83">
        <f t="shared" si="23"/>
        <v>0</v>
      </c>
      <c r="AF9" s="83">
        <f>KPCO_Additions_Winter!R9*'Key Assumptions'!$I28</f>
        <v>0</v>
      </c>
      <c r="AG9" s="83">
        <f>KPCO_Additions_Winter!S9*'Key Assumptions'!$I28</f>
        <v>0</v>
      </c>
      <c r="AH9" s="83">
        <f>KPCO_Additions_Winter!T9*'Key Assumptions'!$I28</f>
        <v>0</v>
      </c>
      <c r="AI9" s="83">
        <f>KPCO_Additions_Winter!U9*'Key Assumptions'!$I28</f>
        <v>0</v>
      </c>
      <c r="AJ9" s="83">
        <f>KPCO_Additions_Winter!V9*'Key Assumptions'!$I28</f>
        <v>0</v>
      </c>
      <c r="AK9" s="83">
        <f>KPCO_Additions_Winter!W9*'Key Assumptions'!$I28</f>
        <v>0</v>
      </c>
      <c r="AL9" s="83">
        <f>KPCO_Additions_Winter!X9*'Key Assumptions'!$I28</f>
        <v>0</v>
      </c>
      <c r="AM9" s="83">
        <f>KPCO_Additions_Winter!Y9*'Key Assumptions'!$I28</f>
        <v>0</v>
      </c>
      <c r="AN9" s="83">
        <f>KPCO_Additions_Winter!Z9*'Key Assumptions'!$I28</f>
        <v>0</v>
      </c>
      <c r="AO9" s="83">
        <f>KPCO_Additions_Winter!AA9*'Key Assumptions'!$I28</f>
        <v>0</v>
      </c>
      <c r="AP9" s="83">
        <f>KPCO_Additions_Winter!AB9*'Key Assumptions'!$I28</f>
        <v>0</v>
      </c>
      <c r="AQ9" s="83">
        <f>KPCO_Additions_Winter!AC9*'Key Assumptions'!$I28</f>
        <v>0</v>
      </c>
      <c r="AR9" s="83">
        <f>KPCO_Additions_Winter!AD9*'Key Assumptions'!$I28</f>
        <v>0</v>
      </c>
      <c r="AT9" t="s">
        <v>5</v>
      </c>
      <c r="AV9" t="s">
        <v>100</v>
      </c>
      <c r="AW9" s="43">
        <f t="shared" si="10"/>
        <v>0</v>
      </c>
      <c r="AX9" s="43">
        <f t="shared" si="11"/>
        <v>0</v>
      </c>
      <c r="AY9" s="43">
        <f t="shared" si="11"/>
        <v>0</v>
      </c>
      <c r="AZ9" s="43">
        <f t="shared" si="11"/>
        <v>0</v>
      </c>
      <c r="BA9" s="43">
        <f t="shared" si="12"/>
        <v>0</v>
      </c>
    </row>
    <row r="10" spans="1:53" ht="15" customHeight="1" x14ac:dyDescent="0.25">
      <c r="A10" s="10" t="str">
        <f>KPCO_Additions_Summer!A10</f>
        <v>Area 1001 Gas CC 2x1 2030</v>
      </c>
      <c r="B10" s="10">
        <f>KPCO_Additions_Summer!B10</f>
        <v>2030</v>
      </c>
      <c r="C10" s="10" t="str">
        <f>KPCO_Additions_Summer!C10</f>
        <v>Gas CC 2x1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R10" s="83">
        <f t="shared" si="13"/>
        <v>0</v>
      </c>
      <c r="S10" s="83">
        <f t="shared" si="14"/>
        <v>0</v>
      </c>
      <c r="T10" s="83">
        <f t="shared" si="15"/>
        <v>0</v>
      </c>
      <c r="U10" s="83">
        <f t="shared" si="16"/>
        <v>0</v>
      </c>
      <c r="V10" s="83">
        <f t="shared" si="17"/>
        <v>0</v>
      </c>
      <c r="W10" s="83">
        <f t="shared" si="17"/>
        <v>0</v>
      </c>
      <c r="X10" s="83">
        <f t="shared" si="18"/>
        <v>0</v>
      </c>
      <c r="Y10" s="83">
        <f t="shared" si="19"/>
        <v>0</v>
      </c>
      <c r="Z10" s="83">
        <f t="shared" si="20"/>
        <v>0</v>
      </c>
      <c r="AA10" s="83">
        <f t="shared" si="21"/>
        <v>0</v>
      </c>
      <c r="AB10" s="83">
        <f t="shared" si="22"/>
        <v>0</v>
      </c>
      <c r="AC10" s="83">
        <f t="shared" si="22"/>
        <v>0</v>
      </c>
      <c r="AD10" s="83">
        <f t="shared" si="23"/>
        <v>0</v>
      </c>
      <c r="AF10" s="83">
        <f>KPCO_Additions_Winter!R10*'Key Assumptions'!$I29</f>
        <v>0</v>
      </c>
      <c r="AG10" s="83">
        <f>KPCO_Additions_Winter!S10*'Key Assumptions'!$I29</f>
        <v>0</v>
      </c>
      <c r="AH10" s="83">
        <f>KPCO_Additions_Winter!T10*'Key Assumptions'!$I29</f>
        <v>0</v>
      </c>
      <c r="AI10" s="83">
        <f>KPCO_Additions_Winter!U10*'Key Assumptions'!$I29</f>
        <v>0</v>
      </c>
      <c r="AJ10" s="83">
        <f>KPCO_Additions_Winter!V10*'Key Assumptions'!$I29</f>
        <v>0</v>
      </c>
      <c r="AK10" s="83">
        <f>KPCO_Additions_Winter!W10*'Key Assumptions'!$I29</f>
        <v>0</v>
      </c>
      <c r="AL10" s="83">
        <f>KPCO_Additions_Winter!X10*'Key Assumptions'!$I29</f>
        <v>0</v>
      </c>
      <c r="AM10" s="83">
        <f>KPCO_Additions_Winter!Y10*'Key Assumptions'!$I29</f>
        <v>0</v>
      </c>
      <c r="AN10" s="83">
        <f>KPCO_Additions_Winter!Z10*'Key Assumptions'!$I29</f>
        <v>0</v>
      </c>
      <c r="AO10" s="83">
        <f>KPCO_Additions_Winter!AA10*'Key Assumptions'!$I29</f>
        <v>0</v>
      </c>
      <c r="AP10" s="83">
        <f>KPCO_Additions_Winter!AB10*'Key Assumptions'!$I29</f>
        <v>0</v>
      </c>
      <c r="AQ10" s="83">
        <f>KPCO_Additions_Winter!AC10*'Key Assumptions'!$I29</f>
        <v>0</v>
      </c>
      <c r="AR10" s="83">
        <f>KPCO_Additions_Winter!AD10*'Key Assumptions'!$I29</f>
        <v>0</v>
      </c>
      <c r="AT10" t="s">
        <v>5</v>
      </c>
      <c r="AV10" t="s">
        <v>101</v>
      </c>
      <c r="AW10" s="43">
        <f t="shared" si="10"/>
        <v>0</v>
      </c>
      <c r="AX10" s="43">
        <f t="shared" si="11"/>
        <v>0</v>
      </c>
      <c r="AY10" s="43">
        <f t="shared" si="11"/>
        <v>0</v>
      </c>
      <c r="AZ10" s="43">
        <f t="shared" si="11"/>
        <v>0</v>
      </c>
      <c r="BA10" s="43">
        <f t="shared" si="12"/>
        <v>0</v>
      </c>
    </row>
    <row r="11" spans="1:53" x14ac:dyDescent="0.25">
      <c r="A11" s="10" t="str">
        <f>KPCO_Additions_Summer!A11</f>
        <v>Area 1001 Gas CC 2x1 2031</v>
      </c>
      <c r="B11" s="10">
        <f>KPCO_Additions_Summer!B11</f>
        <v>2031</v>
      </c>
      <c r="C11" s="10" t="str">
        <f>KPCO_Additions_Summer!C11</f>
        <v>Gas CC 2x1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R11" s="83">
        <f t="shared" si="13"/>
        <v>0</v>
      </c>
      <c r="S11" s="83">
        <f t="shared" si="14"/>
        <v>0</v>
      </c>
      <c r="T11" s="83">
        <f t="shared" si="15"/>
        <v>0</v>
      </c>
      <c r="U11" s="83">
        <f t="shared" si="16"/>
        <v>0</v>
      </c>
      <c r="V11" s="83">
        <f t="shared" si="17"/>
        <v>0</v>
      </c>
      <c r="W11" s="83">
        <f t="shared" si="17"/>
        <v>0</v>
      </c>
      <c r="X11" s="83">
        <f t="shared" si="18"/>
        <v>0</v>
      </c>
      <c r="Y11" s="83">
        <f t="shared" si="19"/>
        <v>0</v>
      </c>
      <c r="Z11" s="83">
        <f t="shared" si="20"/>
        <v>0</v>
      </c>
      <c r="AA11" s="83">
        <f t="shared" si="21"/>
        <v>0</v>
      </c>
      <c r="AB11" s="83">
        <f t="shared" si="22"/>
        <v>0</v>
      </c>
      <c r="AC11" s="83">
        <f t="shared" si="22"/>
        <v>0</v>
      </c>
      <c r="AD11" s="83">
        <f t="shared" si="23"/>
        <v>0</v>
      </c>
      <c r="AF11" s="83">
        <f>KPCO_Additions_Winter!R11*'Key Assumptions'!$I30</f>
        <v>0</v>
      </c>
      <c r="AG11" s="83">
        <f>KPCO_Additions_Winter!S11*'Key Assumptions'!$I30</f>
        <v>0</v>
      </c>
      <c r="AH11" s="83">
        <f>KPCO_Additions_Winter!T11*'Key Assumptions'!$I30</f>
        <v>0</v>
      </c>
      <c r="AI11" s="83">
        <f>KPCO_Additions_Winter!U11*'Key Assumptions'!$I30</f>
        <v>0</v>
      </c>
      <c r="AJ11" s="83">
        <f>KPCO_Additions_Winter!V11*'Key Assumptions'!$I30</f>
        <v>0</v>
      </c>
      <c r="AK11" s="83">
        <f>KPCO_Additions_Winter!W11*'Key Assumptions'!$I30</f>
        <v>0</v>
      </c>
      <c r="AL11" s="83">
        <f>KPCO_Additions_Winter!X11*'Key Assumptions'!$I30</f>
        <v>0</v>
      </c>
      <c r="AM11" s="83">
        <f>KPCO_Additions_Winter!Y11*'Key Assumptions'!$I30</f>
        <v>0</v>
      </c>
      <c r="AN11" s="83">
        <f>KPCO_Additions_Winter!Z11*'Key Assumptions'!$I30</f>
        <v>0</v>
      </c>
      <c r="AO11" s="83">
        <f>KPCO_Additions_Winter!AA11*'Key Assumptions'!$I30</f>
        <v>0</v>
      </c>
      <c r="AP11" s="83">
        <f>KPCO_Additions_Winter!AB11*'Key Assumptions'!$I30</f>
        <v>0</v>
      </c>
      <c r="AQ11" s="83">
        <f>KPCO_Additions_Winter!AC11*'Key Assumptions'!$I30</f>
        <v>0</v>
      </c>
      <c r="AR11" s="83">
        <f>KPCO_Additions_Winter!AD11*'Key Assumptions'!$I30</f>
        <v>0</v>
      </c>
      <c r="AT11" t="s">
        <v>5</v>
      </c>
      <c r="AV11" t="s">
        <v>102</v>
      </c>
      <c r="AW11" s="43">
        <f t="shared" si="10"/>
        <v>0</v>
      </c>
      <c r="AX11" s="43">
        <f t="shared" si="11"/>
        <v>0</v>
      </c>
      <c r="AY11" s="43">
        <f t="shared" si="11"/>
        <v>0</v>
      </c>
      <c r="AZ11" s="43">
        <f t="shared" si="11"/>
        <v>0</v>
      </c>
      <c r="BA11" s="43">
        <f t="shared" si="12"/>
        <v>0</v>
      </c>
    </row>
    <row r="12" spans="1:53" x14ac:dyDescent="0.25">
      <c r="A12" s="10" t="str">
        <f>KPCO_Additions_Summer!A12</f>
        <v>Area 1001 Gas CC 2x1 2032</v>
      </c>
      <c r="B12" s="10">
        <f>KPCO_Additions_Summer!B12</f>
        <v>2032</v>
      </c>
      <c r="C12" s="10" t="str">
        <f>KPCO_Additions_Summer!C12</f>
        <v>Gas CC 2x1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R12" s="83">
        <f t="shared" si="13"/>
        <v>0</v>
      </c>
      <c r="S12" s="83">
        <f t="shared" si="14"/>
        <v>0</v>
      </c>
      <c r="T12" s="83">
        <f t="shared" si="15"/>
        <v>0</v>
      </c>
      <c r="U12" s="83">
        <f t="shared" si="16"/>
        <v>0</v>
      </c>
      <c r="V12" s="83">
        <f t="shared" si="17"/>
        <v>0</v>
      </c>
      <c r="W12" s="83">
        <f t="shared" si="17"/>
        <v>0</v>
      </c>
      <c r="X12" s="83">
        <f t="shared" si="18"/>
        <v>0</v>
      </c>
      <c r="Y12" s="83">
        <f t="shared" si="19"/>
        <v>0</v>
      </c>
      <c r="Z12" s="83">
        <f t="shared" si="20"/>
        <v>0</v>
      </c>
      <c r="AA12" s="83">
        <f t="shared" si="21"/>
        <v>0</v>
      </c>
      <c r="AB12" s="83">
        <f t="shared" si="22"/>
        <v>0</v>
      </c>
      <c r="AC12" s="83">
        <f t="shared" si="22"/>
        <v>0</v>
      </c>
      <c r="AD12" s="83">
        <f t="shared" si="23"/>
        <v>0</v>
      </c>
      <c r="AF12" s="83">
        <f>KPCO_Additions_Winter!R12*'Key Assumptions'!$I31</f>
        <v>0</v>
      </c>
      <c r="AG12" s="83">
        <f>KPCO_Additions_Winter!S12*'Key Assumptions'!$I31</f>
        <v>0</v>
      </c>
      <c r="AH12" s="83">
        <f>KPCO_Additions_Winter!T12*'Key Assumptions'!$I31</f>
        <v>0</v>
      </c>
      <c r="AI12" s="83">
        <f>KPCO_Additions_Winter!U12*'Key Assumptions'!$I31</f>
        <v>0</v>
      </c>
      <c r="AJ12" s="83">
        <f>KPCO_Additions_Winter!V12*'Key Assumptions'!$I31</f>
        <v>0</v>
      </c>
      <c r="AK12" s="83">
        <f>KPCO_Additions_Winter!W12*'Key Assumptions'!$I31</f>
        <v>0</v>
      </c>
      <c r="AL12" s="83">
        <f>KPCO_Additions_Winter!X12*'Key Assumptions'!$I31</f>
        <v>0</v>
      </c>
      <c r="AM12" s="83">
        <f>KPCO_Additions_Winter!Y12*'Key Assumptions'!$I31</f>
        <v>0</v>
      </c>
      <c r="AN12" s="83">
        <f>KPCO_Additions_Winter!Z12*'Key Assumptions'!$I31</f>
        <v>0</v>
      </c>
      <c r="AO12" s="83">
        <f>KPCO_Additions_Winter!AA12*'Key Assumptions'!$I31</f>
        <v>0</v>
      </c>
      <c r="AP12" s="83">
        <f>KPCO_Additions_Winter!AB12*'Key Assumptions'!$I31</f>
        <v>0</v>
      </c>
      <c r="AQ12" s="83">
        <f>KPCO_Additions_Winter!AC12*'Key Assumptions'!$I31</f>
        <v>0</v>
      </c>
      <c r="AR12" s="83">
        <f>KPCO_Additions_Winter!AD12*'Key Assumptions'!$I31</f>
        <v>0</v>
      </c>
      <c r="AT12" t="s">
        <v>5</v>
      </c>
      <c r="AV12" t="s">
        <v>6</v>
      </c>
      <c r="AW12" s="43">
        <f t="shared" si="10"/>
        <v>0</v>
      </c>
      <c r="AX12" s="43">
        <f t="shared" si="11"/>
        <v>400</v>
      </c>
      <c r="AY12" s="43">
        <f t="shared" si="11"/>
        <v>0</v>
      </c>
      <c r="AZ12" s="43">
        <f t="shared" si="11"/>
        <v>50</v>
      </c>
      <c r="BA12" s="43">
        <f t="shared" si="12"/>
        <v>0</v>
      </c>
    </row>
    <row r="13" spans="1:53" x14ac:dyDescent="0.25">
      <c r="A13" s="10" t="str">
        <f>KPCO_Additions_Summer!A13</f>
        <v>Area 1001 Gas CC 2x1 2033</v>
      </c>
      <c r="B13" s="10">
        <f>KPCO_Additions_Summer!B13</f>
        <v>2033</v>
      </c>
      <c r="C13" s="10" t="str">
        <f>KPCO_Additions_Summer!C13</f>
        <v>Gas CC 2x1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R13" s="83">
        <f t="shared" si="13"/>
        <v>0</v>
      </c>
      <c r="S13" s="83">
        <f t="shared" si="14"/>
        <v>0</v>
      </c>
      <c r="T13" s="83">
        <f t="shared" si="15"/>
        <v>0</v>
      </c>
      <c r="U13" s="83">
        <f t="shared" si="16"/>
        <v>0</v>
      </c>
      <c r="V13" s="83">
        <f t="shared" si="17"/>
        <v>0</v>
      </c>
      <c r="W13" s="83">
        <f t="shared" si="17"/>
        <v>0</v>
      </c>
      <c r="X13" s="83">
        <f t="shared" si="18"/>
        <v>0</v>
      </c>
      <c r="Y13" s="83">
        <f t="shared" si="19"/>
        <v>0</v>
      </c>
      <c r="Z13" s="83">
        <f t="shared" si="20"/>
        <v>0</v>
      </c>
      <c r="AA13" s="83">
        <f t="shared" si="21"/>
        <v>0</v>
      </c>
      <c r="AB13" s="83">
        <f t="shared" si="22"/>
        <v>0</v>
      </c>
      <c r="AC13" s="83">
        <f t="shared" si="22"/>
        <v>0</v>
      </c>
      <c r="AD13" s="83">
        <f t="shared" si="23"/>
        <v>0</v>
      </c>
      <c r="AF13" s="83">
        <f>KPCO_Additions_Winter!R13*'Key Assumptions'!$I32</f>
        <v>0</v>
      </c>
      <c r="AG13" s="83">
        <f>KPCO_Additions_Winter!S13*'Key Assumptions'!$I32</f>
        <v>0</v>
      </c>
      <c r="AH13" s="83">
        <f>KPCO_Additions_Winter!T13*'Key Assumptions'!$I32</f>
        <v>0</v>
      </c>
      <c r="AI13" s="83">
        <f>KPCO_Additions_Winter!U13*'Key Assumptions'!$I32</f>
        <v>0</v>
      </c>
      <c r="AJ13" s="83">
        <f>KPCO_Additions_Winter!V13*'Key Assumptions'!$I32</f>
        <v>0</v>
      </c>
      <c r="AK13" s="83">
        <f>KPCO_Additions_Winter!W13*'Key Assumptions'!$I32</f>
        <v>0</v>
      </c>
      <c r="AL13" s="83">
        <f>KPCO_Additions_Winter!X13*'Key Assumptions'!$I32</f>
        <v>0</v>
      </c>
      <c r="AM13" s="83">
        <f>KPCO_Additions_Winter!Y13*'Key Assumptions'!$I32</f>
        <v>0</v>
      </c>
      <c r="AN13" s="83">
        <f>KPCO_Additions_Winter!Z13*'Key Assumptions'!$I32</f>
        <v>0</v>
      </c>
      <c r="AO13" s="83">
        <f>KPCO_Additions_Winter!AA13*'Key Assumptions'!$I32</f>
        <v>0</v>
      </c>
      <c r="AP13" s="83">
        <f>KPCO_Additions_Winter!AB13*'Key Assumptions'!$I32</f>
        <v>0</v>
      </c>
      <c r="AQ13" s="83">
        <f>KPCO_Additions_Winter!AC13*'Key Assumptions'!$I32</f>
        <v>0</v>
      </c>
      <c r="AR13" s="83">
        <f>KPCO_Additions_Winter!AD13*'Key Assumptions'!$I32</f>
        <v>0</v>
      </c>
      <c r="AT13" t="s">
        <v>5</v>
      </c>
      <c r="AV13" t="s">
        <v>8</v>
      </c>
      <c r="AW13" s="43">
        <f t="shared" si="10"/>
        <v>100</v>
      </c>
      <c r="AX13" s="43">
        <f t="shared" si="11"/>
        <v>400</v>
      </c>
      <c r="AY13" s="43">
        <f t="shared" si="11"/>
        <v>500</v>
      </c>
      <c r="AZ13" s="43">
        <f t="shared" si="11"/>
        <v>0</v>
      </c>
      <c r="BA13" s="43">
        <f t="shared" si="12"/>
        <v>0</v>
      </c>
    </row>
    <row r="14" spans="1:53" x14ac:dyDescent="0.25">
      <c r="A14" s="10" t="str">
        <f>KPCO_Additions_Summer!A14</f>
        <v>Area 1001 Gas CC 2x1 2034</v>
      </c>
      <c r="B14" s="10">
        <f>KPCO_Additions_Summer!B14</f>
        <v>2034</v>
      </c>
      <c r="C14" s="10" t="str">
        <f>KPCO_Additions_Summer!C14</f>
        <v>Gas CC 2x1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R14" s="83">
        <f t="shared" si="13"/>
        <v>0</v>
      </c>
      <c r="S14" s="83">
        <f t="shared" si="14"/>
        <v>0</v>
      </c>
      <c r="T14" s="83">
        <f t="shared" si="15"/>
        <v>0</v>
      </c>
      <c r="U14" s="83">
        <f t="shared" si="16"/>
        <v>0</v>
      </c>
      <c r="V14" s="83">
        <f t="shared" si="17"/>
        <v>0</v>
      </c>
      <c r="W14" s="83">
        <f t="shared" si="17"/>
        <v>0</v>
      </c>
      <c r="X14" s="83">
        <f t="shared" si="18"/>
        <v>0</v>
      </c>
      <c r="Y14" s="83">
        <f t="shared" si="19"/>
        <v>0</v>
      </c>
      <c r="Z14" s="83">
        <f t="shared" si="20"/>
        <v>0</v>
      </c>
      <c r="AA14" s="83">
        <f t="shared" si="21"/>
        <v>0</v>
      </c>
      <c r="AB14" s="83">
        <f t="shared" si="22"/>
        <v>0</v>
      </c>
      <c r="AC14" s="83">
        <f t="shared" si="22"/>
        <v>0</v>
      </c>
      <c r="AD14" s="83">
        <f t="shared" si="23"/>
        <v>0</v>
      </c>
      <c r="AF14" s="83">
        <f>KPCO_Additions_Winter!R14*'Key Assumptions'!$I33</f>
        <v>0</v>
      </c>
      <c r="AG14" s="83">
        <f>KPCO_Additions_Winter!S14*'Key Assumptions'!$I33</f>
        <v>0</v>
      </c>
      <c r="AH14" s="83">
        <f>KPCO_Additions_Winter!T14*'Key Assumptions'!$I33</f>
        <v>0</v>
      </c>
      <c r="AI14" s="83">
        <f>KPCO_Additions_Winter!U14*'Key Assumptions'!$I33</f>
        <v>0</v>
      </c>
      <c r="AJ14" s="83">
        <f>KPCO_Additions_Winter!V14*'Key Assumptions'!$I33</f>
        <v>0</v>
      </c>
      <c r="AK14" s="83">
        <f>KPCO_Additions_Winter!W14*'Key Assumptions'!$I33</f>
        <v>0</v>
      </c>
      <c r="AL14" s="83">
        <f>KPCO_Additions_Winter!X14*'Key Assumptions'!$I33</f>
        <v>0</v>
      </c>
      <c r="AM14" s="83">
        <f>KPCO_Additions_Winter!Y14*'Key Assumptions'!$I33</f>
        <v>0</v>
      </c>
      <c r="AN14" s="83">
        <f>KPCO_Additions_Winter!Z14*'Key Assumptions'!$I33</f>
        <v>0</v>
      </c>
      <c r="AO14" s="83">
        <f>KPCO_Additions_Winter!AA14*'Key Assumptions'!$I33</f>
        <v>0</v>
      </c>
      <c r="AP14" s="83">
        <f>KPCO_Additions_Winter!AB14*'Key Assumptions'!$I33</f>
        <v>0</v>
      </c>
      <c r="AQ14" s="83">
        <f>KPCO_Additions_Winter!AC14*'Key Assumptions'!$I33</f>
        <v>0</v>
      </c>
      <c r="AR14" s="83">
        <f>KPCO_Additions_Winter!AD14*'Key Assumptions'!$I33</f>
        <v>0</v>
      </c>
      <c r="AT14" t="s">
        <v>5</v>
      </c>
      <c r="AV14" t="s">
        <v>11</v>
      </c>
      <c r="AW14" s="43">
        <f t="shared" si="10"/>
        <v>0</v>
      </c>
      <c r="AX14" s="43">
        <f t="shared" si="11"/>
        <v>0</v>
      </c>
      <c r="AY14" s="43">
        <f t="shared" si="11"/>
        <v>0</v>
      </c>
      <c r="AZ14" s="43">
        <f t="shared" si="11"/>
        <v>0</v>
      </c>
      <c r="BA14" s="43">
        <f t="shared" si="12"/>
        <v>0</v>
      </c>
    </row>
    <row r="15" spans="1:53" x14ac:dyDescent="0.25">
      <c r="A15" s="10" t="str">
        <f>KPCO_Additions_Summer!A15</f>
        <v>Area 1001 Gas CC 2x1 2035</v>
      </c>
      <c r="B15" s="10">
        <f>KPCO_Additions_Summer!B15</f>
        <v>2035</v>
      </c>
      <c r="C15" s="10" t="str">
        <f>KPCO_Additions_Summer!C15</f>
        <v>Gas CC 2x1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R15" s="83">
        <f t="shared" si="13"/>
        <v>0</v>
      </c>
      <c r="S15" s="83">
        <f t="shared" si="14"/>
        <v>0</v>
      </c>
      <c r="T15" s="83">
        <f t="shared" si="15"/>
        <v>0</v>
      </c>
      <c r="U15" s="83">
        <f t="shared" si="16"/>
        <v>0</v>
      </c>
      <c r="V15" s="83">
        <f t="shared" si="17"/>
        <v>0</v>
      </c>
      <c r="W15" s="83">
        <f t="shared" si="17"/>
        <v>0</v>
      </c>
      <c r="X15" s="83">
        <f t="shared" si="18"/>
        <v>0</v>
      </c>
      <c r="Y15" s="83">
        <f t="shared" si="19"/>
        <v>0</v>
      </c>
      <c r="Z15" s="83">
        <f t="shared" si="20"/>
        <v>0</v>
      </c>
      <c r="AA15" s="83">
        <f t="shared" si="21"/>
        <v>0</v>
      </c>
      <c r="AB15" s="83">
        <f t="shared" si="22"/>
        <v>0</v>
      </c>
      <c r="AC15" s="83">
        <f t="shared" si="22"/>
        <v>0</v>
      </c>
      <c r="AD15" s="83">
        <f t="shared" si="23"/>
        <v>0</v>
      </c>
      <c r="AF15" s="83">
        <f>KPCO_Additions_Winter!R15*'Key Assumptions'!$I34</f>
        <v>0</v>
      </c>
      <c r="AG15" s="83">
        <f>KPCO_Additions_Winter!S15*'Key Assumptions'!$I34</f>
        <v>0</v>
      </c>
      <c r="AH15" s="83">
        <f>KPCO_Additions_Winter!T15*'Key Assumptions'!$I34</f>
        <v>0</v>
      </c>
      <c r="AI15" s="83">
        <f>KPCO_Additions_Winter!U15*'Key Assumptions'!$I34</f>
        <v>0</v>
      </c>
      <c r="AJ15" s="83">
        <f>KPCO_Additions_Winter!V15*'Key Assumptions'!$I34</f>
        <v>0</v>
      </c>
      <c r="AK15" s="83">
        <f>KPCO_Additions_Winter!W15*'Key Assumptions'!$I34</f>
        <v>0</v>
      </c>
      <c r="AL15" s="83">
        <f>KPCO_Additions_Winter!X15*'Key Assumptions'!$I34</f>
        <v>0</v>
      </c>
      <c r="AM15" s="83">
        <f>KPCO_Additions_Winter!Y15*'Key Assumptions'!$I34</f>
        <v>0</v>
      </c>
      <c r="AN15" s="83">
        <f>KPCO_Additions_Winter!Z15*'Key Assumptions'!$I34</f>
        <v>0</v>
      </c>
      <c r="AO15" s="83">
        <f>KPCO_Additions_Winter!AA15*'Key Assumptions'!$I34</f>
        <v>0</v>
      </c>
      <c r="AP15" s="83">
        <f>KPCO_Additions_Winter!AB15*'Key Assumptions'!$I34</f>
        <v>0</v>
      </c>
      <c r="AQ15" s="83">
        <f>KPCO_Additions_Winter!AC15*'Key Assumptions'!$I34</f>
        <v>0</v>
      </c>
      <c r="AR15" s="83">
        <f>KPCO_Additions_Winter!AD15*'Key Assumptions'!$I34</f>
        <v>0</v>
      </c>
      <c r="AT15" t="s">
        <v>5</v>
      </c>
      <c r="AV15" t="s">
        <v>13</v>
      </c>
      <c r="AW15" s="43">
        <f t="shared" si="10"/>
        <v>0</v>
      </c>
      <c r="AX15" s="43">
        <f t="shared" si="11"/>
        <v>0</v>
      </c>
      <c r="AY15" s="43">
        <f t="shared" si="11"/>
        <v>0</v>
      </c>
      <c r="AZ15" s="43">
        <f t="shared" si="11"/>
        <v>0</v>
      </c>
      <c r="BA15" s="43">
        <f t="shared" si="12"/>
        <v>0</v>
      </c>
    </row>
    <row r="16" spans="1:53" x14ac:dyDescent="0.25">
      <c r="A16" s="10" t="str">
        <f>KPCO_Additions_Summer!A16</f>
        <v>Area 1001 Gas CC 2x1 2036</v>
      </c>
      <c r="B16" s="10">
        <f>KPCO_Additions_Summer!B16</f>
        <v>2036</v>
      </c>
      <c r="C16" s="10" t="str">
        <f>KPCO_Additions_Summer!C16</f>
        <v>Gas CC 2x1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R16" s="83">
        <f t="shared" si="13"/>
        <v>0</v>
      </c>
      <c r="S16" s="83">
        <f t="shared" si="14"/>
        <v>0</v>
      </c>
      <c r="T16" s="83">
        <f t="shared" si="15"/>
        <v>0</v>
      </c>
      <c r="U16" s="83">
        <f t="shared" si="16"/>
        <v>0</v>
      </c>
      <c r="V16" s="83">
        <f t="shared" si="17"/>
        <v>0</v>
      </c>
      <c r="W16" s="83">
        <f t="shared" si="17"/>
        <v>0</v>
      </c>
      <c r="X16" s="83">
        <f t="shared" si="18"/>
        <v>0</v>
      </c>
      <c r="Y16" s="83">
        <f t="shared" si="19"/>
        <v>0</v>
      </c>
      <c r="Z16" s="83">
        <f t="shared" si="20"/>
        <v>0</v>
      </c>
      <c r="AA16" s="83">
        <f t="shared" si="21"/>
        <v>0</v>
      </c>
      <c r="AB16" s="83">
        <f t="shared" si="22"/>
        <v>0</v>
      </c>
      <c r="AC16" s="83">
        <f t="shared" si="22"/>
        <v>0</v>
      </c>
      <c r="AD16" s="83">
        <f t="shared" si="23"/>
        <v>0</v>
      </c>
      <c r="AF16" s="83">
        <f>KPCO_Additions_Winter!R16*'Key Assumptions'!$I35</f>
        <v>0</v>
      </c>
      <c r="AG16" s="83">
        <f>KPCO_Additions_Winter!S16*'Key Assumptions'!$I35</f>
        <v>0</v>
      </c>
      <c r="AH16" s="83">
        <f>KPCO_Additions_Winter!T16*'Key Assumptions'!$I35</f>
        <v>0</v>
      </c>
      <c r="AI16" s="83">
        <f>KPCO_Additions_Winter!U16*'Key Assumptions'!$I35</f>
        <v>0</v>
      </c>
      <c r="AJ16" s="83">
        <f>KPCO_Additions_Winter!V16*'Key Assumptions'!$I35</f>
        <v>0</v>
      </c>
      <c r="AK16" s="83">
        <f>KPCO_Additions_Winter!W16*'Key Assumptions'!$I35</f>
        <v>0</v>
      </c>
      <c r="AL16" s="83">
        <f>KPCO_Additions_Winter!X16*'Key Assumptions'!$I35</f>
        <v>0</v>
      </c>
      <c r="AM16" s="83">
        <f>KPCO_Additions_Winter!Y16*'Key Assumptions'!$I35</f>
        <v>0</v>
      </c>
      <c r="AN16" s="83">
        <f>KPCO_Additions_Winter!Z16*'Key Assumptions'!$I35</f>
        <v>0</v>
      </c>
      <c r="AO16" s="83">
        <f>KPCO_Additions_Winter!AA16*'Key Assumptions'!$I35</f>
        <v>0</v>
      </c>
      <c r="AP16" s="83">
        <f>KPCO_Additions_Winter!AB16*'Key Assumptions'!$I35</f>
        <v>0</v>
      </c>
      <c r="AQ16" s="83">
        <f>KPCO_Additions_Winter!AC16*'Key Assumptions'!$I35</f>
        <v>0</v>
      </c>
      <c r="AR16" s="83">
        <f>KPCO_Additions_Winter!AD16*'Key Assumptions'!$I35</f>
        <v>0</v>
      </c>
      <c r="AT16" t="s">
        <v>5</v>
      </c>
      <c r="AV16" t="s">
        <v>104</v>
      </c>
      <c r="AW16" s="43">
        <f t="shared" si="10"/>
        <v>0</v>
      </c>
      <c r="AX16" s="43">
        <f t="shared" si="11"/>
        <v>0</v>
      </c>
      <c r="AY16" s="43">
        <f t="shared" si="11"/>
        <v>0</v>
      </c>
      <c r="AZ16" s="43">
        <f t="shared" si="11"/>
        <v>0</v>
      </c>
      <c r="BA16" s="43">
        <f t="shared" si="12"/>
        <v>0</v>
      </c>
    </row>
    <row r="17" spans="1:53" x14ac:dyDescent="0.25">
      <c r="A17" s="10" t="str">
        <f>KPCO_Additions_Summer!A17</f>
        <v>Area 1001 Gas CC 2x1 2037</v>
      </c>
      <c r="B17" s="10">
        <f>KPCO_Additions_Summer!B17</f>
        <v>2037</v>
      </c>
      <c r="C17" s="10" t="str">
        <f>KPCO_Additions_Summer!C17</f>
        <v>Gas CC 2x1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R17" s="83">
        <f t="shared" si="13"/>
        <v>0</v>
      </c>
      <c r="S17" s="83">
        <f t="shared" si="14"/>
        <v>0</v>
      </c>
      <c r="T17" s="83">
        <f t="shared" si="15"/>
        <v>0</v>
      </c>
      <c r="U17" s="83">
        <f t="shared" si="16"/>
        <v>0</v>
      </c>
      <c r="V17" s="83">
        <f t="shared" si="17"/>
        <v>0</v>
      </c>
      <c r="W17" s="83">
        <f t="shared" si="17"/>
        <v>0</v>
      </c>
      <c r="X17" s="83">
        <f t="shared" si="18"/>
        <v>0</v>
      </c>
      <c r="Y17" s="83">
        <f t="shared" si="19"/>
        <v>0</v>
      </c>
      <c r="Z17" s="83">
        <f t="shared" si="20"/>
        <v>0</v>
      </c>
      <c r="AA17" s="83">
        <f t="shared" si="21"/>
        <v>0</v>
      </c>
      <c r="AB17" s="83">
        <f t="shared" si="22"/>
        <v>0</v>
      </c>
      <c r="AC17" s="83">
        <f t="shared" si="22"/>
        <v>0</v>
      </c>
      <c r="AD17" s="83">
        <f t="shared" si="23"/>
        <v>0</v>
      </c>
      <c r="AF17" s="83">
        <f>KPCO_Additions_Winter!R17*'Key Assumptions'!$I36</f>
        <v>0</v>
      </c>
      <c r="AG17" s="83">
        <f>KPCO_Additions_Winter!S17*'Key Assumptions'!$I36</f>
        <v>0</v>
      </c>
      <c r="AH17" s="83">
        <f>KPCO_Additions_Winter!T17*'Key Assumptions'!$I36</f>
        <v>0</v>
      </c>
      <c r="AI17" s="83">
        <f>KPCO_Additions_Winter!U17*'Key Assumptions'!$I36</f>
        <v>0</v>
      </c>
      <c r="AJ17" s="83">
        <f>KPCO_Additions_Winter!V17*'Key Assumptions'!$I36</f>
        <v>0</v>
      </c>
      <c r="AK17" s="83">
        <f>KPCO_Additions_Winter!W17*'Key Assumptions'!$I36</f>
        <v>0</v>
      </c>
      <c r="AL17" s="83">
        <f>KPCO_Additions_Winter!X17*'Key Assumptions'!$I36</f>
        <v>0</v>
      </c>
      <c r="AM17" s="83">
        <f>KPCO_Additions_Winter!Y17*'Key Assumptions'!$I36</f>
        <v>0</v>
      </c>
      <c r="AN17" s="83">
        <f>KPCO_Additions_Winter!Z17*'Key Assumptions'!$I36</f>
        <v>0</v>
      </c>
      <c r="AO17" s="83">
        <f>KPCO_Additions_Winter!AA17*'Key Assumptions'!$I36</f>
        <v>0</v>
      </c>
      <c r="AP17" s="83">
        <f>KPCO_Additions_Winter!AB17*'Key Assumptions'!$I36</f>
        <v>0</v>
      </c>
      <c r="AQ17" s="83">
        <f>KPCO_Additions_Winter!AC17*'Key Assumptions'!$I36</f>
        <v>0</v>
      </c>
      <c r="AR17" s="83">
        <f>KPCO_Additions_Winter!AD17*'Key Assumptions'!$I36</f>
        <v>0</v>
      </c>
      <c r="AT17" t="s">
        <v>5</v>
      </c>
      <c r="AV17" t="s">
        <v>14</v>
      </c>
      <c r="AW17" s="43">
        <f t="shared" si="10"/>
        <v>0</v>
      </c>
      <c r="AX17" s="43">
        <f t="shared" si="11"/>
        <v>0</v>
      </c>
      <c r="AY17" s="43">
        <f t="shared" si="11"/>
        <v>0</v>
      </c>
      <c r="AZ17" s="43">
        <f t="shared" si="11"/>
        <v>0</v>
      </c>
      <c r="BA17" s="43">
        <f t="shared" si="12"/>
        <v>0</v>
      </c>
    </row>
    <row r="18" spans="1:53" x14ac:dyDescent="0.25">
      <c r="A18" s="10" t="str">
        <f>KPCO_Additions_Summer!A18</f>
        <v>Area 1001 Gas CC 2x1 2038</v>
      </c>
      <c r="B18" s="10">
        <f>KPCO_Additions_Summer!B18</f>
        <v>2038</v>
      </c>
      <c r="C18" s="10" t="str">
        <f>KPCO_Additions_Summer!C18</f>
        <v>Gas CC 2x1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R18" s="83">
        <f t="shared" si="13"/>
        <v>0</v>
      </c>
      <c r="S18" s="83">
        <f t="shared" si="14"/>
        <v>0</v>
      </c>
      <c r="T18" s="83">
        <f t="shared" si="15"/>
        <v>0</v>
      </c>
      <c r="U18" s="83">
        <f t="shared" si="16"/>
        <v>0</v>
      </c>
      <c r="V18" s="83">
        <f t="shared" si="17"/>
        <v>0</v>
      </c>
      <c r="W18" s="83">
        <f t="shared" si="17"/>
        <v>0</v>
      </c>
      <c r="X18" s="83">
        <f t="shared" si="18"/>
        <v>0</v>
      </c>
      <c r="Y18" s="83">
        <f t="shared" si="19"/>
        <v>0</v>
      </c>
      <c r="Z18" s="83">
        <f t="shared" si="20"/>
        <v>0</v>
      </c>
      <c r="AA18" s="83">
        <f t="shared" si="21"/>
        <v>0</v>
      </c>
      <c r="AB18" s="83">
        <f t="shared" si="22"/>
        <v>0</v>
      </c>
      <c r="AC18" s="83">
        <f t="shared" si="22"/>
        <v>0</v>
      </c>
      <c r="AD18" s="83">
        <f t="shared" si="23"/>
        <v>0</v>
      </c>
      <c r="AF18" s="83">
        <f>KPCO_Additions_Winter!R18*'Key Assumptions'!$I37</f>
        <v>0</v>
      </c>
      <c r="AG18" s="83">
        <f>KPCO_Additions_Winter!S18*'Key Assumptions'!$I37</f>
        <v>0</v>
      </c>
      <c r="AH18" s="83">
        <f>KPCO_Additions_Winter!T18*'Key Assumptions'!$I37</f>
        <v>0</v>
      </c>
      <c r="AI18" s="83">
        <f>KPCO_Additions_Winter!U18*'Key Assumptions'!$I37</f>
        <v>0</v>
      </c>
      <c r="AJ18" s="83">
        <f>KPCO_Additions_Winter!V18*'Key Assumptions'!$I37</f>
        <v>0</v>
      </c>
      <c r="AK18" s="83">
        <f>KPCO_Additions_Winter!W18*'Key Assumptions'!$I37</f>
        <v>0</v>
      </c>
      <c r="AL18" s="83">
        <f>KPCO_Additions_Winter!X18*'Key Assumptions'!$I37</f>
        <v>0</v>
      </c>
      <c r="AM18" s="83">
        <f>KPCO_Additions_Winter!Y18*'Key Assumptions'!$I37</f>
        <v>0</v>
      </c>
      <c r="AN18" s="83">
        <f>KPCO_Additions_Winter!Z18*'Key Assumptions'!$I37</f>
        <v>0</v>
      </c>
      <c r="AO18" s="83">
        <f>KPCO_Additions_Winter!AA18*'Key Assumptions'!$I37</f>
        <v>0</v>
      </c>
      <c r="AP18" s="83">
        <f>KPCO_Additions_Winter!AB18*'Key Assumptions'!$I37</f>
        <v>0</v>
      </c>
      <c r="AQ18" s="83">
        <f>KPCO_Additions_Winter!AC18*'Key Assumptions'!$I37</f>
        <v>0</v>
      </c>
      <c r="AR18" s="83">
        <f>KPCO_Additions_Winter!AD18*'Key Assumptions'!$I37</f>
        <v>0</v>
      </c>
      <c r="AT18" t="s">
        <v>5</v>
      </c>
      <c r="AV18" t="s">
        <v>105</v>
      </c>
      <c r="AW18" s="43">
        <f t="shared" si="10"/>
        <v>0</v>
      </c>
      <c r="AX18" s="43">
        <f t="shared" si="11"/>
        <v>0</v>
      </c>
      <c r="AY18" s="43">
        <f t="shared" si="11"/>
        <v>0</v>
      </c>
      <c r="AZ18" s="43">
        <f t="shared" si="11"/>
        <v>0</v>
      </c>
      <c r="BA18" s="43">
        <f t="shared" si="12"/>
        <v>0</v>
      </c>
    </row>
    <row r="19" spans="1:53" x14ac:dyDescent="0.25">
      <c r="A19" s="10" t="str">
        <f>KPCO_Additions_Summer!A19</f>
        <v>Area 1001 Gas CC 2x1 2039</v>
      </c>
      <c r="B19" s="10">
        <f>KPCO_Additions_Summer!B19</f>
        <v>2039</v>
      </c>
      <c r="C19" s="10" t="str">
        <f>KPCO_Additions_Summer!C19</f>
        <v>Gas CC 2x1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R19" s="83">
        <f t="shared" si="13"/>
        <v>0</v>
      </c>
      <c r="S19" s="83">
        <f t="shared" si="14"/>
        <v>0</v>
      </c>
      <c r="T19" s="83">
        <f t="shared" si="15"/>
        <v>0</v>
      </c>
      <c r="U19" s="83">
        <f t="shared" si="16"/>
        <v>0</v>
      </c>
      <c r="V19" s="83">
        <f t="shared" si="17"/>
        <v>0</v>
      </c>
      <c r="W19" s="83">
        <f t="shared" si="17"/>
        <v>0</v>
      </c>
      <c r="X19" s="83">
        <f t="shared" si="18"/>
        <v>0</v>
      </c>
      <c r="Y19" s="83">
        <f t="shared" si="19"/>
        <v>0</v>
      </c>
      <c r="Z19" s="83">
        <f t="shared" si="20"/>
        <v>0</v>
      </c>
      <c r="AA19" s="83">
        <f t="shared" si="21"/>
        <v>0</v>
      </c>
      <c r="AB19" s="83">
        <f t="shared" si="22"/>
        <v>0</v>
      </c>
      <c r="AC19" s="83">
        <f t="shared" si="22"/>
        <v>0</v>
      </c>
      <c r="AD19" s="83">
        <f t="shared" si="23"/>
        <v>0</v>
      </c>
      <c r="AF19" s="83">
        <f>KPCO_Additions_Winter!R19*'Key Assumptions'!$I38</f>
        <v>0</v>
      </c>
      <c r="AG19" s="83">
        <f>KPCO_Additions_Winter!S19*'Key Assumptions'!$I38</f>
        <v>0</v>
      </c>
      <c r="AH19" s="83">
        <f>KPCO_Additions_Winter!T19*'Key Assumptions'!$I38</f>
        <v>0</v>
      </c>
      <c r="AI19" s="83">
        <f>KPCO_Additions_Winter!U19*'Key Assumptions'!$I38</f>
        <v>0</v>
      </c>
      <c r="AJ19" s="83">
        <f>KPCO_Additions_Winter!V19*'Key Assumptions'!$I38</f>
        <v>0</v>
      </c>
      <c r="AK19" s="83">
        <f>KPCO_Additions_Winter!W19*'Key Assumptions'!$I38</f>
        <v>0</v>
      </c>
      <c r="AL19" s="83">
        <f>KPCO_Additions_Winter!X19*'Key Assumptions'!$I38</f>
        <v>0</v>
      </c>
      <c r="AM19" s="83">
        <f>KPCO_Additions_Winter!Y19*'Key Assumptions'!$I38</f>
        <v>0</v>
      </c>
      <c r="AN19" s="83">
        <f>KPCO_Additions_Winter!Z19*'Key Assumptions'!$I38</f>
        <v>0</v>
      </c>
      <c r="AO19" s="83">
        <f>KPCO_Additions_Winter!AA19*'Key Assumptions'!$I38</f>
        <v>0</v>
      </c>
      <c r="AP19" s="83">
        <f>KPCO_Additions_Winter!AB19*'Key Assumptions'!$I38</f>
        <v>0</v>
      </c>
      <c r="AQ19" s="83">
        <f>KPCO_Additions_Winter!AC19*'Key Assumptions'!$I38</f>
        <v>0</v>
      </c>
      <c r="AR19" s="83">
        <f>KPCO_Additions_Winter!AD19*'Key Assumptions'!$I38</f>
        <v>0</v>
      </c>
      <c r="AT19" t="s">
        <v>5</v>
      </c>
      <c r="AV19" t="s">
        <v>106</v>
      </c>
      <c r="AW19" s="43">
        <f t="shared" si="10"/>
        <v>0</v>
      </c>
      <c r="AX19" s="43">
        <f t="shared" si="11"/>
        <v>0</v>
      </c>
      <c r="AY19" s="43">
        <f t="shared" si="11"/>
        <v>0</v>
      </c>
      <c r="AZ19" s="43">
        <f t="shared" si="11"/>
        <v>0</v>
      </c>
      <c r="BA19" s="43">
        <f t="shared" si="12"/>
        <v>0</v>
      </c>
    </row>
    <row r="20" spans="1:53" x14ac:dyDescent="0.25">
      <c r="A20" s="10" t="str">
        <f>KPCO_Additions_Summer!A20</f>
        <v>Area 1001 Gas CC 2x1 2040</v>
      </c>
      <c r="B20" s="10">
        <f>KPCO_Additions_Summer!B20</f>
        <v>2040</v>
      </c>
      <c r="C20" s="10" t="str">
        <f>KPCO_Additions_Summer!C20</f>
        <v>Gas CC 2x1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R20" s="83">
        <f t="shared" si="13"/>
        <v>0</v>
      </c>
      <c r="S20" s="83">
        <f t="shared" si="14"/>
        <v>0</v>
      </c>
      <c r="T20" s="83">
        <f t="shared" si="15"/>
        <v>0</v>
      </c>
      <c r="U20" s="83">
        <f t="shared" si="16"/>
        <v>0</v>
      </c>
      <c r="V20" s="83">
        <f t="shared" si="17"/>
        <v>0</v>
      </c>
      <c r="W20" s="83">
        <f t="shared" si="17"/>
        <v>0</v>
      </c>
      <c r="X20" s="83">
        <f t="shared" si="18"/>
        <v>0</v>
      </c>
      <c r="Y20" s="83">
        <f t="shared" si="19"/>
        <v>0</v>
      </c>
      <c r="Z20" s="83">
        <f t="shared" si="20"/>
        <v>0</v>
      </c>
      <c r="AA20" s="83">
        <f t="shared" si="21"/>
        <v>0</v>
      </c>
      <c r="AB20" s="83">
        <f t="shared" si="22"/>
        <v>0</v>
      </c>
      <c r="AC20" s="83">
        <f t="shared" si="22"/>
        <v>0</v>
      </c>
      <c r="AD20" s="83">
        <f t="shared" si="23"/>
        <v>0</v>
      </c>
      <c r="AF20" s="83">
        <f>KPCO_Additions_Winter!R20*'Key Assumptions'!$I39</f>
        <v>0</v>
      </c>
      <c r="AG20" s="83">
        <f>KPCO_Additions_Winter!S20*'Key Assumptions'!$I39</f>
        <v>0</v>
      </c>
      <c r="AH20" s="83">
        <f>KPCO_Additions_Winter!T20*'Key Assumptions'!$I39</f>
        <v>0</v>
      </c>
      <c r="AI20" s="83">
        <f>KPCO_Additions_Winter!U20*'Key Assumptions'!$I39</f>
        <v>0</v>
      </c>
      <c r="AJ20" s="83">
        <f>KPCO_Additions_Winter!V20*'Key Assumptions'!$I39</f>
        <v>0</v>
      </c>
      <c r="AK20" s="83">
        <f>KPCO_Additions_Winter!W20*'Key Assumptions'!$I39</f>
        <v>0</v>
      </c>
      <c r="AL20" s="83">
        <f>KPCO_Additions_Winter!X20*'Key Assumptions'!$I39</f>
        <v>0</v>
      </c>
      <c r="AM20" s="83">
        <f>KPCO_Additions_Winter!Y20*'Key Assumptions'!$I39</f>
        <v>0</v>
      </c>
      <c r="AN20" s="83">
        <f>KPCO_Additions_Winter!Z20*'Key Assumptions'!$I39</f>
        <v>0</v>
      </c>
      <c r="AO20" s="83">
        <f>KPCO_Additions_Winter!AA20*'Key Assumptions'!$I39</f>
        <v>0</v>
      </c>
      <c r="AP20" s="83">
        <f>KPCO_Additions_Winter!AB20*'Key Assumptions'!$I39</f>
        <v>0</v>
      </c>
      <c r="AQ20" s="83">
        <f>KPCO_Additions_Winter!AC20*'Key Assumptions'!$I39</f>
        <v>0</v>
      </c>
      <c r="AR20" s="83">
        <f>KPCO_Additions_Winter!AD20*'Key Assumptions'!$I39</f>
        <v>0</v>
      </c>
      <c r="AT20" t="s">
        <v>5</v>
      </c>
      <c r="AV20" t="s">
        <v>12</v>
      </c>
      <c r="AW20" s="43">
        <f t="shared" si="10"/>
        <v>0</v>
      </c>
      <c r="AX20" s="43">
        <f t="shared" si="11"/>
        <v>0</v>
      </c>
      <c r="AY20" s="43">
        <f t="shared" si="11"/>
        <v>285</v>
      </c>
      <c r="AZ20" s="43">
        <f t="shared" si="11"/>
        <v>0</v>
      </c>
      <c r="BA20" s="43">
        <f t="shared" si="12"/>
        <v>0</v>
      </c>
    </row>
    <row r="21" spans="1:53" x14ac:dyDescent="0.25">
      <c r="A21" s="10" t="str">
        <f>KPCO_Additions_Summer!A21</f>
        <v>Area 1001 Gas CC 2x1 2041</v>
      </c>
      <c r="B21" s="10">
        <f>KPCO_Additions_Summer!B21</f>
        <v>2041</v>
      </c>
      <c r="C21" s="10" t="str">
        <f>KPCO_Additions_Summer!C21</f>
        <v>Gas CC 2x1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R21" s="83">
        <f t="shared" si="13"/>
        <v>0</v>
      </c>
      <c r="S21" s="83">
        <f t="shared" si="14"/>
        <v>0</v>
      </c>
      <c r="T21" s="83">
        <f t="shared" si="15"/>
        <v>0</v>
      </c>
      <c r="U21" s="83">
        <f t="shared" si="16"/>
        <v>0</v>
      </c>
      <c r="V21" s="83">
        <f t="shared" ref="V21:W23" si="24">H21+V20</f>
        <v>0</v>
      </c>
      <c r="W21" s="83">
        <f t="shared" si="24"/>
        <v>0</v>
      </c>
      <c r="X21" s="83">
        <f t="shared" si="18"/>
        <v>0</v>
      </c>
      <c r="Y21" s="83">
        <f t="shared" si="19"/>
        <v>0</v>
      </c>
      <c r="Z21" s="83">
        <f t="shared" si="20"/>
        <v>0</v>
      </c>
      <c r="AA21" s="83">
        <f t="shared" si="21"/>
        <v>0</v>
      </c>
      <c r="AB21" s="83">
        <f t="shared" ref="AB21:AC23" si="25">N21+AB20</f>
        <v>0</v>
      </c>
      <c r="AC21" s="83">
        <f t="shared" si="25"/>
        <v>0</v>
      </c>
      <c r="AD21" s="83">
        <f t="shared" si="23"/>
        <v>0</v>
      </c>
      <c r="AF21" s="83">
        <f>KPCO_Additions_Winter!R21*'Key Assumptions'!$I40</f>
        <v>0</v>
      </c>
      <c r="AG21" s="83">
        <f>KPCO_Additions_Winter!S21*'Key Assumptions'!$I40</f>
        <v>0</v>
      </c>
      <c r="AH21" s="83">
        <f>KPCO_Additions_Winter!T21*'Key Assumptions'!$I40</f>
        <v>0</v>
      </c>
      <c r="AI21" s="83">
        <f>KPCO_Additions_Winter!U21*'Key Assumptions'!$I40</f>
        <v>0</v>
      </c>
      <c r="AJ21" s="83">
        <f>KPCO_Additions_Winter!V21*'Key Assumptions'!$I40</f>
        <v>0</v>
      </c>
      <c r="AK21" s="83">
        <f>KPCO_Additions_Winter!W21*'Key Assumptions'!$I40</f>
        <v>0</v>
      </c>
      <c r="AL21" s="83">
        <f>KPCO_Additions_Winter!X21*'Key Assumptions'!$I40</f>
        <v>0</v>
      </c>
      <c r="AM21" s="83">
        <f>KPCO_Additions_Winter!Y21*'Key Assumptions'!$I40</f>
        <v>0</v>
      </c>
      <c r="AN21" s="83">
        <f>KPCO_Additions_Winter!Z21*'Key Assumptions'!$I40</f>
        <v>0</v>
      </c>
      <c r="AO21" s="83">
        <f>KPCO_Additions_Winter!AA21*'Key Assumptions'!$I40</f>
        <v>0</v>
      </c>
      <c r="AP21" s="83">
        <f>KPCO_Additions_Winter!AB21*'Key Assumptions'!$I40</f>
        <v>0</v>
      </c>
      <c r="AQ21" s="83">
        <f>KPCO_Additions_Winter!AC21*'Key Assumptions'!$I40</f>
        <v>0</v>
      </c>
      <c r="AR21" s="83">
        <f>KPCO_Additions_Winter!AD21*'Key Assumptions'!$I40</f>
        <v>0</v>
      </c>
      <c r="AT21" t="s">
        <v>5</v>
      </c>
      <c r="AV21" t="s">
        <v>107</v>
      </c>
      <c r="AW21" s="43">
        <f t="shared" si="10"/>
        <v>0</v>
      </c>
      <c r="AX21" s="43">
        <f t="shared" si="11"/>
        <v>0</v>
      </c>
      <c r="AY21" s="43">
        <f t="shared" si="11"/>
        <v>0</v>
      </c>
      <c r="AZ21" s="43">
        <f t="shared" si="11"/>
        <v>0</v>
      </c>
      <c r="BA21" s="43">
        <f t="shared" si="12"/>
        <v>0</v>
      </c>
    </row>
    <row r="22" spans="1:53" x14ac:dyDescent="0.25">
      <c r="A22" s="10" t="str">
        <f>KPCO_Additions_Summer!A22</f>
        <v>Area 1001 Gas CC 2x1 2042</v>
      </c>
      <c r="B22" s="10">
        <f>KPCO_Additions_Summer!B22</f>
        <v>2042</v>
      </c>
      <c r="C22" s="10" t="str">
        <f>KPCO_Additions_Summer!C22</f>
        <v>Gas CC 2x1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R22" s="83">
        <f t="shared" si="13"/>
        <v>0</v>
      </c>
      <c r="S22" s="83">
        <f t="shared" si="14"/>
        <v>0</v>
      </c>
      <c r="T22" s="83">
        <f t="shared" si="15"/>
        <v>0</v>
      </c>
      <c r="U22" s="83">
        <f t="shared" si="16"/>
        <v>0</v>
      </c>
      <c r="V22" s="83">
        <f t="shared" si="24"/>
        <v>0</v>
      </c>
      <c r="W22" s="83">
        <f t="shared" si="24"/>
        <v>0</v>
      </c>
      <c r="X22" s="83">
        <f t="shared" si="18"/>
        <v>0</v>
      </c>
      <c r="Y22" s="83">
        <f t="shared" si="19"/>
        <v>0</v>
      </c>
      <c r="Z22" s="83">
        <f t="shared" si="20"/>
        <v>0</v>
      </c>
      <c r="AA22" s="83">
        <f t="shared" si="21"/>
        <v>0</v>
      </c>
      <c r="AB22" s="83">
        <f t="shared" si="25"/>
        <v>0</v>
      </c>
      <c r="AC22" s="83">
        <f t="shared" si="25"/>
        <v>0</v>
      </c>
      <c r="AD22" s="83">
        <f t="shared" si="23"/>
        <v>0</v>
      </c>
      <c r="AF22" s="83">
        <f>KPCO_Additions_Winter!R22*'Key Assumptions'!$I41</f>
        <v>0</v>
      </c>
      <c r="AG22" s="83">
        <f>KPCO_Additions_Winter!S22*'Key Assumptions'!$I41</f>
        <v>0</v>
      </c>
      <c r="AH22" s="83">
        <f>KPCO_Additions_Winter!T22*'Key Assumptions'!$I41</f>
        <v>0</v>
      </c>
      <c r="AI22" s="83">
        <f>KPCO_Additions_Winter!U22*'Key Assumptions'!$I41</f>
        <v>0</v>
      </c>
      <c r="AJ22" s="83">
        <f>KPCO_Additions_Winter!V22*'Key Assumptions'!$I41</f>
        <v>0</v>
      </c>
      <c r="AK22" s="83">
        <f>KPCO_Additions_Winter!W22*'Key Assumptions'!$I41</f>
        <v>0</v>
      </c>
      <c r="AL22" s="83">
        <f>KPCO_Additions_Winter!X22*'Key Assumptions'!$I41</f>
        <v>0</v>
      </c>
      <c r="AM22" s="83">
        <f>KPCO_Additions_Winter!Y22*'Key Assumptions'!$I41</f>
        <v>0</v>
      </c>
      <c r="AN22" s="83">
        <f>KPCO_Additions_Winter!Z22*'Key Assumptions'!$I41</f>
        <v>0</v>
      </c>
      <c r="AO22" s="83">
        <f>KPCO_Additions_Winter!AA22*'Key Assumptions'!$I41</f>
        <v>0</v>
      </c>
      <c r="AP22" s="83">
        <f>KPCO_Additions_Winter!AB22*'Key Assumptions'!$I41</f>
        <v>0</v>
      </c>
      <c r="AQ22" s="83">
        <f>KPCO_Additions_Winter!AC22*'Key Assumptions'!$I41</f>
        <v>0</v>
      </c>
      <c r="AR22" s="83">
        <f>KPCO_Additions_Winter!AD22*'Key Assumptions'!$I41</f>
        <v>0</v>
      </c>
      <c r="AT22" t="s">
        <v>5</v>
      </c>
      <c r="AV22" t="s">
        <v>10</v>
      </c>
      <c r="AW22" s="43">
        <f t="shared" si="10"/>
        <v>0</v>
      </c>
      <c r="AX22" s="43">
        <f t="shared" si="11"/>
        <v>0</v>
      </c>
      <c r="AY22" s="43">
        <f t="shared" si="11"/>
        <v>0</v>
      </c>
      <c r="AZ22" s="43">
        <f t="shared" si="11"/>
        <v>0</v>
      </c>
      <c r="BA22" s="43">
        <f t="shared" si="12"/>
        <v>0</v>
      </c>
    </row>
    <row r="23" spans="1:53" x14ac:dyDescent="0.25">
      <c r="A23" s="10" t="str">
        <f>KPCO_Additions_Summer!A23</f>
        <v>Area 1001 Gas CC 2x1 2043</v>
      </c>
      <c r="B23" s="10">
        <f>KPCO_Additions_Summer!B23</f>
        <v>2043</v>
      </c>
      <c r="C23" s="10" t="str">
        <f>KPCO_Additions_Summer!C23</f>
        <v>Gas CC 2x1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R23" s="83">
        <f t="shared" si="13"/>
        <v>0</v>
      </c>
      <c r="S23" s="83">
        <f t="shared" si="14"/>
        <v>0</v>
      </c>
      <c r="T23" s="83">
        <f t="shared" si="15"/>
        <v>0</v>
      </c>
      <c r="U23" s="83">
        <f t="shared" si="16"/>
        <v>0</v>
      </c>
      <c r="V23" s="83">
        <f t="shared" si="24"/>
        <v>0</v>
      </c>
      <c r="W23" s="83">
        <f t="shared" si="24"/>
        <v>0</v>
      </c>
      <c r="X23" s="83">
        <f t="shared" si="18"/>
        <v>0</v>
      </c>
      <c r="Y23" s="83">
        <f t="shared" si="19"/>
        <v>0</v>
      </c>
      <c r="Z23" s="83">
        <f t="shared" si="20"/>
        <v>0</v>
      </c>
      <c r="AA23" s="83">
        <f t="shared" si="21"/>
        <v>0</v>
      </c>
      <c r="AB23" s="83">
        <f t="shared" si="25"/>
        <v>0</v>
      </c>
      <c r="AC23" s="83">
        <f t="shared" si="25"/>
        <v>0</v>
      </c>
      <c r="AD23" s="83">
        <f t="shared" si="23"/>
        <v>0</v>
      </c>
      <c r="AF23" s="83">
        <f>KPCO_Additions_Winter!R23*'Key Assumptions'!$I42</f>
        <v>0</v>
      </c>
      <c r="AG23" s="83">
        <f>KPCO_Additions_Winter!S23*'Key Assumptions'!$I42</f>
        <v>0</v>
      </c>
      <c r="AH23" s="83">
        <f>KPCO_Additions_Winter!T23*'Key Assumptions'!$I42</f>
        <v>0</v>
      </c>
      <c r="AI23" s="83">
        <f>KPCO_Additions_Winter!U23*'Key Assumptions'!$I42</f>
        <v>0</v>
      </c>
      <c r="AJ23" s="83">
        <f>KPCO_Additions_Winter!V23*'Key Assumptions'!$I42</f>
        <v>0</v>
      </c>
      <c r="AK23" s="83">
        <f>KPCO_Additions_Winter!W23*'Key Assumptions'!$I42</f>
        <v>0</v>
      </c>
      <c r="AL23" s="83">
        <f>KPCO_Additions_Winter!X23*'Key Assumptions'!$I42</f>
        <v>0</v>
      </c>
      <c r="AM23" s="83">
        <f>KPCO_Additions_Winter!Y23*'Key Assumptions'!$I42</f>
        <v>0</v>
      </c>
      <c r="AN23" s="83">
        <f>KPCO_Additions_Winter!Z23*'Key Assumptions'!$I42</f>
        <v>0</v>
      </c>
      <c r="AO23" s="83">
        <f>KPCO_Additions_Winter!AA23*'Key Assumptions'!$I42</f>
        <v>0</v>
      </c>
      <c r="AP23" s="83">
        <f>KPCO_Additions_Winter!AB23*'Key Assumptions'!$I42</f>
        <v>0</v>
      </c>
      <c r="AQ23" s="83">
        <f>KPCO_Additions_Winter!AC23*'Key Assumptions'!$I42</f>
        <v>0</v>
      </c>
      <c r="AR23" s="83">
        <f>KPCO_Additions_Winter!AD23*'Key Assumptions'!$I42</f>
        <v>0</v>
      </c>
      <c r="AT23" t="s">
        <v>5</v>
      </c>
      <c r="AV23" t="s">
        <v>15</v>
      </c>
      <c r="AW23" s="43">
        <f t="shared" si="10"/>
        <v>46.647017059383344</v>
      </c>
      <c r="AX23" s="43">
        <f t="shared" si="11"/>
        <v>128.25876489984952</v>
      </c>
      <c r="AY23" s="43">
        <f t="shared" si="11"/>
        <v>173.79040423862781</v>
      </c>
      <c r="AZ23" s="43">
        <f t="shared" si="11"/>
        <v>150.28193262754786</v>
      </c>
      <c r="BA23" s="43">
        <f t="shared" si="12"/>
        <v>80.511467652355961</v>
      </c>
    </row>
    <row r="24" spans="1:53" x14ac:dyDescent="0.25">
      <c r="A24" s="10" t="str">
        <f>KPCO_Additions_Summer!A24</f>
        <v>Area 1001 Gas CC 1x1 2024</v>
      </c>
      <c r="B24" s="10">
        <f>KPCO_Additions_Summer!B24</f>
        <v>2024</v>
      </c>
      <c r="C24" s="10" t="str">
        <f>KPCO_Additions_Summer!C24</f>
        <v>Gas CC 1x1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R24" s="83">
        <f>D24</f>
        <v>0</v>
      </c>
      <c r="S24" s="83">
        <f>E24</f>
        <v>0</v>
      </c>
      <c r="T24" s="83">
        <f>F24</f>
        <v>0</v>
      </c>
      <c r="U24" s="83">
        <f>G24</f>
        <v>0</v>
      </c>
      <c r="V24" s="83">
        <f t="shared" ref="V24:W24" si="26">H24</f>
        <v>0</v>
      </c>
      <c r="W24" s="83">
        <f t="shared" si="26"/>
        <v>0</v>
      </c>
      <c r="X24" s="83">
        <f>J24</f>
        <v>0</v>
      </c>
      <c r="Y24" s="83">
        <f>K24</f>
        <v>0</v>
      </c>
      <c r="Z24" s="83">
        <f>L24</f>
        <v>0</v>
      </c>
      <c r="AA24" s="83">
        <f>M24</f>
        <v>0</v>
      </c>
      <c r="AB24" s="83">
        <f t="shared" ref="AB24:AC24" si="27">N24</f>
        <v>0</v>
      </c>
      <c r="AC24" s="83">
        <f t="shared" si="27"/>
        <v>0</v>
      </c>
      <c r="AD24" s="83">
        <f>P24</f>
        <v>0</v>
      </c>
      <c r="AF24" s="83">
        <f>KPCO_Additions_Winter!R24*'Key Assumptions'!$I23</f>
        <v>0</v>
      </c>
      <c r="AG24" s="83">
        <f>KPCO_Additions_Winter!S24*'Key Assumptions'!$I23</f>
        <v>0</v>
      </c>
      <c r="AH24" s="83">
        <f>KPCO_Additions_Winter!T24*'Key Assumptions'!$I23</f>
        <v>0</v>
      </c>
      <c r="AI24" s="83">
        <f>KPCO_Additions_Winter!U24*'Key Assumptions'!$I23</f>
        <v>0</v>
      </c>
      <c r="AJ24" s="83">
        <f>KPCO_Additions_Winter!V24*'Key Assumptions'!$I23</f>
        <v>0</v>
      </c>
      <c r="AK24" s="83">
        <f>KPCO_Additions_Winter!W24*'Key Assumptions'!$I23</f>
        <v>0</v>
      </c>
      <c r="AL24" s="83">
        <f>KPCO_Additions_Winter!X24*'Key Assumptions'!$I23</f>
        <v>0</v>
      </c>
      <c r="AM24" s="83">
        <f>KPCO_Additions_Winter!Y24*'Key Assumptions'!$I23</f>
        <v>0</v>
      </c>
      <c r="AN24" s="83">
        <f>KPCO_Additions_Winter!Z24*'Key Assumptions'!$I23</f>
        <v>0</v>
      </c>
      <c r="AO24" s="83">
        <f>KPCO_Additions_Winter!AA24*'Key Assumptions'!$I23</f>
        <v>0</v>
      </c>
      <c r="AP24" s="83">
        <f>KPCO_Additions_Winter!AB24*'Key Assumptions'!$I23</f>
        <v>0</v>
      </c>
      <c r="AQ24" s="83">
        <f>KPCO_Additions_Winter!AC24*'Key Assumptions'!$I23</f>
        <v>0</v>
      </c>
      <c r="AR24" s="83">
        <f>KPCO_Additions_Winter!AD24*'Key Assumptions'!$I23</f>
        <v>0</v>
      </c>
      <c r="AT24" t="s">
        <v>5</v>
      </c>
      <c r="AV24" t="s">
        <v>7</v>
      </c>
      <c r="AW24" s="43">
        <f t="shared" si="10"/>
        <v>0</v>
      </c>
      <c r="AX24" s="43">
        <f t="shared" si="11"/>
        <v>100</v>
      </c>
      <c r="AY24" s="43">
        <f t="shared" si="11"/>
        <v>0</v>
      </c>
      <c r="AZ24" s="43">
        <f t="shared" si="11"/>
        <v>0</v>
      </c>
      <c r="BA24" s="43">
        <f t="shared" si="12"/>
        <v>0</v>
      </c>
    </row>
    <row r="25" spans="1:53" x14ac:dyDescent="0.25">
      <c r="A25" s="10" t="str">
        <f>KPCO_Additions_Summer!A25</f>
        <v>Area 1001 Gas CC 1x1 2025</v>
      </c>
      <c r="B25" s="10">
        <f>KPCO_Additions_Summer!B25</f>
        <v>2025</v>
      </c>
      <c r="C25" s="10" t="str">
        <f>KPCO_Additions_Summer!C25</f>
        <v>Gas CC 1x1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R25" s="83">
        <f t="shared" ref="R25:R43" si="28">D25+R24</f>
        <v>0</v>
      </c>
      <c r="S25" s="83">
        <f t="shared" ref="S25:S43" si="29">E25+S24</f>
        <v>0</v>
      </c>
      <c r="T25" s="83">
        <f t="shared" ref="T25:T43" si="30">F25+T24</f>
        <v>0</v>
      </c>
      <c r="U25" s="83">
        <f t="shared" ref="U25:U43" si="31">G25+U24</f>
        <v>0</v>
      </c>
      <c r="V25" s="83">
        <f t="shared" ref="V25:W40" si="32">H25+V24</f>
        <v>0</v>
      </c>
      <c r="W25" s="83">
        <f t="shared" si="32"/>
        <v>0</v>
      </c>
      <c r="X25" s="83">
        <f t="shared" ref="X25:X43" si="33">J25+X24</f>
        <v>0</v>
      </c>
      <c r="Y25" s="83">
        <f t="shared" ref="Y25:Y43" si="34">K25+Y24</f>
        <v>0</v>
      </c>
      <c r="Z25" s="83">
        <f t="shared" ref="Z25:Z43" si="35">L25+Z24</f>
        <v>0</v>
      </c>
      <c r="AA25" s="83">
        <f t="shared" ref="AA25:AA43" si="36">M25+AA24</f>
        <v>0</v>
      </c>
      <c r="AB25" s="83">
        <f t="shared" ref="AB25:AC40" si="37">N25+AB24</f>
        <v>0</v>
      </c>
      <c r="AC25" s="83">
        <f t="shared" si="37"/>
        <v>0</v>
      </c>
      <c r="AD25" s="83">
        <f t="shared" ref="AD25:AD43" si="38">P25+AD24</f>
        <v>0</v>
      </c>
      <c r="AF25" s="83">
        <f>KPCO_Additions_Winter!R25*'Key Assumptions'!$I24</f>
        <v>0</v>
      </c>
      <c r="AG25" s="83">
        <f>KPCO_Additions_Winter!S25*'Key Assumptions'!$I24</f>
        <v>0</v>
      </c>
      <c r="AH25" s="83">
        <f>KPCO_Additions_Winter!T25*'Key Assumptions'!$I24</f>
        <v>0</v>
      </c>
      <c r="AI25" s="83">
        <f>KPCO_Additions_Winter!U25*'Key Assumptions'!$I24</f>
        <v>0</v>
      </c>
      <c r="AJ25" s="83">
        <f>KPCO_Additions_Winter!V25*'Key Assumptions'!$I24</f>
        <v>0</v>
      </c>
      <c r="AK25" s="83">
        <f>KPCO_Additions_Winter!W25*'Key Assumptions'!$I24</f>
        <v>0</v>
      </c>
      <c r="AL25" s="83">
        <f>KPCO_Additions_Winter!X25*'Key Assumptions'!$I24</f>
        <v>0</v>
      </c>
      <c r="AM25" s="83">
        <f>KPCO_Additions_Winter!Y25*'Key Assumptions'!$I24</f>
        <v>0</v>
      </c>
      <c r="AN25" s="83">
        <f>KPCO_Additions_Winter!Z25*'Key Assumptions'!$I24</f>
        <v>0</v>
      </c>
      <c r="AO25" s="83">
        <f>KPCO_Additions_Winter!AA25*'Key Assumptions'!$I24</f>
        <v>0</v>
      </c>
      <c r="AP25" s="83">
        <f>KPCO_Additions_Winter!AB25*'Key Assumptions'!$I24</f>
        <v>0</v>
      </c>
      <c r="AQ25" s="83">
        <f>KPCO_Additions_Winter!AC25*'Key Assumptions'!$I24</f>
        <v>0</v>
      </c>
      <c r="AR25" s="83">
        <f>KPCO_Additions_Winter!AD25*'Key Assumptions'!$I24</f>
        <v>0</v>
      </c>
      <c r="AT25" t="s">
        <v>5</v>
      </c>
      <c r="AV25" t="s">
        <v>9</v>
      </c>
      <c r="AW25" s="43">
        <f t="shared" si="10"/>
        <v>0</v>
      </c>
      <c r="AX25" s="43">
        <f t="shared" si="11"/>
        <v>200</v>
      </c>
      <c r="AY25" s="43">
        <f t="shared" si="11"/>
        <v>0</v>
      </c>
      <c r="AZ25" s="43">
        <f t="shared" si="11"/>
        <v>0</v>
      </c>
      <c r="BA25" s="43">
        <f t="shared" si="12"/>
        <v>0</v>
      </c>
    </row>
    <row r="26" spans="1:53" x14ac:dyDescent="0.25">
      <c r="A26" s="10" t="str">
        <f>KPCO_Additions_Summer!A26</f>
        <v>Area 1001 Gas CC 1x1 2026</v>
      </c>
      <c r="B26" s="10">
        <f>KPCO_Additions_Summer!B26</f>
        <v>2026</v>
      </c>
      <c r="C26" s="10" t="str">
        <f>KPCO_Additions_Summer!C26</f>
        <v>Gas CC 1x1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R26" s="83">
        <f t="shared" si="28"/>
        <v>0</v>
      </c>
      <c r="S26" s="83">
        <f t="shared" si="29"/>
        <v>0</v>
      </c>
      <c r="T26" s="83">
        <f t="shared" si="30"/>
        <v>0</v>
      </c>
      <c r="U26" s="83">
        <f t="shared" si="31"/>
        <v>0</v>
      </c>
      <c r="V26" s="83">
        <f t="shared" si="32"/>
        <v>0</v>
      </c>
      <c r="W26" s="83">
        <f t="shared" si="32"/>
        <v>0</v>
      </c>
      <c r="X26" s="83">
        <f t="shared" si="33"/>
        <v>0</v>
      </c>
      <c r="Y26" s="83">
        <f t="shared" si="34"/>
        <v>0</v>
      </c>
      <c r="Z26" s="83">
        <f t="shared" si="35"/>
        <v>0</v>
      </c>
      <c r="AA26" s="83">
        <f t="shared" si="36"/>
        <v>0</v>
      </c>
      <c r="AB26" s="83">
        <f t="shared" si="37"/>
        <v>0</v>
      </c>
      <c r="AC26" s="83">
        <f t="shared" si="37"/>
        <v>0</v>
      </c>
      <c r="AD26" s="83">
        <f t="shared" si="38"/>
        <v>0</v>
      </c>
      <c r="AF26" s="83">
        <f>KPCO_Additions_Winter!R26*'Key Assumptions'!$I25</f>
        <v>0</v>
      </c>
      <c r="AG26" s="83">
        <f>KPCO_Additions_Winter!S26*'Key Assumptions'!$I25</f>
        <v>0</v>
      </c>
      <c r="AH26" s="83">
        <f>KPCO_Additions_Winter!T26*'Key Assumptions'!$I25</f>
        <v>0</v>
      </c>
      <c r="AI26" s="83">
        <f>KPCO_Additions_Winter!U26*'Key Assumptions'!$I25</f>
        <v>0</v>
      </c>
      <c r="AJ26" s="83">
        <f>KPCO_Additions_Winter!V26*'Key Assumptions'!$I25</f>
        <v>0</v>
      </c>
      <c r="AK26" s="83">
        <f>KPCO_Additions_Winter!W26*'Key Assumptions'!$I25</f>
        <v>0</v>
      </c>
      <c r="AL26" s="83">
        <f>KPCO_Additions_Winter!X26*'Key Assumptions'!$I25</f>
        <v>0</v>
      </c>
      <c r="AM26" s="83">
        <f>KPCO_Additions_Winter!Y26*'Key Assumptions'!$I25</f>
        <v>0</v>
      </c>
      <c r="AN26" s="83">
        <f>KPCO_Additions_Winter!Z26*'Key Assumptions'!$I25</f>
        <v>0</v>
      </c>
      <c r="AO26" s="83">
        <f>KPCO_Additions_Winter!AA26*'Key Assumptions'!$I25</f>
        <v>0</v>
      </c>
      <c r="AP26" s="83">
        <f>KPCO_Additions_Winter!AB26*'Key Assumptions'!$I25</f>
        <v>0</v>
      </c>
      <c r="AQ26" s="83">
        <f>KPCO_Additions_Winter!AC26*'Key Assumptions'!$I25</f>
        <v>0</v>
      </c>
      <c r="AR26" s="83">
        <f>KPCO_Additions_Winter!AD26*'Key Assumptions'!$I25</f>
        <v>0</v>
      </c>
      <c r="AT26" t="s">
        <v>5</v>
      </c>
      <c r="AV26" t="s">
        <v>16</v>
      </c>
      <c r="AW26" s="43">
        <f t="shared" si="10"/>
        <v>311</v>
      </c>
      <c r="AX26" s="43">
        <f t="shared" si="11"/>
        <v>495</v>
      </c>
      <c r="AY26" s="43">
        <f t="shared" si="11"/>
        <v>0</v>
      </c>
      <c r="AZ26" s="43">
        <f t="shared" si="11"/>
        <v>0</v>
      </c>
      <c r="BA26" s="43">
        <f t="shared" si="12"/>
        <v>0</v>
      </c>
    </row>
    <row r="27" spans="1:53" x14ac:dyDescent="0.25">
      <c r="A27" s="10" t="str">
        <f>KPCO_Additions_Summer!A27</f>
        <v>Area 1001 Gas CC 1x1 2027</v>
      </c>
      <c r="B27" s="10">
        <f>KPCO_Additions_Summer!B27</f>
        <v>2027</v>
      </c>
      <c r="C27" s="10" t="str">
        <f>KPCO_Additions_Summer!C27</f>
        <v>Gas CC 1x1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R27" s="83">
        <f t="shared" si="28"/>
        <v>0</v>
      </c>
      <c r="S27" s="83">
        <f t="shared" si="29"/>
        <v>0</v>
      </c>
      <c r="T27" s="83">
        <f t="shared" si="30"/>
        <v>0</v>
      </c>
      <c r="U27" s="83">
        <f t="shared" si="31"/>
        <v>0</v>
      </c>
      <c r="V27" s="83">
        <f t="shared" si="32"/>
        <v>0</v>
      </c>
      <c r="W27" s="83">
        <f t="shared" si="32"/>
        <v>0</v>
      </c>
      <c r="X27" s="83">
        <f t="shared" si="33"/>
        <v>0</v>
      </c>
      <c r="Y27" s="83">
        <f t="shared" si="34"/>
        <v>0</v>
      </c>
      <c r="Z27" s="83">
        <f t="shared" si="35"/>
        <v>0</v>
      </c>
      <c r="AA27" s="83">
        <f t="shared" si="36"/>
        <v>0</v>
      </c>
      <c r="AB27" s="83">
        <f t="shared" si="37"/>
        <v>0</v>
      </c>
      <c r="AC27" s="83">
        <f t="shared" si="37"/>
        <v>0</v>
      </c>
      <c r="AD27" s="83">
        <f t="shared" si="38"/>
        <v>0</v>
      </c>
      <c r="AF27" s="83">
        <f>KPCO_Additions_Winter!R27*'Key Assumptions'!$I26</f>
        <v>0</v>
      </c>
      <c r="AG27" s="83">
        <f>KPCO_Additions_Winter!S27*'Key Assumptions'!$I26</f>
        <v>0</v>
      </c>
      <c r="AH27" s="83">
        <f>KPCO_Additions_Winter!T27*'Key Assumptions'!$I26</f>
        <v>0</v>
      </c>
      <c r="AI27" s="83">
        <f>KPCO_Additions_Winter!U27*'Key Assumptions'!$I26</f>
        <v>0</v>
      </c>
      <c r="AJ27" s="83">
        <f>KPCO_Additions_Winter!V27*'Key Assumptions'!$I26</f>
        <v>0</v>
      </c>
      <c r="AK27" s="83">
        <f>KPCO_Additions_Winter!W27*'Key Assumptions'!$I26</f>
        <v>0</v>
      </c>
      <c r="AL27" s="83">
        <f>KPCO_Additions_Winter!X27*'Key Assumptions'!$I26</f>
        <v>0</v>
      </c>
      <c r="AM27" s="83">
        <f>KPCO_Additions_Winter!Y27*'Key Assumptions'!$I26</f>
        <v>0</v>
      </c>
      <c r="AN27" s="83">
        <f>KPCO_Additions_Winter!Z27*'Key Assumptions'!$I26</f>
        <v>0</v>
      </c>
      <c r="AO27" s="83">
        <f>KPCO_Additions_Winter!AA27*'Key Assumptions'!$I26</f>
        <v>0</v>
      </c>
      <c r="AP27" s="83">
        <f>KPCO_Additions_Winter!AB27*'Key Assumptions'!$I26</f>
        <v>0</v>
      </c>
      <c r="AQ27" s="83">
        <f>KPCO_Additions_Winter!AC27*'Key Assumptions'!$I26</f>
        <v>0</v>
      </c>
      <c r="AR27" s="83">
        <f>KPCO_Additions_Winter!AD27*'Key Assumptions'!$I26</f>
        <v>0</v>
      </c>
      <c r="AT27" t="s">
        <v>5</v>
      </c>
    </row>
    <row r="28" spans="1:53" x14ac:dyDescent="0.25">
      <c r="A28" s="10" t="str">
        <f>KPCO_Additions_Summer!A28</f>
        <v>Area 1001 Gas CC 1x1 2028</v>
      </c>
      <c r="B28" s="10">
        <f>KPCO_Additions_Summer!B28</f>
        <v>2028</v>
      </c>
      <c r="C28" s="10" t="str">
        <f>KPCO_Additions_Summer!C28</f>
        <v>Gas CC 1x1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R28" s="83">
        <f t="shared" si="28"/>
        <v>0</v>
      </c>
      <c r="S28" s="83">
        <f t="shared" si="29"/>
        <v>0</v>
      </c>
      <c r="T28" s="83">
        <f t="shared" si="30"/>
        <v>0</v>
      </c>
      <c r="U28" s="83">
        <f t="shared" si="31"/>
        <v>0</v>
      </c>
      <c r="V28" s="83">
        <f t="shared" si="32"/>
        <v>0</v>
      </c>
      <c r="W28" s="83">
        <f t="shared" si="32"/>
        <v>0</v>
      </c>
      <c r="X28" s="83">
        <f t="shared" si="33"/>
        <v>0</v>
      </c>
      <c r="Y28" s="83">
        <f t="shared" si="34"/>
        <v>0</v>
      </c>
      <c r="Z28" s="83">
        <f t="shared" si="35"/>
        <v>0</v>
      </c>
      <c r="AA28" s="83">
        <f t="shared" si="36"/>
        <v>0</v>
      </c>
      <c r="AB28" s="83">
        <f t="shared" si="37"/>
        <v>0</v>
      </c>
      <c r="AC28" s="83">
        <f t="shared" si="37"/>
        <v>0</v>
      </c>
      <c r="AD28" s="83">
        <f t="shared" si="38"/>
        <v>0</v>
      </c>
      <c r="AF28" s="83">
        <f>KPCO_Additions_Winter!R28*'Key Assumptions'!$I27</f>
        <v>0</v>
      </c>
      <c r="AG28" s="83">
        <f>KPCO_Additions_Winter!S28*'Key Assumptions'!$I27</f>
        <v>0</v>
      </c>
      <c r="AH28" s="83">
        <f>KPCO_Additions_Winter!T28*'Key Assumptions'!$I27</f>
        <v>0</v>
      </c>
      <c r="AI28" s="83">
        <f>KPCO_Additions_Winter!U28*'Key Assumptions'!$I27</f>
        <v>0</v>
      </c>
      <c r="AJ28" s="83">
        <f>KPCO_Additions_Winter!V28*'Key Assumptions'!$I27</f>
        <v>0</v>
      </c>
      <c r="AK28" s="83">
        <f>KPCO_Additions_Winter!W28*'Key Assumptions'!$I27</f>
        <v>0</v>
      </c>
      <c r="AL28" s="83">
        <f>KPCO_Additions_Winter!X28*'Key Assumptions'!$I27</f>
        <v>0</v>
      </c>
      <c r="AM28" s="83">
        <f>KPCO_Additions_Winter!Y28*'Key Assumptions'!$I27</f>
        <v>0</v>
      </c>
      <c r="AN28" s="83">
        <f>KPCO_Additions_Winter!Z28*'Key Assumptions'!$I27</f>
        <v>0</v>
      </c>
      <c r="AO28" s="83">
        <f>KPCO_Additions_Winter!AA28*'Key Assumptions'!$I27</f>
        <v>0</v>
      </c>
      <c r="AP28" s="83">
        <f>KPCO_Additions_Winter!AB28*'Key Assumptions'!$I27</f>
        <v>0</v>
      </c>
      <c r="AQ28" s="83">
        <f>KPCO_Additions_Winter!AC28*'Key Assumptions'!$I27</f>
        <v>0</v>
      </c>
      <c r="AR28" s="83">
        <f>KPCO_Additions_Winter!AD28*'Key Assumptions'!$I27</f>
        <v>0</v>
      </c>
      <c r="AT28" t="s">
        <v>5</v>
      </c>
    </row>
    <row r="29" spans="1:53" x14ac:dyDescent="0.25">
      <c r="A29" s="10" t="str">
        <f>KPCO_Additions_Summer!A29</f>
        <v>Area 1001 Gas CC 1x1 2029</v>
      </c>
      <c r="B29" s="10">
        <f>KPCO_Additions_Summer!B29</f>
        <v>2029</v>
      </c>
      <c r="C29" s="10" t="str">
        <f>KPCO_Additions_Summer!C29</f>
        <v>Gas CC 1x1</v>
      </c>
      <c r="D29" s="102"/>
      <c r="E29" s="102"/>
      <c r="F29" s="102"/>
      <c r="G29" s="102"/>
      <c r="H29" s="102"/>
      <c r="I29" s="102"/>
      <c r="J29" s="102">
        <v>418</v>
      </c>
      <c r="K29" s="102"/>
      <c r="L29" s="102"/>
      <c r="M29" s="102"/>
      <c r="N29" s="102"/>
      <c r="O29" s="102"/>
      <c r="P29" s="102"/>
      <c r="R29" s="83">
        <f t="shared" si="28"/>
        <v>0</v>
      </c>
      <c r="S29" s="83">
        <f t="shared" si="29"/>
        <v>0</v>
      </c>
      <c r="T29" s="83">
        <f t="shared" si="30"/>
        <v>0</v>
      </c>
      <c r="U29" s="83">
        <f t="shared" si="31"/>
        <v>0</v>
      </c>
      <c r="V29" s="83">
        <f t="shared" si="32"/>
        <v>0</v>
      </c>
      <c r="W29" s="83">
        <f t="shared" si="32"/>
        <v>0</v>
      </c>
      <c r="X29" s="83">
        <f t="shared" si="33"/>
        <v>418</v>
      </c>
      <c r="Y29" s="83">
        <f t="shared" si="34"/>
        <v>0</v>
      </c>
      <c r="Z29" s="83">
        <f t="shared" si="35"/>
        <v>0</v>
      </c>
      <c r="AA29" s="83">
        <f t="shared" si="36"/>
        <v>0</v>
      </c>
      <c r="AB29" s="83">
        <f t="shared" si="37"/>
        <v>0</v>
      </c>
      <c r="AC29" s="83">
        <f t="shared" si="37"/>
        <v>0</v>
      </c>
      <c r="AD29" s="83">
        <f t="shared" si="38"/>
        <v>0</v>
      </c>
      <c r="AF29" s="83">
        <f>KPCO_Additions_Winter!R29*'Key Assumptions'!$I28</f>
        <v>0</v>
      </c>
      <c r="AG29" s="83">
        <f>KPCO_Additions_Winter!S29*'Key Assumptions'!$I28</f>
        <v>0</v>
      </c>
      <c r="AH29" s="83">
        <f>KPCO_Additions_Winter!T29*'Key Assumptions'!$I28</f>
        <v>0</v>
      </c>
      <c r="AI29" s="83">
        <f>KPCO_Additions_Winter!U29*'Key Assumptions'!$I28</f>
        <v>0</v>
      </c>
      <c r="AJ29" s="83">
        <f>KPCO_Additions_Winter!V29*'Key Assumptions'!$I28</f>
        <v>0</v>
      </c>
      <c r="AK29" s="83">
        <f>KPCO_Additions_Winter!W29*'Key Assumptions'!$I28</f>
        <v>0</v>
      </c>
      <c r="AL29" s="83">
        <f>KPCO_Additions_Winter!X29*'Key Assumptions'!$I28</f>
        <v>397.09999999999997</v>
      </c>
      <c r="AM29" s="83">
        <f>KPCO_Additions_Winter!Y29*'Key Assumptions'!$I28</f>
        <v>0</v>
      </c>
      <c r="AN29" s="83">
        <f>KPCO_Additions_Winter!Z29*'Key Assumptions'!$I28</f>
        <v>0</v>
      </c>
      <c r="AO29" s="83">
        <f>KPCO_Additions_Winter!AA29*'Key Assumptions'!$I28</f>
        <v>0</v>
      </c>
      <c r="AP29" s="83">
        <f>KPCO_Additions_Winter!AB29*'Key Assumptions'!$I28</f>
        <v>0</v>
      </c>
      <c r="AQ29" s="83">
        <f>KPCO_Additions_Winter!AC29*'Key Assumptions'!$I28</f>
        <v>0</v>
      </c>
      <c r="AR29" s="83">
        <f>KPCO_Additions_Winter!AD29*'Key Assumptions'!$I28</f>
        <v>0</v>
      </c>
      <c r="AT29" t="s">
        <v>5</v>
      </c>
    </row>
    <row r="30" spans="1:53" x14ac:dyDescent="0.25">
      <c r="A30" s="10" t="str">
        <f>KPCO_Additions_Summer!A30</f>
        <v>Area 1001 Gas CC 1x1 2030</v>
      </c>
      <c r="B30" s="10">
        <f>KPCO_Additions_Summer!B30</f>
        <v>2030</v>
      </c>
      <c r="C30" s="10" t="str">
        <f>KPCO_Additions_Summer!C30</f>
        <v>Gas CC 1x1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R30" s="83">
        <f t="shared" si="28"/>
        <v>0</v>
      </c>
      <c r="S30" s="83">
        <f t="shared" si="29"/>
        <v>0</v>
      </c>
      <c r="T30" s="83">
        <f t="shared" si="30"/>
        <v>0</v>
      </c>
      <c r="U30" s="83">
        <f t="shared" si="31"/>
        <v>0</v>
      </c>
      <c r="V30" s="83">
        <f t="shared" si="32"/>
        <v>0</v>
      </c>
      <c r="W30" s="83">
        <f t="shared" si="32"/>
        <v>0</v>
      </c>
      <c r="X30" s="83">
        <f t="shared" si="33"/>
        <v>418</v>
      </c>
      <c r="Y30" s="83">
        <f t="shared" si="34"/>
        <v>0</v>
      </c>
      <c r="Z30" s="83">
        <f t="shared" si="35"/>
        <v>0</v>
      </c>
      <c r="AA30" s="83">
        <f t="shared" si="36"/>
        <v>0</v>
      </c>
      <c r="AB30" s="83">
        <f t="shared" si="37"/>
        <v>0</v>
      </c>
      <c r="AC30" s="83">
        <f t="shared" si="37"/>
        <v>0</v>
      </c>
      <c r="AD30" s="83">
        <f t="shared" si="38"/>
        <v>0</v>
      </c>
      <c r="AF30" s="83">
        <f>KPCO_Additions_Winter!R30*'Key Assumptions'!$I29</f>
        <v>0</v>
      </c>
      <c r="AG30" s="83">
        <f>KPCO_Additions_Winter!S30*'Key Assumptions'!$I29</f>
        <v>0</v>
      </c>
      <c r="AH30" s="83">
        <f>KPCO_Additions_Winter!T30*'Key Assumptions'!$I29</f>
        <v>0</v>
      </c>
      <c r="AI30" s="83">
        <f>KPCO_Additions_Winter!U30*'Key Assumptions'!$I29</f>
        <v>0</v>
      </c>
      <c r="AJ30" s="83">
        <f>KPCO_Additions_Winter!V30*'Key Assumptions'!$I29</f>
        <v>0</v>
      </c>
      <c r="AK30" s="83">
        <f>KPCO_Additions_Winter!W30*'Key Assumptions'!$I29</f>
        <v>0</v>
      </c>
      <c r="AL30" s="83">
        <f>KPCO_Additions_Winter!X30*'Key Assumptions'!$I29</f>
        <v>397.09999999999997</v>
      </c>
      <c r="AM30" s="83">
        <f>KPCO_Additions_Winter!Y30*'Key Assumptions'!$I29</f>
        <v>0</v>
      </c>
      <c r="AN30" s="83">
        <f>KPCO_Additions_Winter!Z30*'Key Assumptions'!$I29</f>
        <v>0</v>
      </c>
      <c r="AO30" s="83">
        <f>KPCO_Additions_Winter!AA30*'Key Assumptions'!$I29</f>
        <v>0</v>
      </c>
      <c r="AP30" s="83">
        <f>KPCO_Additions_Winter!AB30*'Key Assumptions'!$I29</f>
        <v>0</v>
      </c>
      <c r="AQ30" s="83">
        <f>KPCO_Additions_Winter!AC30*'Key Assumptions'!$I29</f>
        <v>0</v>
      </c>
      <c r="AR30" s="83">
        <f>KPCO_Additions_Winter!AD30*'Key Assumptions'!$I29</f>
        <v>0</v>
      </c>
      <c r="AT30" t="s">
        <v>5</v>
      </c>
    </row>
    <row r="31" spans="1:53" x14ac:dyDescent="0.25">
      <c r="A31" s="10" t="str">
        <f>KPCO_Additions_Summer!A31</f>
        <v>Area 1001 Gas CC 1x1 2031</v>
      </c>
      <c r="B31" s="10">
        <f>KPCO_Additions_Summer!B31</f>
        <v>2031</v>
      </c>
      <c r="C31" s="10" t="str">
        <f>KPCO_Additions_Summer!C31</f>
        <v>Gas CC 1x1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R31" s="83">
        <f t="shared" si="28"/>
        <v>0</v>
      </c>
      <c r="S31" s="83">
        <f t="shared" si="29"/>
        <v>0</v>
      </c>
      <c r="T31" s="83">
        <f t="shared" si="30"/>
        <v>0</v>
      </c>
      <c r="U31" s="83">
        <f t="shared" si="31"/>
        <v>0</v>
      </c>
      <c r="V31" s="83">
        <f t="shared" si="32"/>
        <v>0</v>
      </c>
      <c r="W31" s="83">
        <f t="shared" si="32"/>
        <v>0</v>
      </c>
      <c r="X31" s="83">
        <f t="shared" si="33"/>
        <v>418</v>
      </c>
      <c r="Y31" s="83">
        <f t="shared" si="34"/>
        <v>0</v>
      </c>
      <c r="Z31" s="83">
        <f t="shared" si="35"/>
        <v>0</v>
      </c>
      <c r="AA31" s="83">
        <f t="shared" si="36"/>
        <v>0</v>
      </c>
      <c r="AB31" s="83">
        <f t="shared" si="37"/>
        <v>0</v>
      </c>
      <c r="AC31" s="83">
        <f t="shared" si="37"/>
        <v>0</v>
      </c>
      <c r="AD31" s="83">
        <f t="shared" si="38"/>
        <v>0</v>
      </c>
      <c r="AF31" s="83">
        <f>KPCO_Additions_Winter!R31*'Key Assumptions'!$I30</f>
        <v>0</v>
      </c>
      <c r="AG31" s="83">
        <f>KPCO_Additions_Winter!S31*'Key Assumptions'!$I30</f>
        <v>0</v>
      </c>
      <c r="AH31" s="83">
        <f>KPCO_Additions_Winter!T31*'Key Assumptions'!$I30</f>
        <v>0</v>
      </c>
      <c r="AI31" s="83">
        <f>KPCO_Additions_Winter!U31*'Key Assumptions'!$I30</f>
        <v>0</v>
      </c>
      <c r="AJ31" s="83">
        <f>KPCO_Additions_Winter!V31*'Key Assumptions'!$I30</f>
        <v>0</v>
      </c>
      <c r="AK31" s="83">
        <f>KPCO_Additions_Winter!W31*'Key Assumptions'!$I30</f>
        <v>0</v>
      </c>
      <c r="AL31" s="83">
        <f>KPCO_Additions_Winter!X31*'Key Assumptions'!$I30</f>
        <v>397.09999999999997</v>
      </c>
      <c r="AM31" s="83">
        <f>KPCO_Additions_Winter!Y31*'Key Assumptions'!$I30</f>
        <v>0</v>
      </c>
      <c r="AN31" s="83">
        <f>KPCO_Additions_Winter!Z31*'Key Assumptions'!$I30</f>
        <v>0</v>
      </c>
      <c r="AO31" s="83">
        <f>KPCO_Additions_Winter!AA31*'Key Assumptions'!$I30</f>
        <v>0</v>
      </c>
      <c r="AP31" s="83">
        <f>KPCO_Additions_Winter!AB31*'Key Assumptions'!$I30</f>
        <v>0</v>
      </c>
      <c r="AQ31" s="83">
        <f>KPCO_Additions_Winter!AC31*'Key Assumptions'!$I30</f>
        <v>0</v>
      </c>
      <c r="AR31" s="83">
        <f>KPCO_Additions_Winter!AD31*'Key Assumptions'!$I30</f>
        <v>0</v>
      </c>
      <c r="AT31" t="s">
        <v>5</v>
      </c>
    </row>
    <row r="32" spans="1:53" x14ac:dyDescent="0.25">
      <c r="A32" s="10" t="str">
        <f>KPCO_Additions_Summer!A32</f>
        <v>Area 1001 Gas CC 1x1 2032</v>
      </c>
      <c r="B32" s="10">
        <f>KPCO_Additions_Summer!B32</f>
        <v>2032</v>
      </c>
      <c r="C32" s="10" t="str">
        <f>KPCO_Additions_Summer!C32</f>
        <v>Gas CC 1x1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R32" s="83">
        <f t="shared" si="28"/>
        <v>0</v>
      </c>
      <c r="S32" s="83">
        <f t="shared" si="29"/>
        <v>0</v>
      </c>
      <c r="T32" s="83">
        <f t="shared" si="30"/>
        <v>0</v>
      </c>
      <c r="U32" s="83">
        <f t="shared" si="31"/>
        <v>0</v>
      </c>
      <c r="V32" s="83">
        <f t="shared" si="32"/>
        <v>0</v>
      </c>
      <c r="W32" s="83">
        <f t="shared" si="32"/>
        <v>0</v>
      </c>
      <c r="X32" s="83">
        <f t="shared" si="33"/>
        <v>418</v>
      </c>
      <c r="Y32" s="83">
        <f t="shared" si="34"/>
        <v>0</v>
      </c>
      <c r="Z32" s="83">
        <f t="shared" si="35"/>
        <v>0</v>
      </c>
      <c r="AA32" s="83">
        <f t="shared" si="36"/>
        <v>0</v>
      </c>
      <c r="AB32" s="83">
        <f t="shared" si="37"/>
        <v>0</v>
      </c>
      <c r="AC32" s="83">
        <f t="shared" si="37"/>
        <v>0</v>
      </c>
      <c r="AD32" s="83">
        <f t="shared" si="38"/>
        <v>0</v>
      </c>
      <c r="AF32" s="83">
        <f>KPCO_Additions_Winter!R32*'Key Assumptions'!$I31</f>
        <v>0</v>
      </c>
      <c r="AG32" s="83">
        <f>KPCO_Additions_Winter!S32*'Key Assumptions'!$I31</f>
        <v>0</v>
      </c>
      <c r="AH32" s="83">
        <f>KPCO_Additions_Winter!T32*'Key Assumptions'!$I31</f>
        <v>0</v>
      </c>
      <c r="AI32" s="83">
        <f>KPCO_Additions_Winter!U32*'Key Assumptions'!$I31</f>
        <v>0</v>
      </c>
      <c r="AJ32" s="83">
        <f>KPCO_Additions_Winter!V32*'Key Assumptions'!$I31</f>
        <v>0</v>
      </c>
      <c r="AK32" s="83">
        <f>KPCO_Additions_Winter!W32*'Key Assumptions'!$I31</f>
        <v>0</v>
      </c>
      <c r="AL32" s="83">
        <f>KPCO_Additions_Winter!X32*'Key Assumptions'!$I31</f>
        <v>397.09999999999997</v>
      </c>
      <c r="AM32" s="83">
        <f>KPCO_Additions_Winter!Y32*'Key Assumptions'!$I31</f>
        <v>0</v>
      </c>
      <c r="AN32" s="83">
        <f>KPCO_Additions_Winter!Z32*'Key Assumptions'!$I31</f>
        <v>0</v>
      </c>
      <c r="AO32" s="83">
        <f>KPCO_Additions_Winter!AA32*'Key Assumptions'!$I31</f>
        <v>0</v>
      </c>
      <c r="AP32" s="83">
        <f>KPCO_Additions_Winter!AB32*'Key Assumptions'!$I31</f>
        <v>0</v>
      </c>
      <c r="AQ32" s="83">
        <f>KPCO_Additions_Winter!AC32*'Key Assumptions'!$I31</f>
        <v>0</v>
      </c>
      <c r="AR32" s="83">
        <f>KPCO_Additions_Winter!AD32*'Key Assumptions'!$I31</f>
        <v>0</v>
      </c>
      <c r="AT32" t="s">
        <v>5</v>
      </c>
    </row>
    <row r="33" spans="1:46" x14ac:dyDescent="0.25">
      <c r="A33" s="10" t="str">
        <f>KPCO_Additions_Summer!A33</f>
        <v>Area 1001 Gas CC 1x1 2033</v>
      </c>
      <c r="B33" s="10">
        <f>KPCO_Additions_Summer!B33</f>
        <v>2033</v>
      </c>
      <c r="C33" s="10" t="str">
        <f>KPCO_Additions_Summer!C33</f>
        <v>Gas CC 1x1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R33" s="83">
        <f t="shared" si="28"/>
        <v>0</v>
      </c>
      <c r="S33" s="83">
        <f t="shared" si="29"/>
        <v>0</v>
      </c>
      <c r="T33" s="83">
        <f t="shared" si="30"/>
        <v>0</v>
      </c>
      <c r="U33" s="83">
        <f t="shared" si="31"/>
        <v>0</v>
      </c>
      <c r="V33" s="83">
        <f t="shared" si="32"/>
        <v>0</v>
      </c>
      <c r="W33" s="83">
        <f t="shared" si="32"/>
        <v>0</v>
      </c>
      <c r="X33" s="83">
        <f t="shared" si="33"/>
        <v>418</v>
      </c>
      <c r="Y33" s="83">
        <f t="shared" si="34"/>
        <v>0</v>
      </c>
      <c r="Z33" s="83">
        <f t="shared" si="35"/>
        <v>0</v>
      </c>
      <c r="AA33" s="83">
        <f t="shared" si="36"/>
        <v>0</v>
      </c>
      <c r="AB33" s="83">
        <f t="shared" si="37"/>
        <v>0</v>
      </c>
      <c r="AC33" s="83">
        <f t="shared" si="37"/>
        <v>0</v>
      </c>
      <c r="AD33" s="83">
        <f t="shared" si="38"/>
        <v>0</v>
      </c>
      <c r="AF33" s="83">
        <f>KPCO_Additions_Winter!R33*'Key Assumptions'!$I32</f>
        <v>0</v>
      </c>
      <c r="AG33" s="83">
        <f>KPCO_Additions_Winter!S33*'Key Assumptions'!$I32</f>
        <v>0</v>
      </c>
      <c r="AH33" s="83">
        <f>KPCO_Additions_Winter!T33*'Key Assumptions'!$I32</f>
        <v>0</v>
      </c>
      <c r="AI33" s="83">
        <f>KPCO_Additions_Winter!U33*'Key Assumptions'!$I32</f>
        <v>0</v>
      </c>
      <c r="AJ33" s="83">
        <f>KPCO_Additions_Winter!V33*'Key Assumptions'!$I32</f>
        <v>0</v>
      </c>
      <c r="AK33" s="83">
        <f>KPCO_Additions_Winter!W33*'Key Assumptions'!$I32</f>
        <v>0</v>
      </c>
      <c r="AL33" s="83">
        <f>KPCO_Additions_Winter!X33*'Key Assumptions'!$I32</f>
        <v>397.09999999999997</v>
      </c>
      <c r="AM33" s="83">
        <f>KPCO_Additions_Winter!Y33*'Key Assumptions'!$I32</f>
        <v>0</v>
      </c>
      <c r="AN33" s="83">
        <f>KPCO_Additions_Winter!Z33*'Key Assumptions'!$I32</f>
        <v>0</v>
      </c>
      <c r="AO33" s="83">
        <f>KPCO_Additions_Winter!AA33*'Key Assumptions'!$I32</f>
        <v>0</v>
      </c>
      <c r="AP33" s="83">
        <f>KPCO_Additions_Winter!AB33*'Key Assumptions'!$I32</f>
        <v>0</v>
      </c>
      <c r="AQ33" s="83">
        <f>KPCO_Additions_Winter!AC33*'Key Assumptions'!$I32</f>
        <v>0</v>
      </c>
      <c r="AR33" s="83">
        <f>KPCO_Additions_Winter!AD33*'Key Assumptions'!$I32</f>
        <v>0</v>
      </c>
      <c r="AT33" t="s">
        <v>5</v>
      </c>
    </row>
    <row r="34" spans="1:46" x14ac:dyDescent="0.25">
      <c r="A34" s="10" t="str">
        <f>KPCO_Additions_Summer!A34</f>
        <v>Area 1001 Gas CC 1x1 2034</v>
      </c>
      <c r="B34" s="10">
        <f>KPCO_Additions_Summer!B34</f>
        <v>2034</v>
      </c>
      <c r="C34" s="10" t="str">
        <f>KPCO_Additions_Summer!C34</f>
        <v>Gas CC 1x1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R34" s="83">
        <f t="shared" si="28"/>
        <v>0</v>
      </c>
      <c r="S34" s="83">
        <f t="shared" si="29"/>
        <v>0</v>
      </c>
      <c r="T34" s="83">
        <f t="shared" si="30"/>
        <v>0</v>
      </c>
      <c r="U34" s="83">
        <f t="shared" si="31"/>
        <v>0</v>
      </c>
      <c r="V34" s="83">
        <f t="shared" si="32"/>
        <v>0</v>
      </c>
      <c r="W34" s="83">
        <f t="shared" si="32"/>
        <v>0</v>
      </c>
      <c r="X34" s="83">
        <f t="shared" si="33"/>
        <v>418</v>
      </c>
      <c r="Y34" s="83">
        <f t="shared" si="34"/>
        <v>0</v>
      </c>
      <c r="Z34" s="83">
        <f t="shared" si="35"/>
        <v>0</v>
      </c>
      <c r="AA34" s="83">
        <f t="shared" si="36"/>
        <v>0</v>
      </c>
      <c r="AB34" s="83">
        <f t="shared" si="37"/>
        <v>0</v>
      </c>
      <c r="AC34" s="83">
        <f t="shared" si="37"/>
        <v>0</v>
      </c>
      <c r="AD34" s="83">
        <f t="shared" si="38"/>
        <v>0</v>
      </c>
      <c r="AF34" s="83">
        <f>KPCO_Additions_Winter!R34*'Key Assumptions'!$I33</f>
        <v>0</v>
      </c>
      <c r="AG34" s="83">
        <f>KPCO_Additions_Winter!S34*'Key Assumptions'!$I33</f>
        <v>0</v>
      </c>
      <c r="AH34" s="83">
        <f>KPCO_Additions_Winter!T34*'Key Assumptions'!$I33</f>
        <v>0</v>
      </c>
      <c r="AI34" s="83">
        <f>KPCO_Additions_Winter!U34*'Key Assumptions'!$I33</f>
        <v>0</v>
      </c>
      <c r="AJ34" s="83">
        <f>KPCO_Additions_Winter!V34*'Key Assumptions'!$I33</f>
        <v>0</v>
      </c>
      <c r="AK34" s="83">
        <f>KPCO_Additions_Winter!W34*'Key Assumptions'!$I33</f>
        <v>0</v>
      </c>
      <c r="AL34" s="83">
        <f>KPCO_Additions_Winter!X34*'Key Assumptions'!$I33</f>
        <v>397.09999999999997</v>
      </c>
      <c r="AM34" s="83">
        <f>KPCO_Additions_Winter!Y34*'Key Assumptions'!$I33</f>
        <v>0</v>
      </c>
      <c r="AN34" s="83">
        <f>KPCO_Additions_Winter!Z34*'Key Assumptions'!$I33</f>
        <v>0</v>
      </c>
      <c r="AO34" s="83">
        <f>KPCO_Additions_Winter!AA34*'Key Assumptions'!$I33</f>
        <v>0</v>
      </c>
      <c r="AP34" s="83">
        <f>KPCO_Additions_Winter!AB34*'Key Assumptions'!$I33</f>
        <v>0</v>
      </c>
      <c r="AQ34" s="83">
        <f>KPCO_Additions_Winter!AC34*'Key Assumptions'!$I33</f>
        <v>0</v>
      </c>
      <c r="AR34" s="83">
        <f>KPCO_Additions_Winter!AD34*'Key Assumptions'!$I33</f>
        <v>0</v>
      </c>
      <c r="AT34" t="s">
        <v>5</v>
      </c>
    </row>
    <row r="35" spans="1:46" x14ac:dyDescent="0.25">
      <c r="A35" s="10" t="str">
        <f>KPCO_Additions_Summer!A35</f>
        <v>Area 1001 Gas CC 1x1 2035</v>
      </c>
      <c r="B35" s="10">
        <f>KPCO_Additions_Summer!B35</f>
        <v>2035</v>
      </c>
      <c r="C35" s="10" t="str">
        <f>KPCO_Additions_Summer!C35</f>
        <v>Gas CC 1x1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R35" s="83">
        <f t="shared" si="28"/>
        <v>0</v>
      </c>
      <c r="S35" s="83">
        <f t="shared" si="29"/>
        <v>0</v>
      </c>
      <c r="T35" s="83">
        <f t="shared" si="30"/>
        <v>0</v>
      </c>
      <c r="U35" s="83">
        <f t="shared" si="31"/>
        <v>0</v>
      </c>
      <c r="V35" s="83">
        <f t="shared" si="32"/>
        <v>0</v>
      </c>
      <c r="W35" s="83">
        <f t="shared" si="32"/>
        <v>0</v>
      </c>
      <c r="X35" s="83">
        <f t="shared" si="33"/>
        <v>418</v>
      </c>
      <c r="Y35" s="83">
        <f t="shared" si="34"/>
        <v>0</v>
      </c>
      <c r="Z35" s="83">
        <f t="shared" si="35"/>
        <v>0</v>
      </c>
      <c r="AA35" s="83">
        <f t="shared" si="36"/>
        <v>0</v>
      </c>
      <c r="AB35" s="83">
        <f t="shared" si="37"/>
        <v>0</v>
      </c>
      <c r="AC35" s="83">
        <f t="shared" si="37"/>
        <v>0</v>
      </c>
      <c r="AD35" s="83">
        <f t="shared" si="38"/>
        <v>0</v>
      </c>
      <c r="AF35" s="83">
        <f>KPCO_Additions_Winter!R35*'Key Assumptions'!$I34</f>
        <v>0</v>
      </c>
      <c r="AG35" s="83">
        <f>KPCO_Additions_Winter!S35*'Key Assumptions'!$I34</f>
        <v>0</v>
      </c>
      <c r="AH35" s="83">
        <f>KPCO_Additions_Winter!T35*'Key Assumptions'!$I34</f>
        <v>0</v>
      </c>
      <c r="AI35" s="83">
        <f>KPCO_Additions_Winter!U35*'Key Assumptions'!$I34</f>
        <v>0</v>
      </c>
      <c r="AJ35" s="83">
        <f>KPCO_Additions_Winter!V35*'Key Assumptions'!$I34</f>
        <v>0</v>
      </c>
      <c r="AK35" s="83">
        <f>KPCO_Additions_Winter!W35*'Key Assumptions'!$I34</f>
        <v>0</v>
      </c>
      <c r="AL35" s="83">
        <f>KPCO_Additions_Winter!X35*'Key Assumptions'!$I34</f>
        <v>397.09999999999997</v>
      </c>
      <c r="AM35" s="83">
        <f>KPCO_Additions_Winter!Y35*'Key Assumptions'!$I34</f>
        <v>0</v>
      </c>
      <c r="AN35" s="83">
        <f>KPCO_Additions_Winter!Z35*'Key Assumptions'!$I34</f>
        <v>0</v>
      </c>
      <c r="AO35" s="83">
        <f>KPCO_Additions_Winter!AA35*'Key Assumptions'!$I34</f>
        <v>0</v>
      </c>
      <c r="AP35" s="83">
        <f>KPCO_Additions_Winter!AB35*'Key Assumptions'!$I34</f>
        <v>0</v>
      </c>
      <c r="AQ35" s="83">
        <f>KPCO_Additions_Winter!AC35*'Key Assumptions'!$I34</f>
        <v>0</v>
      </c>
      <c r="AR35" s="83">
        <f>KPCO_Additions_Winter!AD35*'Key Assumptions'!$I34</f>
        <v>0</v>
      </c>
      <c r="AT35" t="s">
        <v>5</v>
      </c>
    </row>
    <row r="36" spans="1:46" x14ac:dyDescent="0.25">
      <c r="A36" s="10" t="str">
        <f>KPCO_Additions_Summer!A36</f>
        <v>Area 1001 Gas CC 1x1 2036</v>
      </c>
      <c r="B36" s="10">
        <f>KPCO_Additions_Summer!B36</f>
        <v>2036</v>
      </c>
      <c r="C36" s="10" t="str">
        <f>KPCO_Additions_Summer!C36</f>
        <v>Gas CC 1x1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R36" s="83">
        <f t="shared" si="28"/>
        <v>0</v>
      </c>
      <c r="S36" s="83">
        <f t="shared" si="29"/>
        <v>0</v>
      </c>
      <c r="T36" s="83">
        <f t="shared" si="30"/>
        <v>0</v>
      </c>
      <c r="U36" s="83">
        <f t="shared" si="31"/>
        <v>0</v>
      </c>
      <c r="V36" s="83">
        <f t="shared" si="32"/>
        <v>0</v>
      </c>
      <c r="W36" s="83">
        <f t="shared" si="32"/>
        <v>0</v>
      </c>
      <c r="X36" s="83">
        <f t="shared" si="33"/>
        <v>418</v>
      </c>
      <c r="Y36" s="83">
        <f t="shared" si="34"/>
        <v>0</v>
      </c>
      <c r="Z36" s="83">
        <f t="shared" si="35"/>
        <v>0</v>
      </c>
      <c r="AA36" s="83">
        <f t="shared" si="36"/>
        <v>0</v>
      </c>
      <c r="AB36" s="83">
        <f t="shared" si="37"/>
        <v>0</v>
      </c>
      <c r="AC36" s="83">
        <f t="shared" si="37"/>
        <v>0</v>
      </c>
      <c r="AD36" s="83">
        <f t="shared" si="38"/>
        <v>0</v>
      </c>
      <c r="AF36" s="83">
        <f>KPCO_Additions_Winter!R36*'Key Assumptions'!$I35</f>
        <v>0</v>
      </c>
      <c r="AG36" s="83">
        <f>KPCO_Additions_Winter!S36*'Key Assumptions'!$I35</f>
        <v>0</v>
      </c>
      <c r="AH36" s="83">
        <f>KPCO_Additions_Winter!T36*'Key Assumptions'!$I35</f>
        <v>0</v>
      </c>
      <c r="AI36" s="83">
        <f>KPCO_Additions_Winter!U36*'Key Assumptions'!$I35</f>
        <v>0</v>
      </c>
      <c r="AJ36" s="83">
        <f>KPCO_Additions_Winter!V36*'Key Assumptions'!$I35</f>
        <v>0</v>
      </c>
      <c r="AK36" s="83">
        <f>KPCO_Additions_Winter!W36*'Key Assumptions'!$I35</f>
        <v>0</v>
      </c>
      <c r="AL36" s="83">
        <f>KPCO_Additions_Winter!X36*'Key Assumptions'!$I35</f>
        <v>397.09999999999997</v>
      </c>
      <c r="AM36" s="83">
        <f>KPCO_Additions_Winter!Y36*'Key Assumptions'!$I35</f>
        <v>0</v>
      </c>
      <c r="AN36" s="83">
        <f>KPCO_Additions_Winter!Z36*'Key Assumptions'!$I35</f>
        <v>0</v>
      </c>
      <c r="AO36" s="83">
        <f>KPCO_Additions_Winter!AA36*'Key Assumptions'!$I35</f>
        <v>0</v>
      </c>
      <c r="AP36" s="83">
        <f>KPCO_Additions_Winter!AB36*'Key Assumptions'!$I35</f>
        <v>0</v>
      </c>
      <c r="AQ36" s="83">
        <f>KPCO_Additions_Winter!AC36*'Key Assumptions'!$I35</f>
        <v>0</v>
      </c>
      <c r="AR36" s="83">
        <f>KPCO_Additions_Winter!AD36*'Key Assumptions'!$I35</f>
        <v>0</v>
      </c>
      <c r="AT36" t="s">
        <v>5</v>
      </c>
    </row>
    <row r="37" spans="1:46" x14ac:dyDescent="0.25">
      <c r="A37" s="10" t="str">
        <f>KPCO_Additions_Summer!A37</f>
        <v>Area 1001 Gas CC 1x1 2037</v>
      </c>
      <c r="B37" s="10">
        <f>KPCO_Additions_Summer!B37</f>
        <v>2037</v>
      </c>
      <c r="C37" s="10" t="str">
        <f>KPCO_Additions_Summer!C37</f>
        <v>Gas CC 1x1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R37" s="83">
        <f t="shared" si="28"/>
        <v>0</v>
      </c>
      <c r="S37" s="83">
        <f t="shared" si="29"/>
        <v>0</v>
      </c>
      <c r="T37" s="83">
        <f t="shared" si="30"/>
        <v>0</v>
      </c>
      <c r="U37" s="83">
        <f t="shared" si="31"/>
        <v>0</v>
      </c>
      <c r="V37" s="83">
        <f t="shared" si="32"/>
        <v>0</v>
      </c>
      <c r="W37" s="83">
        <f t="shared" si="32"/>
        <v>0</v>
      </c>
      <c r="X37" s="83">
        <f t="shared" si="33"/>
        <v>418</v>
      </c>
      <c r="Y37" s="83">
        <f t="shared" si="34"/>
        <v>0</v>
      </c>
      <c r="Z37" s="83">
        <f t="shared" si="35"/>
        <v>0</v>
      </c>
      <c r="AA37" s="83">
        <f t="shared" si="36"/>
        <v>0</v>
      </c>
      <c r="AB37" s="83">
        <f t="shared" si="37"/>
        <v>0</v>
      </c>
      <c r="AC37" s="83">
        <f t="shared" si="37"/>
        <v>0</v>
      </c>
      <c r="AD37" s="83">
        <f t="shared" si="38"/>
        <v>0</v>
      </c>
      <c r="AF37" s="83">
        <f>KPCO_Additions_Winter!R37*'Key Assumptions'!$I36</f>
        <v>0</v>
      </c>
      <c r="AG37" s="83">
        <f>KPCO_Additions_Winter!S37*'Key Assumptions'!$I36</f>
        <v>0</v>
      </c>
      <c r="AH37" s="83">
        <f>KPCO_Additions_Winter!T37*'Key Assumptions'!$I36</f>
        <v>0</v>
      </c>
      <c r="AI37" s="83">
        <f>KPCO_Additions_Winter!U37*'Key Assumptions'!$I36</f>
        <v>0</v>
      </c>
      <c r="AJ37" s="83">
        <f>KPCO_Additions_Winter!V37*'Key Assumptions'!$I36</f>
        <v>0</v>
      </c>
      <c r="AK37" s="83">
        <f>KPCO_Additions_Winter!W37*'Key Assumptions'!$I36</f>
        <v>0</v>
      </c>
      <c r="AL37" s="83">
        <f>KPCO_Additions_Winter!X37*'Key Assumptions'!$I36</f>
        <v>397.09999999999997</v>
      </c>
      <c r="AM37" s="83">
        <f>KPCO_Additions_Winter!Y37*'Key Assumptions'!$I36</f>
        <v>0</v>
      </c>
      <c r="AN37" s="83">
        <f>KPCO_Additions_Winter!Z37*'Key Assumptions'!$I36</f>
        <v>0</v>
      </c>
      <c r="AO37" s="83">
        <f>KPCO_Additions_Winter!AA37*'Key Assumptions'!$I36</f>
        <v>0</v>
      </c>
      <c r="AP37" s="83">
        <f>KPCO_Additions_Winter!AB37*'Key Assumptions'!$I36</f>
        <v>0</v>
      </c>
      <c r="AQ37" s="83">
        <f>KPCO_Additions_Winter!AC37*'Key Assumptions'!$I36</f>
        <v>0</v>
      </c>
      <c r="AR37" s="83">
        <f>KPCO_Additions_Winter!AD37*'Key Assumptions'!$I36</f>
        <v>0</v>
      </c>
      <c r="AT37" t="s">
        <v>5</v>
      </c>
    </row>
    <row r="38" spans="1:46" x14ac:dyDescent="0.25">
      <c r="A38" s="10" t="str">
        <f>KPCO_Additions_Summer!A38</f>
        <v>Area 1001 Gas CC 1x1 2038</v>
      </c>
      <c r="B38" s="10">
        <f>KPCO_Additions_Summer!B38</f>
        <v>2038</v>
      </c>
      <c r="C38" s="10" t="str">
        <f>KPCO_Additions_Summer!C38</f>
        <v>Gas CC 1x1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R38" s="83">
        <f t="shared" si="28"/>
        <v>0</v>
      </c>
      <c r="S38" s="83">
        <f t="shared" si="29"/>
        <v>0</v>
      </c>
      <c r="T38" s="83">
        <f t="shared" si="30"/>
        <v>0</v>
      </c>
      <c r="U38" s="83">
        <f t="shared" si="31"/>
        <v>0</v>
      </c>
      <c r="V38" s="83">
        <f t="shared" si="32"/>
        <v>0</v>
      </c>
      <c r="W38" s="83">
        <f t="shared" si="32"/>
        <v>0</v>
      </c>
      <c r="X38" s="83">
        <f t="shared" si="33"/>
        <v>418</v>
      </c>
      <c r="Y38" s="83">
        <f t="shared" si="34"/>
        <v>0</v>
      </c>
      <c r="Z38" s="83">
        <f t="shared" si="35"/>
        <v>0</v>
      </c>
      <c r="AA38" s="83">
        <f t="shared" si="36"/>
        <v>0</v>
      </c>
      <c r="AB38" s="83">
        <f t="shared" si="37"/>
        <v>0</v>
      </c>
      <c r="AC38" s="83">
        <f t="shared" si="37"/>
        <v>0</v>
      </c>
      <c r="AD38" s="83">
        <f t="shared" si="38"/>
        <v>0</v>
      </c>
      <c r="AF38" s="83">
        <f>KPCO_Additions_Winter!R38*'Key Assumptions'!$I37</f>
        <v>0</v>
      </c>
      <c r="AG38" s="83">
        <f>KPCO_Additions_Winter!S38*'Key Assumptions'!$I37</f>
        <v>0</v>
      </c>
      <c r="AH38" s="83">
        <f>KPCO_Additions_Winter!T38*'Key Assumptions'!$I37</f>
        <v>0</v>
      </c>
      <c r="AI38" s="83">
        <f>KPCO_Additions_Winter!U38*'Key Assumptions'!$I37</f>
        <v>0</v>
      </c>
      <c r="AJ38" s="83">
        <f>KPCO_Additions_Winter!V38*'Key Assumptions'!$I37</f>
        <v>0</v>
      </c>
      <c r="AK38" s="83">
        <f>KPCO_Additions_Winter!W38*'Key Assumptions'!$I37</f>
        <v>0</v>
      </c>
      <c r="AL38" s="83">
        <f>KPCO_Additions_Winter!X38*'Key Assumptions'!$I37</f>
        <v>397.09999999999997</v>
      </c>
      <c r="AM38" s="83">
        <f>KPCO_Additions_Winter!Y38*'Key Assumptions'!$I37</f>
        <v>0</v>
      </c>
      <c r="AN38" s="83">
        <f>KPCO_Additions_Winter!Z38*'Key Assumptions'!$I37</f>
        <v>0</v>
      </c>
      <c r="AO38" s="83">
        <f>KPCO_Additions_Winter!AA38*'Key Assumptions'!$I37</f>
        <v>0</v>
      </c>
      <c r="AP38" s="83">
        <f>KPCO_Additions_Winter!AB38*'Key Assumptions'!$I37</f>
        <v>0</v>
      </c>
      <c r="AQ38" s="83">
        <f>KPCO_Additions_Winter!AC38*'Key Assumptions'!$I37</f>
        <v>0</v>
      </c>
      <c r="AR38" s="83">
        <f>KPCO_Additions_Winter!AD38*'Key Assumptions'!$I37</f>
        <v>0</v>
      </c>
      <c r="AT38" t="s">
        <v>5</v>
      </c>
    </row>
    <row r="39" spans="1:46" x14ac:dyDescent="0.25">
      <c r="A39" s="10" t="str">
        <f>KPCO_Additions_Summer!A39</f>
        <v>Area 1001 Gas CC 1x1 2039</v>
      </c>
      <c r="B39" s="10">
        <f>KPCO_Additions_Summer!B39</f>
        <v>2039</v>
      </c>
      <c r="C39" s="10" t="str">
        <f>KPCO_Additions_Summer!C39</f>
        <v>Gas CC 1x1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R39" s="83">
        <f t="shared" si="28"/>
        <v>0</v>
      </c>
      <c r="S39" s="83">
        <f t="shared" si="29"/>
        <v>0</v>
      </c>
      <c r="T39" s="83">
        <f t="shared" si="30"/>
        <v>0</v>
      </c>
      <c r="U39" s="83">
        <f t="shared" si="31"/>
        <v>0</v>
      </c>
      <c r="V39" s="83">
        <f t="shared" si="32"/>
        <v>0</v>
      </c>
      <c r="W39" s="83">
        <f t="shared" si="32"/>
        <v>0</v>
      </c>
      <c r="X39" s="83">
        <f t="shared" si="33"/>
        <v>418</v>
      </c>
      <c r="Y39" s="83">
        <f t="shared" si="34"/>
        <v>0</v>
      </c>
      <c r="Z39" s="83">
        <f t="shared" si="35"/>
        <v>0</v>
      </c>
      <c r="AA39" s="83">
        <f t="shared" si="36"/>
        <v>0</v>
      </c>
      <c r="AB39" s="83">
        <f t="shared" si="37"/>
        <v>0</v>
      </c>
      <c r="AC39" s="83">
        <f t="shared" si="37"/>
        <v>0</v>
      </c>
      <c r="AD39" s="83">
        <f t="shared" si="38"/>
        <v>0</v>
      </c>
      <c r="AF39" s="83">
        <f>KPCO_Additions_Winter!R39*'Key Assumptions'!$I38</f>
        <v>0</v>
      </c>
      <c r="AG39" s="83">
        <f>KPCO_Additions_Winter!S39*'Key Assumptions'!$I38</f>
        <v>0</v>
      </c>
      <c r="AH39" s="83">
        <f>KPCO_Additions_Winter!T39*'Key Assumptions'!$I38</f>
        <v>0</v>
      </c>
      <c r="AI39" s="83">
        <f>KPCO_Additions_Winter!U39*'Key Assumptions'!$I38</f>
        <v>0</v>
      </c>
      <c r="AJ39" s="83">
        <f>KPCO_Additions_Winter!V39*'Key Assumptions'!$I38</f>
        <v>0</v>
      </c>
      <c r="AK39" s="83">
        <f>KPCO_Additions_Winter!W39*'Key Assumptions'!$I38</f>
        <v>0</v>
      </c>
      <c r="AL39" s="83">
        <f>KPCO_Additions_Winter!X39*'Key Assumptions'!$I38</f>
        <v>397.09999999999997</v>
      </c>
      <c r="AM39" s="83">
        <f>KPCO_Additions_Winter!Y39*'Key Assumptions'!$I38</f>
        <v>0</v>
      </c>
      <c r="AN39" s="83">
        <f>KPCO_Additions_Winter!Z39*'Key Assumptions'!$I38</f>
        <v>0</v>
      </c>
      <c r="AO39" s="83">
        <f>KPCO_Additions_Winter!AA39*'Key Assumptions'!$I38</f>
        <v>0</v>
      </c>
      <c r="AP39" s="83">
        <f>KPCO_Additions_Winter!AB39*'Key Assumptions'!$I38</f>
        <v>0</v>
      </c>
      <c r="AQ39" s="83">
        <f>KPCO_Additions_Winter!AC39*'Key Assumptions'!$I38</f>
        <v>0</v>
      </c>
      <c r="AR39" s="83">
        <f>KPCO_Additions_Winter!AD39*'Key Assumptions'!$I38</f>
        <v>0</v>
      </c>
      <c r="AT39" t="s">
        <v>5</v>
      </c>
    </row>
    <row r="40" spans="1:46" x14ac:dyDescent="0.25">
      <c r="A40" s="10" t="str">
        <f>KPCO_Additions_Summer!A40</f>
        <v>Area 1001 Gas CC 1x1 2040</v>
      </c>
      <c r="B40" s="10">
        <f>KPCO_Additions_Summer!B40</f>
        <v>2040</v>
      </c>
      <c r="C40" s="10" t="str">
        <f>KPCO_Additions_Summer!C40</f>
        <v>Gas CC 1x1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R40" s="83">
        <f t="shared" si="28"/>
        <v>0</v>
      </c>
      <c r="S40" s="83">
        <f t="shared" si="29"/>
        <v>0</v>
      </c>
      <c r="T40" s="83">
        <f t="shared" si="30"/>
        <v>0</v>
      </c>
      <c r="U40" s="83">
        <f t="shared" si="31"/>
        <v>0</v>
      </c>
      <c r="V40" s="83">
        <f t="shared" si="32"/>
        <v>0</v>
      </c>
      <c r="W40" s="83">
        <f t="shared" si="32"/>
        <v>0</v>
      </c>
      <c r="X40" s="83">
        <f t="shared" si="33"/>
        <v>418</v>
      </c>
      <c r="Y40" s="83">
        <f t="shared" si="34"/>
        <v>0</v>
      </c>
      <c r="Z40" s="83">
        <f t="shared" si="35"/>
        <v>0</v>
      </c>
      <c r="AA40" s="83">
        <f t="shared" si="36"/>
        <v>0</v>
      </c>
      <c r="AB40" s="83">
        <f t="shared" si="37"/>
        <v>0</v>
      </c>
      <c r="AC40" s="83">
        <f t="shared" si="37"/>
        <v>0</v>
      </c>
      <c r="AD40" s="83">
        <f t="shared" si="38"/>
        <v>0</v>
      </c>
      <c r="AF40" s="83">
        <f>KPCO_Additions_Winter!R40*'Key Assumptions'!$I39</f>
        <v>0</v>
      </c>
      <c r="AG40" s="83">
        <f>KPCO_Additions_Winter!S40*'Key Assumptions'!$I39</f>
        <v>0</v>
      </c>
      <c r="AH40" s="83">
        <f>KPCO_Additions_Winter!T40*'Key Assumptions'!$I39</f>
        <v>0</v>
      </c>
      <c r="AI40" s="83">
        <f>KPCO_Additions_Winter!U40*'Key Assumptions'!$I39</f>
        <v>0</v>
      </c>
      <c r="AJ40" s="83">
        <f>KPCO_Additions_Winter!V40*'Key Assumptions'!$I39</f>
        <v>0</v>
      </c>
      <c r="AK40" s="83">
        <f>KPCO_Additions_Winter!W40*'Key Assumptions'!$I39</f>
        <v>0</v>
      </c>
      <c r="AL40" s="83">
        <f>KPCO_Additions_Winter!X40*'Key Assumptions'!$I39</f>
        <v>397.09999999999997</v>
      </c>
      <c r="AM40" s="83">
        <f>KPCO_Additions_Winter!Y40*'Key Assumptions'!$I39</f>
        <v>0</v>
      </c>
      <c r="AN40" s="83">
        <f>KPCO_Additions_Winter!Z40*'Key Assumptions'!$I39</f>
        <v>0</v>
      </c>
      <c r="AO40" s="83">
        <f>KPCO_Additions_Winter!AA40*'Key Assumptions'!$I39</f>
        <v>0</v>
      </c>
      <c r="AP40" s="83">
        <f>KPCO_Additions_Winter!AB40*'Key Assumptions'!$I39</f>
        <v>0</v>
      </c>
      <c r="AQ40" s="83">
        <f>KPCO_Additions_Winter!AC40*'Key Assumptions'!$I39</f>
        <v>0</v>
      </c>
      <c r="AR40" s="83">
        <f>KPCO_Additions_Winter!AD40*'Key Assumptions'!$I39</f>
        <v>0</v>
      </c>
      <c r="AT40" t="s">
        <v>5</v>
      </c>
    </row>
    <row r="41" spans="1:46" x14ac:dyDescent="0.25">
      <c r="A41" s="10" t="str">
        <f>KPCO_Additions_Summer!A41</f>
        <v>Area 1001 Gas CC 1x1 2041</v>
      </c>
      <c r="B41" s="10">
        <f>KPCO_Additions_Summer!B41</f>
        <v>2041</v>
      </c>
      <c r="C41" s="10" t="str">
        <f>KPCO_Additions_Summer!C41</f>
        <v>Gas CC 1x1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R41" s="83">
        <f t="shared" si="28"/>
        <v>0</v>
      </c>
      <c r="S41" s="83">
        <f t="shared" si="29"/>
        <v>0</v>
      </c>
      <c r="T41" s="83">
        <f t="shared" si="30"/>
        <v>0</v>
      </c>
      <c r="U41" s="83">
        <f t="shared" si="31"/>
        <v>0</v>
      </c>
      <c r="V41" s="83">
        <f t="shared" ref="V41:W43" si="39">H41+V40</f>
        <v>0</v>
      </c>
      <c r="W41" s="83">
        <f t="shared" si="39"/>
        <v>0</v>
      </c>
      <c r="X41" s="83">
        <f t="shared" si="33"/>
        <v>418</v>
      </c>
      <c r="Y41" s="83">
        <f t="shared" si="34"/>
        <v>0</v>
      </c>
      <c r="Z41" s="83">
        <f t="shared" si="35"/>
        <v>0</v>
      </c>
      <c r="AA41" s="83">
        <f t="shared" si="36"/>
        <v>0</v>
      </c>
      <c r="AB41" s="83">
        <f t="shared" ref="AB41:AC43" si="40">N41+AB40</f>
        <v>0</v>
      </c>
      <c r="AC41" s="83">
        <f t="shared" si="40"/>
        <v>0</v>
      </c>
      <c r="AD41" s="83">
        <f t="shared" si="38"/>
        <v>0</v>
      </c>
      <c r="AF41" s="83">
        <f>KPCO_Additions_Winter!R41*'Key Assumptions'!$I40</f>
        <v>0</v>
      </c>
      <c r="AG41" s="83">
        <f>KPCO_Additions_Winter!S41*'Key Assumptions'!$I40</f>
        <v>0</v>
      </c>
      <c r="AH41" s="83">
        <f>KPCO_Additions_Winter!T41*'Key Assumptions'!$I40</f>
        <v>0</v>
      </c>
      <c r="AI41" s="83">
        <f>KPCO_Additions_Winter!U41*'Key Assumptions'!$I40</f>
        <v>0</v>
      </c>
      <c r="AJ41" s="83">
        <f>KPCO_Additions_Winter!V41*'Key Assumptions'!$I40</f>
        <v>0</v>
      </c>
      <c r="AK41" s="83">
        <f>KPCO_Additions_Winter!W41*'Key Assumptions'!$I40</f>
        <v>0</v>
      </c>
      <c r="AL41" s="83">
        <f>KPCO_Additions_Winter!X41*'Key Assumptions'!$I40</f>
        <v>397.09999999999997</v>
      </c>
      <c r="AM41" s="83">
        <f>KPCO_Additions_Winter!Y41*'Key Assumptions'!$I40</f>
        <v>0</v>
      </c>
      <c r="AN41" s="83">
        <f>KPCO_Additions_Winter!Z41*'Key Assumptions'!$I40</f>
        <v>0</v>
      </c>
      <c r="AO41" s="83">
        <f>KPCO_Additions_Winter!AA41*'Key Assumptions'!$I40</f>
        <v>0</v>
      </c>
      <c r="AP41" s="83">
        <f>KPCO_Additions_Winter!AB41*'Key Assumptions'!$I40</f>
        <v>0</v>
      </c>
      <c r="AQ41" s="83">
        <f>KPCO_Additions_Winter!AC41*'Key Assumptions'!$I40</f>
        <v>0</v>
      </c>
      <c r="AR41" s="83">
        <f>KPCO_Additions_Winter!AD41*'Key Assumptions'!$I40</f>
        <v>0</v>
      </c>
      <c r="AT41" t="s">
        <v>5</v>
      </c>
    </row>
    <row r="42" spans="1:46" x14ac:dyDescent="0.25">
      <c r="A42" s="10" t="str">
        <f>KPCO_Additions_Summer!A42</f>
        <v>Area 1001 Gas CC 1x1 2042</v>
      </c>
      <c r="B42" s="10">
        <f>KPCO_Additions_Summer!B42</f>
        <v>2042</v>
      </c>
      <c r="C42" s="10" t="str">
        <f>KPCO_Additions_Summer!C42</f>
        <v>Gas CC 1x1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R42" s="83">
        <f t="shared" si="28"/>
        <v>0</v>
      </c>
      <c r="S42" s="83">
        <f t="shared" si="29"/>
        <v>0</v>
      </c>
      <c r="T42" s="83">
        <f t="shared" si="30"/>
        <v>0</v>
      </c>
      <c r="U42" s="83">
        <f t="shared" si="31"/>
        <v>0</v>
      </c>
      <c r="V42" s="83">
        <f t="shared" si="39"/>
        <v>0</v>
      </c>
      <c r="W42" s="83">
        <f t="shared" si="39"/>
        <v>0</v>
      </c>
      <c r="X42" s="83">
        <f t="shared" si="33"/>
        <v>418</v>
      </c>
      <c r="Y42" s="83">
        <f t="shared" si="34"/>
        <v>0</v>
      </c>
      <c r="Z42" s="83">
        <f t="shared" si="35"/>
        <v>0</v>
      </c>
      <c r="AA42" s="83">
        <f t="shared" si="36"/>
        <v>0</v>
      </c>
      <c r="AB42" s="83">
        <f t="shared" si="40"/>
        <v>0</v>
      </c>
      <c r="AC42" s="83">
        <f t="shared" si="40"/>
        <v>0</v>
      </c>
      <c r="AD42" s="83">
        <f t="shared" si="38"/>
        <v>0</v>
      </c>
      <c r="AF42" s="83">
        <f>KPCO_Additions_Winter!R42*'Key Assumptions'!$I41</f>
        <v>0</v>
      </c>
      <c r="AG42" s="83">
        <f>KPCO_Additions_Winter!S42*'Key Assumptions'!$I41</f>
        <v>0</v>
      </c>
      <c r="AH42" s="83">
        <f>KPCO_Additions_Winter!T42*'Key Assumptions'!$I41</f>
        <v>0</v>
      </c>
      <c r="AI42" s="83">
        <f>KPCO_Additions_Winter!U42*'Key Assumptions'!$I41</f>
        <v>0</v>
      </c>
      <c r="AJ42" s="83">
        <f>KPCO_Additions_Winter!V42*'Key Assumptions'!$I41</f>
        <v>0</v>
      </c>
      <c r="AK42" s="83">
        <f>KPCO_Additions_Winter!W42*'Key Assumptions'!$I41</f>
        <v>0</v>
      </c>
      <c r="AL42" s="83">
        <f>KPCO_Additions_Winter!X42*'Key Assumptions'!$I41</f>
        <v>397.09999999999997</v>
      </c>
      <c r="AM42" s="83">
        <f>KPCO_Additions_Winter!Y42*'Key Assumptions'!$I41</f>
        <v>0</v>
      </c>
      <c r="AN42" s="83">
        <f>KPCO_Additions_Winter!Z42*'Key Assumptions'!$I41</f>
        <v>0</v>
      </c>
      <c r="AO42" s="83">
        <f>KPCO_Additions_Winter!AA42*'Key Assumptions'!$I41</f>
        <v>0</v>
      </c>
      <c r="AP42" s="83">
        <f>KPCO_Additions_Winter!AB42*'Key Assumptions'!$I41</f>
        <v>0</v>
      </c>
      <c r="AQ42" s="83">
        <f>KPCO_Additions_Winter!AC42*'Key Assumptions'!$I41</f>
        <v>0</v>
      </c>
      <c r="AR42" s="83">
        <f>KPCO_Additions_Winter!AD42*'Key Assumptions'!$I41</f>
        <v>0</v>
      </c>
      <c r="AS42" s="43"/>
      <c r="AT42" t="s">
        <v>5</v>
      </c>
    </row>
    <row r="43" spans="1:46" x14ac:dyDescent="0.25">
      <c r="A43" s="10" t="str">
        <f>KPCO_Additions_Summer!A43</f>
        <v>Area 1001 Gas CC 1x1 2043</v>
      </c>
      <c r="B43" s="10">
        <f>KPCO_Additions_Summer!B43</f>
        <v>2043</v>
      </c>
      <c r="C43" s="10" t="str">
        <f>KPCO_Additions_Summer!C43</f>
        <v>Gas CC 1x1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R43" s="83">
        <f t="shared" si="28"/>
        <v>0</v>
      </c>
      <c r="S43" s="83">
        <f t="shared" si="29"/>
        <v>0</v>
      </c>
      <c r="T43" s="83">
        <f t="shared" si="30"/>
        <v>0</v>
      </c>
      <c r="U43" s="83">
        <f t="shared" si="31"/>
        <v>0</v>
      </c>
      <c r="V43" s="83">
        <f t="shared" si="39"/>
        <v>0</v>
      </c>
      <c r="W43" s="83">
        <f t="shared" si="39"/>
        <v>0</v>
      </c>
      <c r="X43" s="83">
        <f t="shared" si="33"/>
        <v>418</v>
      </c>
      <c r="Y43" s="83">
        <f t="shared" si="34"/>
        <v>0</v>
      </c>
      <c r="Z43" s="83">
        <f t="shared" si="35"/>
        <v>0</v>
      </c>
      <c r="AA43" s="83">
        <f t="shared" si="36"/>
        <v>0</v>
      </c>
      <c r="AB43" s="83">
        <f t="shared" si="40"/>
        <v>0</v>
      </c>
      <c r="AC43" s="83">
        <f t="shared" si="40"/>
        <v>0</v>
      </c>
      <c r="AD43" s="83">
        <f t="shared" si="38"/>
        <v>0</v>
      </c>
      <c r="AF43" s="83">
        <f>KPCO_Additions_Winter!R43*'Key Assumptions'!$I42</f>
        <v>0</v>
      </c>
      <c r="AG43" s="83">
        <f>KPCO_Additions_Winter!S43*'Key Assumptions'!$I42</f>
        <v>0</v>
      </c>
      <c r="AH43" s="83">
        <f>KPCO_Additions_Winter!T43*'Key Assumptions'!$I42</f>
        <v>0</v>
      </c>
      <c r="AI43" s="83">
        <f>KPCO_Additions_Winter!U43*'Key Assumptions'!$I42</f>
        <v>0</v>
      </c>
      <c r="AJ43" s="83">
        <f>KPCO_Additions_Winter!V43*'Key Assumptions'!$I42</f>
        <v>0</v>
      </c>
      <c r="AK43" s="83">
        <f>KPCO_Additions_Winter!W43*'Key Assumptions'!$I42</f>
        <v>0</v>
      </c>
      <c r="AL43" s="83">
        <f>KPCO_Additions_Winter!X43*'Key Assumptions'!$I42</f>
        <v>397.09999999999997</v>
      </c>
      <c r="AM43" s="83">
        <f>KPCO_Additions_Winter!Y43*'Key Assumptions'!$I42</f>
        <v>0</v>
      </c>
      <c r="AN43" s="83">
        <f>KPCO_Additions_Winter!Z43*'Key Assumptions'!$I42</f>
        <v>0</v>
      </c>
      <c r="AO43" s="83">
        <f>KPCO_Additions_Winter!AA43*'Key Assumptions'!$I42</f>
        <v>0</v>
      </c>
      <c r="AP43" s="83">
        <f>KPCO_Additions_Winter!AB43*'Key Assumptions'!$I42</f>
        <v>0</v>
      </c>
      <c r="AQ43" s="83">
        <f>KPCO_Additions_Winter!AC43*'Key Assumptions'!$I42</f>
        <v>0</v>
      </c>
      <c r="AR43" s="83">
        <f>KPCO_Additions_Winter!AD43*'Key Assumptions'!$I42</f>
        <v>0</v>
      </c>
      <c r="AS43" s="43"/>
      <c r="AT43" t="s">
        <v>5</v>
      </c>
    </row>
    <row r="44" spans="1:46" x14ac:dyDescent="0.25">
      <c r="A44" s="10" t="str">
        <f>KPCO_Additions_Summer!A44</f>
        <v>Area 1001 Gas CT 2024</v>
      </c>
      <c r="B44" s="10">
        <f>KPCO_Additions_Summer!B44</f>
        <v>2024</v>
      </c>
      <c r="C44" s="10" t="str">
        <f>KPCO_Additions_Summer!C44</f>
        <v>Gas CT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R44" s="83">
        <f>D44</f>
        <v>0</v>
      </c>
      <c r="S44" s="83">
        <f>E44</f>
        <v>0</v>
      </c>
      <c r="T44" s="83">
        <f>F44</f>
        <v>0</v>
      </c>
      <c r="U44" s="83">
        <f>G44</f>
        <v>0</v>
      </c>
      <c r="V44" s="83">
        <f t="shared" ref="V44:W44" si="41">H44</f>
        <v>0</v>
      </c>
      <c r="W44" s="83">
        <f t="shared" si="41"/>
        <v>0</v>
      </c>
      <c r="X44" s="83">
        <f>J44</f>
        <v>0</v>
      </c>
      <c r="Y44" s="83">
        <f>K44</f>
        <v>0</v>
      </c>
      <c r="Z44" s="83">
        <f>L44</f>
        <v>0</v>
      </c>
      <c r="AA44" s="83">
        <f>M44</f>
        <v>0</v>
      </c>
      <c r="AB44" s="83">
        <f t="shared" ref="AB44:AC44" si="42">N44</f>
        <v>0</v>
      </c>
      <c r="AC44" s="83">
        <f t="shared" si="42"/>
        <v>0</v>
      </c>
      <c r="AD44" s="83">
        <f>P44</f>
        <v>0</v>
      </c>
      <c r="AF44" s="83">
        <f>KPCO_Additions_Winter!R44*'Key Assumptions'!$I23</f>
        <v>0</v>
      </c>
      <c r="AG44" s="83">
        <f>KPCO_Additions_Winter!S44*'Key Assumptions'!$I23</f>
        <v>0</v>
      </c>
      <c r="AH44" s="83">
        <f>KPCO_Additions_Winter!T44*'Key Assumptions'!$I23</f>
        <v>0</v>
      </c>
      <c r="AI44" s="83">
        <f>KPCO_Additions_Winter!U44*'Key Assumptions'!$I23</f>
        <v>0</v>
      </c>
      <c r="AJ44" s="83">
        <f>KPCO_Additions_Winter!V44*'Key Assumptions'!$I23</f>
        <v>0</v>
      </c>
      <c r="AK44" s="83">
        <f>KPCO_Additions_Winter!W44*'Key Assumptions'!$I23</f>
        <v>0</v>
      </c>
      <c r="AL44" s="83">
        <f>KPCO_Additions_Winter!X44*'Key Assumptions'!$I23</f>
        <v>0</v>
      </c>
      <c r="AM44" s="83">
        <f>KPCO_Additions_Winter!Y44*'Key Assumptions'!$I23</f>
        <v>0</v>
      </c>
      <c r="AN44" s="83">
        <f>KPCO_Additions_Winter!Z44*'Key Assumptions'!$I23</f>
        <v>0</v>
      </c>
      <c r="AO44" s="83">
        <f>KPCO_Additions_Winter!AA44*'Key Assumptions'!$I23</f>
        <v>0</v>
      </c>
      <c r="AP44" s="83">
        <f>KPCO_Additions_Winter!AB44*'Key Assumptions'!$I23</f>
        <v>0</v>
      </c>
      <c r="AQ44" s="83">
        <f>KPCO_Additions_Winter!AC44*'Key Assumptions'!$I23</f>
        <v>0</v>
      </c>
      <c r="AR44" s="83">
        <f>KPCO_Additions_Winter!AD44*'Key Assumptions'!$I23</f>
        <v>0</v>
      </c>
      <c r="AS44" s="43"/>
      <c r="AT44" t="s">
        <v>3</v>
      </c>
    </row>
    <row r="45" spans="1:46" x14ac:dyDescent="0.25">
      <c r="A45" s="10" t="str">
        <f>KPCO_Additions_Summer!A45</f>
        <v>Area 1001 Gas CT 2025</v>
      </c>
      <c r="B45" s="10">
        <f>KPCO_Additions_Summer!B45</f>
        <v>2025</v>
      </c>
      <c r="C45" s="10" t="str">
        <f>KPCO_Additions_Summer!C45</f>
        <v>Gas CT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R45" s="83">
        <f t="shared" ref="R45:R63" si="43">D45+R44</f>
        <v>0</v>
      </c>
      <c r="S45" s="83">
        <f t="shared" ref="S45:S63" si="44">E45+S44</f>
        <v>0</v>
      </c>
      <c r="T45" s="83">
        <f t="shared" ref="T45:T63" si="45">F45+T44</f>
        <v>0</v>
      </c>
      <c r="U45" s="83">
        <f t="shared" ref="U45:U63" si="46">G45+U44</f>
        <v>0</v>
      </c>
      <c r="V45" s="83">
        <f t="shared" ref="V45:W60" si="47">H45+V44</f>
        <v>0</v>
      </c>
      <c r="W45" s="83">
        <f t="shared" si="47"/>
        <v>0</v>
      </c>
      <c r="X45" s="83">
        <f t="shared" ref="X45:X63" si="48">J45+X44</f>
        <v>0</v>
      </c>
      <c r="Y45" s="83">
        <f t="shared" ref="Y45:Y63" si="49">K45+Y44</f>
        <v>0</v>
      </c>
      <c r="Z45" s="83">
        <f t="shared" ref="Z45:Z63" si="50">L45+Z44</f>
        <v>0</v>
      </c>
      <c r="AA45" s="83">
        <f t="shared" ref="AA45:AA63" si="51">M45+AA44</f>
        <v>0</v>
      </c>
      <c r="AB45" s="83">
        <f t="shared" ref="AB45:AC60" si="52">N45+AB44</f>
        <v>0</v>
      </c>
      <c r="AC45" s="83">
        <f t="shared" si="52"/>
        <v>0</v>
      </c>
      <c r="AD45" s="83">
        <f t="shared" ref="AD45:AD63" si="53">P45+AD44</f>
        <v>0</v>
      </c>
      <c r="AF45" s="83">
        <f>KPCO_Additions_Winter!R45*'Key Assumptions'!$I24</f>
        <v>0</v>
      </c>
      <c r="AG45" s="83">
        <f>KPCO_Additions_Winter!S45*'Key Assumptions'!$I24</f>
        <v>0</v>
      </c>
      <c r="AH45" s="83">
        <f>KPCO_Additions_Winter!T45*'Key Assumptions'!$I24</f>
        <v>0</v>
      </c>
      <c r="AI45" s="83">
        <f>KPCO_Additions_Winter!U45*'Key Assumptions'!$I24</f>
        <v>0</v>
      </c>
      <c r="AJ45" s="83">
        <f>KPCO_Additions_Winter!V45*'Key Assumptions'!$I24</f>
        <v>0</v>
      </c>
      <c r="AK45" s="83">
        <f>KPCO_Additions_Winter!W45*'Key Assumptions'!$I24</f>
        <v>0</v>
      </c>
      <c r="AL45" s="83">
        <f>KPCO_Additions_Winter!X45*'Key Assumptions'!$I24</f>
        <v>0</v>
      </c>
      <c r="AM45" s="83">
        <f>KPCO_Additions_Winter!Y45*'Key Assumptions'!$I24</f>
        <v>0</v>
      </c>
      <c r="AN45" s="83">
        <f>KPCO_Additions_Winter!Z45*'Key Assumptions'!$I24</f>
        <v>0</v>
      </c>
      <c r="AO45" s="83">
        <f>KPCO_Additions_Winter!AA45*'Key Assumptions'!$I24</f>
        <v>0</v>
      </c>
      <c r="AP45" s="83">
        <f>KPCO_Additions_Winter!AB45*'Key Assumptions'!$I24</f>
        <v>0</v>
      </c>
      <c r="AQ45" s="83">
        <f>KPCO_Additions_Winter!AC45*'Key Assumptions'!$I24</f>
        <v>0</v>
      </c>
      <c r="AR45" s="83">
        <f>KPCO_Additions_Winter!AD45*'Key Assumptions'!$I24</f>
        <v>0</v>
      </c>
      <c r="AS45" s="43"/>
      <c r="AT45" t="s">
        <v>3</v>
      </c>
    </row>
    <row r="46" spans="1:46" x14ac:dyDescent="0.25">
      <c r="A46" s="10" t="str">
        <f>KPCO_Additions_Summer!A46</f>
        <v>Area 1001 Gas CT 2026</v>
      </c>
      <c r="B46" s="10">
        <f>KPCO_Additions_Summer!B46</f>
        <v>2026</v>
      </c>
      <c r="C46" s="10" t="str">
        <f>KPCO_Additions_Summer!C46</f>
        <v>Gas CT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R46" s="83">
        <f t="shared" si="43"/>
        <v>0</v>
      </c>
      <c r="S46" s="83">
        <f t="shared" si="44"/>
        <v>0</v>
      </c>
      <c r="T46" s="83">
        <f t="shared" si="45"/>
        <v>0</v>
      </c>
      <c r="U46" s="83">
        <f t="shared" si="46"/>
        <v>0</v>
      </c>
      <c r="V46" s="83">
        <f t="shared" si="47"/>
        <v>0</v>
      </c>
      <c r="W46" s="83">
        <f t="shared" si="47"/>
        <v>0</v>
      </c>
      <c r="X46" s="83">
        <f t="shared" si="48"/>
        <v>0</v>
      </c>
      <c r="Y46" s="83">
        <f t="shared" si="49"/>
        <v>0</v>
      </c>
      <c r="Z46" s="83">
        <f t="shared" si="50"/>
        <v>0</v>
      </c>
      <c r="AA46" s="83">
        <f t="shared" si="51"/>
        <v>0</v>
      </c>
      <c r="AB46" s="83">
        <f t="shared" si="52"/>
        <v>0</v>
      </c>
      <c r="AC46" s="83">
        <f t="shared" si="52"/>
        <v>0</v>
      </c>
      <c r="AD46" s="83">
        <f t="shared" si="53"/>
        <v>0</v>
      </c>
      <c r="AF46" s="83">
        <f>KPCO_Additions_Winter!R46*'Key Assumptions'!$I25</f>
        <v>0</v>
      </c>
      <c r="AG46" s="83">
        <f>KPCO_Additions_Winter!S46*'Key Assumptions'!$I25</f>
        <v>0</v>
      </c>
      <c r="AH46" s="83">
        <f>KPCO_Additions_Winter!T46*'Key Assumptions'!$I25</f>
        <v>0</v>
      </c>
      <c r="AI46" s="83">
        <f>KPCO_Additions_Winter!U46*'Key Assumptions'!$I25</f>
        <v>0</v>
      </c>
      <c r="AJ46" s="83">
        <f>KPCO_Additions_Winter!V46*'Key Assumptions'!$I25</f>
        <v>0</v>
      </c>
      <c r="AK46" s="83">
        <f>KPCO_Additions_Winter!W46*'Key Assumptions'!$I25</f>
        <v>0</v>
      </c>
      <c r="AL46" s="83">
        <f>KPCO_Additions_Winter!X46*'Key Assumptions'!$I25</f>
        <v>0</v>
      </c>
      <c r="AM46" s="83">
        <f>KPCO_Additions_Winter!Y46*'Key Assumptions'!$I25</f>
        <v>0</v>
      </c>
      <c r="AN46" s="83">
        <f>KPCO_Additions_Winter!Z46*'Key Assumptions'!$I25</f>
        <v>0</v>
      </c>
      <c r="AO46" s="83">
        <f>KPCO_Additions_Winter!AA46*'Key Assumptions'!$I25</f>
        <v>0</v>
      </c>
      <c r="AP46" s="83">
        <f>KPCO_Additions_Winter!AB46*'Key Assumptions'!$I25</f>
        <v>0</v>
      </c>
      <c r="AQ46" s="83">
        <f>KPCO_Additions_Winter!AC46*'Key Assumptions'!$I25</f>
        <v>0</v>
      </c>
      <c r="AR46" s="83">
        <f>KPCO_Additions_Winter!AD46*'Key Assumptions'!$I25</f>
        <v>0</v>
      </c>
      <c r="AS46" s="43"/>
      <c r="AT46" t="s">
        <v>3</v>
      </c>
    </row>
    <row r="47" spans="1:46" x14ac:dyDescent="0.25">
      <c r="A47" s="10" t="str">
        <f>KPCO_Additions_Summer!A47</f>
        <v>Area 1001 Gas CT 2027</v>
      </c>
      <c r="B47" s="10">
        <f>KPCO_Additions_Summer!B47</f>
        <v>2027</v>
      </c>
      <c r="C47" s="10" t="str">
        <f>KPCO_Additions_Summer!C47</f>
        <v>Gas CT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R47" s="83">
        <f t="shared" si="43"/>
        <v>0</v>
      </c>
      <c r="S47" s="83">
        <f t="shared" si="44"/>
        <v>0</v>
      </c>
      <c r="T47" s="83">
        <f t="shared" si="45"/>
        <v>0</v>
      </c>
      <c r="U47" s="83">
        <f t="shared" si="46"/>
        <v>0</v>
      </c>
      <c r="V47" s="83">
        <f t="shared" si="47"/>
        <v>0</v>
      </c>
      <c r="W47" s="83">
        <f t="shared" si="47"/>
        <v>0</v>
      </c>
      <c r="X47" s="83">
        <f t="shared" si="48"/>
        <v>0</v>
      </c>
      <c r="Y47" s="83">
        <f t="shared" si="49"/>
        <v>0</v>
      </c>
      <c r="Z47" s="83">
        <f t="shared" si="50"/>
        <v>0</v>
      </c>
      <c r="AA47" s="83">
        <f t="shared" si="51"/>
        <v>0</v>
      </c>
      <c r="AB47" s="83">
        <f t="shared" si="52"/>
        <v>0</v>
      </c>
      <c r="AC47" s="83">
        <f t="shared" si="52"/>
        <v>0</v>
      </c>
      <c r="AD47" s="83">
        <f t="shared" si="53"/>
        <v>0</v>
      </c>
      <c r="AF47" s="83">
        <f>KPCO_Additions_Winter!R47*'Key Assumptions'!$I26</f>
        <v>0</v>
      </c>
      <c r="AG47" s="83">
        <f>KPCO_Additions_Winter!S47*'Key Assumptions'!$I26</f>
        <v>0</v>
      </c>
      <c r="AH47" s="83">
        <f>KPCO_Additions_Winter!T47*'Key Assumptions'!$I26</f>
        <v>0</v>
      </c>
      <c r="AI47" s="83">
        <f>KPCO_Additions_Winter!U47*'Key Assumptions'!$I26</f>
        <v>0</v>
      </c>
      <c r="AJ47" s="83">
        <f>KPCO_Additions_Winter!V47*'Key Assumptions'!$I26</f>
        <v>0</v>
      </c>
      <c r="AK47" s="83">
        <f>KPCO_Additions_Winter!W47*'Key Assumptions'!$I26</f>
        <v>0</v>
      </c>
      <c r="AL47" s="83">
        <f>KPCO_Additions_Winter!X47*'Key Assumptions'!$I26</f>
        <v>0</v>
      </c>
      <c r="AM47" s="83">
        <f>KPCO_Additions_Winter!Y47*'Key Assumptions'!$I26</f>
        <v>0</v>
      </c>
      <c r="AN47" s="83">
        <f>KPCO_Additions_Winter!Z47*'Key Assumptions'!$I26</f>
        <v>0</v>
      </c>
      <c r="AO47" s="83">
        <f>KPCO_Additions_Winter!AA47*'Key Assumptions'!$I26</f>
        <v>0</v>
      </c>
      <c r="AP47" s="83">
        <f>KPCO_Additions_Winter!AB47*'Key Assumptions'!$I26</f>
        <v>0</v>
      </c>
      <c r="AQ47" s="83">
        <f>KPCO_Additions_Winter!AC47*'Key Assumptions'!$I26</f>
        <v>0</v>
      </c>
      <c r="AR47" s="83">
        <f>KPCO_Additions_Winter!AD47*'Key Assumptions'!$I26</f>
        <v>0</v>
      </c>
      <c r="AS47" s="43"/>
      <c r="AT47" t="s">
        <v>3</v>
      </c>
    </row>
    <row r="48" spans="1:46" x14ac:dyDescent="0.25">
      <c r="A48" s="10" t="str">
        <f>KPCO_Additions_Summer!A48</f>
        <v>Area 1001 Gas CT 2028</v>
      </c>
      <c r="B48" s="10">
        <f>KPCO_Additions_Summer!B48</f>
        <v>2028</v>
      </c>
      <c r="C48" s="10" t="str">
        <f>KPCO_Additions_Summer!C48</f>
        <v>Gas CT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R48" s="83">
        <f t="shared" si="43"/>
        <v>0</v>
      </c>
      <c r="S48" s="83">
        <f t="shared" si="44"/>
        <v>0</v>
      </c>
      <c r="T48" s="83">
        <f t="shared" si="45"/>
        <v>0</v>
      </c>
      <c r="U48" s="83">
        <f t="shared" si="46"/>
        <v>0</v>
      </c>
      <c r="V48" s="83">
        <f t="shared" si="47"/>
        <v>0</v>
      </c>
      <c r="W48" s="83">
        <f t="shared" si="47"/>
        <v>0</v>
      </c>
      <c r="X48" s="83">
        <f t="shared" si="48"/>
        <v>0</v>
      </c>
      <c r="Y48" s="83">
        <f t="shared" si="49"/>
        <v>0</v>
      </c>
      <c r="Z48" s="83">
        <f t="shared" si="50"/>
        <v>0</v>
      </c>
      <c r="AA48" s="83">
        <f t="shared" si="51"/>
        <v>0</v>
      </c>
      <c r="AB48" s="83">
        <f t="shared" si="52"/>
        <v>0</v>
      </c>
      <c r="AC48" s="83">
        <f t="shared" si="52"/>
        <v>0</v>
      </c>
      <c r="AD48" s="83">
        <f t="shared" si="53"/>
        <v>0</v>
      </c>
      <c r="AF48" s="83">
        <f>KPCO_Additions_Winter!R48*'Key Assumptions'!$I27</f>
        <v>0</v>
      </c>
      <c r="AG48" s="83">
        <f>KPCO_Additions_Winter!S48*'Key Assumptions'!$I27</f>
        <v>0</v>
      </c>
      <c r="AH48" s="83">
        <f>KPCO_Additions_Winter!T48*'Key Assumptions'!$I27</f>
        <v>0</v>
      </c>
      <c r="AI48" s="83">
        <f>KPCO_Additions_Winter!U48*'Key Assumptions'!$I27</f>
        <v>0</v>
      </c>
      <c r="AJ48" s="83">
        <f>KPCO_Additions_Winter!V48*'Key Assumptions'!$I27</f>
        <v>0</v>
      </c>
      <c r="AK48" s="83">
        <f>KPCO_Additions_Winter!W48*'Key Assumptions'!$I27</f>
        <v>0</v>
      </c>
      <c r="AL48" s="83">
        <f>KPCO_Additions_Winter!X48*'Key Assumptions'!$I27</f>
        <v>0</v>
      </c>
      <c r="AM48" s="83">
        <f>KPCO_Additions_Winter!Y48*'Key Assumptions'!$I27</f>
        <v>0</v>
      </c>
      <c r="AN48" s="83">
        <f>KPCO_Additions_Winter!Z48*'Key Assumptions'!$I27</f>
        <v>0</v>
      </c>
      <c r="AO48" s="83">
        <f>KPCO_Additions_Winter!AA48*'Key Assumptions'!$I27</f>
        <v>0</v>
      </c>
      <c r="AP48" s="83">
        <f>KPCO_Additions_Winter!AB48*'Key Assumptions'!$I27</f>
        <v>0</v>
      </c>
      <c r="AQ48" s="83">
        <f>KPCO_Additions_Winter!AC48*'Key Assumptions'!$I27</f>
        <v>0</v>
      </c>
      <c r="AR48" s="83">
        <f>KPCO_Additions_Winter!AD48*'Key Assumptions'!$I27</f>
        <v>0</v>
      </c>
      <c r="AS48" s="43"/>
      <c r="AT48" t="s">
        <v>3</v>
      </c>
    </row>
    <row r="49" spans="1:53" x14ac:dyDescent="0.25">
      <c r="A49" s="10" t="str">
        <f>KPCO_Additions_Summer!A49</f>
        <v>Area 1001 Gas CT 2029</v>
      </c>
      <c r="B49" s="10">
        <f>KPCO_Additions_Summer!B49</f>
        <v>2029</v>
      </c>
      <c r="C49" s="10" t="str">
        <f>KPCO_Additions_Summer!C49</f>
        <v>Gas CT</v>
      </c>
      <c r="D49" s="102">
        <v>480</v>
      </c>
      <c r="E49" s="102">
        <v>480</v>
      </c>
      <c r="F49" s="102">
        <v>480</v>
      </c>
      <c r="G49" s="102">
        <v>240</v>
      </c>
      <c r="H49" s="102">
        <v>480</v>
      </c>
      <c r="I49" s="102">
        <v>480</v>
      </c>
      <c r="J49" s="102"/>
      <c r="K49" s="102">
        <v>240</v>
      </c>
      <c r="L49" s="102">
        <v>480</v>
      </c>
      <c r="M49" s="102">
        <v>480</v>
      </c>
      <c r="N49" s="102"/>
      <c r="O49" s="102"/>
      <c r="P49" s="102"/>
      <c r="R49" s="83">
        <f t="shared" si="43"/>
        <v>480</v>
      </c>
      <c r="S49" s="83">
        <f t="shared" si="44"/>
        <v>480</v>
      </c>
      <c r="T49" s="83">
        <f t="shared" si="45"/>
        <v>480</v>
      </c>
      <c r="U49" s="83">
        <f t="shared" si="46"/>
        <v>240</v>
      </c>
      <c r="V49" s="83">
        <f t="shared" si="47"/>
        <v>480</v>
      </c>
      <c r="W49" s="83">
        <f t="shared" si="47"/>
        <v>480</v>
      </c>
      <c r="X49" s="83">
        <f t="shared" si="48"/>
        <v>0</v>
      </c>
      <c r="Y49" s="83">
        <f t="shared" si="49"/>
        <v>240</v>
      </c>
      <c r="Z49" s="83">
        <f t="shared" si="50"/>
        <v>480</v>
      </c>
      <c r="AA49" s="83">
        <f t="shared" si="51"/>
        <v>480</v>
      </c>
      <c r="AB49" s="83">
        <f t="shared" si="52"/>
        <v>0</v>
      </c>
      <c r="AC49" s="83">
        <f t="shared" si="52"/>
        <v>0</v>
      </c>
      <c r="AD49" s="83">
        <f t="shared" si="53"/>
        <v>0</v>
      </c>
      <c r="AF49" s="83">
        <f>KPCO_Additions_Winter!R49*'Key Assumptions'!$I28</f>
        <v>456</v>
      </c>
      <c r="AG49" s="83">
        <f>KPCO_Additions_Winter!S49*'Key Assumptions'!$I28</f>
        <v>456</v>
      </c>
      <c r="AH49" s="83">
        <f>KPCO_Additions_Winter!T49*'Key Assumptions'!$I28</f>
        <v>456</v>
      </c>
      <c r="AI49" s="83">
        <f>KPCO_Additions_Winter!U49*'Key Assumptions'!$I28</f>
        <v>228</v>
      </c>
      <c r="AJ49" s="83">
        <f>KPCO_Additions_Winter!V49*'Key Assumptions'!$I28</f>
        <v>456</v>
      </c>
      <c r="AK49" s="83">
        <f>KPCO_Additions_Winter!W49*'Key Assumptions'!$I28</f>
        <v>456</v>
      </c>
      <c r="AL49" s="83">
        <f>KPCO_Additions_Winter!X49*'Key Assumptions'!$I28</f>
        <v>0</v>
      </c>
      <c r="AM49" s="83">
        <f>KPCO_Additions_Winter!Y49*'Key Assumptions'!$I28</f>
        <v>228</v>
      </c>
      <c r="AN49" s="83">
        <f>KPCO_Additions_Winter!Z49*'Key Assumptions'!$I28</f>
        <v>456</v>
      </c>
      <c r="AO49" s="83">
        <f>KPCO_Additions_Winter!AA49*'Key Assumptions'!$I28</f>
        <v>456</v>
      </c>
      <c r="AP49" s="83">
        <f>KPCO_Additions_Winter!AB49*'Key Assumptions'!$I28</f>
        <v>0</v>
      </c>
      <c r="AQ49" s="83">
        <f>KPCO_Additions_Winter!AC49*'Key Assumptions'!$I28</f>
        <v>0</v>
      </c>
      <c r="AR49" s="83">
        <f>KPCO_Additions_Winter!AD49*'Key Assumptions'!$I28</f>
        <v>0</v>
      </c>
      <c r="AS49" s="43"/>
      <c r="AT49" t="s">
        <v>3</v>
      </c>
    </row>
    <row r="50" spans="1:53" x14ac:dyDescent="0.25">
      <c r="A50" s="10" t="str">
        <f>KPCO_Additions_Summer!A50</f>
        <v>Area 1001 Gas CT 2030</v>
      </c>
      <c r="B50" s="10">
        <f>KPCO_Additions_Summer!B50</f>
        <v>2030</v>
      </c>
      <c r="C50" s="10" t="str">
        <f>KPCO_Additions_Summer!C50</f>
        <v>Gas CT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R50" s="83">
        <f t="shared" si="43"/>
        <v>480</v>
      </c>
      <c r="S50" s="83">
        <f t="shared" si="44"/>
        <v>480</v>
      </c>
      <c r="T50" s="83">
        <f t="shared" si="45"/>
        <v>480</v>
      </c>
      <c r="U50" s="83">
        <f t="shared" si="46"/>
        <v>240</v>
      </c>
      <c r="V50" s="83">
        <f t="shared" si="47"/>
        <v>480</v>
      </c>
      <c r="W50" s="83">
        <f t="shared" si="47"/>
        <v>480</v>
      </c>
      <c r="X50" s="83">
        <f t="shared" si="48"/>
        <v>0</v>
      </c>
      <c r="Y50" s="83">
        <f t="shared" si="49"/>
        <v>240</v>
      </c>
      <c r="Z50" s="83">
        <f t="shared" si="50"/>
        <v>480</v>
      </c>
      <c r="AA50" s="83">
        <f t="shared" si="51"/>
        <v>480</v>
      </c>
      <c r="AB50" s="83">
        <f t="shared" si="52"/>
        <v>0</v>
      </c>
      <c r="AC50" s="83">
        <f t="shared" si="52"/>
        <v>0</v>
      </c>
      <c r="AD50" s="83">
        <f t="shared" si="53"/>
        <v>0</v>
      </c>
      <c r="AF50" s="83">
        <f>KPCO_Additions_Winter!R50*'Key Assumptions'!$I29</f>
        <v>456</v>
      </c>
      <c r="AG50" s="83">
        <f>KPCO_Additions_Winter!S50*'Key Assumptions'!$I29</f>
        <v>456</v>
      </c>
      <c r="AH50" s="83">
        <f>KPCO_Additions_Winter!T50*'Key Assumptions'!$I29</f>
        <v>456</v>
      </c>
      <c r="AI50" s="83">
        <f>KPCO_Additions_Winter!U50*'Key Assumptions'!$I29</f>
        <v>228</v>
      </c>
      <c r="AJ50" s="83">
        <f>KPCO_Additions_Winter!V50*'Key Assumptions'!$I29</f>
        <v>456</v>
      </c>
      <c r="AK50" s="83">
        <f>KPCO_Additions_Winter!W50*'Key Assumptions'!$I29</f>
        <v>456</v>
      </c>
      <c r="AL50" s="83">
        <f>KPCO_Additions_Winter!X50*'Key Assumptions'!$I29</f>
        <v>0</v>
      </c>
      <c r="AM50" s="83">
        <f>KPCO_Additions_Winter!Y50*'Key Assumptions'!$I29</f>
        <v>228</v>
      </c>
      <c r="AN50" s="83">
        <f>KPCO_Additions_Winter!Z50*'Key Assumptions'!$I29</f>
        <v>456</v>
      </c>
      <c r="AO50" s="83">
        <f>KPCO_Additions_Winter!AA50*'Key Assumptions'!$I29</f>
        <v>456</v>
      </c>
      <c r="AP50" s="83">
        <f>KPCO_Additions_Winter!AB50*'Key Assumptions'!$I29</f>
        <v>0</v>
      </c>
      <c r="AQ50" s="83">
        <f>KPCO_Additions_Winter!AC50*'Key Assumptions'!$I29</f>
        <v>0</v>
      </c>
      <c r="AR50" s="83">
        <f>KPCO_Additions_Winter!AD50*'Key Assumptions'!$I29</f>
        <v>0</v>
      </c>
      <c r="AT50" t="s">
        <v>3</v>
      </c>
      <c r="AW50" s="58"/>
    </row>
    <row r="51" spans="1:53" x14ac:dyDescent="0.25">
      <c r="A51" s="10" t="str">
        <f>KPCO_Additions_Summer!A51</f>
        <v>Area 1001 Gas CT 2031</v>
      </c>
      <c r="B51" s="10">
        <f>KPCO_Additions_Summer!B51</f>
        <v>2031</v>
      </c>
      <c r="C51" s="10" t="str">
        <f>KPCO_Additions_Summer!C51</f>
        <v>Gas CT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R51" s="83">
        <f t="shared" si="43"/>
        <v>480</v>
      </c>
      <c r="S51" s="83">
        <f t="shared" si="44"/>
        <v>480</v>
      </c>
      <c r="T51" s="83">
        <f t="shared" si="45"/>
        <v>480</v>
      </c>
      <c r="U51" s="83">
        <f t="shared" si="46"/>
        <v>240</v>
      </c>
      <c r="V51" s="83">
        <f t="shared" si="47"/>
        <v>480</v>
      </c>
      <c r="W51" s="83">
        <f t="shared" si="47"/>
        <v>480</v>
      </c>
      <c r="X51" s="83">
        <f t="shared" si="48"/>
        <v>0</v>
      </c>
      <c r="Y51" s="83">
        <f t="shared" si="49"/>
        <v>240</v>
      </c>
      <c r="Z51" s="83">
        <f t="shared" si="50"/>
        <v>480</v>
      </c>
      <c r="AA51" s="83">
        <f t="shared" si="51"/>
        <v>480</v>
      </c>
      <c r="AB51" s="83">
        <f t="shared" si="52"/>
        <v>0</v>
      </c>
      <c r="AC51" s="83">
        <f t="shared" si="52"/>
        <v>0</v>
      </c>
      <c r="AD51" s="83">
        <f t="shared" si="53"/>
        <v>0</v>
      </c>
      <c r="AF51" s="83">
        <f>KPCO_Additions_Winter!R51*'Key Assumptions'!$I30</f>
        <v>456</v>
      </c>
      <c r="AG51" s="83">
        <f>KPCO_Additions_Winter!S51*'Key Assumptions'!$I30</f>
        <v>456</v>
      </c>
      <c r="AH51" s="83">
        <f>KPCO_Additions_Winter!T51*'Key Assumptions'!$I30</f>
        <v>456</v>
      </c>
      <c r="AI51" s="83">
        <f>KPCO_Additions_Winter!U51*'Key Assumptions'!$I30</f>
        <v>228</v>
      </c>
      <c r="AJ51" s="83">
        <f>KPCO_Additions_Winter!V51*'Key Assumptions'!$I30</f>
        <v>456</v>
      </c>
      <c r="AK51" s="83">
        <f>KPCO_Additions_Winter!W51*'Key Assumptions'!$I30</f>
        <v>456</v>
      </c>
      <c r="AL51" s="83">
        <f>KPCO_Additions_Winter!X51*'Key Assumptions'!$I30</f>
        <v>0</v>
      </c>
      <c r="AM51" s="83">
        <f>KPCO_Additions_Winter!Y51*'Key Assumptions'!$I30</f>
        <v>228</v>
      </c>
      <c r="AN51" s="83">
        <f>KPCO_Additions_Winter!Z51*'Key Assumptions'!$I30</f>
        <v>456</v>
      </c>
      <c r="AO51" s="83">
        <f>KPCO_Additions_Winter!AA51*'Key Assumptions'!$I30</f>
        <v>456</v>
      </c>
      <c r="AP51" s="83">
        <f>KPCO_Additions_Winter!AB51*'Key Assumptions'!$I30</f>
        <v>0</v>
      </c>
      <c r="AQ51" s="83">
        <f>KPCO_Additions_Winter!AC51*'Key Assumptions'!$I30</f>
        <v>0</v>
      </c>
      <c r="AR51" s="83">
        <f>KPCO_Additions_Winter!AD51*'Key Assumptions'!$I30</f>
        <v>0</v>
      </c>
      <c r="AT51" t="s">
        <v>3</v>
      </c>
    </row>
    <row r="52" spans="1:53" x14ac:dyDescent="0.25">
      <c r="A52" s="10" t="str">
        <f>KPCO_Additions_Summer!A52</f>
        <v>Area 1001 Gas CT 2032</v>
      </c>
      <c r="B52" s="10">
        <f>KPCO_Additions_Summer!B52</f>
        <v>2032</v>
      </c>
      <c r="C52" s="10" t="str">
        <f>KPCO_Additions_Summer!C52</f>
        <v>Gas CT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R52" s="83">
        <f t="shared" si="43"/>
        <v>480</v>
      </c>
      <c r="S52" s="83">
        <f t="shared" si="44"/>
        <v>480</v>
      </c>
      <c r="T52" s="83">
        <f t="shared" si="45"/>
        <v>480</v>
      </c>
      <c r="U52" s="83">
        <f t="shared" si="46"/>
        <v>240</v>
      </c>
      <c r="V52" s="83">
        <f t="shared" si="47"/>
        <v>480</v>
      </c>
      <c r="W52" s="83">
        <f t="shared" si="47"/>
        <v>480</v>
      </c>
      <c r="X52" s="83">
        <f t="shared" si="48"/>
        <v>0</v>
      </c>
      <c r="Y52" s="83">
        <f t="shared" si="49"/>
        <v>240</v>
      </c>
      <c r="Z52" s="83">
        <f t="shared" si="50"/>
        <v>480</v>
      </c>
      <c r="AA52" s="83">
        <f t="shared" si="51"/>
        <v>480</v>
      </c>
      <c r="AB52" s="83">
        <f t="shared" si="52"/>
        <v>0</v>
      </c>
      <c r="AC52" s="83">
        <f t="shared" si="52"/>
        <v>0</v>
      </c>
      <c r="AD52" s="83">
        <f t="shared" si="53"/>
        <v>0</v>
      </c>
      <c r="AF52" s="83">
        <f>KPCO_Additions_Winter!R52*'Key Assumptions'!$I31</f>
        <v>456</v>
      </c>
      <c r="AG52" s="83">
        <f>KPCO_Additions_Winter!S52*'Key Assumptions'!$I31</f>
        <v>456</v>
      </c>
      <c r="AH52" s="83">
        <f>KPCO_Additions_Winter!T52*'Key Assumptions'!$I31</f>
        <v>456</v>
      </c>
      <c r="AI52" s="83">
        <f>KPCO_Additions_Winter!U52*'Key Assumptions'!$I31</f>
        <v>228</v>
      </c>
      <c r="AJ52" s="83">
        <f>KPCO_Additions_Winter!V52*'Key Assumptions'!$I31</f>
        <v>456</v>
      </c>
      <c r="AK52" s="83">
        <f>KPCO_Additions_Winter!W52*'Key Assumptions'!$I31</f>
        <v>456</v>
      </c>
      <c r="AL52" s="83">
        <f>KPCO_Additions_Winter!X52*'Key Assumptions'!$I31</f>
        <v>0</v>
      </c>
      <c r="AM52" s="83">
        <f>KPCO_Additions_Winter!Y52*'Key Assumptions'!$I31</f>
        <v>228</v>
      </c>
      <c r="AN52" s="83">
        <f>KPCO_Additions_Winter!Z52*'Key Assumptions'!$I31</f>
        <v>456</v>
      </c>
      <c r="AO52" s="83">
        <f>KPCO_Additions_Winter!AA52*'Key Assumptions'!$I31</f>
        <v>456</v>
      </c>
      <c r="AP52" s="83">
        <f>KPCO_Additions_Winter!AB52*'Key Assumptions'!$I31</f>
        <v>0</v>
      </c>
      <c r="AQ52" s="83">
        <f>KPCO_Additions_Winter!AC52*'Key Assumptions'!$I31</f>
        <v>0</v>
      </c>
      <c r="AR52" s="83">
        <f>KPCO_Additions_Winter!AD52*'Key Assumptions'!$I31</f>
        <v>0</v>
      </c>
      <c r="AT52" t="s">
        <v>3</v>
      </c>
    </row>
    <row r="53" spans="1:53" x14ac:dyDescent="0.25">
      <c r="A53" s="10" t="str">
        <f>KPCO_Additions_Summer!A53</f>
        <v>Area 1001 Gas CT 2033</v>
      </c>
      <c r="B53" s="10">
        <f>KPCO_Additions_Summer!B53</f>
        <v>2033</v>
      </c>
      <c r="C53" s="10" t="str">
        <f>KPCO_Additions_Summer!C53</f>
        <v>Gas CT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R53" s="83">
        <f t="shared" si="43"/>
        <v>480</v>
      </c>
      <c r="S53" s="83">
        <f t="shared" si="44"/>
        <v>480</v>
      </c>
      <c r="T53" s="83">
        <f t="shared" si="45"/>
        <v>480</v>
      </c>
      <c r="U53" s="83">
        <f t="shared" si="46"/>
        <v>240</v>
      </c>
      <c r="V53" s="83">
        <f t="shared" si="47"/>
        <v>480</v>
      </c>
      <c r="W53" s="83">
        <f t="shared" si="47"/>
        <v>480</v>
      </c>
      <c r="X53" s="83">
        <f t="shared" si="48"/>
        <v>0</v>
      </c>
      <c r="Y53" s="83">
        <f t="shared" si="49"/>
        <v>240</v>
      </c>
      <c r="Z53" s="83">
        <f t="shared" si="50"/>
        <v>480</v>
      </c>
      <c r="AA53" s="83">
        <f t="shared" si="51"/>
        <v>480</v>
      </c>
      <c r="AB53" s="83">
        <f t="shared" si="52"/>
        <v>0</v>
      </c>
      <c r="AC53" s="83">
        <f t="shared" si="52"/>
        <v>0</v>
      </c>
      <c r="AD53" s="83">
        <f t="shared" si="53"/>
        <v>0</v>
      </c>
      <c r="AF53" s="83">
        <f>KPCO_Additions_Winter!R53*'Key Assumptions'!$I32</f>
        <v>456</v>
      </c>
      <c r="AG53" s="83">
        <f>KPCO_Additions_Winter!S53*'Key Assumptions'!$I32</f>
        <v>456</v>
      </c>
      <c r="AH53" s="83">
        <f>KPCO_Additions_Winter!T53*'Key Assumptions'!$I32</f>
        <v>456</v>
      </c>
      <c r="AI53" s="83">
        <f>KPCO_Additions_Winter!U53*'Key Assumptions'!$I32</f>
        <v>228</v>
      </c>
      <c r="AJ53" s="83">
        <f>KPCO_Additions_Winter!V53*'Key Assumptions'!$I32</f>
        <v>456</v>
      </c>
      <c r="AK53" s="83">
        <f>KPCO_Additions_Winter!W53*'Key Assumptions'!$I32</f>
        <v>456</v>
      </c>
      <c r="AL53" s="83">
        <f>KPCO_Additions_Winter!X53*'Key Assumptions'!$I32</f>
        <v>0</v>
      </c>
      <c r="AM53" s="83">
        <f>KPCO_Additions_Winter!Y53*'Key Assumptions'!$I32</f>
        <v>228</v>
      </c>
      <c r="AN53" s="83">
        <f>KPCO_Additions_Winter!Z53*'Key Assumptions'!$I32</f>
        <v>456</v>
      </c>
      <c r="AO53" s="83">
        <f>KPCO_Additions_Winter!AA53*'Key Assumptions'!$I32</f>
        <v>456</v>
      </c>
      <c r="AP53" s="83">
        <f>KPCO_Additions_Winter!AB53*'Key Assumptions'!$I32</f>
        <v>0</v>
      </c>
      <c r="AQ53" s="83">
        <f>KPCO_Additions_Winter!AC53*'Key Assumptions'!$I32</f>
        <v>0</v>
      </c>
      <c r="AR53" s="83">
        <f>KPCO_Additions_Winter!AD53*'Key Assumptions'!$I32</f>
        <v>0</v>
      </c>
      <c r="AT53" t="s">
        <v>3</v>
      </c>
      <c r="AU53" s="104"/>
      <c r="AV53" s="104"/>
      <c r="AW53" s="104"/>
      <c r="AX53" s="104"/>
      <c r="AY53" s="104"/>
      <c r="AZ53" s="104"/>
      <c r="BA53" s="104"/>
    </row>
    <row r="54" spans="1:53" x14ac:dyDescent="0.25">
      <c r="A54" s="10" t="str">
        <f>KPCO_Additions_Summer!A54</f>
        <v>Area 1001 Gas CT 2034</v>
      </c>
      <c r="B54" s="10">
        <f>KPCO_Additions_Summer!B54</f>
        <v>2034</v>
      </c>
      <c r="C54" s="10" t="str">
        <f>KPCO_Additions_Summer!C54</f>
        <v>Gas CT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R54" s="83">
        <f t="shared" si="43"/>
        <v>480</v>
      </c>
      <c r="S54" s="83">
        <f t="shared" si="44"/>
        <v>480</v>
      </c>
      <c r="T54" s="83">
        <f t="shared" si="45"/>
        <v>480</v>
      </c>
      <c r="U54" s="83">
        <f t="shared" si="46"/>
        <v>240</v>
      </c>
      <c r="V54" s="83">
        <f t="shared" si="47"/>
        <v>480</v>
      </c>
      <c r="W54" s="83">
        <f t="shared" si="47"/>
        <v>480</v>
      </c>
      <c r="X54" s="83">
        <f t="shared" si="48"/>
        <v>0</v>
      </c>
      <c r="Y54" s="83">
        <f t="shared" si="49"/>
        <v>240</v>
      </c>
      <c r="Z54" s="83">
        <f t="shared" si="50"/>
        <v>480</v>
      </c>
      <c r="AA54" s="83">
        <f t="shared" si="51"/>
        <v>480</v>
      </c>
      <c r="AB54" s="83">
        <f t="shared" si="52"/>
        <v>0</v>
      </c>
      <c r="AC54" s="83">
        <f t="shared" si="52"/>
        <v>0</v>
      </c>
      <c r="AD54" s="83">
        <f t="shared" si="53"/>
        <v>0</v>
      </c>
      <c r="AF54" s="83">
        <f>KPCO_Additions_Winter!R54*'Key Assumptions'!$I33</f>
        <v>456</v>
      </c>
      <c r="AG54" s="83">
        <f>KPCO_Additions_Winter!S54*'Key Assumptions'!$I33</f>
        <v>456</v>
      </c>
      <c r="AH54" s="83">
        <f>KPCO_Additions_Winter!T54*'Key Assumptions'!$I33</f>
        <v>456</v>
      </c>
      <c r="AI54" s="83">
        <f>KPCO_Additions_Winter!U54*'Key Assumptions'!$I33</f>
        <v>228</v>
      </c>
      <c r="AJ54" s="83">
        <f>KPCO_Additions_Winter!V54*'Key Assumptions'!$I33</f>
        <v>456</v>
      </c>
      <c r="AK54" s="83">
        <f>KPCO_Additions_Winter!W54*'Key Assumptions'!$I33</f>
        <v>456</v>
      </c>
      <c r="AL54" s="83">
        <f>KPCO_Additions_Winter!X54*'Key Assumptions'!$I33</f>
        <v>0</v>
      </c>
      <c r="AM54" s="83">
        <f>KPCO_Additions_Winter!Y54*'Key Assumptions'!$I33</f>
        <v>228</v>
      </c>
      <c r="AN54" s="83">
        <f>KPCO_Additions_Winter!Z54*'Key Assumptions'!$I33</f>
        <v>456</v>
      </c>
      <c r="AO54" s="83">
        <f>KPCO_Additions_Winter!AA54*'Key Assumptions'!$I33</f>
        <v>456</v>
      </c>
      <c r="AP54" s="83">
        <f>KPCO_Additions_Winter!AB54*'Key Assumptions'!$I33</f>
        <v>0</v>
      </c>
      <c r="AQ54" s="83">
        <f>KPCO_Additions_Winter!AC54*'Key Assumptions'!$I33</f>
        <v>0</v>
      </c>
      <c r="AR54" s="83">
        <f>KPCO_Additions_Winter!AD54*'Key Assumptions'!$I33</f>
        <v>0</v>
      </c>
      <c r="AT54" t="s">
        <v>3</v>
      </c>
      <c r="AW54" s="58"/>
    </row>
    <row r="55" spans="1:53" x14ac:dyDescent="0.25">
      <c r="A55" s="10" t="str">
        <f>KPCO_Additions_Summer!A55</f>
        <v>Area 1001 Gas CT 2035</v>
      </c>
      <c r="B55" s="10">
        <f>KPCO_Additions_Summer!B55</f>
        <v>2035</v>
      </c>
      <c r="C55" s="10" t="str">
        <f>KPCO_Additions_Summer!C55</f>
        <v>Gas CT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R55" s="83">
        <f t="shared" si="43"/>
        <v>480</v>
      </c>
      <c r="S55" s="83">
        <f t="shared" si="44"/>
        <v>480</v>
      </c>
      <c r="T55" s="83">
        <f t="shared" si="45"/>
        <v>480</v>
      </c>
      <c r="U55" s="83">
        <f t="shared" si="46"/>
        <v>240</v>
      </c>
      <c r="V55" s="83">
        <f t="shared" si="47"/>
        <v>480</v>
      </c>
      <c r="W55" s="83">
        <f t="shared" si="47"/>
        <v>480</v>
      </c>
      <c r="X55" s="83">
        <f t="shared" si="48"/>
        <v>0</v>
      </c>
      <c r="Y55" s="83">
        <f t="shared" si="49"/>
        <v>240</v>
      </c>
      <c r="Z55" s="83">
        <f t="shared" si="50"/>
        <v>480</v>
      </c>
      <c r="AA55" s="83">
        <f t="shared" si="51"/>
        <v>480</v>
      </c>
      <c r="AB55" s="83">
        <f t="shared" si="52"/>
        <v>0</v>
      </c>
      <c r="AC55" s="83">
        <f t="shared" si="52"/>
        <v>0</v>
      </c>
      <c r="AD55" s="83">
        <f t="shared" si="53"/>
        <v>0</v>
      </c>
      <c r="AF55" s="83">
        <f>KPCO_Additions_Winter!R55*'Key Assumptions'!$I34</f>
        <v>456</v>
      </c>
      <c r="AG55" s="83">
        <f>KPCO_Additions_Winter!S55*'Key Assumptions'!$I34</f>
        <v>456</v>
      </c>
      <c r="AH55" s="83">
        <f>KPCO_Additions_Winter!T55*'Key Assumptions'!$I34</f>
        <v>456</v>
      </c>
      <c r="AI55" s="83">
        <f>KPCO_Additions_Winter!U55*'Key Assumptions'!$I34</f>
        <v>228</v>
      </c>
      <c r="AJ55" s="83">
        <f>KPCO_Additions_Winter!V55*'Key Assumptions'!$I34</f>
        <v>456</v>
      </c>
      <c r="AK55" s="83">
        <f>KPCO_Additions_Winter!W55*'Key Assumptions'!$I34</f>
        <v>456</v>
      </c>
      <c r="AL55" s="83">
        <f>KPCO_Additions_Winter!X55*'Key Assumptions'!$I34</f>
        <v>0</v>
      </c>
      <c r="AM55" s="83">
        <f>KPCO_Additions_Winter!Y55*'Key Assumptions'!$I34</f>
        <v>228</v>
      </c>
      <c r="AN55" s="83">
        <f>KPCO_Additions_Winter!Z55*'Key Assumptions'!$I34</f>
        <v>456</v>
      </c>
      <c r="AO55" s="83">
        <f>KPCO_Additions_Winter!AA55*'Key Assumptions'!$I34</f>
        <v>456</v>
      </c>
      <c r="AP55" s="83">
        <f>KPCO_Additions_Winter!AB55*'Key Assumptions'!$I34</f>
        <v>0</v>
      </c>
      <c r="AQ55" s="83">
        <f>KPCO_Additions_Winter!AC55*'Key Assumptions'!$I34</f>
        <v>0</v>
      </c>
      <c r="AR55" s="83">
        <f>KPCO_Additions_Winter!AD55*'Key Assumptions'!$I34</f>
        <v>0</v>
      </c>
      <c r="AT55" t="s">
        <v>3</v>
      </c>
      <c r="AW55" s="58"/>
    </row>
    <row r="56" spans="1:53" x14ac:dyDescent="0.25">
      <c r="A56" s="10" t="str">
        <f>KPCO_Additions_Summer!A56</f>
        <v>Area 1001 Gas CT 2036</v>
      </c>
      <c r="B56" s="10">
        <f>KPCO_Additions_Summer!B56</f>
        <v>2036</v>
      </c>
      <c r="C56" s="10" t="str">
        <f>KPCO_Additions_Summer!C56</f>
        <v>Gas CT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R56" s="83">
        <f t="shared" si="43"/>
        <v>480</v>
      </c>
      <c r="S56" s="83">
        <f t="shared" si="44"/>
        <v>480</v>
      </c>
      <c r="T56" s="83">
        <f t="shared" si="45"/>
        <v>480</v>
      </c>
      <c r="U56" s="83">
        <f t="shared" si="46"/>
        <v>240</v>
      </c>
      <c r="V56" s="83">
        <f t="shared" si="47"/>
        <v>480</v>
      </c>
      <c r="W56" s="83">
        <f t="shared" si="47"/>
        <v>480</v>
      </c>
      <c r="X56" s="83">
        <f t="shared" si="48"/>
        <v>0</v>
      </c>
      <c r="Y56" s="83">
        <f t="shared" si="49"/>
        <v>240</v>
      </c>
      <c r="Z56" s="83">
        <f t="shared" si="50"/>
        <v>480</v>
      </c>
      <c r="AA56" s="83">
        <f t="shared" si="51"/>
        <v>480</v>
      </c>
      <c r="AB56" s="83">
        <f t="shared" si="52"/>
        <v>0</v>
      </c>
      <c r="AC56" s="83">
        <f t="shared" si="52"/>
        <v>0</v>
      </c>
      <c r="AD56" s="83">
        <f t="shared" si="53"/>
        <v>0</v>
      </c>
      <c r="AF56" s="83">
        <f>KPCO_Additions_Winter!R56*'Key Assumptions'!$I35</f>
        <v>456</v>
      </c>
      <c r="AG56" s="83">
        <f>KPCO_Additions_Winter!S56*'Key Assumptions'!$I35</f>
        <v>456</v>
      </c>
      <c r="AH56" s="83">
        <f>KPCO_Additions_Winter!T56*'Key Assumptions'!$I35</f>
        <v>456</v>
      </c>
      <c r="AI56" s="83">
        <f>KPCO_Additions_Winter!U56*'Key Assumptions'!$I35</f>
        <v>228</v>
      </c>
      <c r="AJ56" s="83">
        <f>KPCO_Additions_Winter!V56*'Key Assumptions'!$I35</f>
        <v>456</v>
      </c>
      <c r="AK56" s="83">
        <f>KPCO_Additions_Winter!W56*'Key Assumptions'!$I35</f>
        <v>456</v>
      </c>
      <c r="AL56" s="83">
        <f>KPCO_Additions_Winter!X56*'Key Assumptions'!$I35</f>
        <v>0</v>
      </c>
      <c r="AM56" s="83">
        <f>KPCO_Additions_Winter!Y56*'Key Assumptions'!$I35</f>
        <v>228</v>
      </c>
      <c r="AN56" s="83">
        <f>KPCO_Additions_Winter!Z56*'Key Assumptions'!$I35</f>
        <v>456</v>
      </c>
      <c r="AO56" s="83">
        <f>KPCO_Additions_Winter!AA56*'Key Assumptions'!$I35</f>
        <v>456</v>
      </c>
      <c r="AP56" s="83">
        <f>KPCO_Additions_Winter!AB56*'Key Assumptions'!$I35</f>
        <v>0</v>
      </c>
      <c r="AQ56" s="83">
        <f>KPCO_Additions_Winter!AC56*'Key Assumptions'!$I35</f>
        <v>0</v>
      </c>
      <c r="AR56" s="83">
        <f>KPCO_Additions_Winter!AD56*'Key Assumptions'!$I35</f>
        <v>0</v>
      </c>
      <c r="AT56" t="s">
        <v>3</v>
      </c>
      <c r="AW56" s="58"/>
    </row>
    <row r="57" spans="1:53" x14ac:dyDescent="0.25">
      <c r="A57" s="10" t="str">
        <f>KPCO_Additions_Summer!A57</f>
        <v>Area 1001 Gas CT 2037</v>
      </c>
      <c r="B57" s="10">
        <f>KPCO_Additions_Summer!B57</f>
        <v>2037</v>
      </c>
      <c r="C57" s="10" t="str">
        <f>KPCO_Additions_Summer!C57</f>
        <v>Gas CT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R57" s="83">
        <f t="shared" si="43"/>
        <v>480</v>
      </c>
      <c r="S57" s="83">
        <f t="shared" si="44"/>
        <v>480</v>
      </c>
      <c r="T57" s="83">
        <f t="shared" si="45"/>
        <v>480</v>
      </c>
      <c r="U57" s="83">
        <f t="shared" si="46"/>
        <v>240</v>
      </c>
      <c r="V57" s="83">
        <f t="shared" si="47"/>
        <v>480</v>
      </c>
      <c r="W57" s="83">
        <f t="shared" si="47"/>
        <v>480</v>
      </c>
      <c r="X57" s="83">
        <f t="shared" si="48"/>
        <v>0</v>
      </c>
      <c r="Y57" s="83">
        <f t="shared" si="49"/>
        <v>240</v>
      </c>
      <c r="Z57" s="83">
        <f t="shared" si="50"/>
        <v>480</v>
      </c>
      <c r="AA57" s="83">
        <f t="shared" si="51"/>
        <v>480</v>
      </c>
      <c r="AB57" s="83">
        <f t="shared" si="52"/>
        <v>0</v>
      </c>
      <c r="AC57" s="83">
        <f t="shared" si="52"/>
        <v>0</v>
      </c>
      <c r="AD57" s="83">
        <f t="shared" si="53"/>
        <v>0</v>
      </c>
      <c r="AF57" s="83">
        <f>KPCO_Additions_Winter!R57*'Key Assumptions'!$I36</f>
        <v>456</v>
      </c>
      <c r="AG57" s="83">
        <f>KPCO_Additions_Winter!S57*'Key Assumptions'!$I36</f>
        <v>456</v>
      </c>
      <c r="AH57" s="83">
        <f>KPCO_Additions_Winter!T57*'Key Assumptions'!$I36</f>
        <v>456</v>
      </c>
      <c r="AI57" s="83">
        <f>KPCO_Additions_Winter!U57*'Key Assumptions'!$I36</f>
        <v>228</v>
      </c>
      <c r="AJ57" s="83">
        <f>KPCO_Additions_Winter!V57*'Key Assumptions'!$I36</f>
        <v>456</v>
      </c>
      <c r="AK57" s="83">
        <f>KPCO_Additions_Winter!W57*'Key Assumptions'!$I36</f>
        <v>456</v>
      </c>
      <c r="AL57" s="83">
        <f>KPCO_Additions_Winter!X57*'Key Assumptions'!$I36</f>
        <v>0</v>
      </c>
      <c r="AM57" s="83">
        <f>KPCO_Additions_Winter!Y57*'Key Assumptions'!$I36</f>
        <v>228</v>
      </c>
      <c r="AN57" s="83">
        <f>KPCO_Additions_Winter!Z57*'Key Assumptions'!$I36</f>
        <v>456</v>
      </c>
      <c r="AO57" s="83">
        <f>KPCO_Additions_Winter!AA57*'Key Assumptions'!$I36</f>
        <v>456</v>
      </c>
      <c r="AP57" s="83">
        <f>KPCO_Additions_Winter!AB57*'Key Assumptions'!$I36</f>
        <v>0</v>
      </c>
      <c r="AQ57" s="83">
        <f>KPCO_Additions_Winter!AC57*'Key Assumptions'!$I36</f>
        <v>0</v>
      </c>
      <c r="AR57" s="83">
        <f>KPCO_Additions_Winter!AD57*'Key Assumptions'!$I36</f>
        <v>0</v>
      </c>
      <c r="AT57" t="s">
        <v>3</v>
      </c>
      <c r="AW57" s="58"/>
    </row>
    <row r="58" spans="1:53" x14ac:dyDescent="0.25">
      <c r="A58" s="10" t="str">
        <f>KPCO_Additions_Summer!A58</f>
        <v>Area 1001 Gas CT 2038</v>
      </c>
      <c r="B58" s="10">
        <f>KPCO_Additions_Summer!B58</f>
        <v>2038</v>
      </c>
      <c r="C58" s="10" t="str">
        <f>KPCO_Additions_Summer!C58</f>
        <v>Gas CT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R58" s="83">
        <f t="shared" si="43"/>
        <v>480</v>
      </c>
      <c r="S58" s="83">
        <f t="shared" si="44"/>
        <v>480</v>
      </c>
      <c r="T58" s="83">
        <f t="shared" si="45"/>
        <v>480</v>
      </c>
      <c r="U58" s="83">
        <f t="shared" si="46"/>
        <v>240</v>
      </c>
      <c r="V58" s="83">
        <f t="shared" si="47"/>
        <v>480</v>
      </c>
      <c r="W58" s="83">
        <f t="shared" si="47"/>
        <v>480</v>
      </c>
      <c r="X58" s="83">
        <f t="shared" si="48"/>
        <v>0</v>
      </c>
      <c r="Y58" s="83">
        <f t="shared" si="49"/>
        <v>240</v>
      </c>
      <c r="Z58" s="83">
        <f t="shared" si="50"/>
        <v>480</v>
      </c>
      <c r="AA58" s="83">
        <f t="shared" si="51"/>
        <v>480</v>
      </c>
      <c r="AB58" s="83">
        <f t="shared" si="52"/>
        <v>0</v>
      </c>
      <c r="AC58" s="83">
        <f t="shared" si="52"/>
        <v>0</v>
      </c>
      <c r="AD58" s="83">
        <f t="shared" si="53"/>
        <v>0</v>
      </c>
      <c r="AF58" s="83">
        <f>KPCO_Additions_Winter!R58*'Key Assumptions'!$I37</f>
        <v>456</v>
      </c>
      <c r="AG58" s="83">
        <f>KPCO_Additions_Winter!S58*'Key Assumptions'!$I37</f>
        <v>456</v>
      </c>
      <c r="AH58" s="83">
        <f>KPCO_Additions_Winter!T58*'Key Assumptions'!$I37</f>
        <v>456</v>
      </c>
      <c r="AI58" s="83">
        <f>KPCO_Additions_Winter!U58*'Key Assumptions'!$I37</f>
        <v>228</v>
      </c>
      <c r="AJ58" s="83">
        <f>KPCO_Additions_Winter!V58*'Key Assumptions'!$I37</f>
        <v>456</v>
      </c>
      <c r="AK58" s="83">
        <f>KPCO_Additions_Winter!W58*'Key Assumptions'!$I37</f>
        <v>456</v>
      </c>
      <c r="AL58" s="83">
        <f>KPCO_Additions_Winter!X58*'Key Assumptions'!$I37</f>
        <v>0</v>
      </c>
      <c r="AM58" s="83">
        <f>KPCO_Additions_Winter!Y58*'Key Assumptions'!$I37</f>
        <v>228</v>
      </c>
      <c r="AN58" s="83">
        <f>KPCO_Additions_Winter!Z58*'Key Assumptions'!$I37</f>
        <v>456</v>
      </c>
      <c r="AO58" s="83">
        <f>KPCO_Additions_Winter!AA58*'Key Assumptions'!$I37</f>
        <v>456</v>
      </c>
      <c r="AP58" s="83">
        <f>KPCO_Additions_Winter!AB58*'Key Assumptions'!$I37</f>
        <v>0</v>
      </c>
      <c r="AQ58" s="83">
        <f>KPCO_Additions_Winter!AC58*'Key Assumptions'!$I37</f>
        <v>0</v>
      </c>
      <c r="AR58" s="83">
        <f>KPCO_Additions_Winter!AD58*'Key Assumptions'!$I37</f>
        <v>0</v>
      </c>
      <c r="AT58" t="s">
        <v>3</v>
      </c>
      <c r="AW58" s="58"/>
    </row>
    <row r="59" spans="1:53" x14ac:dyDescent="0.25">
      <c r="A59" s="10" t="str">
        <f>KPCO_Additions_Summer!A59</f>
        <v>Area 1001 Gas CT 2039</v>
      </c>
      <c r="B59" s="10">
        <f>KPCO_Additions_Summer!B59</f>
        <v>2039</v>
      </c>
      <c r="C59" s="10" t="str">
        <f>KPCO_Additions_Summer!C59</f>
        <v>Gas CT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R59" s="83">
        <f t="shared" si="43"/>
        <v>480</v>
      </c>
      <c r="S59" s="83">
        <f t="shared" si="44"/>
        <v>480</v>
      </c>
      <c r="T59" s="83">
        <f t="shared" si="45"/>
        <v>480</v>
      </c>
      <c r="U59" s="83">
        <f t="shared" si="46"/>
        <v>240</v>
      </c>
      <c r="V59" s="83">
        <f t="shared" si="47"/>
        <v>480</v>
      </c>
      <c r="W59" s="83">
        <f t="shared" si="47"/>
        <v>480</v>
      </c>
      <c r="X59" s="83">
        <f t="shared" si="48"/>
        <v>0</v>
      </c>
      <c r="Y59" s="83">
        <f t="shared" si="49"/>
        <v>240</v>
      </c>
      <c r="Z59" s="83">
        <f t="shared" si="50"/>
        <v>480</v>
      </c>
      <c r="AA59" s="83">
        <f t="shared" si="51"/>
        <v>480</v>
      </c>
      <c r="AB59" s="83">
        <f t="shared" si="52"/>
        <v>0</v>
      </c>
      <c r="AC59" s="83">
        <f t="shared" si="52"/>
        <v>0</v>
      </c>
      <c r="AD59" s="83">
        <f t="shared" si="53"/>
        <v>0</v>
      </c>
      <c r="AF59" s="83">
        <f>KPCO_Additions_Winter!R59*'Key Assumptions'!$I38</f>
        <v>456</v>
      </c>
      <c r="AG59" s="83">
        <f>KPCO_Additions_Winter!S59*'Key Assumptions'!$I38</f>
        <v>456</v>
      </c>
      <c r="AH59" s="83">
        <f>KPCO_Additions_Winter!T59*'Key Assumptions'!$I38</f>
        <v>456</v>
      </c>
      <c r="AI59" s="83">
        <f>KPCO_Additions_Winter!U59*'Key Assumptions'!$I38</f>
        <v>228</v>
      </c>
      <c r="AJ59" s="83">
        <f>KPCO_Additions_Winter!V59*'Key Assumptions'!$I38</f>
        <v>456</v>
      </c>
      <c r="AK59" s="83">
        <f>KPCO_Additions_Winter!W59*'Key Assumptions'!$I38</f>
        <v>456</v>
      </c>
      <c r="AL59" s="83">
        <f>KPCO_Additions_Winter!X59*'Key Assumptions'!$I38</f>
        <v>0</v>
      </c>
      <c r="AM59" s="83">
        <f>KPCO_Additions_Winter!Y59*'Key Assumptions'!$I38</f>
        <v>228</v>
      </c>
      <c r="AN59" s="83">
        <f>KPCO_Additions_Winter!Z59*'Key Assumptions'!$I38</f>
        <v>456</v>
      </c>
      <c r="AO59" s="83">
        <f>KPCO_Additions_Winter!AA59*'Key Assumptions'!$I38</f>
        <v>456</v>
      </c>
      <c r="AP59" s="83">
        <f>KPCO_Additions_Winter!AB59*'Key Assumptions'!$I38</f>
        <v>0</v>
      </c>
      <c r="AQ59" s="83">
        <f>KPCO_Additions_Winter!AC59*'Key Assumptions'!$I38</f>
        <v>0</v>
      </c>
      <c r="AR59" s="83">
        <f>KPCO_Additions_Winter!AD59*'Key Assumptions'!$I38</f>
        <v>0</v>
      </c>
      <c r="AT59" t="s">
        <v>3</v>
      </c>
      <c r="AW59" s="58"/>
    </row>
    <row r="60" spans="1:53" x14ac:dyDescent="0.25">
      <c r="A60" s="10" t="str">
        <f>KPCO_Additions_Summer!A60</f>
        <v>Area 1001 Gas CT 2040</v>
      </c>
      <c r="B60" s="10">
        <f>KPCO_Additions_Summer!B60</f>
        <v>2040</v>
      </c>
      <c r="C60" s="10" t="str">
        <f>KPCO_Additions_Summer!C60</f>
        <v>Gas CT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R60" s="83">
        <f t="shared" si="43"/>
        <v>480</v>
      </c>
      <c r="S60" s="83">
        <f t="shared" si="44"/>
        <v>480</v>
      </c>
      <c r="T60" s="83">
        <f t="shared" si="45"/>
        <v>480</v>
      </c>
      <c r="U60" s="83">
        <f t="shared" si="46"/>
        <v>240</v>
      </c>
      <c r="V60" s="83">
        <f t="shared" si="47"/>
        <v>480</v>
      </c>
      <c r="W60" s="83">
        <f t="shared" si="47"/>
        <v>480</v>
      </c>
      <c r="X60" s="83">
        <f t="shared" si="48"/>
        <v>0</v>
      </c>
      <c r="Y60" s="83">
        <f t="shared" si="49"/>
        <v>240</v>
      </c>
      <c r="Z60" s="83">
        <f t="shared" si="50"/>
        <v>480</v>
      </c>
      <c r="AA60" s="83">
        <f t="shared" si="51"/>
        <v>480</v>
      </c>
      <c r="AB60" s="83">
        <f t="shared" si="52"/>
        <v>0</v>
      </c>
      <c r="AC60" s="83">
        <f t="shared" si="52"/>
        <v>0</v>
      </c>
      <c r="AD60" s="83">
        <f t="shared" si="53"/>
        <v>0</v>
      </c>
      <c r="AF60" s="83">
        <f>KPCO_Additions_Winter!R60*'Key Assumptions'!$I39</f>
        <v>456</v>
      </c>
      <c r="AG60" s="83">
        <f>KPCO_Additions_Winter!S60*'Key Assumptions'!$I39</f>
        <v>456</v>
      </c>
      <c r="AH60" s="83">
        <f>KPCO_Additions_Winter!T60*'Key Assumptions'!$I39</f>
        <v>456</v>
      </c>
      <c r="AI60" s="83">
        <f>KPCO_Additions_Winter!U60*'Key Assumptions'!$I39</f>
        <v>228</v>
      </c>
      <c r="AJ60" s="83">
        <f>KPCO_Additions_Winter!V60*'Key Assumptions'!$I39</f>
        <v>456</v>
      </c>
      <c r="AK60" s="83">
        <f>KPCO_Additions_Winter!W60*'Key Assumptions'!$I39</f>
        <v>456</v>
      </c>
      <c r="AL60" s="83">
        <f>KPCO_Additions_Winter!X60*'Key Assumptions'!$I39</f>
        <v>0</v>
      </c>
      <c r="AM60" s="83">
        <f>KPCO_Additions_Winter!Y60*'Key Assumptions'!$I39</f>
        <v>228</v>
      </c>
      <c r="AN60" s="83">
        <f>KPCO_Additions_Winter!Z60*'Key Assumptions'!$I39</f>
        <v>456</v>
      </c>
      <c r="AO60" s="83">
        <f>KPCO_Additions_Winter!AA60*'Key Assumptions'!$I39</f>
        <v>456</v>
      </c>
      <c r="AP60" s="83">
        <f>KPCO_Additions_Winter!AB60*'Key Assumptions'!$I39</f>
        <v>0</v>
      </c>
      <c r="AQ60" s="83">
        <f>KPCO_Additions_Winter!AC60*'Key Assumptions'!$I39</f>
        <v>0</v>
      </c>
      <c r="AR60" s="83">
        <f>KPCO_Additions_Winter!AD60*'Key Assumptions'!$I39</f>
        <v>0</v>
      </c>
      <c r="AT60" t="s">
        <v>3</v>
      </c>
      <c r="AW60" s="58"/>
    </row>
    <row r="61" spans="1:53" x14ac:dyDescent="0.25">
      <c r="A61" s="10" t="str">
        <f>KPCO_Additions_Summer!A61</f>
        <v>Area 1001 Gas CT 2041</v>
      </c>
      <c r="B61" s="10">
        <f>KPCO_Additions_Summer!B61</f>
        <v>2041</v>
      </c>
      <c r="C61" s="10" t="str">
        <f>KPCO_Additions_Summer!C61</f>
        <v>Gas CT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R61" s="83">
        <f t="shared" si="43"/>
        <v>480</v>
      </c>
      <c r="S61" s="83">
        <f t="shared" si="44"/>
        <v>480</v>
      </c>
      <c r="T61" s="83">
        <f t="shared" si="45"/>
        <v>480</v>
      </c>
      <c r="U61" s="83">
        <f t="shared" si="46"/>
        <v>240</v>
      </c>
      <c r="V61" s="83">
        <f t="shared" ref="V61:W63" si="54">H61+V60</f>
        <v>480</v>
      </c>
      <c r="W61" s="83">
        <f t="shared" si="54"/>
        <v>480</v>
      </c>
      <c r="X61" s="83">
        <f t="shared" si="48"/>
        <v>0</v>
      </c>
      <c r="Y61" s="83">
        <f t="shared" si="49"/>
        <v>240</v>
      </c>
      <c r="Z61" s="83">
        <f t="shared" si="50"/>
        <v>480</v>
      </c>
      <c r="AA61" s="83">
        <f t="shared" si="51"/>
        <v>480</v>
      </c>
      <c r="AB61" s="83">
        <f t="shared" ref="AB61:AC63" si="55">N61+AB60</f>
        <v>0</v>
      </c>
      <c r="AC61" s="83">
        <f t="shared" si="55"/>
        <v>0</v>
      </c>
      <c r="AD61" s="83">
        <f t="shared" si="53"/>
        <v>0</v>
      </c>
      <c r="AF61" s="83">
        <f>KPCO_Additions_Winter!R61*'Key Assumptions'!$I40</f>
        <v>456</v>
      </c>
      <c r="AG61" s="83">
        <f>KPCO_Additions_Winter!S61*'Key Assumptions'!$I40</f>
        <v>456</v>
      </c>
      <c r="AH61" s="83">
        <f>KPCO_Additions_Winter!T61*'Key Assumptions'!$I40</f>
        <v>456</v>
      </c>
      <c r="AI61" s="83">
        <f>KPCO_Additions_Winter!U61*'Key Assumptions'!$I40</f>
        <v>228</v>
      </c>
      <c r="AJ61" s="83">
        <f>KPCO_Additions_Winter!V61*'Key Assumptions'!$I40</f>
        <v>456</v>
      </c>
      <c r="AK61" s="83">
        <f>KPCO_Additions_Winter!W61*'Key Assumptions'!$I40</f>
        <v>456</v>
      </c>
      <c r="AL61" s="83">
        <f>KPCO_Additions_Winter!X61*'Key Assumptions'!$I40</f>
        <v>0</v>
      </c>
      <c r="AM61" s="83">
        <f>KPCO_Additions_Winter!Y61*'Key Assumptions'!$I40</f>
        <v>228</v>
      </c>
      <c r="AN61" s="83">
        <f>KPCO_Additions_Winter!Z61*'Key Assumptions'!$I40</f>
        <v>456</v>
      </c>
      <c r="AO61" s="83">
        <f>KPCO_Additions_Winter!AA61*'Key Assumptions'!$I40</f>
        <v>456</v>
      </c>
      <c r="AP61" s="83">
        <f>KPCO_Additions_Winter!AB61*'Key Assumptions'!$I40</f>
        <v>0</v>
      </c>
      <c r="AQ61" s="83">
        <f>KPCO_Additions_Winter!AC61*'Key Assumptions'!$I40</f>
        <v>0</v>
      </c>
      <c r="AR61" s="83">
        <f>KPCO_Additions_Winter!AD61*'Key Assumptions'!$I40</f>
        <v>0</v>
      </c>
      <c r="AT61" t="s">
        <v>3</v>
      </c>
      <c r="AW61" s="58"/>
    </row>
    <row r="62" spans="1:53" x14ac:dyDescent="0.25">
      <c r="A62" s="10" t="str">
        <f>KPCO_Additions_Summer!A62</f>
        <v>Area 1001 Gas CT 2042</v>
      </c>
      <c r="B62" s="10">
        <f>KPCO_Additions_Summer!B62</f>
        <v>2042</v>
      </c>
      <c r="C62" s="10" t="str">
        <f>KPCO_Additions_Summer!C62</f>
        <v>Gas CT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R62" s="83">
        <f t="shared" si="43"/>
        <v>480</v>
      </c>
      <c r="S62" s="83">
        <f t="shared" si="44"/>
        <v>480</v>
      </c>
      <c r="T62" s="83">
        <f t="shared" si="45"/>
        <v>480</v>
      </c>
      <c r="U62" s="83">
        <f t="shared" si="46"/>
        <v>240</v>
      </c>
      <c r="V62" s="83">
        <f t="shared" si="54"/>
        <v>480</v>
      </c>
      <c r="W62" s="83">
        <f t="shared" si="54"/>
        <v>480</v>
      </c>
      <c r="X62" s="83">
        <f t="shared" si="48"/>
        <v>0</v>
      </c>
      <c r="Y62" s="83">
        <f t="shared" si="49"/>
        <v>240</v>
      </c>
      <c r="Z62" s="83">
        <f t="shared" si="50"/>
        <v>480</v>
      </c>
      <c r="AA62" s="83">
        <f t="shared" si="51"/>
        <v>480</v>
      </c>
      <c r="AB62" s="83">
        <f t="shared" si="55"/>
        <v>0</v>
      </c>
      <c r="AC62" s="83">
        <f t="shared" si="55"/>
        <v>0</v>
      </c>
      <c r="AD62" s="83">
        <f t="shared" si="53"/>
        <v>0</v>
      </c>
      <c r="AF62" s="83">
        <f>KPCO_Additions_Winter!R62*'Key Assumptions'!$I41</f>
        <v>456</v>
      </c>
      <c r="AG62" s="83">
        <f>KPCO_Additions_Winter!S62*'Key Assumptions'!$I41</f>
        <v>456</v>
      </c>
      <c r="AH62" s="83">
        <f>KPCO_Additions_Winter!T62*'Key Assumptions'!$I41</f>
        <v>456</v>
      </c>
      <c r="AI62" s="83">
        <f>KPCO_Additions_Winter!U62*'Key Assumptions'!$I41</f>
        <v>228</v>
      </c>
      <c r="AJ62" s="83">
        <f>KPCO_Additions_Winter!V62*'Key Assumptions'!$I41</f>
        <v>456</v>
      </c>
      <c r="AK62" s="83">
        <f>KPCO_Additions_Winter!W62*'Key Assumptions'!$I41</f>
        <v>456</v>
      </c>
      <c r="AL62" s="83">
        <f>KPCO_Additions_Winter!X62*'Key Assumptions'!$I41</f>
        <v>0</v>
      </c>
      <c r="AM62" s="83">
        <f>KPCO_Additions_Winter!Y62*'Key Assumptions'!$I41</f>
        <v>228</v>
      </c>
      <c r="AN62" s="83">
        <f>KPCO_Additions_Winter!Z62*'Key Assumptions'!$I41</f>
        <v>456</v>
      </c>
      <c r="AO62" s="83">
        <f>KPCO_Additions_Winter!AA62*'Key Assumptions'!$I41</f>
        <v>456</v>
      </c>
      <c r="AP62" s="83">
        <f>KPCO_Additions_Winter!AB62*'Key Assumptions'!$I41</f>
        <v>0</v>
      </c>
      <c r="AQ62" s="83">
        <f>KPCO_Additions_Winter!AC62*'Key Assumptions'!$I41</f>
        <v>0</v>
      </c>
      <c r="AR62" s="83">
        <f>KPCO_Additions_Winter!AD62*'Key Assumptions'!$I41</f>
        <v>0</v>
      </c>
      <c r="AT62" t="s">
        <v>3</v>
      </c>
      <c r="AW62" s="58"/>
    </row>
    <row r="63" spans="1:53" x14ac:dyDescent="0.25">
      <c r="A63" s="10" t="str">
        <f>KPCO_Additions_Summer!A63</f>
        <v>Area 1001 Gas CT 2043</v>
      </c>
      <c r="B63" s="10">
        <f>KPCO_Additions_Summer!B63</f>
        <v>2043</v>
      </c>
      <c r="C63" s="10" t="str">
        <f>KPCO_Additions_Summer!C63</f>
        <v>Gas CT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R63" s="83">
        <f t="shared" si="43"/>
        <v>480</v>
      </c>
      <c r="S63" s="83">
        <f t="shared" si="44"/>
        <v>480</v>
      </c>
      <c r="T63" s="83">
        <f t="shared" si="45"/>
        <v>480</v>
      </c>
      <c r="U63" s="83">
        <f t="shared" si="46"/>
        <v>240</v>
      </c>
      <c r="V63" s="83">
        <f t="shared" si="54"/>
        <v>480</v>
      </c>
      <c r="W63" s="83">
        <f t="shared" si="54"/>
        <v>480</v>
      </c>
      <c r="X63" s="83">
        <f t="shared" si="48"/>
        <v>0</v>
      </c>
      <c r="Y63" s="83">
        <f t="shared" si="49"/>
        <v>240</v>
      </c>
      <c r="Z63" s="83">
        <f t="shared" si="50"/>
        <v>480</v>
      </c>
      <c r="AA63" s="83">
        <f t="shared" si="51"/>
        <v>480</v>
      </c>
      <c r="AB63" s="83">
        <f t="shared" si="55"/>
        <v>0</v>
      </c>
      <c r="AC63" s="83">
        <f t="shared" si="55"/>
        <v>0</v>
      </c>
      <c r="AD63" s="83">
        <f t="shared" si="53"/>
        <v>0</v>
      </c>
      <c r="AF63" s="83">
        <f>KPCO_Additions_Winter!R63*'Key Assumptions'!$I42</f>
        <v>456</v>
      </c>
      <c r="AG63" s="83">
        <f>KPCO_Additions_Winter!S63*'Key Assumptions'!$I42</f>
        <v>456</v>
      </c>
      <c r="AH63" s="83">
        <f>KPCO_Additions_Winter!T63*'Key Assumptions'!$I42</f>
        <v>456</v>
      </c>
      <c r="AI63" s="83">
        <f>KPCO_Additions_Winter!U63*'Key Assumptions'!$I42</f>
        <v>228</v>
      </c>
      <c r="AJ63" s="83">
        <f>KPCO_Additions_Winter!V63*'Key Assumptions'!$I42</f>
        <v>456</v>
      </c>
      <c r="AK63" s="83">
        <f>KPCO_Additions_Winter!W63*'Key Assumptions'!$I42</f>
        <v>456</v>
      </c>
      <c r="AL63" s="83">
        <f>KPCO_Additions_Winter!X63*'Key Assumptions'!$I42</f>
        <v>0</v>
      </c>
      <c r="AM63" s="83">
        <f>KPCO_Additions_Winter!Y63*'Key Assumptions'!$I42</f>
        <v>228</v>
      </c>
      <c r="AN63" s="83">
        <f>KPCO_Additions_Winter!Z63*'Key Assumptions'!$I42</f>
        <v>456</v>
      </c>
      <c r="AO63" s="83">
        <f>KPCO_Additions_Winter!AA63*'Key Assumptions'!$I42</f>
        <v>456</v>
      </c>
      <c r="AP63" s="83">
        <f>KPCO_Additions_Winter!AB63*'Key Assumptions'!$I42</f>
        <v>0</v>
      </c>
      <c r="AQ63" s="83">
        <f>KPCO_Additions_Winter!AC63*'Key Assumptions'!$I42</f>
        <v>0</v>
      </c>
      <c r="AR63" s="83">
        <f>KPCO_Additions_Winter!AD63*'Key Assumptions'!$I42</f>
        <v>0</v>
      </c>
      <c r="AT63" t="s">
        <v>3</v>
      </c>
      <c r="AW63" s="58"/>
    </row>
    <row r="64" spans="1:53" x14ac:dyDescent="0.25">
      <c r="A64" s="10" t="str">
        <f>KPCO_Additions_Summer!A64</f>
        <v>Area 1001 Gas Aero CT 2024</v>
      </c>
      <c r="B64" s="10">
        <f>KPCO_Additions_Summer!B64</f>
        <v>2024</v>
      </c>
      <c r="C64" s="10" t="str">
        <f>KPCO_Additions_Summer!C64</f>
        <v>Gas Aero</v>
      </c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R64" s="83">
        <f>D64</f>
        <v>0</v>
      </c>
      <c r="S64" s="83">
        <f>E64</f>
        <v>0</v>
      </c>
      <c r="T64" s="83">
        <f>F64</f>
        <v>0</v>
      </c>
      <c r="U64" s="83">
        <f>G64</f>
        <v>0</v>
      </c>
      <c r="V64" s="83">
        <f t="shared" ref="V64:W64" si="56">H64</f>
        <v>0</v>
      </c>
      <c r="W64" s="83">
        <f t="shared" si="56"/>
        <v>0</v>
      </c>
      <c r="X64" s="83">
        <f>J64</f>
        <v>0</v>
      </c>
      <c r="Y64" s="83">
        <f>K64</f>
        <v>0</v>
      </c>
      <c r="Z64" s="83">
        <f>L64</f>
        <v>0</v>
      </c>
      <c r="AA64" s="83">
        <f>M64</f>
        <v>0</v>
      </c>
      <c r="AB64" s="83">
        <f t="shared" ref="AB64:AC64" si="57">N64</f>
        <v>0</v>
      </c>
      <c r="AC64" s="83">
        <f t="shared" si="57"/>
        <v>0</v>
      </c>
      <c r="AD64" s="83">
        <f>P64</f>
        <v>0</v>
      </c>
      <c r="AF64" s="83">
        <f>KPCO_Additions_Winter!R64*'Key Assumptions'!$I23</f>
        <v>0</v>
      </c>
      <c r="AG64" s="83">
        <f>KPCO_Additions_Winter!S64*'Key Assumptions'!$I23</f>
        <v>0</v>
      </c>
      <c r="AH64" s="83">
        <f>KPCO_Additions_Winter!T64*'Key Assumptions'!$I23</f>
        <v>0</v>
      </c>
      <c r="AI64" s="83">
        <f>KPCO_Additions_Winter!U64*'Key Assumptions'!$I23</f>
        <v>0</v>
      </c>
      <c r="AJ64" s="83">
        <f>KPCO_Additions_Winter!V64*'Key Assumptions'!$I23</f>
        <v>0</v>
      </c>
      <c r="AK64" s="83">
        <f>KPCO_Additions_Winter!W64*'Key Assumptions'!$I23</f>
        <v>0</v>
      </c>
      <c r="AL64" s="83">
        <f>KPCO_Additions_Winter!X64*'Key Assumptions'!$I23</f>
        <v>0</v>
      </c>
      <c r="AM64" s="83">
        <f>KPCO_Additions_Winter!Y64*'Key Assumptions'!$I23</f>
        <v>0</v>
      </c>
      <c r="AN64" s="83">
        <f>KPCO_Additions_Winter!Z64*'Key Assumptions'!$I23</f>
        <v>0</v>
      </c>
      <c r="AO64" s="83">
        <f>KPCO_Additions_Winter!AA64*'Key Assumptions'!$I23</f>
        <v>0</v>
      </c>
      <c r="AP64" s="83">
        <f>KPCO_Additions_Winter!AB64*'Key Assumptions'!$I23</f>
        <v>0</v>
      </c>
      <c r="AQ64" s="83">
        <f>KPCO_Additions_Winter!AC64*'Key Assumptions'!$I23</f>
        <v>0</v>
      </c>
      <c r="AR64" s="83">
        <f>KPCO_Additions_Winter!AD64*'Key Assumptions'!$I23</f>
        <v>0</v>
      </c>
      <c r="AT64" t="s">
        <v>4</v>
      </c>
      <c r="AW64" s="58"/>
    </row>
    <row r="65" spans="1:49" x14ac:dyDescent="0.25">
      <c r="A65" s="10" t="str">
        <f>KPCO_Additions_Summer!A65</f>
        <v>Area 1001 Gas Aero CT 2025</v>
      </c>
      <c r="B65" s="10">
        <f>KPCO_Additions_Summer!B65</f>
        <v>2025</v>
      </c>
      <c r="C65" s="10" t="str">
        <f>KPCO_Additions_Summer!C65</f>
        <v>Gas Aero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R65" s="83">
        <f t="shared" ref="R65:R83" si="58">D65+R64</f>
        <v>0</v>
      </c>
      <c r="S65" s="83">
        <f t="shared" ref="S65:S83" si="59">E65+S64</f>
        <v>0</v>
      </c>
      <c r="T65" s="83">
        <f t="shared" ref="T65:T83" si="60">F65+T64</f>
        <v>0</v>
      </c>
      <c r="U65" s="83">
        <f t="shared" ref="U65:U83" si="61">G65+U64</f>
        <v>0</v>
      </c>
      <c r="V65" s="83">
        <f t="shared" ref="V65:W80" si="62">H65+V64</f>
        <v>0</v>
      </c>
      <c r="W65" s="83">
        <f t="shared" si="62"/>
        <v>0</v>
      </c>
      <c r="X65" s="83">
        <f t="shared" ref="X65:X83" si="63">J65+X64</f>
        <v>0</v>
      </c>
      <c r="Y65" s="83">
        <f t="shared" ref="Y65:Y83" si="64">K65+Y64</f>
        <v>0</v>
      </c>
      <c r="Z65" s="83">
        <f t="shared" ref="Z65:Z83" si="65">L65+Z64</f>
        <v>0</v>
      </c>
      <c r="AA65" s="83">
        <f t="shared" ref="AA65:AA83" si="66">M65+AA64</f>
        <v>0</v>
      </c>
      <c r="AB65" s="83">
        <f t="shared" ref="AB65:AC80" si="67">N65+AB64</f>
        <v>0</v>
      </c>
      <c r="AC65" s="83">
        <f t="shared" si="67"/>
        <v>0</v>
      </c>
      <c r="AD65" s="83">
        <f t="shared" ref="AD65:AD83" si="68">P65+AD64</f>
        <v>0</v>
      </c>
      <c r="AF65" s="83">
        <f>KPCO_Additions_Winter!R65*'Key Assumptions'!$I24</f>
        <v>0</v>
      </c>
      <c r="AG65" s="83">
        <f>KPCO_Additions_Winter!S65*'Key Assumptions'!$I24</f>
        <v>0</v>
      </c>
      <c r="AH65" s="83">
        <f>KPCO_Additions_Winter!T65*'Key Assumptions'!$I24</f>
        <v>0</v>
      </c>
      <c r="AI65" s="83">
        <f>KPCO_Additions_Winter!U65*'Key Assumptions'!$I24</f>
        <v>0</v>
      </c>
      <c r="AJ65" s="83">
        <f>KPCO_Additions_Winter!V65*'Key Assumptions'!$I24</f>
        <v>0</v>
      </c>
      <c r="AK65" s="83">
        <f>KPCO_Additions_Winter!W65*'Key Assumptions'!$I24</f>
        <v>0</v>
      </c>
      <c r="AL65" s="83">
        <f>KPCO_Additions_Winter!X65*'Key Assumptions'!$I24</f>
        <v>0</v>
      </c>
      <c r="AM65" s="83">
        <f>KPCO_Additions_Winter!Y65*'Key Assumptions'!$I24</f>
        <v>0</v>
      </c>
      <c r="AN65" s="83">
        <f>KPCO_Additions_Winter!Z65*'Key Assumptions'!$I24</f>
        <v>0</v>
      </c>
      <c r="AO65" s="83">
        <f>KPCO_Additions_Winter!AA65*'Key Assumptions'!$I24</f>
        <v>0</v>
      </c>
      <c r="AP65" s="83">
        <f>KPCO_Additions_Winter!AB65*'Key Assumptions'!$I24</f>
        <v>0</v>
      </c>
      <c r="AQ65" s="83">
        <f>KPCO_Additions_Winter!AC65*'Key Assumptions'!$I24</f>
        <v>0</v>
      </c>
      <c r="AR65" s="83">
        <f>KPCO_Additions_Winter!AD65*'Key Assumptions'!$I24</f>
        <v>0</v>
      </c>
      <c r="AT65" t="s">
        <v>4</v>
      </c>
      <c r="AW65" s="58"/>
    </row>
    <row r="66" spans="1:49" x14ac:dyDescent="0.25">
      <c r="A66" s="10" t="str">
        <f>KPCO_Additions_Summer!A66</f>
        <v>Area 1001 Gas Aero CT 2026</v>
      </c>
      <c r="B66" s="10">
        <f>KPCO_Additions_Summer!B66</f>
        <v>2026</v>
      </c>
      <c r="C66" s="10" t="str">
        <f>KPCO_Additions_Summer!C66</f>
        <v>Gas Aero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R66" s="83">
        <f t="shared" si="58"/>
        <v>0</v>
      </c>
      <c r="S66" s="83">
        <f t="shared" si="59"/>
        <v>0</v>
      </c>
      <c r="T66" s="83">
        <f t="shared" si="60"/>
        <v>0</v>
      </c>
      <c r="U66" s="83">
        <f t="shared" si="61"/>
        <v>0</v>
      </c>
      <c r="V66" s="83">
        <f t="shared" si="62"/>
        <v>0</v>
      </c>
      <c r="W66" s="83">
        <f t="shared" si="62"/>
        <v>0</v>
      </c>
      <c r="X66" s="83">
        <f t="shared" si="63"/>
        <v>0</v>
      </c>
      <c r="Y66" s="83">
        <f t="shared" si="64"/>
        <v>0</v>
      </c>
      <c r="Z66" s="83">
        <f t="shared" si="65"/>
        <v>0</v>
      </c>
      <c r="AA66" s="83">
        <f t="shared" si="66"/>
        <v>0</v>
      </c>
      <c r="AB66" s="83">
        <f t="shared" si="67"/>
        <v>0</v>
      </c>
      <c r="AC66" s="83">
        <f t="shared" si="67"/>
        <v>0</v>
      </c>
      <c r="AD66" s="83">
        <f t="shared" si="68"/>
        <v>0</v>
      </c>
      <c r="AF66" s="83">
        <f>KPCO_Additions_Winter!R66*'Key Assumptions'!$I25</f>
        <v>0</v>
      </c>
      <c r="AG66" s="83">
        <f>KPCO_Additions_Winter!S66*'Key Assumptions'!$I25</f>
        <v>0</v>
      </c>
      <c r="AH66" s="83">
        <f>KPCO_Additions_Winter!T66*'Key Assumptions'!$I25</f>
        <v>0</v>
      </c>
      <c r="AI66" s="83">
        <f>KPCO_Additions_Winter!U66*'Key Assumptions'!$I25</f>
        <v>0</v>
      </c>
      <c r="AJ66" s="83">
        <f>KPCO_Additions_Winter!V66*'Key Assumptions'!$I25</f>
        <v>0</v>
      </c>
      <c r="AK66" s="83">
        <f>KPCO_Additions_Winter!W66*'Key Assumptions'!$I25</f>
        <v>0</v>
      </c>
      <c r="AL66" s="83">
        <f>KPCO_Additions_Winter!X66*'Key Assumptions'!$I25</f>
        <v>0</v>
      </c>
      <c r="AM66" s="83">
        <f>KPCO_Additions_Winter!Y66*'Key Assumptions'!$I25</f>
        <v>0</v>
      </c>
      <c r="AN66" s="83">
        <f>KPCO_Additions_Winter!Z66*'Key Assumptions'!$I25</f>
        <v>0</v>
      </c>
      <c r="AO66" s="83">
        <f>KPCO_Additions_Winter!AA66*'Key Assumptions'!$I25</f>
        <v>0</v>
      </c>
      <c r="AP66" s="83">
        <f>KPCO_Additions_Winter!AB66*'Key Assumptions'!$I25</f>
        <v>0</v>
      </c>
      <c r="AQ66" s="83">
        <f>KPCO_Additions_Winter!AC66*'Key Assumptions'!$I25</f>
        <v>0</v>
      </c>
      <c r="AR66" s="83">
        <f>KPCO_Additions_Winter!AD66*'Key Assumptions'!$I25</f>
        <v>0</v>
      </c>
      <c r="AT66" t="s">
        <v>4</v>
      </c>
      <c r="AW66" s="58"/>
    </row>
    <row r="67" spans="1:49" x14ac:dyDescent="0.25">
      <c r="A67" s="10" t="str">
        <f>KPCO_Additions_Summer!A67</f>
        <v>Area 1001 Gas Aero CT 2027</v>
      </c>
      <c r="B67" s="10">
        <f>KPCO_Additions_Summer!B67</f>
        <v>2027</v>
      </c>
      <c r="C67" s="10" t="str">
        <f>KPCO_Additions_Summer!C67</f>
        <v>Gas Aero</v>
      </c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R67" s="83">
        <f t="shared" si="58"/>
        <v>0</v>
      </c>
      <c r="S67" s="83">
        <f t="shared" si="59"/>
        <v>0</v>
      </c>
      <c r="T67" s="83">
        <f t="shared" si="60"/>
        <v>0</v>
      </c>
      <c r="U67" s="83">
        <f t="shared" si="61"/>
        <v>0</v>
      </c>
      <c r="V67" s="83">
        <f t="shared" si="62"/>
        <v>0</v>
      </c>
      <c r="W67" s="83">
        <f t="shared" si="62"/>
        <v>0</v>
      </c>
      <c r="X67" s="83">
        <f t="shared" si="63"/>
        <v>0</v>
      </c>
      <c r="Y67" s="83">
        <f t="shared" si="64"/>
        <v>0</v>
      </c>
      <c r="Z67" s="83">
        <f t="shared" si="65"/>
        <v>0</v>
      </c>
      <c r="AA67" s="83">
        <f t="shared" si="66"/>
        <v>0</v>
      </c>
      <c r="AB67" s="83">
        <f t="shared" si="67"/>
        <v>0</v>
      </c>
      <c r="AC67" s="83">
        <f t="shared" si="67"/>
        <v>0</v>
      </c>
      <c r="AD67" s="83">
        <f t="shared" si="68"/>
        <v>0</v>
      </c>
      <c r="AF67" s="83">
        <f>KPCO_Additions_Winter!R67*'Key Assumptions'!$I26</f>
        <v>0</v>
      </c>
      <c r="AG67" s="83">
        <f>KPCO_Additions_Winter!S67*'Key Assumptions'!$I26</f>
        <v>0</v>
      </c>
      <c r="AH67" s="83">
        <f>KPCO_Additions_Winter!T67*'Key Assumptions'!$I26</f>
        <v>0</v>
      </c>
      <c r="AI67" s="83">
        <f>KPCO_Additions_Winter!U67*'Key Assumptions'!$I26</f>
        <v>0</v>
      </c>
      <c r="AJ67" s="83">
        <f>KPCO_Additions_Winter!V67*'Key Assumptions'!$I26</f>
        <v>0</v>
      </c>
      <c r="AK67" s="83">
        <f>KPCO_Additions_Winter!W67*'Key Assumptions'!$I26</f>
        <v>0</v>
      </c>
      <c r="AL67" s="83">
        <f>KPCO_Additions_Winter!X67*'Key Assumptions'!$I26</f>
        <v>0</v>
      </c>
      <c r="AM67" s="83">
        <f>KPCO_Additions_Winter!Y67*'Key Assumptions'!$I26</f>
        <v>0</v>
      </c>
      <c r="AN67" s="83">
        <f>KPCO_Additions_Winter!Z67*'Key Assumptions'!$I26</f>
        <v>0</v>
      </c>
      <c r="AO67" s="83">
        <f>KPCO_Additions_Winter!AA67*'Key Assumptions'!$I26</f>
        <v>0</v>
      </c>
      <c r="AP67" s="83">
        <f>KPCO_Additions_Winter!AB67*'Key Assumptions'!$I26</f>
        <v>0</v>
      </c>
      <c r="AQ67" s="83">
        <f>KPCO_Additions_Winter!AC67*'Key Assumptions'!$I26</f>
        <v>0</v>
      </c>
      <c r="AR67" s="83">
        <f>KPCO_Additions_Winter!AD67*'Key Assumptions'!$I26</f>
        <v>0</v>
      </c>
      <c r="AT67" t="s">
        <v>4</v>
      </c>
      <c r="AW67" s="58"/>
    </row>
    <row r="68" spans="1:49" x14ac:dyDescent="0.25">
      <c r="A68" s="10" t="str">
        <f>KPCO_Additions_Summer!A68</f>
        <v>Area 1001 Gas Aero CT 2028</v>
      </c>
      <c r="B68" s="10">
        <f>KPCO_Additions_Summer!B68</f>
        <v>2028</v>
      </c>
      <c r="C68" s="10" t="str">
        <f>KPCO_Additions_Summer!C68</f>
        <v>Gas Aero</v>
      </c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R68" s="83">
        <f t="shared" si="58"/>
        <v>0</v>
      </c>
      <c r="S68" s="83">
        <f t="shared" si="59"/>
        <v>0</v>
      </c>
      <c r="T68" s="83">
        <f t="shared" si="60"/>
        <v>0</v>
      </c>
      <c r="U68" s="83">
        <f t="shared" si="61"/>
        <v>0</v>
      </c>
      <c r="V68" s="83">
        <f t="shared" si="62"/>
        <v>0</v>
      </c>
      <c r="W68" s="83">
        <f t="shared" si="62"/>
        <v>0</v>
      </c>
      <c r="X68" s="83">
        <f t="shared" si="63"/>
        <v>0</v>
      </c>
      <c r="Y68" s="83">
        <f t="shared" si="64"/>
        <v>0</v>
      </c>
      <c r="Z68" s="83">
        <f t="shared" si="65"/>
        <v>0</v>
      </c>
      <c r="AA68" s="83">
        <f t="shared" si="66"/>
        <v>0</v>
      </c>
      <c r="AB68" s="83">
        <f t="shared" si="67"/>
        <v>0</v>
      </c>
      <c r="AC68" s="83">
        <f t="shared" si="67"/>
        <v>0</v>
      </c>
      <c r="AD68" s="83">
        <f t="shared" si="68"/>
        <v>0</v>
      </c>
      <c r="AF68" s="83">
        <f>KPCO_Additions_Winter!R68*'Key Assumptions'!$I27</f>
        <v>0</v>
      </c>
      <c r="AG68" s="83">
        <f>KPCO_Additions_Winter!S68*'Key Assumptions'!$I27</f>
        <v>0</v>
      </c>
      <c r="AH68" s="83">
        <f>KPCO_Additions_Winter!T68*'Key Assumptions'!$I27</f>
        <v>0</v>
      </c>
      <c r="AI68" s="83">
        <f>KPCO_Additions_Winter!U68*'Key Assumptions'!$I27</f>
        <v>0</v>
      </c>
      <c r="AJ68" s="83">
        <f>KPCO_Additions_Winter!V68*'Key Assumptions'!$I27</f>
        <v>0</v>
      </c>
      <c r="AK68" s="83">
        <f>KPCO_Additions_Winter!W68*'Key Assumptions'!$I27</f>
        <v>0</v>
      </c>
      <c r="AL68" s="83">
        <f>KPCO_Additions_Winter!X68*'Key Assumptions'!$I27</f>
        <v>0</v>
      </c>
      <c r="AM68" s="83">
        <f>KPCO_Additions_Winter!Y68*'Key Assumptions'!$I27</f>
        <v>0</v>
      </c>
      <c r="AN68" s="83">
        <f>KPCO_Additions_Winter!Z68*'Key Assumptions'!$I27</f>
        <v>0</v>
      </c>
      <c r="AO68" s="83">
        <f>KPCO_Additions_Winter!AA68*'Key Assumptions'!$I27</f>
        <v>0</v>
      </c>
      <c r="AP68" s="83">
        <f>KPCO_Additions_Winter!AB68*'Key Assumptions'!$I27</f>
        <v>0</v>
      </c>
      <c r="AQ68" s="83">
        <f>KPCO_Additions_Winter!AC68*'Key Assumptions'!$I27</f>
        <v>0</v>
      </c>
      <c r="AR68" s="83">
        <f>KPCO_Additions_Winter!AD68*'Key Assumptions'!$I27</f>
        <v>0</v>
      </c>
      <c r="AT68" t="s">
        <v>4</v>
      </c>
      <c r="AW68" s="58"/>
    </row>
    <row r="69" spans="1:49" x14ac:dyDescent="0.25">
      <c r="A69" s="10" t="str">
        <f>KPCO_Additions_Summer!A69</f>
        <v>Area 1001 Gas Aero CT 2029</v>
      </c>
      <c r="B69" s="10">
        <f>KPCO_Additions_Summer!B69</f>
        <v>2029</v>
      </c>
      <c r="C69" s="10" t="str">
        <f>KPCO_Additions_Summer!C69</f>
        <v>Gas Aero</v>
      </c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R69" s="83">
        <f t="shared" si="58"/>
        <v>0</v>
      </c>
      <c r="S69" s="83">
        <f t="shared" si="59"/>
        <v>0</v>
      </c>
      <c r="T69" s="83">
        <f t="shared" si="60"/>
        <v>0</v>
      </c>
      <c r="U69" s="83">
        <f t="shared" si="61"/>
        <v>0</v>
      </c>
      <c r="V69" s="83">
        <f t="shared" si="62"/>
        <v>0</v>
      </c>
      <c r="W69" s="83">
        <f t="shared" si="62"/>
        <v>0</v>
      </c>
      <c r="X69" s="83">
        <f t="shared" si="63"/>
        <v>0</v>
      </c>
      <c r="Y69" s="83">
        <f t="shared" si="64"/>
        <v>0</v>
      </c>
      <c r="Z69" s="83">
        <f t="shared" si="65"/>
        <v>0</v>
      </c>
      <c r="AA69" s="83">
        <f t="shared" si="66"/>
        <v>0</v>
      </c>
      <c r="AB69" s="83">
        <f t="shared" si="67"/>
        <v>0</v>
      </c>
      <c r="AC69" s="83">
        <f t="shared" si="67"/>
        <v>0</v>
      </c>
      <c r="AD69" s="83">
        <f t="shared" si="68"/>
        <v>0</v>
      </c>
      <c r="AF69" s="83">
        <f>KPCO_Additions_Winter!R69*'Key Assumptions'!$I28</f>
        <v>0</v>
      </c>
      <c r="AG69" s="83">
        <f>KPCO_Additions_Winter!S69*'Key Assumptions'!$I28</f>
        <v>0</v>
      </c>
      <c r="AH69" s="83">
        <f>KPCO_Additions_Winter!T69*'Key Assumptions'!$I28</f>
        <v>0</v>
      </c>
      <c r="AI69" s="83">
        <f>KPCO_Additions_Winter!U69*'Key Assumptions'!$I28</f>
        <v>0</v>
      </c>
      <c r="AJ69" s="83">
        <f>KPCO_Additions_Winter!V69*'Key Assumptions'!$I28</f>
        <v>0</v>
      </c>
      <c r="AK69" s="83">
        <f>KPCO_Additions_Winter!W69*'Key Assumptions'!$I28</f>
        <v>0</v>
      </c>
      <c r="AL69" s="83">
        <f>KPCO_Additions_Winter!X69*'Key Assumptions'!$I28</f>
        <v>0</v>
      </c>
      <c r="AM69" s="83">
        <f>KPCO_Additions_Winter!Y69*'Key Assumptions'!$I28</f>
        <v>0</v>
      </c>
      <c r="AN69" s="83">
        <f>KPCO_Additions_Winter!Z69*'Key Assumptions'!$I28</f>
        <v>0</v>
      </c>
      <c r="AO69" s="83">
        <f>KPCO_Additions_Winter!AA69*'Key Assumptions'!$I28</f>
        <v>0</v>
      </c>
      <c r="AP69" s="83">
        <f>KPCO_Additions_Winter!AB69*'Key Assumptions'!$I28</f>
        <v>0</v>
      </c>
      <c r="AQ69" s="83">
        <f>KPCO_Additions_Winter!AC69*'Key Assumptions'!$I28</f>
        <v>0</v>
      </c>
      <c r="AR69" s="83">
        <f>KPCO_Additions_Winter!AD69*'Key Assumptions'!$I28</f>
        <v>0</v>
      </c>
      <c r="AT69" t="s">
        <v>4</v>
      </c>
      <c r="AW69" s="58"/>
    </row>
    <row r="70" spans="1:49" x14ac:dyDescent="0.25">
      <c r="A70" s="10" t="str">
        <f>KPCO_Additions_Summer!A70</f>
        <v>Area 1001 Gas Aero CT 2030</v>
      </c>
      <c r="B70" s="10">
        <f>KPCO_Additions_Summer!B70</f>
        <v>2030</v>
      </c>
      <c r="C70" s="10" t="str">
        <f>KPCO_Additions_Summer!C70</f>
        <v>Gas Aero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R70" s="83">
        <f t="shared" si="58"/>
        <v>0</v>
      </c>
      <c r="S70" s="83">
        <f t="shared" si="59"/>
        <v>0</v>
      </c>
      <c r="T70" s="83">
        <f t="shared" si="60"/>
        <v>0</v>
      </c>
      <c r="U70" s="83">
        <f t="shared" si="61"/>
        <v>0</v>
      </c>
      <c r="V70" s="83">
        <f t="shared" si="62"/>
        <v>0</v>
      </c>
      <c r="W70" s="83">
        <f t="shared" si="62"/>
        <v>0</v>
      </c>
      <c r="X70" s="83">
        <f t="shared" si="63"/>
        <v>0</v>
      </c>
      <c r="Y70" s="83">
        <f t="shared" si="64"/>
        <v>0</v>
      </c>
      <c r="Z70" s="83">
        <f t="shared" si="65"/>
        <v>0</v>
      </c>
      <c r="AA70" s="83">
        <f t="shared" si="66"/>
        <v>0</v>
      </c>
      <c r="AB70" s="83">
        <f t="shared" si="67"/>
        <v>0</v>
      </c>
      <c r="AC70" s="83">
        <f t="shared" si="67"/>
        <v>0</v>
      </c>
      <c r="AD70" s="83">
        <f t="shared" si="68"/>
        <v>0</v>
      </c>
      <c r="AF70" s="83">
        <f>KPCO_Additions_Winter!R70*'Key Assumptions'!$I29</f>
        <v>0</v>
      </c>
      <c r="AG70" s="83">
        <f>KPCO_Additions_Winter!S70*'Key Assumptions'!$I29</f>
        <v>0</v>
      </c>
      <c r="AH70" s="83">
        <f>KPCO_Additions_Winter!T70*'Key Assumptions'!$I29</f>
        <v>0</v>
      </c>
      <c r="AI70" s="83">
        <f>KPCO_Additions_Winter!U70*'Key Assumptions'!$I29</f>
        <v>0</v>
      </c>
      <c r="AJ70" s="83">
        <f>KPCO_Additions_Winter!V70*'Key Assumptions'!$I29</f>
        <v>0</v>
      </c>
      <c r="AK70" s="83">
        <f>KPCO_Additions_Winter!W70*'Key Assumptions'!$I29</f>
        <v>0</v>
      </c>
      <c r="AL70" s="83">
        <f>KPCO_Additions_Winter!X70*'Key Assumptions'!$I29</f>
        <v>0</v>
      </c>
      <c r="AM70" s="83">
        <f>KPCO_Additions_Winter!Y70*'Key Assumptions'!$I29</f>
        <v>0</v>
      </c>
      <c r="AN70" s="83">
        <f>KPCO_Additions_Winter!Z70*'Key Assumptions'!$I29</f>
        <v>0</v>
      </c>
      <c r="AO70" s="83">
        <f>KPCO_Additions_Winter!AA70*'Key Assumptions'!$I29</f>
        <v>0</v>
      </c>
      <c r="AP70" s="83">
        <f>KPCO_Additions_Winter!AB70*'Key Assumptions'!$I29</f>
        <v>0</v>
      </c>
      <c r="AQ70" s="83">
        <f>KPCO_Additions_Winter!AC70*'Key Assumptions'!$I29</f>
        <v>0</v>
      </c>
      <c r="AR70" s="83">
        <f>KPCO_Additions_Winter!AD70*'Key Assumptions'!$I29</f>
        <v>0</v>
      </c>
      <c r="AT70" t="s">
        <v>4</v>
      </c>
      <c r="AW70" s="58"/>
    </row>
    <row r="71" spans="1:49" x14ac:dyDescent="0.25">
      <c r="A71" s="10" t="str">
        <f>KPCO_Additions_Summer!A71</f>
        <v>Area 1001 Gas Aero CT 2031</v>
      </c>
      <c r="B71" s="10">
        <f>KPCO_Additions_Summer!B71</f>
        <v>2031</v>
      </c>
      <c r="C71" s="10" t="str">
        <f>KPCO_Additions_Summer!C71</f>
        <v>Gas Aero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R71" s="83">
        <f t="shared" si="58"/>
        <v>0</v>
      </c>
      <c r="S71" s="83">
        <f t="shared" si="59"/>
        <v>0</v>
      </c>
      <c r="T71" s="83">
        <f t="shared" si="60"/>
        <v>0</v>
      </c>
      <c r="U71" s="83">
        <f t="shared" si="61"/>
        <v>0</v>
      </c>
      <c r="V71" s="83">
        <f t="shared" si="62"/>
        <v>0</v>
      </c>
      <c r="W71" s="83">
        <f t="shared" si="62"/>
        <v>0</v>
      </c>
      <c r="X71" s="83">
        <f t="shared" si="63"/>
        <v>0</v>
      </c>
      <c r="Y71" s="83">
        <f t="shared" si="64"/>
        <v>0</v>
      </c>
      <c r="Z71" s="83">
        <f t="shared" si="65"/>
        <v>0</v>
      </c>
      <c r="AA71" s="83">
        <f t="shared" si="66"/>
        <v>0</v>
      </c>
      <c r="AB71" s="83">
        <f t="shared" si="67"/>
        <v>0</v>
      </c>
      <c r="AC71" s="83">
        <f t="shared" si="67"/>
        <v>0</v>
      </c>
      <c r="AD71" s="83">
        <f t="shared" si="68"/>
        <v>0</v>
      </c>
      <c r="AF71" s="83">
        <f>KPCO_Additions_Winter!R71*'Key Assumptions'!$I30</f>
        <v>0</v>
      </c>
      <c r="AG71" s="83">
        <f>KPCO_Additions_Winter!S71*'Key Assumptions'!$I30</f>
        <v>0</v>
      </c>
      <c r="AH71" s="83">
        <f>KPCO_Additions_Winter!T71*'Key Assumptions'!$I30</f>
        <v>0</v>
      </c>
      <c r="AI71" s="83">
        <f>KPCO_Additions_Winter!U71*'Key Assumptions'!$I30</f>
        <v>0</v>
      </c>
      <c r="AJ71" s="83">
        <f>KPCO_Additions_Winter!V71*'Key Assumptions'!$I30</f>
        <v>0</v>
      </c>
      <c r="AK71" s="83">
        <f>KPCO_Additions_Winter!W71*'Key Assumptions'!$I30</f>
        <v>0</v>
      </c>
      <c r="AL71" s="83">
        <f>KPCO_Additions_Winter!X71*'Key Assumptions'!$I30</f>
        <v>0</v>
      </c>
      <c r="AM71" s="83">
        <f>KPCO_Additions_Winter!Y71*'Key Assumptions'!$I30</f>
        <v>0</v>
      </c>
      <c r="AN71" s="83">
        <f>KPCO_Additions_Winter!Z71*'Key Assumptions'!$I30</f>
        <v>0</v>
      </c>
      <c r="AO71" s="83">
        <f>KPCO_Additions_Winter!AA71*'Key Assumptions'!$I30</f>
        <v>0</v>
      </c>
      <c r="AP71" s="83">
        <f>KPCO_Additions_Winter!AB71*'Key Assumptions'!$I30</f>
        <v>0</v>
      </c>
      <c r="AQ71" s="83">
        <f>KPCO_Additions_Winter!AC71*'Key Assumptions'!$I30</f>
        <v>0</v>
      </c>
      <c r="AR71" s="83">
        <f>KPCO_Additions_Winter!AD71*'Key Assumptions'!$I30</f>
        <v>0</v>
      </c>
      <c r="AT71" t="s">
        <v>4</v>
      </c>
      <c r="AW71" s="58"/>
    </row>
    <row r="72" spans="1:49" x14ac:dyDescent="0.25">
      <c r="A72" s="10" t="str">
        <f>KPCO_Additions_Summer!A72</f>
        <v>Area 1001 Gas Aero CT 2032</v>
      </c>
      <c r="B72" s="10">
        <f>KPCO_Additions_Summer!B72</f>
        <v>2032</v>
      </c>
      <c r="C72" s="10" t="str">
        <f>KPCO_Additions_Summer!C72</f>
        <v>Gas Aero</v>
      </c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R72" s="83">
        <f t="shared" si="58"/>
        <v>0</v>
      </c>
      <c r="S72" s="83">
        <f t="shared" si="59"/>
        <v>0</v>
      </c>
      <c r="T72" s="83">
        <f t="shared" si="60"/>
        <v>0</v>
      </c>
      <c r="U72" s="83">
        <f t="shared" si="61"/>
        <v>0</v>
      </c>
      <c r="V72" s="83">
        <f t="shared" si="62"/>
        <v>0</v>
      </c>
      <c r="W72" s="83">
        <f t="shared" si="62"/>
        <v>0</v>
      </c>
      <c r="X72" s="83">
        <f t="shared" si="63"/>
        <v>0</v>
      </c>
      <c r="Y72" s="83">
        <f t="shared" si="64"/>
        <v>0</v>
      </c>
      <c r="Z72" s="83">
        <f t="shared" si="65"/>
        <v>0</v>
      </c>
      <c r="AA72" s="83">
        <f t="shared" si="66"/>
        <v>0</v>
      </c>
      <c r="AB72" s="83">
        <f t="shared" si="67"/>
        <v>0</v>
      </c>
      <c r="AC72" s="83">
        <f t="shared" si="67"/>
        <v>0</v>
      </c>
      <c r="AD72" s="83">
        <f t="shared" si="68"/>
        <v>0</v>
      </c>
      <c r="AF72" s="83">
        <f>KPCO_Additions_Winter!R72*'Key Assumptions'!$I31</f>
        <v>0</v>
      </c>
      <c r="AG72" s="83">
        <f>KPCO_Additions_Winter!S72*'Key Assumptions'!$I31</f>
        <v>0</v>
      </c>
      <c r="AH72" s="83">
        <f>KPCO_Additions_Winter!T72*'Key Assumptions'!$I31</f>
        <v>0</v>
      </c>
      <c r="AI72" s="83">
        <f>KPCO_Additions_Winter!U72*'Key Assumptions'!$I31</f>
        <v>0</v>
      </c>
      <c r="AJ72" s="83">
        <f>KPCO_Additions_Winter!V72*'Key Assumptions'!$I31</f>
        <v>0</v>
      </c>
      <c r="AK72" s="83">
        <f>KPCO_Additions_Winter!W72*'Key Assumptions'!$I31</f>
        <v>0</v>
      </c>
      <c r="AL72" s="83">
        <f>KPCO_Additions_Winter!X72*'Key Assumptions'!$I31</f>
        <v>0</v>
      </c>
      <c r="AM72" s="83">
        <f>KPCO_Additions_Winter!Y72*'Key Assumptions'!$I31</f>
        <v>0</v>
      </c>
      <c r="AN72" s="83">
        <f>KPCO_Additions_Winter!Z72*'Key Assumptions'!$I31</f>
        <v>0</v>
      </c>
      <c r="AO72" s="83">
        <f>KPCO_Additions_Winter!AA72*'Key Assumptions'!$I31</f>
        <v>0</v>
      </c>
      <c r="AP72" s="83">
        <f>KPCO_Additions_Winter!AB72*'Key Assumptions'!$I31</f>
        <v>0</v>
      </c>
      <c r="AQ72" s="83">
        <f>KPCO_Additions_Winter!AC72*'Key Assumptions'!$I31</f>
        <v>0</v>
      </c>
      <c r="AR72" s="83">
        <f>KPCO_Additions_Winter!AD72*'Key Assumptions'!$I31</f>
        <v>0</v>
      </c>
      <c r="AT72" t="s">
        <v>4</v>
      </c>
      <c r="AW72" s="58"/>
    </row>
    <row r="73" spans="1:49" x14ac:dyDescent="0.25">
      <c r="A73" s="10" t="str">
        <f>KPCO_Additions_Summer!A73</f>
        <v>Area 1001 Gas Aero CT 2033</v>
      </c>
      <c r="B73" s="10">
        <f>KPCO_Additions_Summer!B73</f>
        <v>2033</v>
      </c>
      <c r="C73" s="10" t="str">
        <f>KPCO_Additions_Summer!C73</f>
        <v>Gas Aero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R73" s="83">
        <f t="shared" si="58"/>
        <v>0</v>
      </c>
      <c r="S73" s="83">
        <f t="shared" si="59"/>
        <v>0</v>
      </c>
      <c r="T73" s="83">
        <f t="shared" si="60"/>
        <v>0</v>
      </c>
      <c r="U73" s="83">
        <f t="shared" si="61"/>
        <v>0</v>
      </c>
      <c r="V73" s="83">
        <f t="shared" si="62"/>
        <v>0</v>
      </c>
      <c r="W73" s="83">
        <f t="shared" si="62"/>
        <v>0</v>
      </c>
      <c r="X73" s="83">
        <f t="shared" si="63"/>
        <v>0</v>
      </c>
      <c r="Y73" s="83">
        <f t="shared" si="64"/>
        <v>0</v>
      </c>
      <c r="Z73" s="83">
        <f t="shared" si="65"/>
        <v>0</v>
      </c>
      <c r="AA73" s="83">
        <f t="shared" si="66"/>
        <v>0</v>
      </c>
      <c r="AB73" s="83">
        <f t="shared" si="67"/>
        <v>0</v>
      </c>
      <c r="AC73" s="83">
        <f t="shared" si="67"/>
        <v>0</v>
      </c>
      <c r="AD73" s="83">
        <f t="shared" si="68"/>
        <v>0</v>
      </c>
      <c r="AF73" s="83">
        <f>KPCO_Additions_Winter!R73*'Key Assumptions'!$I32</f>
        <v>0</v>
      </c>
      <c r="AG73" s="83">
        <f>KPCO_Additions_Winter!S73*'Key Assumptions'!$I32</f>
        <v>0</v>
      </c>
      <c r="AH73" s="83">
        <f>KPCO_Additions_Winter!T73*'Key Assumptions'!$I32</f>
        <v>0</v>
      </c>
      <c r="AI73" s="83">
        <f>KPCO_Additions_Winter!U73*'Key Assumptions'!$I32</f>
        <v>0</v>
      </c>
      <c r="AJ73" s="83">
        <f>KPCO_Additions_Winter!V73*'Key Assumptions'!$I32</f>
        <v>0</v>
      </c>
      <c r="AK73" s="83">
        <f>KPCO_Additions_Winter!W73*'Key Assumptions'!$I32</f>
        <v>0</v>
      </c>
      <c r="AL73" s="83">
        <f>KPCO_Additions_Winter!X73*'Key Assumptions'!$I32</f>
        <v>0</v>
      </c>
      <c r="AM73" s="83">
        <f>KPCO_Additions_Winter!Y73*'Key Assumptions'!$I32</f>
        <v>0</v>
      </c>
      <c r="AN73" s="83">
        <f>KPCO_Additions_Winter!Z73*'Key Assumptions'!$I32</f>
        <v>0</v>
      </c>
      <c r="AO73" s="83">
        <f>KPCO_Additions_Winter!AA73*'Key Assumptions'!$I32</f>
        <v>0</v>
      </c>
      <c r="AP73" s="83">
        <f>KPCO_Additions_Winter!AB73*'Key Assumptions'!$I32</f>
        <v>0</v>
      </c>
      <c r="AQ73" s="83">
        <f>KPCO_Additions_Winter!AC73*'Key Assumptions'!$I32</f>
        <v>0</v>
      </c>
      <c r="AR73" s="83">
        <f>KPCO_Additions_Winter!AD73*'Key Assumptions'!$I32</f>
        <v>0</v>
      </c>
      <c r="AT73" t="s">
        <v>4</v>
      </c>
      <c r="AW73" s="58"/>
    </row>
    <row r="74" spans="1:49" x14ac:dyDescent="0.25">
      <c r="A74" s="10" t="str">
        <f>KPCO_Additions_Summer!A74</f>
        <v>Area 1001 Gas Aero CT 2034</v>
      </c>
      <c r="B74" s="10">
        <f>KPCO_Additions_Summer!B74</f>
        <v>2034</v>
      </c>
      <c r="C74" s="10" t="str">
        <f>KPCO_Additions_Summer!C74</f>
        <v>Gas Aero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R74" s="83">
        <f t="shared" si="58"/>
        <v>0</v>
      </c>
      <c r="S74" s="83">
        <f t="shared" si="59"/>
        <v>0</v>
      </c>
      <c r="T74" s="83">
        <f t="shared" si="60"/>
        <v>0</v>
      </c>
      <c r="U74" s="83">
        <f t="shared" si="61"/>
        <v>0</v>
      </c>
      <c r="V74" s="83">
        <f t="shared" si="62"/>
        <v>0</v>
      </c>
      <c r="W74" s="83">
        <f t="shared" si="62"/>
        <v>0</v>
      </c>
      <c r="X74" s="83">
        <f t="shared" si="63"/>
        <v>0</v>
      </c>
      <c r="Y74" s="83">
        <f t="shared" si="64"/>
        <v>0</v>
      </c>
      <c r="Z74" s="83">
        <f t="shared" si="65"/>
        <v>0</v>
      </c>
      <c r="AA74" s="83">
        <f t="shared" si="66"/>
        <v>0</v>
      </c>
      <c r="AB74" s="83">
        <f t="shared" si="67"/>
        <v>0</v>
      </c>
      <c r="AC74" s="83">
        <f t="shared" si="67"/>
        <v>0</v>
      </c>
      <c r="AD74" s="83">
        <f t="shared" si="68"/>
        <v>0</v>
      </c>
      <c r="AF74" s="83">
        <f>KPCO_Additions_Winter!R74*'Key Assumptions'!$I33</f>
        <v>0</v>
      </c>
      <c r="AG74" s="83">
        <f>KPCO_Additions_Winter!S74*'Key Assumptions'!$I33</f>
        <v>0</v>
      </c>
      <c r="AH74" s="83">
        <f>KPCO_Additions_Winter!T74*'Key Assumptions'!$I33</f>
        <v>0</v>
      </c>
      <c r="AI74" s="83">
        <f>KPCO_Additions_Winter!U74*'Key Assumptions'!$I33</f>
        <v>0</v>
      </c>
      <c r="AJ74" s="83">
        <f>KPCO_Additions_Winter!V74*'Key Assumptions'!$I33</f>
        <v>0</v>
      </c>
      <c r="AK74" s="83">
        <f>KPCO_Additions_Winter!W74*'Key Assumptions'!$I33</f>
        <v>0</v>
      </c>
      <c r="AL74" s="83">
        <f>KPCO_Additions_Winter!X74*'Key Assumptions'!$I33</f>
        <v>0</v>
      </c>
      <c r="AM74" s="83">
        <f>KPCO_Additions_Winter!Y74*'Key Assumptions'!$I33</f>
        <v>0</v>
      </c>
      <c r="AN74" s="83">
        <f>KPCO_Additions_Winter!Z74*'Key Assumptions'!$I33</f>
        <v>0</v>
      </c>
      <c r="AO74" s="83">
        <f>KPCO_Additions_Winter!AA74*'Key Assumptions'!$I33</f>
        <v>0</v>
      </c>
      <c r="AP74" s="83">
        <f>KPCO_Additions_Winter!AB74*'Key Assumptions'!$I33</f>
        <v>0</v>
      </c>
      <c r="AQ74" s="83">
        <f>KPCO_Additions_Winter!AC74*'Key Assumptions'!$I33</f>
        <v>0</v>
      </c>
      <c r="AR74" s="83">
        <f>KPCO_Additions_Winter!AD74*'Key Assumptions'!$I33</f>
        <v>0</v>
      </c>
      <c r="AT74" t="s">
        <v>4</v>
      </c>
      <c r="AW74" s="58"/>
    </row>
    <row r="75" spans="1:49" x14ac:dyDescent="0.25">
      <c r="A75" s="10" t="str">
        <f>KPCO_Additions_Summer!A75</f>
        <v>Area 1001 Gas Aero CT 2035</v>
      </c>
      <c r="B75" s="10">
        <f>KPCO_Additions_Summer!B75</f>
        <v>2035</v>
      </c>
      <c r="C75" s="10" t="str">
        <f>KPCO_Additions_Summer!C75</f>
        <v>Gas Aero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R75" s="83">
        <f t="shared" si="58"/>
        <v>0</v>
      </c>
      <c r="S75" s="83">
        <f t="shared" si="59"/>
        <v>0</v>
      </c>
      <c r="T75" s="83">
        <f t="shared" si="60"/>
        <v>0</v>
      </c>
      <c r="U75" s="83">
        <f t="shared" si="61"/>
        <v>0</v>
      </c>
      <c r="V75" s="83">
        <f t="shared" si="62"/>
        <v>0</v>
      </c>
      <c r="W75" s="83">
        <f t="shared" si="62"/>
        <v>0</v>
      </c>
      <c r="X75" s="83">
        <f t="shared" si="63"/>
        <v>0</v>
      </c>
      <c r="Y75" s="83">
        <f t="shared" si="64"/>
        <v>0</v>
      </c>
      <c r="Z75" s="83">
        <f t="shared" si="65"/>
        <v>0</v>
      </c>
      <c r="AA75" s="83">
        <f t="shared" si="66"/>
        <v>0</v>
      </c>
      <c r="AB75" s="83">
        <f t="shared" si="67"/>
        <v>0</v>
      </c>
      <c r="AC75" s="83">
        <f t="shared" si="67"/>
        <v>0</v>
      </c>
      <c r="AD75" s="83">
        <f t="shared" si="68"/>
        <v>0</v>
      </c>
      <c r="AF75" s="83">
        <f>KPCO_Additions_Winter!R75*'Key Assumptions'!$I34</f>
        <v>0</v>
      </c>
      <c r="AG75" s="83">
        <f>KPCO_Additions_Winter!S75*'Key Assumptions'!$I34</f>
        <v>0</v>
      </c>
      <c r="AH75" s="83">
        <f>KPCO_Additions_Winter!T75*'Key Assumptions'!$I34</f>
        <v>0</v>
      </c>
      <c r="AI75" s="83">
        <f>KPCO_Additions_Winter!U75*'Key Assumptions'!$I34</f>
        <v>0</v>
      </c>
      <c r="AJ75" s="83">
        <f>KPCO_Additions_Winter!V75*'Key Assumptions'!$I34</f>
        <v>0</v>
      </c>
      <c r="AK75" s="83">
        <f>KPCO_Additions_Winter!W75*'Key Assumptions'!$I34</f>
        <v>0</v>
      </c>
      <c r="AL75" s="83">
        <f>KPCO_Additions_Winter!X75*'Key Assumptions'!$I34</f>
        <v>0</v>
      </c>
      <c r="AM75" s="83">
        <f>KPCO_Additions_Winter!Y75*'Key Assumptions'!$I34</f>
        <v>0</v>
      </c>
      <c r="AN75" s="83">
        <f>KPCO_Additions_Winter!Z75*'Key Assumptions'!$I34</f>
        <v>0</v>
      </c>
      <c r="AO75" s="83">
        <f>KPCO_Additions_Winter!AA75*'Key Assumptions'!$I34</f>
        <v>0</v>
      </c>
      <c r="AP75" s="83">
        <f>KPCO_Additions_Winter!AB75*'Key Assumptions'!$I34</f>
        <v>0</v>
      </c>
      <c r="AQ75" s="83">
        <f>KPCO_Additions_Winter!AC75*'Key Assumptions'!$I34</f>
        <v>0</v>
      </c>
      <c r="AR75" s="83">
        <f>KPCO_Additions_Winter!AD75*'Key Assumptions'!$I34</f>
        <v>0</v>
      </c>
      <c r="AT75" t="s">
        <v>4</v>
      </c>
      <c r="AW75" s="58"/>
    </row>
    <row r="76" spans="1:49" x14ac:dyDescent="0.25">
      <c r="A76" s="10" t="str">
        <f>KPCO_Additions_Summer!A76</f>
        <v>Area 1001 Gas Aero CT 2036</v>
      </c>
      <c r="B76" s="10">
        <f>KPCO_Additions_Summer!B76</f>
        <v>2036</v>
      </c>
      <c r="C76" s="10" t="str">
        <f>KPCO_Additions_Summer!C76</f>
        <v>Gas Aero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R76" s="83">
        <f t="shared" si="58"/>
        <v>0</v>
      </c>
      <c r="S76" s="83">
        <f t="shared" si="59"/>
        <v>0</v>
      </c>
      <c r="T76" s="83">
        <f t="shared" si="60"/>
        <v>0</v>
      </c>
      <c r="U76" s="83">
        <f t="shared" si="61"/>
        <v>0</v>
      </c>
      <c r="V76" s="83">
        <f t="shared" si="62"/>
        <v>0</v>
      </c>
      <c r="W76" s="83">
        <f t="shared" si="62"/>
        <v>0</v>
      </c>
      <c r="X76" s="83">
        <f t="shared" si="63"/>
        <v>0</v>
      </c>
      <c r="Y76" s="83">
        <f t="shared" si="64"/>
        <v>0</v>
      </c>
      <c r="Z76" s="83">
        <f t="shared" si="65"/>
        <v>0</v>
      </c>
      <c r="AA76" s="83">
        <f t="shared" si="66"/>
        <v>0</v>
      </c>
      <c r="AB76" s="83">
        <f t="shared" si="67"/>
        <v>0</v>
      </c>
      <c r="AC76" s="83">
        <f t="shared" si="67"/>
        <v>0</v>
      </c>
      <c r="AD76" s="83">
        <f t="shared" si="68"/>
        <v>0</v>
      </c>
      <c r="AF76" s="83">
        <f>KPCO_Additions_Winter!R76*'Key Assumptions'!$I35</f>
        <v>0</v>
      </c>
      <c r="AG76" s="83">
        <f>KPCO_Additions_Winter!S76*'Key Assumptions'!$I35</f>
        <v>0</v>
      </c>
      <c r="AH76" s="83">
        <f>KPCO_Additions_Winter!T76*'Key Assumptions'!$I35</f>
        <v>0</v>
      </c>
      <c r="AI76" s="83">
        <f>KPCO_Additions_Winter!U76*'Key Assumptions'!$I35</f>
        <v>0</v>
      </c>
      <c r="AJ76" s="83">
        <f>KPCO_Additions_Winter!V76*'Key Assumptions'!$I35</f>
        <v>0</v>
      </c>
      <c r="AK76" s="83">
        <f>KPCO_Additions_Winter!W76*'Key Assumptions'!$I35</f>
        <v>0</v>
      </c>
      <c r="AL76" s="83">
        <f>KPCO_Additions_Winter!X76*'Key Assumptions'!$I35</f>
        <v>0</v>
      </c>
      <c r="AM76" s="83">
        <f>KPCO_Additions_Winter!Y76*'Key Assumptions'!$I35</f>
        <v>0</v>
      </c>
      <c r="AN76" s="83">
        <f>KPCO_Additions_Winter!Z76*'Key Assumptions'!$I35</f>
        <v>0</v>
      </c>
      <c r="AO76" s="83">
        <f>KPCO_Additions_Winter!AA76*'Key Assumptions'!$I35</f>
        <v>0</v>
      </c>
      <c r="AP76" s="83">
        <f>KPCO_Additions_Winter!AB76*'Key Assumptions'!$I35</f>
        <v>0</v>
      </c>
      <c r="AQ76" s="83">
        <f>KPCO_Additions_Winter!AC76*'Key Assumptions'!$I35</f>
        <v>0</v>
      </c>
      <c r="AR76" s="83">
        <f>KPCO_Additions_Winter!AD76*'Key Assumptions'!$I35</f>
        <v>0</v>
      </c>
      <c r="AT76" t="s">
        <v>4</v>
      </c>
      <c r="AW76" s="58"/>
    </row>
    <row r="77" spans="1:49" x14ac:dyDescent="0.25">
      <c r="A77" s="10" t="str">
        <f>KPCO_Additions_Summer!A77</f>
        <v>Area 1001 Gas Aero CT 2037</v>
      </c>
      <c r="B77" s="10">
        <f>KPCO_Additions_Summer!B77</f>
        <v>2037</v>
      </c>
      <c r="C77" s="10" t="str">
        <f>KPCO_Additions_Summer!C77</f>
        <v>Gas Aero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R77" s="83">
        <f t="shared" si="58"/>
        <v>0</v>
      </c>
      <c r="S77" s="83">
        <f t="shared" si="59"/>
        <v>0</v>
      </c>
      <c r="T77" s="83">
        <f t="shared" si="60"/>
        <v>0</v>
      </c>
      <c r="U77" s="83">
        <f t="shared" si="61"/>
        <v>0</v>
      </c>
      <c r="V77" s="83">
        <f t="shared" si="62"/>
        <v>0</v>
      </c>
      <c r="W77" s="83">
        <f t="shared" si="62"/>
        <v>0</v>
      </c>
      <c r="X77" s="83">
        <f t="shared" si="63"/>
        <v>0</v>
      </c>
      <c r="Y77" s="83">
        <f t="shared" si="64"/>
        <v>0</v>
      </c>
      <c r="Z77" s="83">
        <f t="shared" si="65"/>
        <v>0</v>
      </c>
      <c r="AA77" s="83">
        <f t="shared" si="66"/>
        <v>0</v>
      </c>
      <c r="AB77" s="83">
        <f t="shared" si="67"/>
        <v>0</v>
      </c>
      <c r="AC77" s="83">
        <f t="shared" si="67"/>
        <v>0</v>
      </c>
      <c r="AD77" s="83">
        <f t="shared" si="68"/>
        <v>0</v>
      </c>
      <c r="AF77" s="83">
        <f>KPCO_Additions_Winter!R77*'Key Assumptions'!$I36</f>
        <v>0</v>
      </c>
      <c r="AG77" s="83">
        <f>KPCO_Additions_Winter!S77*'Key Assumptions'!$I36</f>
        <v>0</v>
      </c>
      <c r="AH77" s="83">
        <f>KPCO_Additions_Winter!T77*'Key Assumptions'!$I36</f>
        <v>0</v>
      </c>
      <c r="AI77" s="83">
        <f>KPCO_Additions_Winter!U77*'Key Assumptions'!$I36</f>
        <v>0</v>
      </c>
      <c r="AJ77" s="83">
        <f>KPCO_Additions_Winter!V77*'Key Assumptions'!$I36</f>
        <v>0</v>
      </c>
      <c r="AK77" s="83">
        <f>KPCO_Additions_Winter!W77*'Key Assumptions'!$I36</f>
        <v>0</v>
      </c>
      <c r="AL77" s="83">
        <f>KPCO_Additions_Winter!X77*'Key Assumptions'!$I36</f>
        <v>0</v>
      </c>
      <c r="AM77" s="83">
        <f>KPCO_Additions_Winter!Y77*'Key Assumptions'!$I36</f>
        <v>0</v>
      </c>
      <c r="AN77" s="83">
        <f>KPCO_Additions_Winter!Z77*'Key Assumptions'!$I36</f>
        <v>0</v>
      </c>
      <c r="AO77" s="83">
        <f>KPCO_Additions_Winter!AA77*'Key Assumptions'!$I36</f>
        <v>0</v>
      </c>
      <c r="AP77" s="83">
        <f>KPCO_Additions_Winter!AB77*'Key Assumptions'!$I36</f>
        <v>0</v>
      </c>
      <c r="AQ77" s="83">
        <f>KPCO_Additions_Winter!AC77*'Key Assumptions'!$I36</f>
        <v>0</v>
      </c>
      <c r="AR77" s="83">
        <f>KPCO_Additions_Winter!AD77*'Key Assumptions'!$I36</f>
        <v>0</v>
      </c>
      <c r="AT77" t="s">
        <v>4</v>
      </c>
      <c r="AW77" s="58"/>
    </row>
    <row r="78" spans="1:49" x14ac:dyDescent="0.25">
      <c r="A78" s="10" t="str">
        <f>KPCO_Additions_Summer!A78</f>
        <v>Area 1001 Gas Aero CT 2038</v>
      </c>
      <c r="B78" s="10">
        <f>KPCO_Additions_Summer!B78</f>
        <v>2038</v>
      </c>
      <c r="C78" s="10" t="str">
        <f>KPCO_Additions_Summer!C78</f>
        <v>Gas Aero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R78" s="83">
        <f t="shared" si="58"/>
        <v>0</v>
      </c>
      <c r="S78" s="83">
        <f t="shared" si="59"/>
        <v>0</v>
      </c>
      <c r="T78" s="83">
        <f t="shared" si="60"/>
        <v>0</v>
      </c>
      <c r="U78" s="83">
        <f t="shared" si="61"/>
        <v>0</v>
      </c>
      <c r="V78" s="83">
        <f t="shared" si="62"/>
        <v>0</v>
      </c>
      <c r="W78" s="83">
        <f t="shared" si="62"/>
        <v>0</v>
      </c>
      <c r="X78" s="83">
        <f t="shared" si="63"/>
        <v>0</v>
      </c>
      <c r="Y78" s="83">
        <f t="shared" si="64"/>
        <v>0</v>
      </c>
      <c r="Z78" s="83">
        <f t="shared" si="65"/>
        <v>0</v>
      </c>
      <c r="AA78" s="83">
        <f t="shared" si="66"/>
        <v>0</v>
      </c>
      <c r="AB78" s="83">
        <f t="shared" si="67"/>
        <v>0</v>
      </c>
      <c r="AC78" s="83">
        <f t="shared" si="67"/>
        <v>0</v>
      </c>
      <c r="AD78" s="83">
        <f t="shared" si="68"/>
        <v>0</v>
      </c>
      <c r="AF78" s="83">
        <f>KPCO_Additions_Winter!R78*'Key Assumptions'!$I37</f>
        <v>0</v>
      </c>
      <c r="AG78" s="83">
        <f>KPCO_Additions_Winter!S78*'Key Assumptions'!$I37</f>
        <v>0</v>
      </c>
      <c r="AH78" s="83">
        <f>KPCO_Additions_Winter!T78*'Key Assumptions'!$I37</f>
        <v>0</v>
      </c>
      <c r="AI78" s="83">
        <f>KPCO_Additions_Winter!U78*'Key Assumptions'!$I37</f>
        <v>0</v>
      </c>
      <c r="AJ78" s="83">
        <f>KPCO_Additions_Winter!V78*'Key Assumptions'!$I37</f>
        <v>0</v>
      </c>
      <c r="AK78" s="83">
        <f>KPCO_Additions_Winter!W78*'Key Assumptions'!$I37</f>
        <v>0</v>
      </c>
      <c r="AL78" s="83">
        <f>KPCO_Additions_Winter!X78*'Key Assumptions'!$I37</f>
        <v>0</v>
      </c>
      <c r="AM78" s="83">
        <f>KPCO_Additions_Winter!Y78*'Key Assumptions'!$I37</f>
        <v>0</v>
      </c>
      <c r="AN78" s="83">
        <f>KPCO_Additions_Winter!Z78*'Key Assumptions'!$I37</f>
        <v>0</v>
      </c>
      <c r="AO78" s="83">
        <f>KPCO_Additions_Winter!AA78*'Key Assumptions'!$I37</f>
        <v>0</v>
      </c>
      <c r="AP78" s="83">
        <f>KPCO_Additions_Winter!AB78*'Key Assumptions'!$I37</f>
        <v>0</v>
      </c>
      <c r="AQ78" s="83">
        <f>KPCO_Additions_Winter!AC78*'Key Assumptions'!$I37</f>
        <v>0</v>
      </c>
      <c r="AR78" s="83">
        <f>KPCO_Additions_Winter!AD78*'Key Assumptions'!$I37</f>
        <v>0</v>
      </c>
      <c r="AT78" t="s">
        <v>4</v>
      </c>
    </row>
    <row r="79" spans="1:49" x14ac:dyDescent="0.25">
      <c r="A79" s="10" t="str">
        <f>KPCO_Additions_Summer!A79</f>
        <v>Area 1001 Gas Aero CT 2039</v>
      </c>
      <c r="B79" s="10">
        <f>KPCO_Additions_Summer!B79</f>
        <v>2039</v>
      </c>
      <c r="C79" s="10" t="str">
        <f>KPCO_Additions_Summer!C79</f>
        <v>Gas Aero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R79" s="83">
        <f t="shared" si="58"/>
        <v>0</v>
      </c>
      <c r="S79" s="83">
        <f t="shared" si="59"/>
        <v>0</v>
      </c>
      <c r="T79" s="83">
        <f t="shared" si="60"/>
        <v>0</v>
      </c>
      <c r="U79" s="83">
        <f t="shared" si="61"/>
        <v>0</v>
      </c>
      <c r="V79" s="83">
        <f t="shared" si="62"/>
        <v>0</v>
      </c>
      <c r="W79" s="83">
        <f t="shared" si="62"/>
        <v>0</v>
      </c>
      <c r="X79" s="83">
        <f t="shared" si="63"/>
        <v>0</v>
      </c>
      <c r="Y79" s="83">
        <f t="shared" si="64"/>
        <v>0</v>
      </c>
      <c r="Z79" s="83">
        <f t="shared" si="65"/>
        <v>0</v>
      </c>
      <c r="AA79" s="83">
        <f t="shared" si="66"/>
        <v>0</v>
      </c>
      <c r="AB79" s="83">
        <f t="shared" si="67"/>
        <v>0</v>
      </c>
      <c r="AC79" s="83">
        <f t="shared" si="67"/>
        <v>0</v>
      </c>
      <c r="AD79" s="83">
        <f t="shared" si="68"/>
        <v>0</v>
      </c>
      <c r="AF79" s="83">
        <f>KPCO_Additions_Winter!R79*'Key Assumptions'!$I38</f>
        <v>0</v>
      </c>
      <c r="AG79" s="83">
        <f>KPCO_Additions_Winter!S79*'Key Assumptions'!$I38</f>
        <v>0</v>
      </c>
      <c r="AH79" s="83">
        <f>KPCO_Additions_Winter!T79*'Key Assumptions'!$I38</f>
        <v>0</v>
      </c>
      <c r="AI79" s="83">
        <f>KPCO_Additions_Winter!U79*'Key Assumptions'!$I38</f>
        <v>0</v>
      </c>
      <c r="AJ79" s="83">
        <f>KPCO_Additions_Winter!V79*'Key Assumptions'!$I38</f>
        <v>0</v>
      </c>
      <c r="AK79" s="83">
        <f>KPCO_Additions_Winter!W79*'Key Assumptions'!$I38</f>
        <v>0</v>
      </c>
      <c r="AL79" s="83">
        <f>KPCO_Additions_Winter!X79*'Key Assumptions'!$I38</f>
        <v>0</v>
      </c>
      <c r="AM79" s="83">
        <f>KPCO_Additions_Winter!Y79*'Key Assumptions'!$I38</f>
        <v>0</v>
      </c>
      <c r="AN79" s="83">
        <f>KPCO_Additions_Winter!Z79*'Key Assumptions'!$I38</f>
        <v>0</v>
      </c>
      <c r="AO79" s="83">
        <f>KPCO_Additions_Winter!AA79*'Key Assumptions'!$I38</f>
        <v>0</v>
      </c>
      <c r="AP79" s="83">
        <f>KPCO_Additions_Winter!AB79*'Key Assumptions'!$I38</f>
        <v>0</v>
      </c>
      <c r="AQ79" s="83">
        <f>KPCO_Additions_Winter!AC79*'Key Assumptions'!$I38</f>
        <v>0</v>
      </c>
      <c r="AR79" s="83">
        <f>KPCO_Additions_Winter!AD79*'Key Assumptions'!$I38</f>
        <v>0</v>
      </c>
      <c r="AT79" t="s">
        <v>4</v>
      </c>
    </row>
    <row r="80" spans="1:49" x14ac:dyDescent="0.25">
      <c r="A80" s="10" t="str">
        <f>KPCO_Additions_Summer!A80</f>
        <v>Area 1001 Gas Aero CT 2040</v>
      </c>
      <c r="B80" s="10">
        <f>KPCO_Additions_Summer!B80</f>
        <v>2040</v>
      </c>
      <c r="C80" s="10" t="str">
        <f>KPCO_Additions_Summer!C80</f>
        <v>Gas Aero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R80" s="83">
        <f t="shared" si="58"/>
        <v>0</v>
      </c>
      <c r="S80" s="83">
        <f t="shared" si="59"/>
        <v>0</v>
      </c>
      <c r="T80" s="83">
        <f t="shared" si="60"/>
        <v>0</v>
      </c>
      <c r="U80" s="83">
        <f t="shared" si="61"/>
        <v>0</v>
      </c>
      <c r="V80" s="83">
        <f t="shared" si="62"/>
        <v>0</v>
      </c>
      <c r="W80" s="83">
        <f t="shared" si="62"/>
        <v>0</v>
      </c>
      <c r="X80" s="83">
        <f t="shared" si="63"/>
        <v>0</v>
      </c>
      <c r="Y80" s="83">
        <f t="shared" si="64"/>
        <v>0</v>
      </c>
      <c r="Z80" s="83">
        <f t="shared" si="65"/>
        <v>0</v>
      </c>
      <c r="AA80" s="83">
        <f t="shared" si="66"/>
        <v>0</v>
      </c>
      <c r="AB80" s="83">
        <f t="shared" si="67"/>
        <v>0</v>
      </c>
      <c r="AC80" s="83">
        <f t="shared" si="67"/>
        <v>0</v>
      </c>
      <c r="AD80" s="83">
        <f t="shared" si="68"/>
        <v>0</v>
      </c>
      <c r="AF80" s="83">
        <f>KPCO_Additions_Winter!R80*'Key Assumptions'!$I39</f>
        <v>0</v>
      </c>
      <c r="AG80" s="83">
        <f>KPCO_Additions_Winter!S80*'Key Assumptions'!$I39</f>
        <v>0</v>
      </c>
      <c r="AH80" s="83">
        <f>KPCO_Additions_Winter!T80*'Key Assumptions'!$I39</f>
        <v>0</v>
      </c>
      <c r="AI80" s="83">
        <f>KPCO_Additions_Winter!U80*'Key Assumptions'!$I39</f>
        <v>0</v>
      </c>
      <c r="AJ80" s="83">
        <f>KPCO_Additions_Winter!V80*'Key Assumptions'!$I39</f>
        <v>0</v>
      </c>
      <c r="AK80" s="83">
        <f>KPCO_Additions_Winter!W80*'Key Assumptions'!$I39</f>
        <v>0</v>
      </c>
      <c r="AL80" s="83">
        <f>KPCO_Additions_Winter!X80*'Key Assumptions'!$I39</f>
        <v>0</v>
      </c>
      <c r="AM80" s="83">
        <f>KPCO_Additions_Winter!Y80*'Key Assumptions'!$I39</f>
        <v>0</v>
      </c>
      <c r="AN80" s="83">
        <f>KPCO_Additions_Winter!Z80*'Key Assumptions'!$I39</f>
        <v>0</v>
      </c>
      <c r="AO80" s="83">
        <f>KPCO_Additions_Winter!AA80*'Key Assumptions'!$I39</f>
        <v>0</v>
      </c>
      <c r="AP80" s="83">
        <f>KPCO_Additions_Winter!AB80*'Key Assumptions'!$I39</f>
        <v>0</v>
      </c>
      <c r="AQ80" s="83">
        <f>KPCO_Additions_Winter!AC80*'Key Assumptions'!$I39</f>
        <v>0</v>
      </c>
      <c r="AR80" s="83">
        <f>KPCO_Additions_Winter!AD80*'Key Assumptions'!$I39</f>
        <v>0</v>
      </c>
      <c r="AT80" t="s">
        <v>4</v>
      </c>
    </row>
    <row r="81" spans="1:46" x14ac:dyDescent="0.25">
      <c r="A81" s="10" t="str">
        <f>KPCO_Additions_Summer!A81</f>
        <v>Area 1001 Gas Aero CT 2041</v>
      </c>
      <c r="B81" s="10">
        <f>KPCO_Additions_Summer!B81</f>
        <v>2041</v>
      </c>
      <c r="C81" s="10" t="str">
        <f>KPCO_Additions_Summer!C81</f>
        <v>Gas Aero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R81" s="83">
        <f t="shared" si="58"/>
        <v>0</v>
      </c>
      <c r="S81" s="83">
        <f t="shared" si="59"/>
        <v>0</v>
      </c>
      <c r="T81" s="83">
        <f t="shared" si="60"/>
        <v>0</v>
      </c>
      <c r="U81" s="83">
        <f t="shared" si="61"/>
        <v>0</v>
      </c>
      <c r="V81" s="83">
        <f t="shared" ref="V81:W83" si="69">H81+V80</f>
        <v>0</v>
      </c>
      <c r="W81" s="83">
        <f t="shared" si="69"/>
        <v>0</v>
      </c>
      <c r="X81" s="83">
        <f t="shared" si="63"/>
        <v>0</v>
      </c>
      <c r="Y81" s="83">
        <f t="shared" si="64"/>
        <v>0</v>
      </c>
      <c r="Z81" s="83">
        <f t="shared" si="65"/>
        <v>0</v>
      </c>
      <c r="AA81" s="83">
        <f t="shared" si="66"/>
        <v>0</v>
      </c>
      <c r="AB81" s="83">
        <f t="shared" ref="AB81:AC83" si="70">N81+AB80</f>
        <v>0</v>
      </c>
      <c r="AC81" s="83">
        <f t="shared" si="70"/>
        <v>0</v>
      </c>
      <c r="AD81" s="83">
        <f t="shared" si="68"/>
        <v>0</v>
      </c>
      <c r="AF81" s="83">
        <f>KPCO_Additions_Winter!R81*'Key Assumptions'!$I40</f>
        <v>0</v>
      </c>
      <c r="AG81" s="83">
        <f>KPCO_Additions_Winter!S81*'Key Assumptions'!$I40</f>
        <v>0</v>
      </c>
      <c r="AH81" s="83">
        <f>KPCO_Additions_Winter!T81*'Key Assumptions'!$I40</f>
        <v>0</v>
      </c>
      <c r="AI81" s="83">
        <f>KPCO_Additions_Winter!U81*'Key Assumptions'!$I40</f>
        <v>0</v>
      </c>
      <c r="AJ81" s="83">
        <f>KPCO_Additions_Winter!V81*'Key Assumptions'!$I40</f>
        <v>0</v>
      </c>
      <c r="AK81" s="83">
        <f>KPCO_Additions_Winter!W81*'Key Assumptions'!$I40</f>
        <v>0</v>
      </c>
      <c r="AL81" s="83">
        <f>KPCO_Additions_Winter!X81*'Key Assumptions'!$I40</f>
        <v>0</v>
      </c>
      <c r="AM81" s="83">
        <f>KPCO_Additions_Winter!Y81*'Key Assumptions'!$I40</f>
        <v>0</v>
      </c>
      <c r="AN81" s="83">
        <f>KPCO_Additions_Winter!Z81*'Key Assumptions'!$I40</f>
        <v>0</v>
      </c>
      <c r="AO81" s="83">
        <f>KPCO_Additions_Winter!AA81*'Key Assumptions'!$I40</f>
        <v>0</v>
      </c>
      <c r="AP81" s="83">
        <f>KPCO_Additions_Winter!AB81*'Key Assumptions'!$I40</f>
        <v>0</v>
      </c>
      <c r="AQ81" s="83">
        <f>KPCO_Additions_Winter!AC81*'Key Assumptions'!$I40</f>
        <v>0</v>
      </c>
      <c r="AR81" s="83">
        <f>KPCO_Additions_Winter!AD81*'Key Assumptions'!$I40</f>
        <v>0</v>
      </c>
      <c r="AT81" t="s">
        <v>4</v>
      </c>
    </row>
    <row r="82" spans="1:46" x14ac:dyDescent="0.25">
      <c r="A82" s="10" t="str">
        <f>KPCO_Additions_Summer!A82</f>
        <v>Area 1001 Gas Aero CT 2042</v>
      </c>
      <c r="B82" s="10">
        <f>KPCO_Additions_Summer!B82</f>
        <v>2042</v>
      </c>
      <c r="C82" s="10" t="str">
        <f>KPCO_Additions_Summer!C82</f>
        <v>Gas Aero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R82" s="83">
        <f t="shared" si="58"/>
        <v>0</v>
      </c>
      <c r="S82" s="83">
        <f t="shared" si="59"/>
        <v>0</v>
      </c>
      <c r="T82" s="83">
        <f t="shared" si="60"/>
        <v>0</v>
      </c>
      <c r="U82" s="83">
        <f t="shared" si="61"/>
        <v>0</v>
      </c>
      <c r="V82" s="83">
        <f t="shared" si="69"/>
        <v>0</v>
      </c>
      <c r="W82" s="83">
        <f t="shared" si="69"/>
        <v>0</v>
      </c>
      <c r="X82" s="83">
        <f t="shared" si="63"/>
        <v>0</v>
      </c>
      <c r="Y82" s="83">
        <f t="shared" si="64"/>
        <v>0</v>
      </c>
      <c r="Z82" s="83">
        <f t="shared" si="65"/>
        <v>0</v>
      </c>
      <c r="AA82" s="83">
        <f t="shared" si="66"/>
        <v>0</v>
      </c>
      <c r="AB82" s="83">
        <f t="shared" si="70"/>
        <v>0</v>
      </c>
      <c r="AC82" s="83">
        <f t="shared" si="70"/>
        <v>0</v>
      </c>
      <c r="AD82" s="83">
        <f t="shared" si="68"/>
        <v>0</v>
      </c>
      <c r="AF82" s="83">
        <f>KPCO_Additions_Winter!R82*'Key Assumptions'!$I41</f>
        <v>0</v>
      </c>
      <c r="AG82" s="83">
        <f>KPCO_Additions_Winter!S82*'Key Assumptions'!$I41</f>
        <v>0</v>
      </c>
      <c r="AH82" s="83">
        <f>KPCO_Additions_Winter!T82*'Key Assumptions'!$I41</f>
        <v>0</v>
      </c>
      <c r="AI82" s="83">
        <f>KPCO_Additions_Winter!U82*'Key Assumptions'!$I41</f>
        <v>0</v>
      </c>
      <c r="AJ82" s="83">
        <f>KPCO_Additions_Winter!V82*'Key Assumptions'!$I41</f>
        <v>0</v>
      </c>
      <c r="AK82" s="83">
        <f>KPCO_Additions_Winter!W82*'Key Assumptions'!$I41</f>
        <v>0</v>
      </c>
      <c r="AL82" s="83">
        <f>KPCO_Additions_Winter!X82*'Key Assumptions'!$I41</f>
        <v>0</v>
      </c>
      <c r="AM82" s="83">
        <f>KPCO_Additions_Winter!Y82*'Key Assumptions'!$I41</f>
        <v>0</v>
      </c>
      <c r="AN82" s="83">
        <f>KPCO_Additions_Winter!Z82*'Key Assumptions'!$I41</f>
        <v>0</v>
      </c>
      <c r="AO82" s="83">
        <f>KPCO_Additions_Winter!AA82*'Key Assumptions'!$I41</f>
        <v>0</v>
      </c>
      <c r="AP82" s="83">
        <f>KPCO_Additions_Winter!AB82*'Key Assumptions'!$I41</f>
        <v>0</v>
      </c>
      <c r="AQ82" s="83">
        <f>KPCO_Additions_Winter!AC82*'Key Assumptions'!$I41</f>
        <v>0</v>
      </c>
      <c r="AR82" s="83">
        <f>KPCO_Additions_Winter!AD82*'Key Assumptions'!$I41</f>
        <v>0</v>
      </c>
      <c r="AT82" t="s">
        <v>4</v>
      </c>
    </row>
    <row r="83" spans="1:46" x14ac:dyDescent="0.25">
      <c r="A83" s="10" t="str">
        <f>KPCO_Additions_Summer!A83</f>
        <v>Area 1001 Gas Aero CT 2043</v>
      </c>
      <c r="B83" s="10">
        <f>KPCO_Additions_Summer!B83</f>
        <v>2043</v>
      </c>
      <c r="C83" s="10" t="str">
        <f>KPCO_Additions_Summer!C83</f>
        <v>Gas Aero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R83" s="83">
        <f t="shared" si="58"/>
        <v>0</v>
      </c>
      <c r="S83" s="83">
        <f t="shared" si="59"/>
        <v>0</v>
      </c>
      <c r="T83" s="83">
        <f t="shared" si="60"/>
        <v>0</v>
      </c>
      <c r="U83" s="83">
        <f t="shared" si="61"/>
        <v>0</v>
      </c>
      <c r="V83" s="83">
        <f t="shared" si="69"/>
        <v>0</v>
      </c>
      <c r="W83" s="83">
        <f t="shared" si="69"/>
        <v>0</v>
      </c>
      <c r="X83" s="83">
        <f t="shared" si="63"/>
        <v>0</v>
      </c>
      <c r="Y83" s="83">
        <f t="shared" si="64"/>
        <v>0</v>
      </c>
      <c r="Z83" s="83">
        <f t="shared" si="65"/>
        <v>0</v>
      </c>
      <c r="AA83" s="83">
        <f t="shared" si="66"/>
        <v>0</v>
      </c>
      <c r="AB83" s="83">
        <f t="shared" si="70"/>
        <v>0</v>
      </c>
      <c r="AC83" s="83">
        <f t="shared" si="70"/>
        <v>0</v>
      </c>
      <c r="AD83" s="83">
        <f t="shared" si="68"/>
        <v>0</v>
      </c>
      <c r="AF83" s="83">
        <f>KPCO_Additions_Winter!R83*'Key Assumptions'!$I42</f>
        <v>0</v>
      </c>
      <c r="AG83" s="83">
        <f>KPCO_Additions_Winter!S83*'Key Assumptions'!$I42</f>
        <v>0</v>
      </c>
      <c r="AH83" s="83">
        <f>KPCO_Additions_Winter!T83*'Key Assumptions'!$I42</f>
        <v>0</v>
      </c>
      <c r="AI83" s="83">
        <f>KPCO_Additions_Winter!U83*'Key Assumptions'!$I42</f>
        <v>0</v>
      </c>
      <c r="AJ83" s="83">
        <f>KPCO_Additions_Winter!V83*'Key Assumptions'!$I42</f>
        <v>0</v>
      </c>
      <c r="AK83" s="83">
        <f>KPCO_Additions_Winter!W83*'Key Assumptions'!$I42</f>
        <v>0</v>
      </c>
      <c r="AL83" s="83">
        <f>KPCO_Additions_Winter!X83*'Key Assumptions'!$I42</f>
        <v>0</v>
      </c>
      <c r="AM83" s="83">
        <f>KPCO_Additions_Winter!Y83*'Key Assumptions'!$I42</f>
        <v>0</v>
      </c>
      <c r="AN83" s="83">
        <f>KPCO_Additions_Winter!Z83*'Key Assumptions'!$I42</f>
        <v>0</v>
      </c>
      <c r="AO83" s="83">
        <f>KPCO_Additions_Winter!AA83*'Key Assumptions'!$I42</f>
        <v>0</v>
      </c>
      <c r="AP83" s="83">
        <f>KPCO_Additions_Winter!AB83*'Key Assumptions'!$I42</f>
        <v>0</v>
      </c>
      <c r="AQ83" s="83">
        <f>KPCO_Additions_Winter!AC83*'Key Assumptions'!$I42</f>
        <v>0</v>
      </c>
      <c r="AR83" s="83">
        <f>KPCO_Additions_Winter!AD83*'Key Assumptions'!$I42</f>
        <v>0</v>
      </c>
      <c r="AT83" t="s">
        <v>4</v>
      </c>
    </row>
    <row r="84" spans="1:46" x14ac:dyDescent="0.25">
      <c r="A84" s="10" t="str">
        <f>KPCO_Additions_Summer!A84</f>
        <v>Area 1001 Gas IC 2023</v>
      </c>
      <c r="B84" s="10">
        <f>KPCO_Additions_Summer!B84</f>
        <v>2023</v>
      </c>
      <c r="C84" s="10" t="str">
        <f>KPCO_Additions_Summer!C84</f>
        <v>Gas IC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R84" s="83">
        <f>D84</f>
        <v>0</v>
      </c>
      <c r="S84" s="83">
        <f>E84</f>
        <v>0</v>
      </c>
      <c r="T84" s="83">
        <f>F84</f>
        <v>0</v>
      </c>
      <c r="U84" s="83">
        <f>G84</f>
        <v>0</v>
      </c>
      <c r="V84" s="83">
        <f t="shared" ref="V84:W84" si="71">H84</f>
        <v>0</v>
      </c>
      <c r="W84" s="83">
        <f t="shared" si="71"/>
        <v>0</v>
      </c>
      <c r="X84" s="83">
        <f>J84</f>
        <v>0</v>
      </c>
      <c r="Y84" s="83">
        <f>K84</f>
        <v>0</v>
      </c>
      <c r="Z84" s="83">
        <f>L84</f>
        <v>0</v>
      </c>
      <c r="AA84" s="83">
        <f>M84</f>
        <v>0</v>
      </c>
      <c r="AB84" s="83">
        <f t="shared" ref="AB84:AC84" si="72">N84</f>
        <v>0</v>
      </c>
      <c r="AC84" s="83">
        <f t="shared" si="72"/>
        <v>0</v>
      </c>
      <c r="AD84" s="83">
        <f>P84</f>
        <v>0</v>
      </c>
      <c r="AF84" s="83">
        <f>KPCO_Additions_Winter!R84*'Key Assumptions'!$I22</f>
        <v>0</v>
      </c>
      <c r="AG84" s="83">
        <f>KPCO_Additions_Winter!S84*'Key Assumptions'!$I22</f>
        <v>0</v>
      </c>
      <c r="AH84" s="83">
        <f>KPCO_Additions_Winter!T84*'Key Assumptions'!$I22</f>
        <v>0</v>
      </c>
      <c r="AI84" s="83">
        <f>KPCO_Additions_Winter!U84*'Key Assumptions'!$I22</f>
        <v>0</v>
      </c>
      <c r="AJ84" s="83">
        <f>KPCO_Additions_Winter!V84*'Key Assumptions'!$I22</f>
        <v>0</v>
      </c>
      <c r="AK84" s="83">
        <f>KPCO_Additions_Winter!W84*'Key Assumptions'!$I22</f>
        <v>0</v>
      </c>
      <c r="AL84" s="83">
        <f>KPCO_Additions_Winter!X84*'Key Assumptions'!$I22</f>
        <v>0</v>
      </c>
      <c r="AM84" s="83">
        <f>KPCO_Additions_Winter!Y84*'Key Assumptions'!$I22</f>
        <v>0</v>
      </c>
      <c r="AN84" s="83">
        <f>KPCO_Additions_Winter!Z84*'Key Assumptions'!$I22</f>
        <v>0</v>
      </c>
      <c r="AO84" s="83">
        <f>KPCO_Additions_Winter!AA84*'Key Assumptions'!$I22</f>
        <v>0</v>
      </c>
      <c r="AP84" s="83">
        <f>KPCO_Additions_Winter!AB84*'Key Assumptions'!$I22</f>
        <v>0</v>
      </c>
      <c r="AQ84" s="83">
        <f>KPCO_Additions_Winter!AC84*'Key Assumptions'!$I22</f>
        <v>0</v>
      </c>
      <c r="AR84" s="83">
        <f>KPCO_Additions_Winter!AD84*'Key Assumptions'!$I22</f>
        <v>0</v>
      </c>
      <c r="AT84" t="s">
        <v>98</v>
      </c>
    </row>
    <row r="85" spans="1:46" x14ac:dyDescent="0.25">
      <c r="A85" s="10" t="str">
        <f>KPCO_Additions_Summer!A85</f>
        <v>Area 1001 Gas IC 2024</v>
      </c>
      <c r="B85" s="10">
        <f>KPCO_Additions_Summer!B85</f>
        <v>2024</v>
      </c>
      <c r="C85" s="10" t="str">
        <f>KPCO_Additions_Summer!C85</f>
        <v>Gas IC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R85" s="83">
        <f t="shared" ref="R85:R104" si="73">D85+R84</f>
        <v>0</v>
      </c>
      <c r="S85" s="83">
        <f t="shared" ref="S85:S104" si="74">E85+S84</f>
        <v>0</v>
      </c>
      <c r="T85" s="83">
        <f t="shared" ref="T85:T104" si="75">F85+T84</f>
        <v>0</v>
      </c>
      <c r="U85" s="83">
        <f t="shared" ref="U85:U104" si="76">G85+U84</f>
        <v>0</v>
      </c>
      <c r="V85" s="83">
        <f t="shared" ref="V85:W100" si="77">H85+V84</f>
        <v>0</v>
      </c>
      <c r="W85" s="83">
        <f t="shared" si="77"/>
        <v>0</v>
      </c>
      <c r="X85" s="83">
        <f t="shared" ref="X85:X104" si="78">J85+X84</f>
        <v>0</v>
      </c>
      <c r="Y85" s="83">
        <f t="shared" ref="Y85:Y104" si="79">K85+Y84</f>
        <v>0</v>
      </c>
      <c r="Z85" s="83">
        <f t="shared" ref="Z85:Z104" si="80">L85+Z84</f>
        <v>0</v>
      </c>
      <c r="AA85" s="83">
        <f t="shared" ref="AA85:AA104" si="81">M85+AA84</f>
        <v>0</v>
      </c>
      <c r="AB85" s="83">
        <f t="shared" ref="AB85:AC100" si="82">N85+AB84</f>
        <v>0</v>
      </c>
      <c r="AC85" s="83">
        <f t="shared" si="82"/>
        <v>0</v>
      </c>
      <c r="AD85" s="83">
        <f t="shared" ref="AD85:AD104" si="83">P85+AD84</f>
        <v>0</v>
      </c>
      <c r="AF85" s="83">
        <f>KPCO_Additions_Winter!R85*'Key Assumptions'!$I23</f>
        <v>0</v>
      </c>
      <c r="AG85" s="83">
        <f>KPCO_Additions_Winter!S85*'Key Assumptions'!$I23</f>
        <v>0</v>
      </c>
      <c r="AH85" s="83">
        <f>KPCO_Additions_Winter!T85*'Key Assumptions'!$I23</f>
        <v>0</v>
      </c>
      <c r="AI85" s="83">
        <f>KPCO_Additions_Winter!U85*'Key Assumptions'!$I23</f>
        <v>0</v>
      </c>
      <c r="AJ85" s="83">
        <f>KPCO_Additions_Winter!V85*'Key Assumptions'!$I23</f>
        <v>0</v>
      </c>
      <c r="AK85" s="83">
        <f>KPCO_Additions_Winter!W85*'Key Assumptions'!$I23</f>
        <v>0</v>
      </c>
      <c r="AL85" s="83">
        <f>KPCO_Additions_Winter!X85*'Key Assumptions'!$I23</f>
        <v>0</v>
      </c>
      <c r="AM85" s="83">
        <f>KPCO_Additions_Winter!Y85*'Key Assumptions'!$I23</f>
        <v>0</v>
      </c>
      <c r="AN85" s="83">
        <f>KPCO_Additions_Winter!Z85*'Key Assumptions'!$I23</f>
        <v>0</v>
      </c>
      <c r="AO85" s="83">
        <f>KPCO_Additions_Winter!AA85*'Key Assumptions'!$I23</f>
        <v>0</v>
      </c>
      <c r="AP85" s="83">
        <f>KPCO_Additions_Winter!AB85*'Key Assumptions'!$I23</f>
        <v>0</v>
      </c>
      <c r="AQ85" s="83">
        <f>KPCO_Additions_Winter!AC85*'Key Assumptions'!$I23</f>
        <v>0</v>
      </c>
      <c r="AR85" s="83">
        <f>KPCO_Additions_Winter!AD85*'Key Assumptions'!$I23</f>
        <v>0</v>
      </c>
      <c r="AT85" t="s">
        <v>98</v>
      </c>
    </row>
    <row r="86" spans="1:46" x14ac:dyDescent="0.25">
      <c r="A86" s="10" t="str">
        <f>KPCO_Additions_Summer!A86</f>
        <v>Area 1001 Gas IC 2025</v>
      </c>
      <c r="B86" s="10">
        <f>KPCO_Additions_Summer!B86</f>
        <v>2025</v>
      </c>
      <c r="C86" s="10" t="str">
        <f>KPCO_Additions_Summer!C86</f>
        <v>Gas IC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R86" s="83">
        <f t="shared" si="73"/>
        <v>0</v>
      </c>
      <c r="S86" s="83">
        <f t="shared" si="74"/>
        <v>0</v>
      </c>
      <c r="T86" s="83">
        <f t="shared" si="75"/>
        <v>0</v>
      </c>
      <c r="U86" s="83">
        <f t="shared" si="76"/>
        <v>0</v>
      </c>
      <c r="V86" s="83">
        <f t="shared" si="77"/>
        <v>0</v>
      </c>
      <c r="W86" s="83">
        <f t="shared" si="77"/>
        <v>0</v>
      </c>
      <c r="X86" s="83">
        <f t="shared" si="78"/>
        <v>0</v>
      </c>
      <c r="Y86" s="83">
        <f t="shared" si="79"/>
        <v>0</v>
      </c>
      <c r="Z86" s="83">
        <f t="shared" si="80"/>
        <v>0</v>
      </c>
      <c r="AA86" s="83">
        <f t="shared" si="81"/>
        <v>0</v>
      </c>
      <c r="AB86" s="83">
        <f t="shared" si="82"/>
        <v>0</v>
      </c>
      <c r="AC86" s="83">
        <f t="shared" si="82"/>
        <v>0</v>
      </c>
      <c r="AD86" s="83">
        <f t="shared" si="83"/>
        <v>0</v>
      </c>
      <c r="AF86" s="83">
        <f>KPCO_Additions_Winter!R86*'Key Assumptions'!$I24</f>
        <v>0</v>
      </c>
      <c r="AG86" s="83">
        <f>KPCO_Additions_Winter!S86*'Key Assumptions'!$I24</f>
        <v>0</v>
      </c>
      <c r="AH86" s="83">
        <f>KPCO_Additions_Winter!T86*'Key Assumptions'!$I24</f>
        <v>0</v>
      </c>
      <c r="AI86" s="83">
        <f>KPCO_Additions_Winter!U86*'Key Assumptions'!$I24</f>
        <v>0</v>
      </c>
      <c r="AJ86" s="83">
        <f>KPCO_Additions_Winter!V86*'Key Assumptions'!$I24</f>
        <v>0</v>
      </c>
      <c r="AK86" s="83">
        <f>KPCO_Additions_Winter!W86*'Key Assumptions'!$I24</f>
        <v>0</v>
      </c>
      <c r="AL86" s="83">
        <f>KPCO_Additions_Winter!X86*'Key Assumptions'!$I24</f>
        <v>0</v>
      </c>
      <c r="AM86" s="83">
        <f>KPCO_Additions_Winter!Y86*'Key Assumptions'!$I24</f>
        <v>0</v>
      </c>
      <c r="AN86" s="83">
        <f>KPCO_Additions_Winter!Z86*'Key Assumptions'!$I24</f>
        <v>0</v>
      </c>
      <c r="AO86" s="83">
        <f>KPCO_Additions_Winter!AA86*'Key Assumptions'!$I24</f>
        <v>0</v>
      </c>
      <c r="AP86" s="83">
        <f>KPCO_Additions_Winter!AB86*'Key Assumptions'!$I24</f>
        <v>0</v>
      </c>
      <c r="AQ86" s="83">
        <f>KPCO_Additions_Winter!AC86*'Key Assumptions'!$I24</f>
        <v>0</v>
      </c>
      <c r="AR86" s="83">
        <f>KPCO_Additions_Winter!AD86*'Key Assumptions'!$I24</f>
        <v>0</v>
      </c>
      <c r="AT86" t="s">
        <v>98</v>
      </c>
    </row>
    <row r="87" spans="1:46" x14ac:dyDescent="0.25">
      <c r="A87" s="10" t="str">
        <f>KPCO_Additions_Summer!A87</f>
        <v>Area 1001 Gas IC 2026</v>
      </c>
      <c r="B87" s="10">
        <f>KPCO_Additions_Summer!B87</f>
        <v>2026</v>
      </c>
      <c r="C87" s="10" t="str">
        <f>KPCO_Additions_Summer!C87</f>
        <v>Gas IC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R87" s="83">
        <f t="shared" si="73"/>
        <v>0</v>
      </c>
      <c r="S87" s="83">
        <f t="shared" si="74"/>
        <v>0</v>
      </c>
      <c r="T87" s="83">
        <f t="shared" si="75"/>
        <v>0</v>
      </c>
      <c r="U87" s="83">
        <f t="shared" si="76"/>
        <v>0</v>
      </c>
      <c r="V87" s="83">
        <f t="shared" si="77"/>
        <v>0</v>
      </c>
      <c r="W87" s="83">
        <f t="shared" si="77"/>
        <v>0</v>
      </c>
      <c r="X87" s="83">
        <f t="shared" si="78"/>
        <v>0</v>
      </c>
      <c r="Y87" s="83">
        <f t="shared" si="79"/>
        <v>0</v>
      </c>
      <c r="Z87" s="83">
        <f t="shared" si="80"/>
        <v>0</v>
      </c>
      <c r="AA87" s="83">
        <f t="shared" si="81"/>
        <v>0</v>
      </c>
      <c r="AB87" s="83">
        <f t="shared" si="82"/>
        <v>0</v>
      </c>
      <c r="AC87" s="83">
        <f t="shared" si="82"/>
        <v>0</v>
      </c>
      <c r="AD87" s="83">
        <f t="shared" si="83"/>
        <v>0</v>
      </c>
      <c r="AF87" s="83">
        <f>KPCO_Additions_Winter!R87*'Key Assumptions'!$I25</f>
        <v>0</v>
      </c>
      <c r="AG87" s="83">
        <f>KPCO_Additions_Winter!S87*'Key Assumptions'!$I25</f>
        <v>0</v>
      </c>
      <c r="AH87" s="83">
        <f>KPCO_Additions_Winter!T87*'Key Assumptions'!$I25</f>
        <v>0</v>
      </c>
      <c r="AI87" s="83">
        <f>KPCO_Additions_Winter!U87*'Key Assumptions'!$I25</f>
        <v>0</v>
      </c>
      <c r="AJ87" s="83">
        <f>KPCO_Additions_Winter!V87*'Key Assumptions'!$I25</f>
        <v>0</v>
      </c>
      <c r="AK87" s="83">
        <f>KPCO_Additions_Winter!W87*'Key Assumptions'!$I25</f>
        <v>0</v>
      </c>
      <c r="AL87" s="83">
        <f>KPCO_Additions_Winter!X87*'Key Assumptions'!$I25</f>
        <v>0</v>
      </c>
      <c r="AM87" s="83">
        <f>KPCO_Additions_Winter!Y87*'Key Assumptions'!$I25</f>
        <v>0</v>
      </c>
      <c r="AN87" s="83">
        <f>KPCO_Additions_Winter!Z87*'Key Assumptions'!$I25</f>
        <v>0</v>
      </c>
      <c r="AO87" s="83">
        <f>KPCO_Additions_Winter!AA87*'Key Assumptions'!$I25</f>
        <v>0</v>
      </c>
      <c r="AP87" s="83">
        <f>KPCO_Additions_Winter!AB87*'Key Assumptions'!$I25</f>
        <v>0</v>
      </c>
      <c r="AQ87" s="83">
        <f>KPCO_Additions_Winter!AC87*'Key Assumptions'!$I25</f>
        <v>0</v>
      </c>
      <c r="AR87" s="83">
        <f>KPCO_Additions_Winter!AD87*'Key Assumptions'!$I25</f>
        <v>0</v>
      </c>
      <c r="AT87" t="s">
        <v>98</v>
      </c>
    </row>
    <row r="88" spans="1:46" x14ac:dyDescent="0.25">
      <c r="A88" s="10" t="str">
        <f>KPCO_Additions_Summer!A88</f>
        <v>Area 1001 Gas IC 2027</v>
      </c>
      <c r="B88" s="10">
        <f>KPCO_Additions_Summer!B88</f>
        <v>2027</v>
      </c>
      <c r="C88" s="10" t="str">
        <f>KPCO_Additions_Summer!C88</f>
        <v>Gas IC</v>
      </c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R88" s="83">
        <f t="shared" si="73"/>
        <v>0</v>
      </c>
      <c r="S88" s="83">
        <f t="shared" si="74"/>
        <v>0</v>
      </c>
      <c r="T88" s="83">
        <f t="shared" si="75"/>
        <v>0</v>
      </c>
      <c r="U88" s="83">
        <f t="shared" si="76"/>
        <v>0</v>
      </c>
      <c r="V88" s="83">
        <f t="shared" si="77"/>
        <v>0</v>
      </c>
      <c r="W88" s="83">
        <f t="shared" si="77"/>
        <v>0</v>
      </c>
      <c r="X88" s="83">
        <f t="shared" si="78"/>
        <v>0</v>
      </c>
      <c r="Y88" s="83">
        <f t="shared" si="79"/>
        <v>0</v>
      </c>
      <c r="Z88" s="83">
        <f t="shared" si="80"/>
        <v>0</v>
      </c>
      <c r="AA88" s="83">
        <f t="shared" si="81"/>
        <v>0</v>
      </c>
      <c r="AB88" s="83">
        <f t="shared" si="82"/>
        <v>0</v>
      </c>
      <c r="AC88" s="83">
        <f t="shared" si="82"/>
        <v>0</v>
      </c>
      <c r="AD88" s="83">
        <f t="shared" si="83"/>
        <v>0</v>
      </c>
      <c r="AF88" s="83">
        <f>KPCO_Additions_Winter!R88*'Key Assumptions'!$I26</f>
        <v>0</v>
      </c>
      <c r="AG88" s="83">
        <f>KPCO_Additions_Winter!S88*'Key Assumptions'!$I26</f>
        <v>0</v>
      </c>
      <c r="AH88" s="83">
        <f>KPCO_Additions_Winter!T88*'Key Assumptions'!$I26</f>
        <v>0</v>
      </c>
      <c r="AI88" s="83">
        <f>KPCO_Additions_Winter!U88*'Key Assumptions'!$I26</f>
        <v>0</v>
      </c>
      <c r="AJ88" s="83">
        <f>KPCO_Additions_Winter!V88*'Key Assumptions'!$I26</f>
        <v>0</v>
      </c>
      <c r="AK88" s="83">
        <f>KPCO_Additions_Winter!W88*'Key Assumptions'!$I26</f>
        <v>0</v>
      </c>
      <c r="AL88" s="83">
        <f>KPCO_Additions_Winter!X88*'Key Assumptions'!$I26</f>
        <v>0</v>
      </c>
      <c r="AM88" s="83">
        <f>KPCO_Additions_Winter!Y88*'Key Assumptions'!$I26</f>
        <v>0</v>
      </c>
      <c r="AN88" s="83">
        <f>KPCO_Additions_Winter!Z88*'Key Assumptions'!$I26</f>
        <v>0</v>
      </c>
      <c r="AO88" s="83">
        <f>KPCO_Additions_Winter!AA88*'Key Assumptions'!$I26</f>
        <v>0</v>
      </c>
      <c r="AP88" s="83">
        <f>KPCO_Additions_Winter!AB88*'Key Assumptions'!$I26</f>
        <v>0</v>
      </c>
      <c r="AQ88" s="83">
        <f>KPCO_Additions_Winter!AC88*'Key Assumptions'!$I26</f>
        <v>0</v>
      </c>
      <c r="AR88" s="83">
        <f>KPCO_Additions_Winter!AD88*'Key Assumptions'!$I26</f>
        <v>0</v>
      </c>
      <c r="AT88" t="s">
        <v>98</v>
      </c>
    </row>
    <row r="89" spans="1:46" x14ac:dyDescent="0.25">
      <c r="A89" s="10" t="str">
        <f>KPCO_Additions_Summer!A89</f>
        <v>Area 1001 Gas IC 2028</v>
      </c>
      <c r="B89" s="10">
        <f>KPCO_Additions_Summer!B89</f>
        <v>2028</v>
      </c>
      <c r="C89" s="10" t="str">
        <f>KPCO_Additions_Summer!C89</f>
        <v>Gas IC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R89" s="83">
        <f t="shared" si="73"/>
        <v>0</v>
      </c>
      <c r="S89" s="83">
        <f t="shared" si="74"/>
        <v>0</v>
      </c>
      <c r="T89" s="83">
        <f t="shared" si="75"/>
        <v>0</v>
      </c>
      <c r="U89" s="83">
        <f t="shared" si="76"/>
        <v>0</v>
      </c>
      <c r="V89" s="83">
        <f t="shared" si="77"/>
        <v>0</v>
      </c>
      <c r="W89" s="83">
        <f t="shared" si="77"/>
        <v>0</v>
      </c>
      <c r="X89" s="83">
        <f t="shared" si="78"/>
        <v>0</v>
      </c>
      <c r="Y89" s="83">
        <f t="shared" si="79"/>
        <v>0</v>
      </c>
      <c r="Z89" s="83">
        <f t="shared" si="80"/>
        <v>0</v>
      </c>
      <c r="AA89" s="83">
        <f t="shared" si="81"/>
        <v>0</v>
      </c>
      <c r="AB89" s="83">
        <f t="shared" si="82"/>
        <v>0</v>
      </c>
      <c r="AC89" s="83">
        <f t="shared" si="82"/>
        <v>0</v>
      </c>
      <c r="AD89" s="83">
        <f t="shared" si="83"/>
        <v>0</v>
      </c>
      <c r="AF89" s="83">
        <f>KPCO_Additions_Winter!R89*'Key Assumptions'!$I27</f>
        <v>0</v>
      </c>
      <c r="AG89" s="83">
        <f>KPCO_Additions_Winter!S89*'Key Assumptions'!$I27</f>
        <v>0</v>
      </c>
      <c r="AH89" s="83">
        <f>KPCO_Additions_Winter!T89*'Key Assumptions'!$I27</f>
        <v>0</v>
      </c>
      <c r="AI89" s="83">
        <f>KPCO_Additions_Winter!U89*'Key Assumptions'!$I27</f>
        <v>0</v>
      </c>
      <c r="AJ89" s="83">
        <f>KPCO_Additions_Winter!V89*'Key Assumptions'!$I27</f>
        <v>0</v>
      </c>
      <c r="AK89" s="83">
        <f>KPCO_Additions_Winter!W89*'Key Assumptions'!$I27</f>
        <v>0</v>
      </c>
      <c r="AL89" s="83">
        <f>KPCO_Additions_Winter!X89*'Key Assumptions'!$I27</f>
        <v>0</v>
      </c>
      <c r="AM89" s="83">
        <f>KPCO_Additions_Winter!Y89*'Key Assumptions'!$I27</f>
        <v>0</v>
      </c>
      <c r="AN89" s="83">
        <f>KPCO_Additions_Winter!Z89*'Key Assumptions'!$I27</f>
        <v>0</v>
      </c>
      <c r="AO89" s="83">
        <f>KPCO_Additions_Winter!AA89*'Key Assumptions'!$I27</f>
        <v>0</v>
      </c>
      <c r="AP89" s="83">
        <f>KPCO_Additions_Winter!AB89*'Key Assumptions'!$I27</f>
        <v>0</v>
      </c>
      <c r="AQ89" s="83">
        <f>KPCO_Additions_Winter!AC89*'Key Assumptions'!$I27</f>
        <v>0</v>
      </c>
      <c r="AR89" s="83">
        <f>KPCO_Additions_Winter!AD89*'Key Assumptions'!$I27</f>
        <v>0</v>
      </c>
      <c r="AT89" t="s">
        <v>98</v>
      </c>
    </row>
    <row r="90" spans="1:46" x14ac:dyDescent="0.25">
      <c r="A90" s="10" t="str">
        <f>KPCO_Additions_Summer!A90</f>
        <v>Area 1001 Gas IC 2029</v>
      </c>
      <c r="B90" s="10">
        <f>KPCO_Additions_Summer!B90</f>
        <v>2029</v>
      </c>
      <c r="C90" s="10" t="str">
        <f>KPCO_Additions_Summer!C90</f>
        <v>Gas IC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R90" s="83">
        <f t="shared" si="73"/>
        <v>0</v>
      </c>
      <c r="S90" s="83">
        <f t="shared" si="74"/>
        <v>0</v>
      </c>
      <c r="T90" s="83">
        <f t="shared" si="75"/>
        <v>0</v>
      </c>
      <c r="U90" s="83">
        <f t="shared" si="76"/>
        <v>0</v>
      </c>
      <c r="V90" s="83">
        <f t="shared" si="77"/>
        <v>0</v>
      </c>
      <c r="W90" s="83">
        <f t="shared" si="77"/>
        <v>0</v>
      </c>
      <c r="X90" s="83">
        <f t="shared" si="78"/>
        <v>0</v>
      </c>
      <c r="Y90" s="83">
        <f t="shared" si="79"/>
        <v>0</v>
      </c>
      <c r="Z90" s="83">
        <f t="shared" si="80"/>
        <v>0</v>
      </c>
      <c r="AA90" s="83">
        <f t="shared" si="81"/>
        <v>0</v>
      </c>
      <c r="AB90" s="83">
        <f t="shared" si="82"/>
        <v>0</v>
      </c>
      <c r="AC90" s="83">
        <f t="shared" si="82"/>
        <v>0</v>
      </c>
      <c r="AD90" s="83">
        <f t="shared" si="83"/>
        <v>0</v>
      </c>
      <c r="AF90" s="83">
        <f>KPCO_Additions_Winter!R90*'Key Assumptions'!$I28</f>
        <v>0</v>
      </c>
      <c r="AG90" s="83">
        <f>KPCO_Additions_Winter!S90*'Key Assumptions'!$I28</f>
        <v>0</v>
      </c>
      <c r="AH90" s="83">
        <f>KPCO_Additions_Winter!T90*'Key Assumptions'!$I28</f>
        <v>0</v>
      </c>
      <c r="AI90" s="83">
        <f>KPCO_Additions_Winter!U90*'Key Assumptions'!$I28</f>
        <v>0</v>
      </c>
      <c r="AJ90" s="83">
        <f>KPCO_Additions_Winter!V90*'Key Assumptions'!$I28</f>
        <v>0</v>
      </c>
      <c r="AK90" s="83">
        <f>KPCO_Additions_Winter!W90*'Key Assumptions'!$I28</f>
        <v>0</v>
      </c>
      <c r="AL90" s="83">
        <f>KPCO_Additions_Winter!X90*'Key Assumptions'!$I28</f>
        <v>0</v>
      </c>
      <c r="AM90" s="83">
        <f>KPCO_Additions_Winter!Y90*'Key Assumptions'!$I28</f>
        <v>0</v>
      </c>
      <c r="AN90" s="83">
        <f>KPCO_Additions_Winter!Z90*'Key Assumptions'!$I28</f>
        <v>0</v>
      </c>
      <c r="AO90" s="83">
        <f>KPCO_Additions_Winter!AA90*'Key Assumptions'!$I28</f>
        <v>0</v>
      </c>
      <c r="AP90" s="83">
        <f>KPCO_Additions_Winter!AB90*'Key Assumptions'!$I28</f>
        <v>0</v>
      </c>
      <c r="AQ90" s="83">
        <f>KPCO_Additions_Winter!AC90*'Key Assumptions'!$I28</f>
        <v>0</v>
      </c>
      <c r="AR90" s="83">
        <f>KPCO_Additions_Winter!AD90*'Key Assumptions'!$I28</f>
        <v>0</v>
      </c>
      <c r="AT90" t="s">
        <v>98</v>
      </c>
    </row>
    <row r="91" spans="1:46" x14ac:dyDescent="0.25">
      <c r="A91" s="10" t="str">
        <f>KPCO_Additions_Summer!A91</f>
        <v>Area 1001 Gas IC 2030</v>
      </c>
      <c r="B91" s="10">
        <f>KPCO_Additions_Summer!B91</f>
        <v>2030</v>
      </c>
      <c r="C91" s="10" t="str">
        <f>KPCO_Additions_Summer!C91</f>
        <v>Gas IC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R91" s="83">
        <f t="shared" si="73"/>
        <v>0</v>
      </c>
      <c r="S91" s="83">
        <f t="shared" si="74"/>
        <v>0</v>
      </c>
      <c r="T91" s="83">
        <f t="shared" si="75"/>
        <v>0</v>
      </c>
      <c r="U91" s="83">
        <f t="shared" si="76"/>
        <v>0</v>
      </c>
      <c r="V91" s="83">
        <f t="shared" si="77"/>
        <v>0</v>
      </c>
      <c r="W91" s="83">
        <f t="shared" si="77"/>
        <v>0</v>
      </c>
      <c r="X91" s="83">
        <f t="shared" si="78"/>
        <v>0</v>
      </c>
      <c r="Y91" s="83">
        <f t="shared" si="79"/>
        <v>0</v>
      </c>
      <c r="Z91" s="83">
        <f t="shared" si="80"/>
        <v>0</v>
      </c>
      <c r="AA91" s="83">
        <f t="shared" si="81"/>
        <v>0</v>
      </c>
      <c r="AB91" s="83">
        <f t="shared" si="82"/>
        <v>0</v>
      </c>
      <c r="AC91" s="83">
        <f t="shared" si="82"/>
        <v>0</v>
      </c>
      <c r="AD91" s="83">
        <f t="shared" si="83"/>
        <v>0</v>
      </c>
      <c r="AF91" s="83">
        <f>KPCO_Additions_Winter!R91*'Key Assumptions'!$I29</f>
        <v>0</v>
      </c>
      <c r="AG91" s="83">
        <f>KPCO_Additions_Winter!S91*'Key Assumptions'!$I29</f>
        <v>0</v>
      </c>
      <c r="AH91" s="83">
        <f>KPCO_Additions_Winter!T91*'Key Assumptions'!$I29</f>
        <v>0</v>
      </c>
      <c r="AI91" s="83">
        <f>KPCO_Additions_Winter!U91*'Key Assumptions'!$I29</f>
        <v>0</v>
      </c>
      <c r="AJ91" s="83">
        <f>KPCO_Additions_Winter!V91*'Key Assumptions'!$I29</f>
        <v>0</v>
      </c>
      <c r="AK91" s="83">
        <f>KPCO_Additions_Winter!W91*'Key Assumptions'!$I29</f>
        <v>0</v>
      </c>
      <c r="AL91" s="83">
        <f>KPCO_Additions_Winter!X91*'Key Assumptions'!$I29</f>
        <v>0</v>
      </c>
      <c r="AM91" s="83">
        <f>KPCO_Additions_Winter!Y91*'Key Assumptions'!$I29</f>
        <v>0</v>
      </c>
      <c r="AN91" s="83">
        <f>KPCO_Additions_Winter!Z91*'Key Assumptions'!$I29</f>
        <v>0</v>
      </c>
      <c r="AO91" s="83">
        <f>KPCO_Additions_Winter!AA91*'Key Assumptions'!$I29</f>
        <v>0</v>
      </c>
      <c r="AP91" s="83">
        <f>KPCO_Additions_Winter!AB91*'Key Assumptions'!$I29</f>
        <v>0</v>
      </c>
      <c r="AQ91" s="83">
        <f>KPCO_Additions_Winter!AC91*'Key Assumptions'!$I29</f>
        <v>0</v>
      </c>
      <c r="AR91" s="83">
        <f>KPCO_Additions_Winter!AD91*'Key Assumptions'!$I29</f>
        <v>0</v>
      </c>
      <c r="AT91" t="s">
        <v>98</v>
      </c>
    </row>
    <row r="92" spans="1:46" x14ac:dyDescent="0.25">
      <c r="A92" s="10" t="str">
        <f>KPCO_Additions_Summer!A92</f>
        <v>Area 1001 Gas IC 2031</v>
      </c>
      <c r="B92" s="10">
        <f>KPCO_Additions_Summer!B92</f>
        <v>2031</v>
      </c>
      <c r="C92" s="10" t="str">
        <f>KPCO_Additions_Summer!C92</f>
        <v>Gas IC</v>
      </c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R92" s="83">
        <f t="shared" si="73"/>
        <v>0</v>
      </c>
      <c r="S92" s="83">
        <f t="shared" si="74"/>
        <v>0</v>
      </c>
      <c r="T92" s="83">
        <f t="shared" si="75"/>
        <v>0</v>
      </c>
      <c r="U92" s="83">
        <f t="shared" si="76"/>
        <v>0</v>
      </c>
      <c r="V92" s="83">
        <f t="shared" si="77"/>
        <v>0</v>
      </c>
      <c r="W92" s="83">
        <f t="shared" si="77"/>
        <v>0</v>
      </c>
      <c r="X92" s="83">
        <f t="shared" si="78"/>
        <v>0</v>
      </c>
      <c r="Y92" s="83">
        <f t="shared" si="79"/>
        <v>0</v>
      </c>
      <c r="Z92" s="83">
        <f t="shared" si="80"/>
        <v>0</v>
      </c>
      <c r="AA92" s="83">
        <f t="shared" si="81"/>
        <v>0</v>
      </c>
      <c r="AB92" s="83">
        <f t="shared" si="82"/>
        <v>0</v>
      </c>
      <c r="AC92" s="83">
        <f t="shared" si="82"/>
        <v>0</v>
      </c>
      <c r="AD92" s="83">
        <f t="shared" si="83"/>
        <v>0</v>
      </c>
      <c r="AF92" s="83">
        <f>KPCO_Additions_Winter!R92*'Key Assumptions'!$I30</f>
        <v>0</v>
      </c>
      <c r="AG92" s="83">
        <f>KPCO_Additions_Winter!S92*'Key Assumptions'!$I30</f>
        <v>0</v>
      </c>
      <c r="AH92" s="83">
        <f>KPCO_Additions_Winter!T92*'Key Assumptions'!$I30</f>
        <v>0</v>
      </c>
      <c r="AI92" s="83">
        <f>KPCO_Additions_Winter!U92*'Key Assumptions'!$I30</f>
        <v>0</v>
      </c>
      <c r="AJ92" s="83">
        <f>KPCO_Additions_Winter!V92*'Key Assumptions'!$I30</f>
        <v>0</v>
      </c>
      <c r="AK92" s="83">
        <f>KPCO_Additions_Winter!W92*'Key Assumptions'!$I30</f>
        <v>0</v>
      </c>
      <c r="AL92" s="83">
        <f>KPCO_Additions_Winter!X92*'Key Assumptions'!$I30</f>
        <v>0</v>
      </c>
      <c r="AM92" s="83">
        <f>KPCO_Additions_Winter!Y92*'Key Assumptions'!$I30</f>
        <v>0</v>
      </c>
      <c r="AN92" s="83">
        <f>KPCO_Additions_Winter!Z92*'Key Assumptions'!$I30</f>
        <v>0</v>
      </c>
      <c r="AO92" s="83">
        <f>KPCO_Additions_Winter!AA92*'Key Assumptions'!$I30</f>
        <v>0</v>
      </c>
      <c r="AP92" s="83">
        <f>KPCO_Additions_Winter!AB92*'Key Assumptions'!$I30</f>
        <v>0</v>
      </c>
      <c r="AQ92" s="83">
        <f>KPCO_Additions_Winter!AC92*'Key Assumptions'!$I30</f>
        <v>0</v>
      </c>
      <c r="AR92" s="83">
        <f>KPCO_Additions_Winter!AD92*'Key Assumptions'!$I30</f>
        <v>0</v>
      </c>
      <c r="AT92" t="s">
        <v>98</v>
      </c>
    </row>
    <row r="93" spans="1:46" x14ac:dyDescent="0.25">
      <c r="A93" s="10" t="str">
        <f>KPCO_Additions_Summer!A93</f>
        <v>Area 1001 Gas IC 2032</v>
      </c>
      <c r="B93" s="10">
        <f>KPCO_Additions_Summer!B93</f>
        <v>2032</v>
      </c>
      <c r="C93" s="10" t="str">
        <f>KPCO_Additions_Summer!C93</f>
        <v>Gas IC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R93" s="83">
        <f t="shared" si="73"/>
        <v>0</v>
      </c>
      <c r="S93" s="83">
        <f t="shared" si="74"/>
        <v>0</v>
      </c>
      <c r="T93" s="83">
        <f t="shared" si="75"/>
        <v>0</v>
      </c>
      <c r="U93" s="83">
        <f t="shared" si="76"/>
        <v>0</v>
      </c>
      <c r="V93" s="83">
        <f t="shared" si="77"/>
        <v>0</v>
      </c>
      <c r="W93" s="83">
        <f t="shared" si="77"/>
        <v>0</v>
      </c>
      <c r="X93" s="83">
        <f t="shared" si="78"/>
        <v>0</v>
      </c>
      <c r="Y93" s="83">
        <f t="shared" si="79"/>
        <v>0</v>
      </c>
      <c r="Z93" s="83">
        <f t="shared" si="80"/>
        <v>0</v>
      </c>
      <c r="AA93" s="83">
        <f t="shared" si="81"/>
        <v>0</v>
      </c>
      <c r="AB93" s="83">
        <f t="shared" si="82"/>
        <v>0</v>
      </c>
      <c r="AC93" s="83">
        <f t="shared" si="82"/>
        <v>0</v>
      </c>
      <c r="AD93" s="83">
        <f t="shared" si="83"/>
        <v>0</v>
      </c>
      <c r="AF93" s="83">
        <f>KPCO_Additions_Winter!R93*'Key Assumptions'!$I31</f>
        <v>0</v>
      </c>
      <c r="AG93" s="83">
        <f>KPCO_Additions_Winter!S93*'Key Assumptions'!$I31</f>
        <v>0</v>
      </c>
      <c r="AH93" s="83">
        <f>KPCO_Additions_Winter!T93*'Key Assumptions'!$I31</f>
        <v>0</v>
      </c>
      <c r="AI93" s="83">
        <f>KPCO_Additions_Winter!U93*'Key Assumptions'!$I31</f>
        <v>0</v>
      </c>
      <c r="AJ93" s="83">
        <f>KPCO_Additions_Winter!V93*'Key Assumptions'!$I31</f>
        <v>0</v>
      </c>
      <c r="AK93" s="83">
        <f>KPCO_Additions_Winter!W93*'Key Assumptions'!$I31</f>
        <v>0</v>
      </c>
      <c r="AL93" s="83">
        <f>KPCO_Additions_Winter!X93*'Key Assumptions'!$I31</f>
        <v>0</v>
      </c>
      <c r="AM93" s="83">
        <f>KPCO_Additions_Winter!Y93*'Key Assumptions'!$I31</f>
        <v>0</v>
      </c>
      <c r="AN93" s="83">
        <f>KPCO_Additions_Winter!Z93*'Key Assumptions'!$I31</f>
        <v>0</v>
      </c>
      <c r="AO93" s="83">
        <f>KPCO_Additions_Winter!AA93*'Key Assumptions'!$I31</f>
        <v>0</v>
      </c>
      <c r="AP93" s="83">
        <f>KPCO_Additions_Winter!AB93*'Key Assumptions'!$I31</f>
        <v>0</v>
      </c>
      <c r="AQ93" s="83">
        <f>KPCO_Additions_Winter!AC93*'Key Assumptions'!$I31</f>
        <v>0</v>
      </c>
      <c r="AR93" s="83">
        <f>KPCO_Additions_Winter!AD93*'Key Assumptions'!$I31</f>
        <v>0</v>
      </c>
      <c r="AT93" t="s">
        <v>98</v>
      </c>
    </row>
    <row r="94" spans="1:46" x14ac:dyDescent="0.25">
      <c r="A94" s="10" t="str">
        <f>KPCO_Additions_Summer!A94</f>
        <v>Area 1001 Gas IC 2033</v>
      </c>
      <c r="B94" s="10">
        <f>KPCO_Additions_Summer!B94</f>
        <v>2033</v>
      </c>
      <c r="C94" s="10" t="str">
        <f>KPCO_Additions_Summer!C94</f>
        <v>Gas IC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R94" s="83">
        <f t="shared" si="73"/>
        <v>0</v>
      </c>
      <c r="S94" s="83">
        <f t="shared" si="74"/>
        <v>0</v>
      </c>
      <c r="T94" s="83">
        <f t="shared" si="75"/>
        <v>0</v>
      </c>
      <c r="U94" s="83">
        <f t="shared" si="76"/>
        <v>0</v>
      </c>
      <c r="V94" s="83">
        <f t="shared" si="77"/>
        <v>0</v>
      </c>
      <c r="W94" s="83">
        <f t="shared" si="77"/>
        <v>0</v>
      </c>
      <c r="X94" s="83">
        <f t="shared" si="78"/>
        <v>0</v>
      </c>
      <c r="Y94" s="83">
        <f t="shared" si="79"/>
        <v>0</v>
      </c>
      <c r="Z94" s="83">
        <f t="shared" si="80"/>
        <v>0</v>
      </c>
      <c r="AA94" s="83">
        <f t="shared" si="81"/>
        <v>0</v>
      </c>
      <c r="AB94" s="83">
        <f t="shared" si="82"/>
        <v>0</v>
      </c>
      <c r="AC94" s="83">
        <f t="shared" si="82"/>
        <v>0</v>
      </c>
      <c r="AD94" s="83">
        <f t="shared" si="83"/>
        <v>0</v>
      </c>
      <c r="AF94" s="83">
        <f>KPCO_Additions_Winter!R94*'Key Assumptions'!$I32</f>
        <v>0</v>
      </c>
      <c r="AG94" s="83">
        <f>KPCO_Additions_Winter!S94*'Key Assumptions'!$I32</f>
        <v>0</v>
      </c>
      <c r="AH94" s="83">
        <f>KPCO_Additions_Winter!T94*'Key Assumptions'!$I32</f>
        <v>0</v>
      </c>
      <c r="AI94" s="83">
        <f>KPCO_Additions_Winter!U94*'Key Assumptions'!$I32</f>
        <v>0</v>
      </c>
      <c r="AJ94" s="83">
        <f>KPCO_Additions_Winter!V94*'Key Assumptions'!$I32</f>
        <v>0</v>
      </c>
      <c r="AK94" s="83">
        <f>KPCO_Additions_Winter!W94*'Key Assumptions'!$I32</f>
        <v>0</v>
      </c>
      <c r="AL94" s="83">
        <f>KPCO_Additions_Winter!X94*'Key Assumptions'!$I32</f>
        <v>0</v>
      </c>
      <c r="AM94" s="83">
        <f>KPCO_Additions_Winter!Y94*'Key Assumptions'!$I32</f>
        <v>0</v>
      </c>
      <c r="AN94" s="83">
        <f>KPCO_Additions_Winter!Z94*'Key Assumptions'!$I32</f>
        <v>0</v>
      </c>
      <c r="AO94" s="83">
        <f>KPCO_Additions_Winter!AA94*'Key Assumptions'!$I32</f>
        <v>0</v>
      </c>
      <c r="AP94" s="83">
        <f>KPCO_Additions_Winter!AB94*'Key Assumptions'!$I32</f>
        <v>0</v>
      </c>
      <c r="AQ94" s="83">
        <f>KPCO_Additions_Winter!AC94*'Key Assumptions'!$I32</f>
        <v>0</v>
      </c>
      <c r="AR94" s="83">
        <f>KPCO_Additions_Winter!AD94*'Key Assumptions'!$I32</f>
        <v>0</v>
      </c>
      <c r="AT94" t="s">
        <v>98</v>
      </c>
    </row>
    <row r="95" spans="1:46" x14ac:dyDescent="0.25">
      <c r="A95" s="10" t="str">
        <f>KPCO_Additions_Summer!A95</f>
        <v>Area 1001 Gas IC 2034</v>
      </c>
      <c r="B95" s="10">
        <f>KPCO_Additions_Summer!B95</f>
        <v>2034</v>
      </c>
      <c r="C95" s="10" t="str">
        <f>KPCO_Additions_Summer!C95</f>
        <v>Gas IC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R95" s="83">
        <f t="shared" si="73"/>
        <v>0</v>
      </c>
      <c r="S95" s="83">
        <f t="shared" si="74"/>
        <v>0</v>
      </c>
      <c r="T95" s="83">
        <f t="shared" si="75"/>
        <v>0</v>
      </c>
      <c r="U95" s="83">
        <f t="shared" si="76"/>
        <v>0</v>
      </c>
      <c r="V95" s="83">
        <f t="shared" si="77"/>
        <v>0</v>
      </c>
      <c r="W95" s="83">
        <f t="shared" si="77"/>
        <v>0</v>
      </c>
      <c r="X95" s="83">
        <f t="shared" si="78"/>
        <v>0</v>
      </c>
      <c r="Y95" s="83">
        <f t="shared" si="79"/>
        <v>0</v>
      </c>
      <c r="Z95" s="83">
        <f t="shared" si="80"/>
        <v>0</v>
      </c>
      <c r="AA95" s="83">
        <f t="shared" si="81"/>
        <v>0</v>
      </c>
      <c r="AB95" s="83">
        <f t="shared" si="82"/>
        <v>0</v>
      </c>
      <c r="AC95" s="83">
        <f t="shared" si="82"/>
        <v>0</v>
      </c>
      <c r="AD95" s="83">
        <f t="shared" si="83"/>
        <v>0</v>
      </c>
      <c r="AF95" s="83">
        <f>KPCO_Additions_Winter!R95*'Key Assumptions'!$I33</f>
        <v>0</v>
      </c>
      <c r="AG95" s="83">
        <f>KPCO_Additions_Winter!S95*'Key Assumptions'!$I33</f>
        <v>0</v>
      </c>
      <c r="AH95" s="83">
        <f>KPCO_Additions_Winter!T95*'Key Assumptions'!$I33</f>
        <v>0</v>
      </c>
      <c r="AI95" s="83">
        <f>KPCO_Additions_Winter!U95*'Key Assumptions'!$I33</f>
        <v>0</v>
      </c>
      <c r="AJ95" s="83">
        <f>KPCO_Additions_Winter!V95*'Key Assumptions'!$I33</f>
        <v>0</v>
      </c>
      <c r="AK95" s="83">
        <f>KPCO_Additions_Winter!W95*'Key Assumptions'!$I33</f>
        <v>0</v>
      </c>
      <c r="AL95" s="83">
        <f>KPCO_Additions_Winter!X95*'Key Assumptions'!$I33</f>
        <v>0</v>
      </c>
      <c r="AM95" s="83">
        <f>KPCO_Additions_Winter!Y95*'Key Assumptions'!$I33</f>
        <v>0</v>
      </c>
      <c r="AN95" s="83">
        <f>KPCO_Additions_Winter!Z95*'Key Assumptions'!$I33</f>
        <v>0</v>
      </c>
      <c r="AO95" s="83">
        <f>KPCO_Additions_Winter!AA95*'Key Assumptions'!$I33</f>
        <v>0</v>
      </c>
      <c r="AP95" s="83">
        <f>KPCO_Additions_Winter!AB95*'Key Assumptions'!$I33</f>
        <v>0</v>
      </c>
      <c r="AQ95" s="83">
        <f>KPCO_Additions_Winter!AC95*'Key Assumptions'!$I33</f>
        <v>0</v>
      </c>
      <c r="AR95" s="83">
        <f>KPCO_Additions_Winter!AD95*'Key Assumptions'!$I33</f>
        <v>0</v>
      </c>
      <c r="AT95" t="s">
        <v>98</v>
      </c>
    </row>
    <row r="96" spans="1:46" x14ac:dyDescent="0.25">
      <c r="A96" s="10" t="str">
        <f>KPCO_Additions_Summer!A96</f>
        <v>Area 1001 Gas IC 2035</v>
      </c>
      <c r="B96" s="10">
        <f>KPCO_Additions_Summer!B96</f>
        <v>2035</v>
      </c>
      <c r="C96" s="10" t="str">
        <f>KPCO_Additions_Summer!C96</f>
        <v>Gas IC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R96" s="83">
        <f t="shared" si="73"/>
        <v>0</v>
      </c>
      <c r="S96" s="83">
        <f t="shared" si="74"/>
        <v>0</v>
      </c>
      <c r="T96" s="83">
        <f t="shared" si="75"/>
        <v>0</v>
      </c>
      <c r="U96" s="83">
        <f t="shared" si="76"/>
        <v>0</v>
      </c>
      <c r="V96" s="83">
        <f t="shared" si="77"/>
        <v>0</v>
      </c>
      <c r="W96" s="83">
        <f t="shared" si="77"/>
        <v>0</v>
      </c>
      <c r="X96" s="83">
        <f t="shared" si="78"/>
        <v>0</v>
      </c>
      <c r="Y96" s="83">
        <f t="shared" si="79"/>
        <v>0</v>
      </c>
      <c r="Z96" s="83">
        <f t="shared" si="80"/>
        <v>0</v>
      </c>
      <c r="AA96" s="83">
        <f t="shared" si="81"/>
        <v>0</v>
      </c>
      <c r="AB96" s="83">
        <f t="shared" si="82"/>
        <v>0</v>
      </c>
      <c r="AC96" s="83">
        <f t="shared" si="82"/>
        <v>0</v>
      </c>
      <c r="AD96" s="83">
        <f t="shared" si="83"/>
        <v>0</v>
      </c>
      <c r="AF96" s="83">
        <f>KPCO_Additions_Winter!R96*'Key Assumptions'!$I34</f>
        <v>0</v>
      </c>
      <c r="AG96" s="83">
        <f>KPCO_Additions_Winter!S96*'Key Assumptions'!$I34</f>
        <v>0</v>
      </c>
      <c r="AH96" s="83">
        <f>KPCO_Additions_Winter!T96*'Key Assumptions'!$I34</f>
        <v>0</v>
      </c>
      <c r="AI96" s="83">
        <f>KPCO_Additions_Winter!U96*'Key Assumptions'!$I34</f>
        <v>0</v>
      </c>
      <c r="AJ96" s="83">
        <f>KPCO_Additions_Winter!V96*'Key Assumptions'!$I34</f>
        <v>0</v>
      </c>
      <c r="AK96" s="83">
        <f>KPCO_Additions_Winter!W96*'Key Assumptions'!$I34</f>
        <v>0</v>
      </c>
      <c r="AL96" s="83">
        <f>KPCO_Additions_Winter!X96*'Key Assumptions'!$I34</f>
        <v>0</v>
      </c>
      <c r="AM96" s="83">
        <f>KPCO_Additions_Winter!Y96*'Key Assumptions'!$I34</f>
        <v>0</v>
      </c>
      <c r="AN96" s="83">
        <f>KPCO_Additions_Winter!Z96*'Key Assumptions'!$I34</f>
        <v>0</v>
      </c>
      <c r="AO96" s="83">
        <f>KPCO_Additions_Winter!AA96*'Key Assumptions'!$I34</f>
        <v>0</v>
      </c>
      <c r="AP96" s="83">
        <f>KPCO_Additions_Winter!AB96*'Key Assumptions'!$I34</f>
        <v>0</v>
      </c>
      <c r="AQ96" s="83">
        <f>KPCO_Additions_Winter!AC96*'Key Assumptions'!$I34</f>
        <v>0</v>
      </c>
      <c r="AR96" s="83">
        <f>KPCO_Additions_Winter!AD96*'Key Assumptions'!$I34</f>
        <v>0</v>
      </c>
      <c r="AT96" t="s">
        <v>98</v>
      </c>
    </row>
    <row r="97" spans="1:46" x14ac:dyDescent="0.25">
      <c r="A97" s="10" t="str">
        <f>KPCO_Additions_Summer!A97</f>
        <v>Area 1001 Gas IC 2036</v>
      </c>
      <c r="B97" s="10">
        <f>KPCO_Additions_Summer!B97</f>
        <v>2036</v>
      </c>
      <c r="C97" s="10" t="str">
        <f>KPCO_Additions_Summer!C97</f>
        <v>Gas IC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R97" s="83">
        <f t="shared" si="73"/>
        <v>0</v>
      </c>
      <c r="S97" s="83">
        <f t="shared" si="74"/>
        <v>0</v>
      </c>
      <c r="T97" s="83">
        <f t="shared" si="75"/>
        <v>0</v>
      </c>
      <c r="U97" s="83">
        <f t="shared" si="76"/>
        <v>0</v>
      </c>
      <c r="V97" s="83">
        <f t="shared" si="77"/>
        <v>0</v>
      </c>
      <c r="W97" s="83">
        <f t="shared" si="77"/>
        <v>0</v>
      </c>
      <c r="X97" s="83">
        <f t="shared" si="78"/>
        <v>0</v>
      </c>
      <c r="Y97" s="83">
        <f t="shared" si="79"/>
        <v>0</v>
      </c>
      <c r="Z97" s="83">
        <f t="shared" si="80"/>
        <v>0</v>
      </c>
      <c r="AA97" s="83">
        <f t="shared" si="81"/>
        <v>0</v>
      </c>
      <c r="AB97" s="83">
        <f t="shared" si="82"/>
        <v>0</v>
      </c>
      <c r="AC97" s="83">
        <f t="shared" si="82"/>
        <v>0</v>
      </c>
      <c r="AD97" s="83">
        <f t="shared" si="83"/>
        <v>0</v>
      </c>
      <c r="AF97" s="83">
        <f>KPCO_Additions_Winter!R97*'Key Assumptions'!$I35</f>
        <v>0</v>
      </c>
      <c r="AG97" s="83">
        <f>KPCO_Additions_Winter!S97*'Key Assumptions'!$I35</f>
        <v>0</v>
      </c>
      <c r="AH97" s="83">
        <f>KPCO_Additions_Winter!T97*'Key Assumptions'!$I35</f>
        <v>0</v>
      </c>
      <c r="AI97" s="83">
        <f>KPCO_Additions_Winter!U97*'Key Assumptions'!$I35</f>
        <v>0</v>
      </c>
      <c r="AJ97" s="83">
        <f>KPCO_Additions_Winter!V97*'Key Assumptions'!$I35</f>
        <v>0</v>
      </c>
      <c r="AK97" s="83">
        <f>KPCO_Additions_Winter!W97*'Key Assumptions'!$I35</f>
        <v>0</v>
      </c>
      <c r="AL97" s="83">
        <f>KPCO_Additions_Winter!X97*'Key Assumptions'!$I35</f>
        <v>0</v>
      </c>
      <c r="AM97" s="83">
        <f>KPCO_Additions_Winter!Y97*'Key Assumptions'!$I35</f>
        <v>0</v>
      </c>
      <c r="AN97" s="83">
        <f>KPCO_Additions_Winter!Z97*'Key Assumptions'!$I35</f>
        <v>0</v>
      </c>
      <c r="AO97" s="83">
        <f>KPCO_Additions_Winter!AA97*'Key Assumptions'!$I35</f>
        <v>0</v>
      </c>
      <c r="AP97" s="83">
        <f>KPCO_Additions_Winter!AB97*'Key Assumptions'!$I35</f>
        <v>0</v>
      </c>
      <c r="AQ97" s="83">
        <f>KPCO_Additions_Winter!AC97*'Key Assumptions'!$I35</f>
        <v>0</v>
      </c>
      <c r="AR97" s="83">
        <f>KPCO_Additions_Winter!AD97*'Key Assumptions'!$I35</f>
        <v>0</v>
      </c>
      <c r="AT97" t="s">
        <v>98</v>
      </c>
    </row>
    <row r="98" spans="1:46" x14ac:dyDescent="0.25">
      <c r="A98" s="10" t="str">
        <f>KPCO_Additions_Summer!A98</f>
        <v>Area 1001 Gas IC 2037</v>
      </c>
      <c r="B98" s="10">
        <f>KPCO_Additions_Summer!B98</f>
        <v>2037</v>
      </c>
      <c r="C98" s="10" t="str">
        <f>KPCO_Additions_Summer!C98</f>
        <v>Gas IC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R98" s="83">
        <f t="shared" si="73"/>
        <v>0</v>
      </c>
      <c r="S98" s="83">
        <f t="shared" si="74"/>
        <v>0</v>
      </c>
      <c r="T98" s="83">
        <f t="shared" si="75"/>
        <v>0</v>
      </c>
      <c r="U98" s="83">
        <f t="shared" si="76"/>
        <v>0</v>
      </c>
      <c r="V98" s="83">
        <f t="shared" si="77"/>
        <v>0</v>
      </c>
      <c r="W98" s="83">
        <f t="shared" si="77"/>
        <v>0</v>
      </c>
      <c r="X98" s="83">
        <f t="shared" si="78"/>
        <v>0</v>
      </c>
      <c r="Y98" s="83">
        <f t="shared" si="79"/>
        <v>0</v>
      </c>
      <c r="Z98" s="83">
        <f t="shared" si="80"/>
        <v>0</v>
      </c>
      <c r="AA98" s="83">
        <f t="shared" si="81"/>
        <v>0</v>
      </c>
      <c r="AB98" s="83">
        <f t="shared" si="82"/>
        <v>0</v>
      </c>
      <c r="AC98" s="83">
        <f t="shared" si="82"/>
        <v>0</v>
      </c>
      <c r="AD98" s="83">
        <f t="shared" si="83"/>
        <v>0</v>
      </c>
      <c r="AF98" s="83">
        <f>KPCO_Additions_Winter!R98*'Key Assumptions'!$I36</f>
        <v>0</v>
      </c>
      <c r="AG98" s="83">
        <f>KPCO_Additions_Winter!S98*'Key Assumptions'!$I36</f>
        <v>0</v>
      </c>
      <c r="AH98" s="83">
        <f>KPCO_Additions_Winter!T98*'Key Assumptions'!$I36</f>
        <v>0</v>
      </c>
      <c r="AI98" s="83">
        <f>KPCO_Additions_Winter!U98*'Key Assumptions'!$I36</f>
        <v>0</v>
      </c>
      <c r="AJ98" s="83">
        <f>KPCO_Additions_Winter!V98*'Key Assumptions'!$I36</f>
        <v>0</v>
      </c>
      <c r="AK98" s="83">
        <f>KPCO_Additions_Winter!W98*'Key Assumptions'!$I36</f>
        <v>0</v>
      </c>
      <c r="AL98" s="83">
        <f>KPCO_Additions_Winter!X98*'Key Assumptions'!$I36</f>
        <v>0</v>
      </c>
      <c r="AM98" s="83">
        <f>KPCO_Additions_Winter!Y98*'Key Assumptions'!$I36</f>
        <v>0</v>
      </c>
      <c r="AN98" s="83">
        <f>KPCO_Additions_Winter!Z98*'Key Assumptions'!$I36</f>
        <v>0</v>
      </c>
      <c r="AO98" s="83">
        <f>KPCO_Additions_Winter!AA98*'Key Assumptions'!$I36</f>
        <v>0</v>
      </c>
      <c r="AP98" s="83">
        <f>KPCO_Additions_Winter!AB98*'Key Assumptions'!$I36</f>
        <v>0</v>
      </c>
      <c r="AQ98" s="83">
        <f>KPCO_Additions_Winter!AC98*'Key Assumptions'!$I36</f>
        <v>0</v>
      </c>
      <c r="AR98" s="83">
        <f>KPCO_Additions_Winter!AD98*'Key Assumptions'!$I36</f>
        <v>0</v>
      </c>
      <c r="AT98" t="s">
        <v>98</v>
      </c>
    </row>
    <row r="99" spans="1:46" x14ac:dyDescent="0.25">
      <c r="A99" s="10" t="str">
        <f>KPCO_Additions_Summer!A99</f>
        <v>Area 1001 Gas IC 2038</v>
      </c>
      <c r="B99" s="10">
        <f>KPCO_Additions_Summer!B99</f>
        <v>2038</v>
      </c>
      <c r="C99" s="10" t="str">
        <f>KPCO_Additions_Summer!C99</f>
        <v>Gas IC</v>
      </c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R99" s="83">
        <f t="shared" si="73"/>
        <v>0</v>
      </c>
      <c r="S99" s="83">
        <f t="shared" si="74"/>
        <v>0</v>
      </c>
      <c r="T99" s="83">
        <f t="shared" si="75"/>
        <v>0</v>
      </c>
      <c r="U99" s="83">
        <f t="shared" si="76"/>
        <v>0</v>
      </c>
      <c r="V99" s="83">
        <f t="shared" si="77"/>
        <v>0</v>
      </c>
      <c r="W99" s="83">
        <f t="shared" si="77"/>
        <v>0</v>
      </c>
      <c r="X99" s="83">
        <f t="shared" si="78"/>
        <v>0</v>
      </c>
      <c r="Y99" s="83">
        <f t="shared" si="79"/>
        <v>0</v>
      </c>
      <c r="Z99" s="83">
        <f t="shared" si="80"/>
        <v>0</v>
      </c>
      <c r="AA99" s="83">
        <f t="shared" si="81"/>
        <v>0</v>
      </c>
      <c r="AB99" s="83">
        <f t="shared" si="82"/>
        <v>0</v>
      </c>
      <c r="AC99" s="83">
        <f t="shared" si="82"/>
        <v>0</v>
      </c>
      <c r="AD99" s="83">
        <f t="shared" si="83"/>
        <v>0</v>
      </c>
      <c r="AF99" s="83">
        <f>KPCO_Additions_Winter!R99*'Key Assumptions'!$I37</f>
        <v>0</v>
      </c>
      <c r="AG99" s="83">
        <f>KPCO_Additions_Winter!S99*'Key Assumptions'!$I37</f>
        <v>0</v>
      </c>
      <c r="AH99" s="83">
        <f>KPCO_Additions_Winter!T99*'Key Assumptions'!$I37</f>
        <v>0</v>
      </c>
      <c r="AI99" s="83">
        <f>KPCO_Additions_Winter!U99*'Key Assumptions'!$I37</f>
        <v>0</v>
      </c>
      <c r="AJ99" s="83">
        <f>KPCO_Additions_Winter!V99*'Key Assumptions'!$I37</f>
        <v>0</v>
      </c>
      <c r="AK99" s="83">
        <f>KPCO_Additions_Winter!W99*'Key Assumptions'!$I37</f>
        <v>0</v>
      </c>
      <c r="AL99" s="83">
        <f>KPCO_Additions_Winter!X99*'Key Assumptions'!$I37</f>
        <v>0</v>
      </c>
      <c r="AM99" s="83">
        <f>KPCO_Additions_Winter!Y99*'Key Assumptions'!$I37</f>
        <v>0</v>
      </c>
      <c r="AN99" s="83">
        <f>KPCO_Additions_Winter!Z99*'Key Assumptions'!$I37</f>
        <v>0</v>
      </c>
      <c r="AO99" s="83">
        <f>KPCO_Additions_Winter!AA99*'Key Assumptions'!$I37</f>
        <v>0</v>
      </c>
      <c r="AP99" s="83">
        <f>KPCO_Additions_Winter!AB99*'Key Assumptions'!$I37</f>
        <v>0</v>
      </c>
      <c r="AQ99" s="83">
        <f>KPCO_Additions_Winter!AC99*'Key Assumptions'!$I37</f>
        <v>0</v>
      </c>
      <c r="AR99" s="83">
        <f>KPCO_Additions_Winter!AD99*'Key Assumptions'!$I37</f>
        <v>0</v>
      </c>
      <c r="AT99" t="s">
        <v>98</v>
      </c>
    </row>
    <row r="100" spans="1:46" x14ac:dyDescent="0.25">
      <c r="A100" s="10" t="str">
        <f>KPCO_Additions_Summer!A100</f>
        <v>Area 1001 Gas IC 2039</v>
      </c>
      <c r="B100" s="10">
        <f>KPCO_Additions_Summer!B100</f>
        <v>2039</v>
      </c>
      <c r="C100" s="10" t="str">
        <f>KPCO_Additions_Summer!C100</f>
        <v>Gas IC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R100" s="83">
        <f t="shared" si="73"/>
        <v>0</v>
      </c>
      <c r="S100" s="83">
        <f t="shared" si="74"/>
        <v>0</v>
      </c>
      <c r="T100" s="83">
        <f t="shared" si="75"/>
        <v>0</v>
      </c>
      <c r="U100" s="83">
        <f t="shared" si="76"/>
        <v>0</v>
      </c>
      <c r="V100" s="83">
        <f t="shared" si="77"/>
        <v>0</v>
      </c>
      <c r="W100" s="83">
        <f t="shared" si="77"/>
        <v>0</v>
      </c>
      <c r="X100" s="83">
        <f t="shared" si="78"/>
        <v>0</v>
      </c>
      <c r="Y100" s="83">
        <f t="shared" si="79"/>
        <v>0</v>
      </c>
      <c r="Z100" s="83">
        <f t="shared" si="80"/>
        <v>0</v>
      </c>
      <c r="AA100" s="83">
        <f t="shared" si="81"/>
        <v>0</v>
      </c>
      <c r="AB100" s="83">
        <f t="shared" si="82"/>
        <v>0</v>
      </c>
      <c r="AC100" s="83">
        <f t="shared" si="82"/>
        <v>0</v>
      </c>
      <c r="AD100" s="83">
        <f t="shared" si="83"/>
        <v>0</v>
      </c>
      <c r="AF100" s="83">
        <f>KPCO_Additions_Winter!R100*'Key Assumptions'!$I38</f>
        <v>0</v>
      </c>
      <c r="AG100" s="83">
        <f>KPCO_Additions_Winter!S100*'Key Assumptions'!$I38</f>
        <v>0</v>
      </c>
      <c r="AH100" s="83">
        <f>KPCO_Additions_Winter!T100*'Key Assumptions'!$I38</f>
        <v>0</v>
      </c>
      <c r="AI100" s="83">
        <f>KPCO_Additions_Winter!U100*'Key Assumptions'!$I38</f>
        <v>0</v>
      </c>
      <c r="AJ100" s="83">
        <f>KPCO_Additions_Winter!V100*'Key Assumptions'!$I38</f>
        <v>0</v>
      </c>
      <c r="AK100" s="83">
        <f>KPCO_Additions_Winter!W100*'Key Assumptions'!$I38</f>
        <v>0</v>
      </c>
      <c r="AL100" s="83">
        <f>KPCO_Additions_Winter!X100*'Key Assumptions'!$I38</f>
        <v>0</v>
      </c>
      <c r="AM100" s="83">
        <f>KPCO_Additions_Winter!Y100*'Key Assumptions'!$I38</f>
        <v>0</v>
      </c>
      <c r="AN100" s="83">
        <f>KPCO_Additions_Winter!Z100*'Key Assumptions'!$I38</f>
        <v>0</v>
      </c>
      <c r="AO100" s="83">
        <f>KPCO_Additions_Winter!AA100*'Key Assumptions'!$I38</f>
        <v>0</v>
      </c>
      <c r="AP100" s="83">
        <f>KPCO_Additions_Winter!AB100*'Key Assumptions'!$I38</f>
        <v>0</v>
      </c>
      <c r="AQ100" s="83">
        <f>KPCO_Additions_Winter!AC100*'Key Assumptions'!$I38</f>
        <v>0</v>
      </c>
      <c r="AR100" s="83">
        <f>KPCO_Additions_Winter!AD100*'Key Assumptions'!$I38</f>
        <v>0</v>
      </c>
      <c r="AT100" t="s">
        <v>98</v>
      </c>
    </row>
    <row r="101" spans="1:46" x14ac:dyDescent="0.25">
      <c r="A101" s="10" t="str">
        <f>KPCO_Additions_Summer!A101</f>
        <v>Area 1001 Gas IC 2040</v>
      </c>
      <c r="B101" s="10">
        <f>KPCO_Additions_Summer!B101</f>
        <v>2040</v>
      </c>
      <c r="C101" s="10" t="str">
        <f>KPCO_Additions_Summer!C101</f>
        <v>Gas IC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R101" s="83">
        <f t="shared" si="73"/>
        <v>0</v>
      </c>
      <c r="S101" s="83">
        <f t="shared" si="74"/>
        <v>0</v>
      </c>
      <c r="T101" s="83">
        <f t="shared" si="75"/>
        <v>0</v>
      </c>
      <c r="U101" s="83">
        <f t="shared" si="76"/>
        <v>0</v>
      </c>
      <c r="V101" s="83">
        <f t="shared" ref="V101:W104" si="84">H101+V100</f>
        <v>0</v>
      </c>
      <c r="W101" s="83">
        <f t="shared" si="84"/>
        <v>0</v>
      </c>
      <c r="X101" s="83">
        <f t="shared" si="78"/>
        <v>0</v>
      </c>
      <c r="Y101" s="83">
        <f t="shared" si="79"/>
        <v>0</v>
      </c>
      <c r="Z101" s="83">
        <f t="shared" si="80"/>
        <v>0</v>
      </c>
      <c r="AA101" s="83">
        <f t="shared" si="81"/>
        <v>0</v>
      </c>
      <c r="AB101" s="83">
        <f t="shared" ref="AB101:AC104" si="85">N101+AB100</f>
        <v>0</v>
      </c>
      <c r="AC101" s="83">
        <f t="shared" si="85"/>
        <v>0</v>
      </c>
      <c r="AD101" s="83">
        <f t="shared" si="83"/>
        <v>0</v>
      </c>
      <c r="AF101" s="83">
        <f>KPCO_Additions_Winter!R101*'Key Assumptions'!$I39</f>
        <v>0</v>
      </c>
      <c r="AG101" s="83">
        <f>KPCO_Additions_Winter!S101*'Key Assumptions'!$I39</f>
        <v>0</v>
      </c>
      <c r="AH101" s="83">
        <f>KPCO_Additions_Winter!T101*'Key Assumptions'!$I39</f>
        <v>0</v>
      </c>
      <c r="AI101" s="83">
        <f>KPCO_Additions_Winter!U101*'Key Assumptions'!$I39</f>
        <v>0</v>
      </c>
      <c r="AJ101" s="83">
        <f>KPCO_Additions_Winter!V101*'Key Assumptions'!$I39</f>
        <v>0</v>
      </c>
      <c r="AK101" s="83">
        <f>KPCO_Additions_Winter!W101*'Key Assumptions'!$I39</f>
        <v>0</v>
      </c>
      <c r="AL101" s="83">
        <f>KPCO_Additions_Winter!X101*'Key Assumptions'!$I39</f>
        <v>0</v>
      </c>
      <c r="AM101" s="83">
        <f>KPCO_Additions_Winter!Y101*'Key Assumptions'!$I39</f>
        <v>0</v>
      </c>
      <c r="AN101" s="83">
        <f>KPCO_Additions_Winter!Z101*'Key Assumptions'!$I39</f>
        <v>0</v>
      </c>
      <c r="AO101" s="83">
        <f>KPCO_Additions_Winter!AA101*'Key Assumptions'!$I39</f>
        <v>0</v>
      </c>
      <c r="AP101" s="83">
        <f>KPCO_Additions_Winter!AB101*'Key Assumptions'!$I39</f>
        <v>0</v>
      </c>
      <c r="AQ101" s="83">
        <f>KPCO_Additions_Winter!AC101*'Key Assumptions'!$I39</f>
        <v>0</v>
      </c>
      <c r="AR101" s="83">
        <f>KPCO_Additions_Winter!AD101*'Key Assumptions'!$I39</f>
        <v>0</v>
      </c>
      <c r="AT101" t="s">
        <v>98</v>
      </c>
    </row>
    <row r="102" spans="1:46" x14ac:dyDescent="0.25">
      <c r="A102" s="10" t="str">
        <f>KPCO_Additions_Summer!A102</f>
        <v>Area 1001 Gas IC 2041</v>
      </c>
      <c r="B102" s="10">
        <f>KPCO_Additions_Summer!B102</f>
        <v>2041</v>
      </c>
      <c r="C102" s="10" t="str">
        <f>KPCO_Additions_Summer!C102</f>
        <v>Gas IC</v>
      </c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R102" s="83">
        <f t="shared" si="73"/>
        <v>0</v>
      </c>
      <c r="S102" s="83">
        <f t="shared" si="74"/>
        <v>0</v>
      </c>
      <c r="T102" s="83">
        <f t="shared" si="75"/>
        <v>0</v>
      </c>
      <c r="U102" s="83">
        <f t="shared" si="76"/>
        <v>0</v>
      </c>
      <c r="V102" s="83">
        <f t="shared" si="84"/>
        <v>0</v>
      </c>
      <c r="W102" s="83">
        <f t="shared" si="84"/>
        <v>0</v>
      </c>
      <c r="X102" s="83">
        <f t="shared" si="78"/>
        <v>0</v>
      </c>
      <c r="Y102" s="83">
        <f t="shared" si="79"/>
        <v>0</v>
      </c>
      <c r="Z102" s="83">
        <f t="shared" si="80"/>
        <v>0</v>
      </c>
      <c r="AA102" s="83">
        <f t="shared" si="81"/>
        <v>0</v>
      </c>
      <c r="AB102" s="83">
        <f t="shared" si="85"/>
        <v>0</v>
      </c>
      <c r="AC102" s="83">
        <f t="shared" si="85"/>
        <v>0</v>
      </c>
      <c r="AD102" s="83">
        <f t="shared" si="83"/>
        <v>0</v>
      </c>
      <c r="AF102" s="83">
        <f>KPCO_Additions_Winter!R102*'Key Assumptions'!$I40</f>
        <v>0</v>
      </c>
      <c r="AG102" s="83">
        <f>KPCO_Additions_Winter!S102*'Key Assumptions'!$I40</f>
        <v>0</v>
      </c>
      <c r="AH102" s="83">
        <f>KPCO_Additions_Winter!T102*'Key Assumptions'!$I40</f>
        <v>0</v>
      </c>
      <c r="AI102" s="83">
        <f>KPCO_Additions_Winter!U102*'Key Assumptions'!$I40</f>
        <v>0</v>
      </c>
      <c r="AJ102" s="83">
        <f>KPCO_Additions_Winter!V102*'Key Assumptions'!$I40</f>
        <v>0</v>
      </c>
      <c r="AK102" s="83">
        <f>KPCO_Additions_Winter!W102*'Key Assumptions'!$I40</f>
        <v>0</v>
      </c>
      <c r="AL102" s="83">
        <f>KPCO_Additions_Winter!X102*'Key Assumptions'!$I40</f>
        <v>0</v>
      </c>
      <c r="AM102" s="83">
        <f>KPCO_Additions_Winter!Y102*'Key Assumptions'!$I40</f>
        <v>0</v>
      </c>
      <c r="AN102" s="83">
        <f>KPCO_Additions_Winter!Z102*'Key Assumptions'!$I40</f>
        <v>0</v>
      </c>
      <c r="AO102" s="83">
        <f>KPCO_Additions_Winter!AA102*'Key Assumptions'!$I40</f>
        <v>0</v>
      </c>
      <c r="AP102" s="83">
        <f>KPCO_Additions_Winter!AB102*'Key Assumptions'!$I40</f>
        <v>0</v>
      </c>
      <c r="AQ102" s="83">
        <f>KPCO_Additions_Winter!AC102*'Key Assumptions'!$I40</f>
        <v>0</v>
      </c>
      <c r="AR102" s="83">
        <f>KPCO_Additions_Winter!AD102*'Key Assumptions'!$I40</f>
        <v>0</v>
      </c>
      <c r="AT102" t="s">
        <v>98</v>
      </c>
    </row>
    <row r="103" spans="1:46" x14ac:dyDescent="0.25">
      <c r="A103" s="10" t="str">
        <f>KPCO_Additions_Summer!A103</f>
        <v>Area 1001 Gas IC 2042</v>
      </c>
      <c r="B103" s="10">
        <f>KPCO_Additions_Summer!B103</f>
        <v>2042</v>
      </c>
      <c r="C103" s="10" t="str">
        <f>KPCO_Additions_Summer!C103</f>
        <v>Gas IC</v>
      </c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R103" s="83">
        <f t="shared" si="73"/>
        <v>0</v>
      </c>
      <c r="S103" s="83">
        <f t="shared" si="74"/>
        <v>0</v>
      </c>
      <c r="T103" s="83">
        <f t="shared" si="75"/>
        <v>0</v>
      </c>
      <c r="U103" s="83">
        <f t="shared" si="76"/>
        <v>0</v>
      </c>
      <c r="V103" s="83">
        <f t="shared" si="84"/>
        <v>0</v>
      </c>
      <c r="W103" s="83">
        <f t="shared" si="84"/>
        <v>0</v>
      </c>
      <c r="X103" s="83">
        <f t="shared" si="78"/>
        <v>0</v>
      </c>
      <c r="Y103" s="83">
        <f t="shared" si="79"/>
        <v>0</v>
      </c>
      <c r="Z103" s="83">
        <f t="shared" si="80"/>
        <v>0</v>
      </c>
      <c r="AA103" s="83">
        <f t="shared" si="81"/>
        <v>0</v>
      </c>
      <c r="AB103" s="83">
        <f t="shared" si="85"/>
        <v>0</v>
      </c>
      <c r="AC103" s="83">
        <f t="shared" si="85"/>
        <v>0</v>
      </c>
      <c r="AD103" s="83">
        <f t="shared" si="83"/>
        <v>0</v>
      </c>
      <c r="AF103" s="83">
        <f>KPCO_Additions_Winter!R103*'Key Assumptions'!$I41</f>
        <v>0</v>
      </c>
      <c r="AG103" s="83">
        <f>KPCO_Additions_Winter!S103*'Key Assumptions'!$I41</f>
        <v>0</v>
      </c>
      <c r="AH103" s="83">
        <f>KPCO_Additions_Winter!T103*'Key Assumptions'!$I41</f>
        <v>0</v>
      </c>
      <c r="AI103" s="83">
        <f>KPCO_Additions_Winter!U103*'Key Assumptions'!$I41</f>
        <v>0</v>
      </c>
      <c r="AJ103" s="83">
        <f>KPCO_Additions_Winter!V103*'Key Assumptions'!$I41</f>
        <v>0</v>
      </c>
      <c r="AK103" s="83">
        <f>KPCO_Additions_Winter!W103*'Key Assumptions'!$I41</f>
        <v>0</v>
      </c>
      <c r="AL103" s="83">
        <f>KPCO_Additions_Winter!X103*'Key Assumptions'!$I41</f>
        <v>0</v>
      </c>
      <c r="AM103" s="83">
        <f>KPCO_Additions_Winter!Y103*'Key Assumptions'!$I41</f>
        <v>0</v>
      </c>
      <c r="AN103" s="83">
        <f>KPCO_Additions_Winter!Z103*'Key Assumptions'!$I41</f>
        <v>0</v>
      </c>
      <c r="AO103" s="83">
        <f>KPCO_Additions_Winter!AA103*'Key Assumptions'!$I41</f>
        <v>0</v>
      </c>
      <c r="AP103" s="83">
        <f>KPCO_Additions_Winter!AB103*'Key Assumptions'!$I41</f>
        <v>0</v>
      </c>
      <c r="AQ103" s="83">
        <f>KPCO_Additions_Winter!AC103*'Key Assumptions'!$I41</f>
        <v>0</v>
      </c>
      <c r="AR103" s="83">
        <f>KPCO_Additions_Winter!AD103*'Key Assumptions'!$I41</f>
        <v>0</v>
      </c>
      <c r="AT103" t="s">
        <v>98</v>
      </c>
    </row>
    <row r="104" spans="1:46" x14ac:dyDescent="0.25">
      <c r="A104" s="10" t="str">
        <f>KPCO_Additions_Summer!A104</f>
        <v>Area 1001 Gas IC 2043</v>
      </c>
      <c r="B104" s="10">
        <f>KPCO_Additions_Summer!B104</f>
        <v>2043</v>
      </c>
      <c r="C104" s="10" t="str">
        <f>KPCO_Additions_Summer!C104</f>
        <v>Gas IC</v>
      </c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R104" s="83">
        <f t="shared" si="73"/>
        <v>0</v>
      </c>
      <c r="S104" s="83">
        <f t="shared" si="74"/>
        <v>0</v>
      </c>
      <c r="T104" s="83">
        <f t="shared" si="75"/>
        <v>0</v>
      </c>
      <c r="U104" s="83">
        <f t="shared" si="76"/>
        <v>0</v>
      </c>
      <c r="V104" s="83">
        <f t="shared" si="84"/>
        <v>0</v>
      </c>
      <c r="W104" s="83">
        <f t="shared" si="84"/>
        <v>0</v>
      </c>
      <c r="X104" s="83">
        <f t="shared" si="78"/>
        <v>0</v>
      </c>
      <c r="Y104" s="83">
        <f t="shared" si="79"/>
        <v>0</v>
      </c>
      <c r="Z104" s="83">
        <f t="shared" si="80"/>
        <v>0</v>
      </c>
      <c r="AA104" s="83">
        <f t="shared" si="81"/>
        <v>0</v>
      </c>
      <c r="AB104" s="83">
        <f t="shared" si="85"/>
        <v>0</v>
      </c>
      <c r="AC104" s="83">
        <f t="shared" si="85"/>
        <v>0</v>
      </c>
      <c r="AD104" s="83">
        <f t="shared" si="83"/>
        <v>0</v>
      </c>
      <c r="AF104" s="83">
        <f>KPCO_Additions_Winter!R104*'Key Assumptions'!$I42</f>
        <v>0</v>
      </c>
      <c r="AG104" s="83">
        <f>KPCO_Additions_Winter!S104*'Key Assumptions'!$I42</f>
        <v>0</v>
      </c>
      <c r="AH104" s="83">
        <f>KPCO_Additions_Winter!T104*'Key Assumptions'!$I42</f>
        <v>0</v>
      </c>
      <c r="AI104" s="83">
        <f>KPCO_Additions_Winter!U104*'Key Assumptions'!$I42</f>
        <v>0</v>
      </c>
      <c r="AJ104" s="83">
        <f>KPCO_Additions_Winter!V104*'Key Assumptions'!$I42</f>
        <v>0</v>
      </c>
      <c r="AK104" s="83">
        <f>KPCO_Additions_Winter!W104*'Key Assumptions'!$I42</f>
        <v>0</v>
      </c>
      <c r="AL104" s="83">
        <f>KPCO_Additions_Winter!X104*'Key Assumptions'!$I42</f>
        <v>0</v>
      </c>
      <c r="AM104" s="83">
        <f>KPCO_Additions_Winter!Y104*'Key Assumptions'!$I42</f>
        <v>0</v>
      </c>
      <c r="AN104" s="83">
        <f>KPCO_Additions_Winter!Z104*'Key Assumptions'!$I42</f>
        <v>0</v>
      </c>
      <c r="AO104" s="83">
        <f>KPCO_Additions_Winter!AA104*'Key Assumptions'!$I42</f>
        <v>0</v>
      </c>
      <c r="AP104" s="83">
        <f>KPCO_Additions_Winter!AB104*'Key Assumptions'!$I42</f>
        <v>0</v>
      </c>
      <c r="AQ104" s="83">
        <f>KPCO_Additions_Winter!AC104*'Key Assumptions'!$I42</f>
        <v>0</v>
      </c>
      <c r="AR104" s="83">
        <f>KPCO_Additions_Winter!AD104*'Key Assumptions'!$I42</f>
        <v>0</v>
      </c>
      <c r="AT104" t="s">
        <v>98</v>
      </c>
    </row>
    <row r="105" spans="1:46" x14ac:dyDescent="0.25">
      <c r="A105" s="10" t="str">
        <f>KPCO_Additions_Summer!A105</f>
        <v>Area 1001 Gas CCS 2024</v>
      </c>
      <c r="B105" s="10">
        <f>KPCO_Additions_Summer!B105</f>
        <v>2024</v>
      </c>
      <c r="C105" s="10" t="str">
        <f>KPCO_Additions_Summer!C105</f>
        <v>Gas CCS</v>
      </c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R105" s="83">
        <f>D105</f>
        <v>0</v>
      </c>
      <c r="S105" s="83">
        <f>E105</f>
        <v>0</v>
      </c>
      <c r="T105" s="83">
        <f>F105</f>
        <v>0</v>
      </c>
      <c r="U105" s="83">
        <f>G105</f>
        <v>0</v>
      </c>
      <c r="V105" s="83">
        <f t="shared" ref="V105:W105" si="86">H105</f>
        <v>0</v>
      </c>
      <c r="W105" s="83">
        <f t="shared" si="86"/>
        <v>0</v>
      </c>
      <c r="X105" s="83">
        <f>J105</f>
        <v>0</v>
      </c>
      <c r="Y105" s="83">
        <f>K105</f>
        <v>0</v>
      </c>
      <c r="Z105" s="83">
        <f>L105</f>
        <v>0</v>
      </c>
      <c r="AA105" s="83">
        <f>M105</f>
        <v>0</v>
      </c>
      <c r="AB105" s="83">
        <f t="shared" ref="AB105:AC105" si="87">N105</f>
        <v>0</v>
      </c>
      <c r="AC105" s="83">
        <f t="shared" si="87"/>
        <v>0</v>
      </c>
      <c r="AD105" s="83">
        <f>P105</f>
        <v>0</v>
      </c>
      <c r="AF105" s="83">
        <f>KPCO_Additions_Winter!R105*'Key Assumptions'!$I23</f>
        <v>0</v>
      </c>
      <c r="AG105" s="83">
        <f>KPCO_Additions_Winter!S105*'Key Assumptions'!$I23</f>
        <v>0</v>
      </c>
      <c r="AH105" s="83">
        <f>KPCO_Additions_Winter!T105*'Key Assumptions'!$I23</f>
        <v>0</v>
      </c>
      <c r="AI105" s="83">
        <f>KPCO_Additions_Winter!U105*'Key Assumptions'!$I23</f>
        <v>0</v>
      </c>
      <c r="AJ105" s="83">
        <f>KPCO_Additions_Winter!V105*'Key Assumptions'!$I23</f>
        <v>0</v>
      </c>
      <c r="AK105" s="83">
        <f>KPCO_Additions_Winter!W105*'Key Assumptions'!$I23</f>
        <v>0</v>
      </c>
      <c r="AL105" s="83">
        <f>KPCO_Additions_Winter!X105*'Key Assumptions'!$I23</f>
        <v>0</v>
      </c>
      <c r="AM105" s="83">
        <f>KPCO_Additions_Winter!Y105*'Key Assumptions'!$I23</f>
        <v>0</v>
      </c>
      <c r="AN105" s="83">
        <f>KPCO_Additions_Winter!Z105*'Key Assumptions'!$I23</f>
        <v>0</v>
      </c>
      <c r="AO105" s="83">
        <f>KPCO_Additions_Winter!AA105*'Key Assumptions'!$I23</f>
        <v>0</v>
      </c>
      <c r="AP105" s="83">
        <f>KPCO_Additions_Winter!AB105*'Key Assumptions'!$I23</f>
        <v>0</v>
      </c>
      <c r="AQ105" s="83">
        <f>KPCO_Additions_Winter!AC105*'Key Assumptions'!$I23</f>
        <v>0</v>
      </c>
      <c r="AR105" s="83">
        <f>KPCO_Additions_Winter!AD105*'Key Assumptions'!$I23</f>
        <v>0</v>
      </c>
      <c r="AT105" t="s">
        <v>99</v>
      </c>
    </row>
    <row r="106" spans="1:46" x14ac:dyDescent="0.25">
      <c r="A106" s="10" t="str">
        <f>KPCO_Additions_Summer!A106</f>
        <v>Area 1001 Gas CCS 2025</v>
      </c>
      <c r="B106" s="10">
        <f>KPCO_Additions_Summer!B106</f>
        <v>2025</v>
      </c>
      <c r="C106" s="10" t="str">
        <f>KPCO_Additions_Summer!C106</f>
        <v>Gas CCS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R106" s="83">
        <f t="shared" ref="R106:R124" si="88">D106+R105</f>
        <v>0</v>
      </c>
      <c r="S106" s="83">
        <f t="shared" ref="S106:S124" si="89">E106+S105</f>
        <v>0</v>
      </c>
      <c r="T106" s="83">
        <f t="shared" ref="T106:T124" si="90">F106+T105</f>
        <v>0</v>
      </c>
      <c r="U106" s="83">
        <f t="shared" ref="U106:U124" si="91">G106+U105</f>
        <v>0</v>
      </c>
      <c r="V106" s="83">
        <f t="shared" ref="V106:W121" si="92">H106+V105</f>
        <v>0</v>
      </c>
      <c r="W106" s="83">
        <f t="shared" si="92"/>
        <v>0</v>
      </c>
      <c r="X106" s="83">
        <f t="shared" ref="X106:X124" si="93">J106+X105</f>
        <v>0</v>
      </c>
      <c r="Y106" s="83">
        <f t="shared" ref="Y106:Y124" si="94">K106+Y105</f>
        <v>0</v>
      </c>
      <c r="Z106" s="83">
        <f t="shared" ref="Z106:Z124" si="95">L106+Z105</f>
        <v>0</v>
      </c>
      <c r="AA106" s="83">
        <f t="shared" ref="AA106:AA124" si="96">M106+AA105</f>
        <v>0</v>
      </c>
      <c r="AB106" s="83">
        <f t="shared" ref="AB106:AC121" si="97">N106+AB105</f>
        <v>0</v>
      </c>
      <c r="AC106" s="83">
        <f t="shared" si="97"/>
        <v>0</v>
      </c>
      <c r="AD106" s="83">
        <f t="shared" ref="AD106:AD124" si="98">P106+AD105</f>
        <v>0</v>
      </c>
      <c r="AF106" s="83">
        <f>KPCO_Additions_Winter!R106*'Key Assumptions'!$I24</f>
        <v>0</v>
      </c>
      <c r="AG106" s="83">
        <f>KPCO_Additions_Winter!S106*'Key Assumptions'!$I24</f>
        <v>0</v>
      </c>
      <c r="AH106" s="83">
        <f>KPCO_Additions_Winter!T106*'Key Assumptions'!$I24</f>
        <v>0</v>
      </c>
      <c r="AI106" s="83">
        <f>KPCO_Additions_Winter!U106*'Key Assumptions'!$I24</f>
        <v>0</v>
      </c>
      <c r="AJ106" s="83">
        <f>KPCO_Additions_Winter!V106*'Key Assumptions'!$I24</f>
        <v>0</v>
      </c>
      <c r="AK106" s="83">
        <f>KPCO_Additions_Winter!W106*'Key Assumptions'!$I24</f>
        <v>0</v>
      </c>
      <c r="AL106" s="83">
        <f>KPCO_Additions_Winter!X106*'Key Assumptions'!$I24</f>
        <v>0</v>
      </c>
      <c r="AM106" s="83">
        <f>KPCO_Additions_Winter!Y106*'Key Assumptions'!$I24</f>
        <v>0</v>
      </c>
      <c r="AN106" s="83">
        <f>KPCO_Additions_Winter!Z106*'Key Assumptions'!$I24</f>
        <v>0</v>
      </c>
      <c r="AO106" s="83">
        <f>KPCO_Additions_Winter!AA106*'Key Assumptions'!$I24</f>
        <v>0</v>
      </c>
      <c r="AP106" s="83">
        <f>KPCO_Additions_Winter!AB106*'Key Assumptions'!$I24</f>
        <v>0</v>
      </c>
      <c r="AQ106" s="83">
        <f>KPCO_Additions_Winter!AC106*'Key Assumptions'!$I24</f>
        <v>0</v>
      </c>
      <c r="AR106" s="83">
        <f>KPCO_Additions_Winter!AD106*'Key Assumptions'!$I24</f>
        <v>0</v>
      </c>
      <c r="AT106" t="s">
        <v>99</v>
      </c>
    </row>
    <row r="107" spans="1:46" x14ac:dyDescent="0.25">
      <c r="A107" s="10" t="str">
        <f>KPCO_Additions_Summer!A107</f>
        <v>Area 1001 Gas CCS 2026</v>
      </c>
      <c r="B107" s="10">
        <f>KPCO_Additions_Summer!B107</f>
        <v>2026</v>
      </c>
      <c r="C107" s="10" t="str">
        <f>KPCO_Additions_Summer!C107</f>
        <v>Gas CCS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R107" s="83">
        <f t="shared" si="88"/>
        <v>0</v>
      </c>
      <c r="S107" s="83">
        <f t="shared" si="89"/>
        <v>0</v>
      </c>
      <c r="T107" s="83">
        <f t="shared" si="90"/>
        <v>0</v>
      </c>
      <c r="U107" s="83">
        <f t="shared" si="91"/>
        <v>0</v>
      </c>
      <c r="V107" s="83">
        <f t="shared" si="92"/>
        <v>0</v>
      </c>
      <c r="W107" s="83">
        <f t="shared" si="92"/>
        <v>0</v>
      </c>
      <c r="X107" s="83">
        <f t="shared" si="93"/>
        <v>0</v>
      </c>
      <c r="Y107" s="83">
        <f t="shared" si="94"/>
        <v>0</v>
      </c>
      <c r="Z107" s="83">
        <f t="shared" si="95"/>
        <v>0</v>
      </c>
      <c r="AA107" s="83">
        <f t="shared" si="96"/>
        <v>0</v>
      </c>
      <c r="AB107" s="83">
        <f t="shared" si="97"/>
        <v>0</v>
      </c>
      <c r="AC107" s="83">
        <f t="shared" si="97"/>
        <v>0</v>
      </c>
      <c r="AD107" s="83">
        <f t="shared" si="98"/>
        <v>0</v>
      </c>
      <c r="AF107" s="83">
        <f>KPCO_Additions_Winter!R107*'Key Assumptions'!$I25</f>
        <v>0</v>
      </c>
      <c r="AG107" s="83">
        <f>KPCO_Additions_Winter!S107*'Key Assumptions'!$I25</f>
        <v>0</v>
      </c>
      <c r="AH107" s="83">
        <f>KPCO_Additions_Winter!T107*'Key Assumptions'!$I25</f>
        <v>0</v>
      </c>
      <c r="AI107" s="83">
        <f>KPCO_Additions_Winter!U107*'Key Assumptions'!$I25</f>
        <v>0</v>
      </c>
      <c r="AJ107" s="83">
        <f>KPCO_Additions_Winter!V107*'Key Assumptions'!$I25</f>
        <v>0</v>
      </c>
      <c r="AK107" s="83">
        <f>KPCO_Additions_Winter!W107*'Key Assumptions'!$I25</f>
        <v>0</v>
      </c>
      <c r="AL107" s="83">
        <f>KPCO_Additions_Winter!X107*'Key Assumptions'!$I25</f>
        <v>0</v>
      </c>
      <c r="AM107" s="83">
        <f>KPCO_Additions_Winter!Y107*'Key Assumptions'!$I25</f>
        <v>0</v>
      </c>
      <c r="AN107" s="83">
        <f>KPCO_Additions_Winter!Z107*'Key Assumptions'!$I25</f>
        <v>0</v>
      </c>
      <c r="AO107" s="83">
        <f>KPCO_Additions_Winter!AA107*'Key Assumptions'!$I25</f>
        <v>0</v>
      </c>
      <c r="AP107" s="83">
        <f>KPCO_Additions_Winter!AB107*'Key Assumptions'!$I25</f>
        <v>0</v>
      </c>
      <c r="AQ107" s="83">
        <f>KPCO_Additions_Winter!AC107*'Key Assumptions'!$I25</f>
        <v>0</v>
      </c>
      <c r="AR107" s="83">
        <f>KPCO_Additions_Winter!AD107*'Key Assumptions'!$I25</f>
        <v>0</v>
      </c>
      <c r="AT107" t="s">
        <v>99</v>
      </c>
    </row>
    <row r="108" spans="1:46" x14ac:dyDescent="0.25">
      <c r="A108" s="10" t="str">
        <f>KPCO_Additions_Summer!A108</f>
        <v>Area 1001 Gas CCS 2027</v>
      </c>
      <c r="B108" s="10">
        <f>KPCO_Additions_Summer!B108</f>
        <v>2027</v>
      </c>
      <c r="C108" s="10" t="str">
        <f>KPCO_Additions_Summer!C108</f>
        <v>Gas CCS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R108" s="83">
        <f t="shared" si="88"/>
        <v>0</v>
      </c>
      <c r="S108" s="83">
        <f t="shared" si="89"/>
        <v>0</v>
      </c>
      <c r="T108" s="83">
        <f t="shared" si="90"/>
        <v>0</v>
      </c>
      <c r="U108" s="83">
        <f t="shared" si="91"/>
        <v>0</v>
      </c>
      <c r="V108" s="83">
        <f t="shared" si="92"/>
        <v>0</v>
      </c>
      <c r="W108" s="83">
        <f t="shared" si="92"/>
        <v>0</v>
      </c>
      <c r="X108" s="83">
        <f t="shared" si="93"/>
        <v>0</v>
      </c>
      <c r="Y108" s="83">
        <f t="shared" si="94"/>
        <v>0</v>
      </c>
      <c r="Z108" s="83">
        <f t="shared" si="95"/>
        <v>0</v>
      </c>
      <c r="AA108" s="83">
        <f t="shared" si="96"/>
        <v>0</v>
      </c>
      <c r="AB108" s="83">
        <f t="shared" si="97"/>
        <v>0</v>
      </c>
      <c r="AC108" s="83">
        <f t="shared" si="97"/>
        <v>0</v>
      </c>
      <c r="AD108" s="83">
        <f t="shared" si="98"/>
        <v>0</v>
      </c>
      <c r="AF108" s="83">
        <f>KPCO_Additions_Winter!R108*'Key Assumptions'!$I26</f>
        <v>0</v>
      </c>
      <c r="AG108" s="83">
        <f>KPCO_Additions_Winter!S108*'Key Assumptions'!$I26</f>
        <v>0</v>
      </c>
      <c r="AH108" s="83">
        <f>KPCO_Additions_Winter!T108*'Key Assumptions'!$I26</f>
        <v>0</v>
      </c>
      <c r="AI108" s="83">
        <f>KPCO_Additions_Winter!U108*'Key Assumptions'!$I26</f>
        <v>0</v>
      </c>
      <c r="AJ108" s="83">
        <f>KPCO_Additions_Winter!V108*'Key Assumptions'!$I26</f>
        <v>0</v>
      </c>
      <c r="AK108" s="83">
        <f>KPCO_Additions_Winter!W108*'Key Assumptions'!$I26</f>
        <v>0</v>
      </c>
      <c r="AL108" s="83">
        <f>KPCO_Additions_Winter!X108*'Key Assumptions'!$I26</f>
        <v>0</v>
      </c>
      <c r="AM108" s="83">
        <f>KPCO_Additions_Winter!Y108*'Key Assumptions'!$I26</f>
        <v>0</v>
      </c>
      <c r="AN108" s="83">
        <f>KPCO_Additions_Winter!Z108*'Key Assumptions'!$I26</f>
        <v>0</v>
      </c>
      <c r="AO108" s="83">
        <f>KPCO_Additions_Winter!AA108*'Key Assumptions'!$I26</f>
        <v>0</v>
      </c>
      <c r="AP108" s="83">
        <f>KPCO_Additions_Winter!AB108*'Key Assumptions'!$I26</f>
        <v>0</v>
      </c>
      <c r="AQ108" s="83">
        <f>KPCO_Additions_Winter!AC108*'Key Assumptions'!$I26</f>
        <v>0</v>
      </c>
      <c r="AR108" s="83">
        <f>KPCO_Additions_Winter!AD108*'Key Assumptions'!$I26</f>
        <v>0</v>
      </c>
      <c r="AT108" t="s">
        <v>99</v>
      </c>
    </row>
    <row r="109" spans="1:46" x14ac:dyDescent="0.25">
      <c r="A109" s="10" t="str">
        <f>KPCO_Additions_Summer!A109</f>
        <v>Area 1001 Gas CCS 2028</v>
      </c>
      <c r="B109" s="10">
        <f>KPCO_Additions_Summer!B109</f>
        <v>2028</v>
      </c>
      <c r="C109" s="10" t="str">
        <f>KPCO_Additions_Summer!C109</f>
        <v>Gas CCS</v>
      </c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R109" s="83">
        <f t="shared" si="88"/>
        <v>0</v>
      </c>
      <c r="S109" s="83">
        <f t="shared" si="89"/>
        <v>0</v>
      </c>
      <c r="T109" s="83">
        <f t="shared" si="90"/>
        <v>0</v>
      </c>
      <c r="U109" s="83">
        <f t="shared" si="91"/>
        <v>0</v>
      </c>
      <c r="V109" s="83">
        <f t="shared" si="92"/>
        <v>0</v>
      </c>
      <c r="W109" s="83">
        <f t="shared" si="92"/>
        <v>0</v>
      </c>
      <c r="X109" s="83">
        <f t="shared" si="93"/>
        <v>0</v>
      </c>
      <c r="Y109" s="83">
        <f t="shared" si="94"/>
        <v>0</v>
      </c>
      <c r="Z109" s="83">
        <f t="shared" si="95"/>
        <v>0</v>
      </c>
      <c r="AA109" s="83">
        <f t="shared" si="96"/>
        <v>0</v>
      </c>
      <c r="AB109" s="83">
        <f t="shared" si="97"/>
        <v>0</v>
      </c>
      <c r="AC109" s="83">
        <f t="shared" si="97"/>
        <v>0</v>
      </c>
      <c r="AD109" s="83">
        <f t="shared" si="98"/>
        <v>0</v>
      </c>
      <c r="AF109" s="83">
        <f>KPCO_Additions_Winter!R109*'Key Assumptions'!$I27</f>
        <v>0</v>
      </c>
      <c r="AG109" s="83">
        <f>KPCO_Additions_Winter!S109*'Key Assumptions'!$I27</f>
        <v>0</v>
      </c>
      <c r="AH109" s="83">
        <f>KPCO_Additions_Winter!T109*'Key Assumptions'!$I27</f>
        <v>0</v>
      </c>
      <c r="AI109" s="83">
        <f>KPCO_Additions_Winter!U109*'Key Assumptions'!$I27</f>
        <v>0</v>
      </c>
      <c r="AJ109" s="83">
        <f>KPCO_Additions_Winter!V109*'Key Assumptions'!$I27</f>
        <v>0</v>
      </c>
      <c r="AK109" s="83">
        <f>KPCO_Additions_Winter!W109*'Key Assumptions'!$I27</f>
        <v>0</v>
      </c>
      <c r="AL109" s="83">
        <f>KPCO_Additions_Winter!X109*'Key Assumptions'!$I27</f>
        <v>0</v>
      </c>
      <c r="AM109" s="83">
        <f>KPCO_Additions_Winter!Y109*'Key Assumptions'!$I27</f>
        <v>0</v>
      </c>
      <c r="AN109" s="83">
        <f>KPCO_Additions_Winter!Z109*'Key Assumptions'!$I27</f>
        <v>0</v>
      </c>
      <c r="AO109" s="83">
        <f>KPCO_Additions_Winter!AA109*'Key Assumptions'!$I27</f>
        <v>0</v>
      </c>
      <c r="AP109" s="83">
        <f>KPCO_Additions_Winter!AB109*'Key Assumptions'!$I27</f>
        <v>0</v>
      </c>
      <c r="AQ109" s="83">
        <f>KPCO_Additions_Winter!AC109*'Key Assumptions'!$I27</f>
        <v>0</v>
      </c>
      <c r="AR109" s="83">
        <f>KPCO_Additions_Winter!AD109*'Key Assumptions'!$I27</f>
        <v>0</v>
      </c>
      <c r="AT109" t="s">
        <v>99</v>
      </c>
    </row>
    <row r="110" spans="1:46" x14ac:dyDescent="0.25">
      <c r="A110" s="10" t="str">
        <f>KPCO_Additions_Summer!A110</f>
        <v>Area 1001 Gas CCS 2029</v>
      </c>
      <c r="B110" s="10">
        <f>KPCO_Additions_Summer!B110</f>
        <v>2029</v>
      </c>
      <c r="C110" s="10" t="str">
        <f>KPCO_Additions_Summer!C110</f>
        <v>Gas CCS</v>
      </c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R110" s="83">
        <f t="shared" si="88"/>
        <v>0</v>
      </c>
      <c r="S110" s="83">
        <f t="shared" si="89"/>
        <v>0</v>
      </c>
      <c r="T110" s="83">
        <f t="shared" si="90"/>
        <v>0</v>
      </c>
      <c r="U110" s="83">
        <f t="shared" si="91"/>
        <v>0</v>
      </c>
      <c r="V110" s="83">
        <f t="shared" si="92"/>
        <v>0</v>
      </c>
      <c r="W110" s="83">
        <f t="shared" si="92"/>
        <v>0</v>
      </c>
      <c r="X110" s="83">
        <f t="shared" si="93"/>
        <v>0</v>
      </c>
      <c r="Y110" s="83">
        <f t="shared" si="94"/>
        <v>0</v>
      </c>
      <c r="Z110" s="83">
        <f t="shared" si="95"/>
        <v>0</v>
      </c>
      <c r="AA110" s="83">
        <f t="shared" si="96"/>
        <v>0</v>
      </c>
      <c r="AB110" s="83">
        <f t="shared" si="97"/>
        <v>0</v>
      </c>
      <c r="AC110" s="83">
        <f t="shared" si="97"/>
        <v>0</v>
      </c>
      <c r="AD110" s="83">
        <f t="shared" si="98"/>
        <v>0</v>
      </c>
      <c r="AF110" s="83">
        <f>KPCO_Additions_Winter!R110*'Key Assumptions'!$I28</f>
        <v>0</v>
      </c>
      <c r="AG110" s="83">
        <f>KPCO_Additions_Winter!S110*'Key Assumptions'!$I28</f>
        <v>0</v>
      </c>
      <c r="AH110" s="83">
        <f>KPCO_Additions_Winter!T110*'Key Assumptions'!$I28</f>
        <v>0</v>
      </c>
      <c r="AI110" s="83">
        <f>KPCO_Additions_Winter!U110*'Key Assumptions'!$I28</f>
        <v>0</v>
      </c>
      <c r="AJ110" s="83">
        <f>KPCO_Additions_Winter!V110*'Key Assumptions'!$I28</f>
        <v>0</v>
      </c>
      <c r="AK110" s="83">
        <f>KPCO_Additions_Winter!W110*'Key Assumptions'!$I28</f>
        <v>0</v>
      </c>
      <c r="AL110" s="83">
        <f>KPCO_Additions_Winter!X110*'Key Assumptions'!$I28</f>
        <v>0</v>
      </c>
      <c r="AM110" s="83">
        <f>KPCO_Additions_Winter!Y110*'Key Assumptions'!$I28</f>
        <v>0</v>
      </c>
      <c r="AN110" s="83">
        <f>KPCO_Additions_Winter!Z110*'Key Assumptions'!$I28</f>
        <v>0</v>
      </c>
      <c r="AO110" s="83">
        <f>KPCO_Additions_Winter!AA110*'Key Assumptions'!$I28</f>
        <v>0</v>
      </c>
      <c r="AP110" s="83">
        <f>KPCO_Additions_Winter!AB110*'Key Assumptions'!$I28</f>
        <v>0</v>
      </c>
      <c r="AQ110" s="83">
        <f>KPCO_Additions_Winter!AC110*'Key Assumptions'!$I28</f>
        <v>0</v>
      </c>
      <c r="AR110" s="83">
        <f>KPCO_Additions_Winter!AD110*'Key Assumptions'!$I28</f>
        <v>0</v>
      </c>
      <c r="AT110" t="s">
        <v>99</v>
      </c>
    </row>
    <row r="111" spans="1:46" x14ac:dyDescent="0.25">
      <c r="A111" s="10" t="str">
        <f>KPCO_Additions_Summer!A111</f>
        <v>Area 1001 Gas CCS 2030</v>
      </c>
      <c r="B111" s="10">
        <f>KPCO_Additions_Summer!B111</f>
        <v>2030</v>
      </c>
      <c r="C111" s="10" t="str">
        <f>KPCO_Additions_Summer!C111</f>
        <v>Gas CCS</v>
      </c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R111" s="83">
        <f t="shared" si="88"/>
        <v>0</v>
      </c>
      <c r="S111" s="83">
        <f t="shared" si="89"/>
        <v>0</v>
      </c>
      <c r="T111" s="83">
        <f t="shared" si="90"/>
        <v>0</v>
      </c>
      <c r="U111" s="83">
        <f t="shared" si="91"/>
        <v>0</v>
      </c>
      <c r="V111" s="83">
        <f t="shared" si="92"/>
        <v>0</v>
      </c>
      <c r="W111" s="83">
        <f t="shared" si="92"/>
        <v>0</v>
      </c>
      <c r="X111" s="83">
        <f t="shared" si="93"/>
        <v>0</v>
      </c>
      <c r="Y111" s="83">
        <f t="shared" si="94"/>
        <v>0</v>
      </c>
      <c r="Z111" s="83">
        <f t="shared" si="95"/>
        <v>0</v>
      </c>
      <c r="AA111" s="83">
        <f t="shared" si="96"/>
        <v>0</v>
      </c>
      <c r="AB111" s="83">
        <f t="shared" si="97"/>
        <v>0</v>
      </c>
      <c r="AC111" s="83">
        <f t="shared" si="97"/>
        <v>0</v>
      </c>
      <c r="AD111" s="83">
        <f t="shared" si="98"/>
        <v>0</v>
      </c>
      <c r="AF111" s="83">
        <f>KPCO_Additions_Winter!R111*'Key Assumptions'!$I29</f>
        <v>0</v>
      </c>
      <c r="AG111" s="83">
        <f>KPCO_Additions_Winter!S111*'Key Assumptions'!$I29</f>
        <v>0</v>
      </c>
      <c r="AH111" s="83">
        <f>KPCO_Additions_Winter!T111*'Key Assumptions'!$I29</f>
        <v>0</v>
      </c>
      <c r="AI111" s="83">
        <f>KPCO_Additions_Winter!U111*'Key Assumptions'!$I29</f>
        <v>0</v>
      </c>
      <c r="AJ111" s="83">
        <f>KPCO_Additions_Winter!V111*'Key Assumptions'!$I29</f>
        <v>0</v>
      </c>
      <c r="AK111" s="83">
        <f>KPCO_Additions_Winter!W111*'Key Assumptions'!$I29</f>
        <v>0</v>
      </c>
      <c r="AL111" s="83">
        <f>KPCO_Additions_Winter!X111*'Key Assumptions'!$I29</f>
        <v>0</v>
      </c>
      <c r="AM111" s="83">
        <f>KPCO_Additions_Winter!Y111*'Key Assumptions'!$I29</f>
        <v>0</v>
      </c>
      <c r="AN111" s="83">
        <f>KPCO_Additions_Winter!Z111*'Key Assumptions'!$I29</f>
        <v>0</v>
      </c>
      <c r="AO111" s="83">
        <f>KPCO_Additions_Winter!AA111*'Key Assumptions'!$I29</f>
        <v>0</v>
      </c>
      <c r="AP111" s="83">
        <f>KPCO_Additions_Winter!AB111*'Key Assumptions'!$I29</f>
        <v>0</v>
      </c>
      <c r="AQ111" s="83">
        <f>KPCO_Additions_Winter!AC111*'Key Assumptions'!$I29</f>
        <v>0</v>
      </c>
      <c r="AR111" s="83">
        <f>KPCO_Additions_Winter!AD111*'Key Assumptions'!$I29</f>
        <v>0</v>
      </c>
      <c r="AT111" t="s">
        <v>99</v>
      </c>
    </row>
    <row r="112" spans="1:46" x14ac:dyDescent="0.25">
      <c r="A112" s="10" t="str">
        <f>KPCO_Additions_Summer!A112</f>
        <v>Area 1001 Gas CCS 2031</v>
      </c>
      <c r="B112" s="10">
        <f>KPCO_Additions_Summer!B112</f>
        <v>2031</v>
      </c>
      <c r="C112" s="10" t="str">
        <f>KPCO_Additions_Summer!C112</f>
        <v>Gas CCS</v>
      </c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R112" s="83">
        <f t="shared" si="88"/>
        <v>0</v>
      </c>
      <c r="S112" s="83">
        <f t="shared" si="89"/>
        <v>0</v>
      </c>
      <c r="T112" s="83">
        <f t="shared" si="90"/>
        <v>0</v>
      </c>
      <c r="U112" s="83">
        <f t="shared" si="91"/>
        <v>0</v>
      </c>
      <c r="V112" s="83">
        <f t="shared" si="92"/>
        <v>0</v>
      </c>
      <c r="W112" s="83">
        <f t="shared" si="92"/>
        <v>0</v>
      </c>
      <c r="X112" s="83">
        <f t="shared" si="93"/>
        <v>0</v>
      </c>
      <c r="Y112" s="83">
        <f t="shared" si="94"/>
        <v>0</v>
      </c>
      <c r="Z112" s="83">
        <f t="shared" si="95"/>
        <v>0</v>
      </c>
      <c r="AA112" s="83">
        <f t="shared" si="96"/>
        <v>0</v>
      </c>
      <c r="AB112" s="83">
        <f t="shared" si="97"/>
        <v>0</v>
      </c>
      <c r="AC112" s="83">
        <f t="shared" si="97"/>
        <v>0</v>
      </c>
      <c r="AD112" s="83">
        <f t="shared" si="98"/>
        <v>0</v>
      </c>
      <c r="AF112" s="83">
        <f>KPCO_Additions_Winter!R112*'Key Assumptions'!$I30</f>
        <v>0</v>
      </c>
      <c r="AG112" s="83">
        <f>KPCO_Additions_Winter!S112*'Key Assumptions'!$I30</f>
        <v>0</v>
      </c>
      <c r="AH112" s="83">
        <f>KPCO_Additions_Winter!T112*'Key Assumptions'!$I30</f>
        <v>0</v>
      </c>
      <c r="AI112" s="83">
        <f>KPCO_Additions_Winter!U112*'Key Assumptions'!$I30</f>
        <v>0</v>
      </c>
      <c r="AJ112" s="83">
        <f>KPCO_Additions_Winter!V112*'Key Assumptions'!$I30</f>
        <v>0</v>
      </c>
      <c r="AK112" s="83">
        <f>KPCO_Additions_Winter!W112*'Key Assumptions'!$I30</f>
        <v>0</v>
      </c>
      <c r="AL112" s="83">
        <f>KPCO_Additions_Winter!X112*'Key Assumptions'!$I30</f>
        <v>0</v>
      </c>
      <c r="AM112" s="83">
        <f>KPCO_Additions_Winter!Y112*'Key Assumptions'!$I30</f>
        <v>0</v>
      </c>
      <c r="AN112" s="83">
        <f>KPCO_Additions_Winter!Z112*'Key Assumptions'!$I30</f>
        <v>0</v>
      </c>
      <c r="AO112" s="83">
        <f>KPCO_Additions_Winter!AA112*'Key Assumptions'!$I30</f>
        <v>0</v>
      </c>
      <c r="AP112" s="83">
        <f>KPCO_Additions_Winter!AB112*'Key Assumptions'!$I30</f>
        <v>0</v>
      </c>
      <c r="AQ112" s="83">
        <f>KPCO_Additions_Winter!AC112*'Key Assumptions'!$I30</f>
        <v>0</v>
      </c>
      <c r="AR112" s="83">
        <f>KPCO_Additions_Winter!AD112*'Key Assumptions'!$I30</f>
        <v>0</v>
      </c>
      <c r="AT112" t="s">
        <v>99</v>
      </c>
    </row>
    <row r="113" spans="1:46" x14ac:dyDescent="0.25">
      <c r="A113" s="10" t="str">
        <f>KPCO_Additions_Summer!A113</f>
        <v>Area 1001 Gas CCS 2032</v>
      </c>
      <c r="B113" s="10">
        <f>KPCO_Additions_Summer!B113</f>
        <v>2032</v>
      </c>
      <c r="C113" s="10" t="str">
        <f>KPCO_Additions_Summer!C113</f>
        <v>Gas CCS</v>
      </c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R113" s="83">
        <f t="shared" si="88"/>
        <v>0</v>
      </c>
      <c r="S113" s="83">
        <f t="shared" si="89"/>
        <v>0</v>
      </c>
      <c r="T113" s="83">
        <f t="shared" si="90"/>
        <v>0</v>
      </c>
      <c r="U113" s="83">
        <f t="shared" si="91"/>
        <v>0</v>
      </c>
      <c r="V113" s="83">
        <f t="shared" si="92"/>
        <v>0</v>
      </c>
      <c r="W113" s="83">
        <f t="shared" si="92"/>
        <v>0</v>
      </c>
      <c r="X113" s="83">
        <f t="shared" si="93"/>
        <v>0</v>
      </c>
      <c r="Y113" s="83">
        <f t="shared" si="94"/>
        <v>0</v>
      </c>
      <c r="Z113" s="83">
        <f t="shared" si="95"/>
        <v>0</v>
      </c>
      <c r="AA113" s="83">
        <f t="shared" si="96"/>
        <v>0</v>
      </c>
      <c r="AB113" s="83">
        <f t="shared" si="97"/>
        <v>0</v>
      </c>
      <c r="AC113" s="83">
        <f t="shared" si="97"/>
        <v>0</v>
      </c>
      <c r="AD113" s="83">
        <f t="shared" si="98"/>
        <v>0</v>
      </c>
      <c r="AF113" s="83">
        <f>KPCO_Additions_Winter!R113*'Key Assumptions'!$I31</f>
        <v>0</v>
      </c>
      <c r="AG113" s="83">
        <f>KPCO_Additions_Winter!S113*'Key Assumptions'!$I31</f>
        <v>0</v>
      </c>
      <c r="AH113" s="83">
        <f>KPCO_Additions_Winter!T113*'Key Assumptions'!$I31</f>
        <v>0</v>
      </c>
      <c r="AI113" s="83">
        <f>KPCO_Additions_Winter!U113*'Key Assumptions'!$I31</f>
        <v>0</v>
      </c>
      <c r="AJ113" s="83">
        <f>KPCO_Additions_Winter!V113*'Key Assumptions'!$I31</f>
        <v>0</v>
      </c>
      <c r="AK113" s="83">
        <f>KPCO_Additions_Winter!W113*'Key Assumptions'!$I31</f>
        <v>0</v>
      </c>
      <c r="AL113" s="83">
        <f>KPCO_Additions_Winter!X113*'Key Assumptions'!$I31</f>
        <v>0</v>
      </c>
      <c r="AM113" s="83">
        <f>KPCO_Additions_Winter!Y113*'Key Assumptions'!$I31</f>
        <v>0</v>
      </c>
      <c r="AN113" s="83">
        <f>KPCO_Additions_Winter!Z113*'Key Assumptions'!$I31</f>
        <v>0</v>
      </c>
      <c r="AO113" s="83">
        <f>KPCO_Additions_Winter!AA113*'Key Assumptions'!$I31</f>
        <v>0</v>
      </c>
      <c r="AP113" s="83">
        <f>KPCO_Additions_Winter!AB113*'Key Assumptions'!$I31</f>
        <v>0</v>
      </c>
      <c r="AQ113" s="83">
        <f>KPCO_Additions_Winter!AC113*'Key Assumptions'!$I31</f>
        <v>0</v>
      </c>
      <c r="AR113" s="83">
        <f>KPCO_Additions_Winter!AD113*'Key Assumptions'!$I31</f>
        <v>0</v>
      </c>
      <c r="AT113" t="s">
        <v>99</v>
      </c>
    </row>
    <row r="114" spans="1:46" x14ac:dyDescent="0.25">
      <c r="A114" s="10" t="str">
        <f>KPCO_Additions_Summer!A114</f>
        <v>Area 1001 Gas CCS 2033</v>
      </c>
      <c r="B114" s="10">
        <f>KPCO_Additions_Summer!B114</f>
        <v>2033</v>
      </c>
      <c r="C114" s="10" t="str">
        <f>KPCO_Additions_Summer!C114</f>
        <v>Gas CCS</v>
      </c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R114" s="83">
        <f t="shared" si="88"/>
        <v>0</v>
      </c>
      <c r="S114" s="83">
        <f t="shared" si="89"/>
        <v>0</v>
      </c>
      <c r="T114" s="83">
        <f t="shared" si="90"/>
        <v>0</v>
      </c>
      <c r="U114" s="83">
        <f t="shared" si="91"/>
        <v>0</v>
      </c>
      <c r="V114" s="83">
        <f t="shared" si="92"/>
        <v>0</v>
      </c>
      <c r="W114" s="83">
        <f t="shared" si="92"/>
        <v>0</v>
      </c>
      <c r="X114" s="83">
        <f t="shared" si="93"/>
        <v>0</v>
      </c>
      <c r="Y114" s="83">
        <f t="shared" si="94"/>
        <v>0</v>
      </c>
      <c r="Z114" s="83">
        <f t="shared" si="95"/>
        <v>0</v>
      </c>
      <c r="AA114" s="83">
        <f t="shared" si="96"/>
        <v>0</v>
      </c>
      <c r="AB114" s="83">
        <f t="shared" si="97"/>
        <v>0</v>
      </c>
      <c r="AC114" s="83">
        <f t="shared" si="97"/>
        <v>0</v>
      </c>
      <c r="AD114" s="83">
        <f t="shared" si="98"/>
        <v>0</v>
      </c>
      <c r="AF114" s="83">
        <f>KPCO_Additions_Winter!R114*'Key Assumptions'!$I32</f>
        <v>0</v>
      </c>
      <c r="AG114" s="83">
        <f>KPCO_Additions_Winter!S114*'Key Assumptions'!$I32</f>
        <v>0</v>
      </c>
      <c r="AH114" s="83">
        <f>KPCO_Additions_Winter!T114*'Key Assumptions'!$I32</f>
        <v>0</v>
      </c>
      <c r="AI114" s="83">
        <f>KPCO_Additions_Winter!U114*'Key Assumptions'!$I32</f>
        <v>0</v>
      </c>
      <c r="AJ114" s="83">
        <f>KPCO_Additions_Winter!V114*'Key Assumptions'!$I32</f>
        <v>0</v>
      </c>
      <c r="AK114" s="83">
        <f>KPCO_Additions_Winter!W114*'Key Assumptions'!$I32</f>
        <v>0</v>
      </c>
      <c r="AL114" s="83">
        <f>KPCO_Additions_Winter!X114*'Key Assumptions'!$I32</f>
        <v>0</v>
      </c>
      <c r="AM114" s="83">
        <f>KPCO_Additions_Winter!Y114*'Key Assumptions'!$I32</f>
        <v>0</v>
      </c>
      <c r="AN114" s="83">
        <f>KPCO_Additions_Winter!Z114*'Key Assumptions'!$I32</f>
        <v>0</v>
      </c>
      <c r="AO114" s="83">
        <f>KPCO_Additions_Winter!AA114*'Key Assumptions'!$I32</f>
        <v>0</v>
      </c>
      <c r="AP114" s="83">
        <f>KPCO_Additions_Winter!AB114*'Key Assumptions'!$I32</f>
        <v>0</v>
      </c>
      <c r="AQ114" s="83">
        <f>KPCO_Additions_Winter!AC114*'Key Assumptions'!$I32</f>
        <v>0</v>
      </c>
      <c r="AR114" s="83">
        <f>KPCO_Additions_Winter!AD114*'Key Assumptions'!$I32</f>
        <v>0</v>
      </c>
      <c r="AT114" t="s">
        <v>99</v>
      </c>
    </row>
    <row r="115" spans="1:46" x14ac:dyDescent="0.25">
      <c r="A115" s="10" t="str">
        <f>KPCO_Additions_Summer!A115</f>
        <v>Area 1001 Gas CCS 2034</v>
      </c>
      <c r="B115" s="10">
        <f>KPCO_Additions_Summer!B115</f>
        <v>2034</v>
      </c>
      <c r="C115" s="10" t="str">
        <f>KPCO_Additions_Summer!C115</f>
        <v>Gas CCS</v>
      </c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R115" s="83">
        <f t="shared" si="88"/>
        <v>0</v>
      </c>
      <c r="S115" s="83">
        <f t="shared" si="89"/>
        <v>0</v>
      </c>
      <c r="T115" s="83">
        <f t="shared" si="90"/>
        <v>0</v>
      </c>
      <c r="U115" s="83">
        <f t="shared" si="91"/>
        <v>0</v>
      </c>
      <c r="V115" s="83">
        <f t="shared" si="92"/>
        <v>0</v>
      </c>
      <c r="W115" s="83">
        <f t="shared" si="92"/>
        <v>0</v>
      </c>
      <c r="X115" s="83">
        <f t="shared" si="93"/>
        <v>0</v>
      </c>
      <c r="Y115" s="83">
        <f t="shared" si="94"/>
        <v>0</v>
      </c>
      <c r="Z115" s="83">
        <f t="shared" si="95"/>
        <v>0</v>
      </c>
      <c r="AA115" s="83">
        <f t="shared" si="96"/>
        <v>0</v>
      </c>
      <c r="AB115" s="83">
        <f t="shared" si="97"/>
        <v>0</v>
      </c>
      <c r="AC115" s="83">
        <f t="shared" si="97"/>
        <v>0</v>
      </c>
      <c r="AD115" s="83">
        <f t="shared" si="98"/>
        <v>0</v>
      </c>
      <c r="AF115" s="83">
        <f>KPCO_Additions_Winter!R115*'Key Assumptions'!$I33</f>
        <v>0</v>
      </c>
      <c r="AG115" s="83">
        <f>KPCO_Additions_Winter!S115*'Key Assumptions'!$I33</f>
        <v>0</v>
      </c>
      <c r="AH115" s="83">
        <f>KPCO_Additions_Winter!T115*'Key Assumptions'!$I33</f>
        <v>0</v>
      </c>
      <c r="AI115" s="83">
        <f>KPCO_Additions_Winter!U115*'Key Assumptions'!$I33</f>
        <v>0</v>
      </c>
      <c r="AJ115" s="83">
        <f>KPCO_Additions_Winter!V115*'Key Assumptions'!$I33</f>
        <v>0</v>
      </c>
      <c r="AK115" s="83">
        <f>KPCO_Additions_Winter!W115*'Key Assumptions'!$I33</f>
        <v>0</v>
      </c>
      <c r="AL115" s="83">
        <f>KPCO_Additions_Winter!X115*'Key Assumptions'!$I33</f>
        <v>0</v>
      </c>
      <c r="AM115" s="83">
        <f>KPCO_Additions_Winter!Y115*'Key Assumptions'!$I33</f>
        <v>0</v>
      </c>
      <c r="AN115" s="83">
        <f>KPCO_Additions_Winter!Z115*'Key Assumptions'!$I33</f>
        <v>0</v>
      </c>
      <c r="AO115" s="83">
        <f>KPCO_Additions_Winter!AA115*'Key Assumptions'!$I33</f>
        <v>0</v>
      </c>
      <c r="AP115" s="83">
        <f>KPCO_Additions_Winter!AB115*'Key Assumptions'!$I33</f>
        <v>0</v>
      </c>
      <c r="AQ115" s="83">
        <f>KPCO_Additions_Winter!AC115*'Key Assumptions'!$I33</f>
        <v>0</v>
      </c>
      <c r="AR115" s="83">
        <f>KPCO_Additions_Winter!AD115*'Key Assumptions'!$I33</f>
        <v>0</v>
      </c>
      <c r="AT115" t="s">
        <v>99</v>
      </c>
    </row>
    <row r="116" spans="1:46" x14ac:dyDescent="0.25">
      <c r="A116" s="10" t="str">
        <f>KPCO_Additions_Summer!A116</f>
        <v>Area 1001 Gas CCS 2035</v>
      </c>
      <c r="B116" s="10">
        <f>KPCO_Additions_Summer!B116</f>
        <v>2035</v>
      </c>
      <c r="C116" s="10" t="str">
        <f>KPCO_Additions_Summer!C116</f>
        <v>Gas CCS</v>
      </c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R116" s="83">
        <f t="shared" si="88"/>
        <v>0</v>
      </c>
      <c r="S116" s="83">
        <f t="shared" si="89"/>
        <v>0</v>
      </c>
      <c r="T116" s="83">
        <f t="shared" si="90"/>
        <v>0</v>
      </c>
      <c r="U116" s="83">
        <f t="shared" si="91"/>
        <v>0</v>
      </c>
      <c r="V116" s="83">
        <f t="shared" si="92"/>
        <v>0</v>
      </c>
      <c r="W116" s="83">
        <f t="shared" si="92"/>
        <v>0</v>
      </c>
      <c r="X116" s="83">
        <f t="shared" si="93"/>
        <v>0</v>
      </c>
      <c r="Y116" s="83">
        <f t="shared" si="94"/>
        <v>0</v>
      </c>
      <c r="Z116" s="83">
        <f t="shared" si="95"/>
        <v>0</v>
      </c>
      <c r="AA116" s="83">
        <f t="shared" si="96"/>
        <v>0</v>
      </c>
      <c r="AB116" s="83">
        <f t="shared" si="97"/>
        <v>0</v>
      </c>
      <c r="AC116" s="83">
        <f t="shared" si="97"/>
        <v>0</v>
      </c>
      <c r="AD116" s="83">
        <f t="shared" si="98"/>
        <v>0</v>
      </c>
      <c r="AF116" s="83">
        <f>KPCO_Additions_Winter!R116*'Key Assumptions'!$I34</f>
        <v>0</v>
      </c>
      <c r="AG116" s="83">
        <f>KPCO_Additions_Winter!S116*'Key Assumptions'!$I34</f>
        <v>0</v>
      </c>
      <c r="AH116" s="83">
        <f>KPCO_Additions_Winter!T116*'Key Assumptions'!$I34</f>
        <v>0</v>
      </c>
      <c r="AI116" s="83">
        <f>KPCO_Additions_Winter!U116*'Key Assumptions'!$I34</f>
        <v>0</v>
      </c>
      <c r="AJ116" s="83">
        <f>KPCO_Additions_Winter!V116*'Key Assumptions'!$I34</f>
        <v>0</v>
      </c>
      <c r="AK116" s="83">
        <f>KPCO_Additions_Winter!W116*'Key Assumptions'!$I34</f>
        <v>0</v>
      </c>
      <c r="AL116" s="83">
        <f>KPCO_Additions_Winter!X116*'Key Assumptions'!$I34</f>
        <v>0</v>
      </c>
      <c r="AM116" s="83">
        <f>KPCO_Additions_Winter!Y116*'Key Assumptions'!$I34</f>
        <v>0</v>
      </c>
      <c r="AN116" s="83">
        <f>KPCO_Additions_Winter!Z116*'Key Assumptions'!$I34</f>
        <v>0</v>
      </c>
      <c r="AO116" s="83">
        <f>KPCO_Additions_Winter!AA116*'Key Assumptions'!$I34</f>
        <v>0</v>
      </c>
      <c r="AP116" s="83">
        <f>KPCO_Additions_Winter!AB116*'Key Assumptions'!$I34</f>
        <v>0</v>
      </c>
      <c r="AQ116" s="83">
        <f>KPCO_Additions_Winter!AC116*'Key Assumptions'!$I34</f>
        <v>0</v>
      </c>
      <c r="AR116" s="83">
        <f>KPCO_Additions_Winter!AD116*'Key Assumptions'!$I34</f>
        <v>0</v>
      </c>
      <c r="AT116" t="s">
        <v>99</v>
      </c>
    </row>
    <row r="117" spans="1:46" x14ac:dyDescent="0.25">
      <c r="A117" s="10" t="str">
        <f>KPCO_Additions_Summer!A117</f>
        <v>Area 1001 Gas CCS 2036</v>
      </c>
      <c r="B117" s="10">
        <f>KPCO_Additions_Summer!B117</f>
        <v>2036</v>
      </c>
      <c r="C117" s="10" t="str">
        <f>KPCO_Additions_Summer!C117</f>
        <v>Gas CCS</v>
      </c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R117" s="83">
        <f t="shared" si="88"/>
        <v>0</v>
      </c>
      <c r="S117" s="83">
        <f t="shared" si="89"/>
        <v>0</v>
      </c>
      <c r="T117" s="83">
        <f t="shared" si="90"/>
        <v>0</v>
      </c>
      <c r="U117" s="83">
        <f t="shared" si="91"/>
        <v>0</v>
      </c>
      <c r="V117" s="83">
        <f t="shared" si="92"/>
        <v>0</v>
      </c>
      <c r="W117" s="83">
        <f t="shared" si="92"/>
        <v>0</v>
      </c>
      <c r="X117" s="83">
        <f t="shared" si="93"/>
        <v>0</v>
      </c>
      <c r="Y117" s="83">
        <f t="shared" si="94"/>
        <v>0</v>
      </c>
      <c r="Z117" s="83">
        <f t="shared" si="95"/>
        <v>0</v>
      </c>
      <c r="AA117" s="83">
        <f t="shared" si="96"/>
        <v>0</v>
      </c>
      <c r="AB117" s="83">
        <f t="shared" si="97"/>
        <v>0</v>
      </c>
      <c r="AC117" s="83">
        <f t="shared" si="97"/>
        <v>0</v>
      </c>
      <c r="AD117" s="83">
        <f t="shared" si="98"/>
        <v>0</v>
      </c>
      <c r="AF117" s="83">
        <f>KPCO_Additions_Winter!R117*'Key Assumptions'!$I35</f>
        <v>0</v>
      </c>
      <c r="AG117" s="83">
        <f>KPCO_Additions_Winter!S117*'Key Assumptions'!$I35</f>
        <v>0</v>
      </c>
      <c r="AH117" s="83">
        <f>KPCO_Additions_Winter!T117*'Key Assumptions'!$I35</f>
        <v>0</v>
      </c>
      <c r="AI117" s="83">
        <f>KPCO_Additions_Winter!U117*'Key Assumptions'!$I35</f>
        <v>0</v>
      </c>
      <c r="AJ117" s="83">
        <f>KPCO_Additions_Winter!V117*'Key Assumptions'!$I35</f>
        <v>0</v>
      </c>
      <c r="AK117" s="83">
        <f>KPCO_Additions_Winter!W117*'Key Assumptions'!$I35</f>
        <v>0</v>
      </c>
      <c r="AL117" s="83">
        <f>KPCO_Additions_Winter!X117*'Key Assumptions'!$I35</f>
        <v>0</v>
      </c>
      <c r="AM117" s="83">
        <f>KPCO_Additions_Winter!Y117*'Key Assumptions'!$I35</f>
        <v>0</v>
      </c>
      <c r="AN117" s="83">
        <f>KPCO_Additions_Winter!Z117*'Key Assumptions'!$I35</f>
        <v>0</v>
      </c>
      <c r="AO117" s="83">
        <f>KPCO_Additions_Winter!AA117*'Key Assumptions'!$I35</f>
        <v>0</v>
      </c>
      <c r="AP117" s="83">
        <f>KPCO_Additions_Winter!AB117*'Key Assumptions'!$I35</f>
        <v>0</v>
      </c>
      <c r="AQ117" s="83">
        <f>KPCO_Additions_Winter!AC117*'Key Assumptions'!$I35</f>
        <v>0</v>
      </c>
      <c r="AR117" s="83">
        <f>KPCO_Additions_Winter!AD117*'Key Assumptions'!$I35</f>
        <v>0</v>
      </c>
      <c r="AT117" t="s">
        <v>99</v>
      </c>
    </row>
    <row r="118" spans="1:46" x14ac:dyDescent="0.25">
      <c r="A118" s="10" t="str">
        <f>KPCO_Additions_Summer!A118</f>
        <v>Area 1001 Gas CCS 2037</v>
      </c>
      <c r="B118" s="10">
        <f>KPCO_Additions_Summer!B118</f>
        <v>2037</v>
      </c>
      <c r="C118" s="10" t="str">
        <f>KPCO_Additions_Summer!C118</f>
        <v>Gas CCS</v>
      </c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R118" s="83">
        <f t="shared" si="88"/>
        <v>0</v>
      </c>
      <c r="S118" s="83">
        <f t="shared" si="89"/>
        <v>0</v>
      </c>
      <c r="T118" s="83">
        <f t="shared" si="90"/>
        <v>0</v>
      </c>
      <c r="U118" s="83">
        <f t="shared" si="91"/>
        <v>0</v>
      </c>
      <c r="V118" s="83">
        <f t="shared" si="92"/>
        <v>0</v>
      </c>
      <c r="W118" s="83">
        <f t="shared" si="92"/>
        <v>0</v>
      </c>
      <c r="X118" s="83">
        <f t="shared" si="93"/>
        <v>0</v>
      </c>
      <c r="Y118" s="83">
        <f t="shared" si="94"/>
        <v>0</v>
      </c>
      <c r="Z118" s="83">
        <f t="shared" si="95"/>
        <v>0</v>
      </c>
      <c r="AA118" s="83">
        <f t="shared" si="96"/>
        <v>0</v>
      </c>
      <c r="AB118" s="83">
        <f t="shared" si="97"/>
        <v>0</v>
      </c>
      <c r="AC118" s="83">
        <f t="shared" si="97"/>
        <v>0</v>
      </c>
      <c r="AD118" s="83">
        <f t="shared" si="98"/>
        <v>0</v>
      </c>
      <c r="AF118" s="83">
        <f>KPCO_Additions_Winter!R118*'Key Assumptions'!$I36</f>
        <v>0</v>
      </c>
      <c r="AG118" s="83">
        <f>KPCO_Additions_Winter!S118*'Key Assumptions'!$I36</f>
        <v>0</v>
      </c>
      <c r="AH118" s="83">
        <f>KPCO_Additions_Winter!T118*'Key Assumptions'!$I36</f>
        <v>0</v>
      </c>
      <c r="AI118" s="83">
        <f>KPCO_Additions_Winter!U118*'Key Assumptions'!$I36</f>
        <v>0</v>
      </c>
      <c r="AJ118" s="83">
        <f>KPCO_Additions_Winter!V118*'Key Assumptions'!$I36</f>
        <v>0</v>
      </c>
      <c r="AK118" s="83">
        <f>KPCO_Additions_Winter!W118*'Key Assumptions'!$I36</f>
        <v>0</v>
      </c>
      <c r="AL118" s="83">
        <f>KPCO_Additions_Winter!X118*'Key Assumptions'!$I36</f>
        <v>0</v>
      </c>
      <c r="AM118" s="83">
        <f>KPCO_Additions_Winter!Y118*'Key Assumptions'!$I36</f>
        <v>0</v>
      </c>
      <c r="AN118" s="83">
        <f>KPCO_Additions_Winter!Z118*'Key Assumptions'!$I36</f>
        <v>0</v>
      </c>
      <c r="AO118" s="83">
        <f>KPCO_Additions_Winter!AA118*'Key Assumptions'!$I36</f>
        <v>0</v>
      </c>
      <c r="AP118" s="83">
        <f>KPCO_Additions_Winter!AB118*'Key Assumptions'!$I36</f>
        <v>0</v>
      </c>
      <c r="AQ118" s="83">
        <f>KPCO_Additions_Winter!AC118*'Key Assumptions'!$I36</f>
        <v>0</v>
      </c>
      <c r="AR118" s="83">
        <f>KPCO_Additions_Winter!AD118*'Key Assumptions'!$I36</f>
        <v>0</v>
      </c>
      <c r="AT118" t="s">
        <v>99</v>
      </c>
    </row>
    <row r="119" spans="1:46" x14ac:dyDescent="0.25">
      <c r="A119" s="10" t="str">
        <f>KPCO_Additions_Summer!A119</f>
        <v>Area 1001 Gas CCS 2038</v>
      </c>
      <c r="B119" s="10">
        <f>KPCO_Additions_Summer!B119</f>
        <v>2038</v>
      </c>
      <c r="C119" s="10" t="str">
        <f>KPCO_Additions_Summer!C119</f>
        <v>Gas CCS</v>
      </c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R119" s="83">
        <f t="shared" si="88"/>
        <v>0</v>
      </c>
      <c r="S119" s="83">
        <f t="shared" si="89"/>
        <v>0</v>
      </c>
      <c r="T119" s="83">
        <f t="shared" si="90"/>
        <v>0</v>
      </c>
      <c r="U119" s="83">
        <f t="shared" si="91"/>
        <v>0</v>
      </c>
      <c r="V119" s="83">
        <f t="shared" si="92"/>
        <v>0</v>
      </c>
      <c r="W119" s="83">
        <f t="shared" si="92"/>
        <v>0</v>
      </c>
      <c r="X119" s="83">
        <f t="shared" si="93"/>
        <v>0</v>
      </c>
      <c r="Y119" s="83">
        <f t="shared" si="94"/>
        <v>0</v>
      </c>
      <c r="Z119" s="83">
        <f t="shared" si="95"/>
        <v>0</v>
      </c>
      <c r="AA119" s="83">
        <f t="shared" si="96"/>
        <v>0</v>
      </c>
      <c r="AB119" s="83">
        <f t="shared" si="97"/>
        <v>0</v>
      </c>
      <c r="AC119" s="83">
        <f t="shared" si="97"/>
        <v>0</v>
      </c>
      <c r="AD119" s="83">
        <f t="shared" si="98"/>
        <v>0</v>
      </c>
      <c r="AF119" s="83">
        <f>KPCO_Additions_Winter!R119*'Key Assumptions'!$I37</f>
        <v>0</v>
      </c>
      <c r="AG119" s="83">
        <f>KPCO_Additions_Winter!S119*'Key Assumptions'!$I37</f>
        <v>0</v>
      </c>
      <c r="AH119" s="83">
        <f>KPCO_Additions_Winter!T119*'Key Assumptions'!$I37</f>
        <v>0</v>
      </c>
      <c r="AI119" s="83">
        <f>KPCO_Additions_Winter!U119*'Key Assumptions'!$I37</f>
        <v>0</v>
      </c>
      <c r="AJ119" s="83">
        <f>KPCO_Additions_Winter!V119*'Key Assumptions'!$I37</f>
        <v>0</v>
      </c>
      <c r="AK119" s="83">
        <f>KPCO_Additions_Winter!W119*'Key Assumptions'!$I37</f>
        <v>0</v>
      </c>
      <c r="AL119" s="83">
        <f>KPCO_Additions_Winter!X119*'Key Assumptions'!$I37</f>
        <v>0</v>
      </c>
      <c r="AM119" s="83">
        <f>KPCO_Additions_Winter!Y119*'Key Assumptions'!$I37</f>
        <v>0</v>
      </c>
      <c r="AN119" s="83">
        <f>KPCO_Additions_Winter!Z119*'Key Assumptions'!$I37</f>
        <v>0</v>
      </c>
      <c r="AO119" s="83">
        <f>KPCO_Additions_Winter!AA119*'Key Assumptions'!$I37</f>
        <v>0</v>
      </c>
      <c r="AP119" s="83">
        <f>KPCO_Additions_Winter!AB119*'Key Assumptions'!$I37</f>
        <v>0</v>
      </c>
      <c r="AQ119" s="83">
        <f>KPCO_Additions_Winter!AC119*'Key Assumptions'!$I37</f>
        <v>0</v>
      </c>
      <c r="AR119" s="83">
        <f>KPCO_Additions_Winter!AD119*'Key Assumptions'!$I37</f>
        <v>0</v>
      </c>
      <c r="AT119" t="s">
        <v>99</v>
      </c>
    </row>
    <row r="120" spans="1:46" x14ac:dyDescent="0.25">
      <c r="A120" s="10" t="str">
        <f>KPCO_Additions_Summer!A120</f>
        <v>Area 1001 Gas CCS 2039</v>
      </c>
      <c r="B120" s="10">
        <f>KPCO_Additions_Summer!B120</f>
        <v>2039</v>
      </c>
      <c r="C120" s="10" t="str">
        <f>KPCO_Additions_Summer!C120</f>
        <v>Gas CCS</v>
      </c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R120" s="83">
        <f t="shared" si="88"/>
        <v>0</v>
      </c>
      <c r="S120" s="83">
        <f t="shared" si="89"/>
        <v>0</v>
      </c>
      <c r="T120" s="83">
        <f t="shared" si="90"/>
        <v>0</v>
      </c>
      <c r="U120" s="83">
        <f t="shared" si="91"/>
        <v>0</v>
      </c>
      <c r="V120" s="83">
        <f t="shared" si="92"/>
        <v>0</v>
      </c>
      <c r="W120" s="83">
        <f t="shared" si="92"/>
        <v>0</v>
      </c>
      <c r="X120" s="83">
        <f t="shared" si="93"/>
        <v>0</v>
      </c>
      <c r="Y120" s="83">
        <f t="shared" si="94"/>
        <v>0</v>
      </c>
      <c r="Z120" s="83">
        <f t="shared" si="95"/>
        <v>0</v>
      </c>
      <c r="AA120" s="83">
        <f t="shared" si="96"/>
        <v>0</v>
      </c>
      <c r="AB120" s="83">
        <f t="shared" si="97"/>
        <v>0</v>
      </c>
      <c r="AC120" s="83">
        <f t="shared" si="97"/>
        <v>0</v>
      </c>
      <c r="AD120" s="83">
        <f t="shared" si="98"/>
        <v>0</v>
      </c>
      <c r="AF120" s="83">
        <f>KPCO_Additions_Winter!R120*'Key Assumptions'!$I38</f>
        <v>0</v>
      </c>
      <c r="AG120" s="83">
        <f>KPCO_Additions_Winter!S120*'Key Assumptions'!$I38</f>
        <v>0</v>
      </c>
      <c r="AH120" s="83">
        <f>KPCO_Additions_Winter!T120*'Key Assumptions'!$I38</f>
        <v>0</v>
      </c>
      <c r="AI120" s="83">
        <f>KPCO_Additions_Winter!U120*'Key Assumptions'!$I38</f>
        <v>0</v>
      </c>
      <c r="AJ120" s="83">
        <f>KPCO_Additions_Winter!V120*'Key Assumptions'!$I38</f>
        <v>0</v>
      </c>
      <c r="AK120" s="83">
        <f>KPCO_Additions_Winter!W120*'Key Assumptions'!$I38</f>
        <v>0</v>
      </c>
      <c r="AL120" s="83">
        <f>KPCO_Additions_Winter!X120*'Key Assumptions'!$I38</f>
        <v>0</v>
      </c>
      <c r="AM120" s="83">
        <f>KPCO_Additions_Winter!Y120*'Key Assumptions'!$I38</f>
        <v>0</v>
      </c>
      <c r="AN120" s="83">
        <f>KPCO_Additions_Winter!Z120*'Key Assumptions'!$I38</f>
        <v>0</v>
      </c>
      <c r="AO120" s="83">
        <f>KPCO_Additions_Winter!AA120*'Key Assumptions'!$I38</f>
        <v>0</v>
      </c>
      <c r="AP120" s="83">
        <f>KPCO_Additions_Winter!AB120*'Key Assumptions'!$I38</f>
        <v>0</v>
      </c>
      <c r="AQ120" s="83">
        <f>KPCO_Additions_Winter!AC120*'Key Assumptions'!$I38</f>
        <v>0</v>
      </c>
      <c r="AR120" s="83">
        <f>KPCO_Additions_Winter!AD120*'Key Assumptions'!$I38</f>
        <v>0</v>
      </c>
      <c r="AT120" t="s">
        <v>99</v>
      </c>
    </row>
    <row r="121" spans="1:46" x14ac:dyDescent="0.25">
      <c r="A121" s="10" t="str">
        <f>KPCO_Additions_Summer!A121</f>
        <v>Area 1001 Gas CCS 2040</v>
      </c>
      <c r="B121" s="10">
        <f>KPCO_Additions_Summer!B121</f>
        <v>2040</v>
      </c>
      <c r="C121" s="10" t="str">
        <f>KPCO_Additions_Summer!C121</f>
        <v>Gas CCS</v>
      </c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R121" s="83">
        <f t="shared" si="88"/>
        <v>0</v>
      </c>
      <c r="S121" s="83">
        <f t="shared" si="89"/>
        <v>0</v>
      </c>
      <c r="T121" s="83">
        <f t="shared" si="90"/>
        <v>0</v>
      </c>
      <c r="U121" s="83">
        <f t="shared" si="91"/>
        <v>0</v>
      </c>
      <c r="V121" s="83">
        <f t="shared" si="92"/>
        <v>0</v>
      </c>
      <c r="W121" s="83">
        <f t="shared" si="92"/>
        <v>0</v>
      </c>
      <c r="X121" s="83">
        <f t="shared" si="93"/>
        <v>0</v>
      </c>
      <c r="Y121" s="83">
        <f t="shared" si="94"/>
        <v>0</v>
      </c>
      <c r="Z121" s="83">
        <f t="shared" si="95"/>
        <v>0</v>
      </c>
      <c r="AA121" s="83">
        <f t="shared" si="96"/>
        <v>0</v>
      </c>
      <c r="AB121" s="83">
        <f t="shared" si="97"/>
        <v>0</v>
      </c>
      <c r="AC121" s="83">
        <f t="shared" si="97"/>
        <v>0</v>
      </c>
      <c r="AD121" s="83">
        <f t="shared" si="98"/>
        <v>0</v>
      </c>
      <c r="AF121" s="83">
        <f>KPCO_Additions_Winter!R121*'Key Assumptions'!$I39</f>
        <v>0</v>
      </c>
      <c r="AG121" s="83">
        <f>KPCO_Additions_Winter!S121*'Key Assumptions'!$I39</f>
        <v>0</v>
      </c>
      <c r="AH121" s="83">
        <f>KPCO_Additions_Winter!T121*'Key Assumptions'!$I39</f>
        <v>0</v>
      </c>
      <c r="AI121" s="83">
        <f>KPCO_Additions_Winter!U121*'Key Assumptions'!$I39</f>
        <v>0</v>
      </c>
      <c r="AJ121" s="83">
        <f>KPCO_Additions_Winter!V121*'Key Assumptions'!$I39</f>
        <v>0</v>
      </c>
      <c r="AK121" s="83">
        <f>KPCO_Additions_Winter!W121*'Key Assumptions'!$I39</f>
        <v>0</v>
      </c>
      <c r="AL121" s="83">
        <f>KPCO_Additions_Winter!X121*'Key Assumptions'!$I39</f>
        <v>0</v>
      </c>
      <c r="AM121" s="83">
        <f>KPCO_Additions_Winter!Y121*'Key Assumptions'!$I39</f>
        <v>0</v>
      </c>
      <c r="AN121" s="83">
        <f>KPCO_Additions_Winter!Z121*'Key Assumptions'!$I39</f>
        <v>0</v>
      </c>
      <c r="AO121" s="83">
        <f>KPCO_Additions_Winter!AA121*'Key Assumptions'!$I39</f>
        <v>0</v>
      </c>
      <c r="AP121" s="83">
        <f>KPCO_Additions_Winter!AB121*'Key Assumptions'!$I39</f>
        <v>0</v>
      </c>
      <c r="AQ121" s="83">
        <f>KPCO_Additions_Winter!AC121*'Key Assumptions'!$I39</f>
        <v>0</v>
      </c>
      <c r="AR121" s="83">
        <f>KPCO_Additions_Winter!AD121*'Key Assumptions'!$I39</f>
        <v>0</v>
      </c>
      <c r="AT121" t="s">
        <v>99</v>
      </c>
    </row>
    <row r="122" spans="1:46" x14ac:dyDescent="0.25">
      <c r="A122" s="10" t="str">
        <f>KPCO_Additions_Summer!A122</f>
        <v>Area 1001 Gas CCS 2041</v>
      </c>
      <c r="B122" s="10">
        <f>KPCO_Additions_Summer!B122</f>
        <v>2041</v>
      </c>
      <c r="C122" s="10" t="str">
        <f>KPCO_Additions_Summer!C122</f>
        <v>Gas CCS</v>
      </c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R122" s="83">
        <f t="shared" si="88"/>
        <v>0</v>
      </c>
      <c r="S122" s="83">
        <f t="shared" si="89"/>
        <v>0</v>
      </c>
      <c r="T122" s="83">
        <f t="shared" si="90"/>
        <v>0</v>
      </c>
      <c r="U122" s="83">
        <f t="shared" si="91"/>
        <v>0</v>
      </c>
      <c r="V122" s="83">
        <f t="shared" ref="V122:W124" si="99">H122+V121</f>
        <v>0</v>
      </c>
      <c r="W122" s="83">
        <f t="shared" si="99"/>
        <v>0</v>
      </c>
      <c r="X122" s="83">
        <f t="shared" si="93"/>
        <v>0</v>
      </c>
      <c r="Y122" s="83">
        <f t="shared" si="94"/>
        <v>0</v>
      </c>
      <c r="Z122" s="83">
        <f t="shared" si="95"/>
        <v>0</v>
      </c>
      <c r="AA122" s="83">
        <f t="shared" si="96"/>
        <v>0</v>
      </c>
      <c r="AB122" s="83">
        <f t="shared" ref="AB122:AC124" si="100">N122+AB121</f>
        <v>0</v>
      </c>
      <c r="AC122" s="83">
        <f t="shared" si="100"/>
        <v>0</v>
      </c>
      <c r="AD122" s="83">
        <f t="shared" si="98"/>
        <v>0</v>
      </c>
      <c r="AF122" s="83">
        <f>KPCO_Additions_Winter!R122*'Key Assumptions'!$I40</f>
        <v>0</v>
      </c>
      <c r="AG122" s="83">
        <f>KPCO_Additions_Winter!S122*'Key Assumptions'!$I40</f>
        <v>0</v>
      </c>
      <c r="AH122" s="83">
        <f>KPCO_Additions_Winter!T122*'Key Assumptions'!$I40</f>
        <v>0</v>
      </c>
      <c r="AI122" s="83">
        <f>KPCO_Additions_Winter!U122*'Key Assumptions'!$I40</f>
        <v>0</v>
      </c>
      <c r="AJ122" s="83">
        <f>KPCO_Additions_Winter!V122*'Key Assumptions'!$I40</f>
        <v>0</v>
      </c>
      <c r="AK122" s="83">
        <f>KPCO_Additions_Winter!W122*'Key Assumptions'!$I40</f>
        <v>0</v>
      </c>
      <c r="AL122" s="83">
        <f>KPCO_Additions_Winter!X122*'Key Assumptions'!$I40</f>
        <v>0</v>
      </c>
      <c r="AM122" s="83">
        <f>KPCO_Additions_Winter!Y122*'Key Assumptions'!$I40</f>
        <v>0</v>
      </c>
      <c r="AN122" s="83">
        <f>KPCO_Additions_Winter!Z122*'Key Assumptions'!$I40</f>
        <v>0</v>
      </c>
      <c r="AO122" s="83">
        <f>KPCO_Additions_Winter!AA122*'Key Assumptions'!$I40</f>
        <v>0</v>
      </c>
      <c r="AP122" s="83">
        <f>KPCO_Additions_Winter!AB122*'Key Assumptions'!$I40</f>
        <v>0</v>
      </c>
      <c r="AQ122" s="83">
        <f>KPCO_Additions_Winter!AC122*'Key Assumptions'!$I40</f>
        <v>0</v>
      </c>
      <c r="AR122" s="83">
        <f>KPCO_Additions_Winter!AD122*'Key Assumptions'!$I40</f>
        <v>0</v>
      </c>
      <c r="AT122" t="s">
        <v>99</v>
      </c>
    </row>
    <row r="123" spans="1:46" x14ac:dyDescent="0.25">
      <c r="A123" s="10" t="str">
        <f>KPCO_Additions_Summer!A123</f>
        <v>Area 1001 Gas CCS 2042</v>
      </c>
      <c r="B123" s="10">
        <f>KPCO_Additions_Summer!B123</f>
        <v>2042</v>
      </c>
      <c r="C123" s="10" t="str">
        <f>KPCO_Additions_Summer!C123</f>
        <v>Gas CCS</v>
      </c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R123" s="83">
        <f t="shared" si="88"/>
        <v>0</v>
      </c>
      <c r="S123" s="83">
        <f t="shared" si="89"/>
        <v>0</v>
      </c>
      <c r="T123" s="83">
        <f t="shared" si="90"/>
        <v>0</v>
      </c>
      <c r="U123" s="83">
        <f t="shared" si="91"/>
        <v>0</v>
      </c>
      <c r="V123" s="83">
        <f t="shared" si="99"/>
        <v>0</v>
      </c>
      <c r="W123" s="83">
        <f t="shared" si="99"/>
        <v>0</v>
      </c>
      <c r="X123" s="83">
        <f t="shared" si="93"/>
        <v>0</v>
      </c>
      <c r="Y123" s="83">
        <f t="shared" si="94"/>
        <v>0</v>
      </c>
      <c r="Z123" s="83">
        <f t="shared" si="95"/>
        <v>0</v>
      </c>
      <c r="AA123" s="83">
        <f t="shared" si="96"/>
        <v>0</v>
      </c>
      <c r="AB123" s="83">
        <f t="shared" si="100"/>
        <v>0</v>
      </c>
      <c r="AC123" s="83">
        <f t="shared" si="100"/>
        <v>0</v>
      </c>
      <c r="AD123" s="83">
        <f t="shared" si="98"/>
        <v>0</v>
      </c>
      <c r="AF123" s="83">
        <f>KPCO_Additions_Winter!R123*'Key Assumptions'!$I41</f>
        <v>0</v>
      </c>
      <c r="AG123" s="83">
        <f>KPCO_Additions_Winter!S123*'Key Assumptions'!$I41</f>
        <v>0</v>
      </c>
      <c r="AH123" s="83">
        <f>KPCO_Additions_Winter!T123*'Key Assumptions'!$I41</f>
        <v>0</v>
      </c>
      <c r="AI123" s="83">
        <f>KPCO_Additions_Winter!U123*'Key Assumptions'!$I41</f>
        <v>0</v>
      </c>
      <c r="AJ123" s="83">
        <f>KPCO_Additions_Winter!V123*'Key Assumptions'!$I41</f>
        <v>0</v>
      </c>
      <c r="AK123" s="83">
        <f>KPCO_Additions_Winter!W123*'Key Assumptions'!$I41</f>
        <v>0</v>
      </c>
      <c r="AL123" s="83">
        <f>KPCO_Additions_Winter!X123*'Key Assumptions'!$I41</f>
        <v>0</v>
      </c>
      <c r="AM123" s="83">
        <f>KPCO_Additions_Winter!Y123*'Key Assumptions'!$I41</f>
        <v>0</v>
      </c>
      <c r="AN123" s="83">
        <f>KPCO_Additions_Winter!Z123*'Key Assumptions'!$I41</f>
        <v>0</v>
      </c>
      <c r="AO123" s="83">
        <f>KPCO_Additions_Winter!AA123*'Key Assumptions'!$I41</f>
        <v>0</v>
      </c>
      <c r="AP123" s="83">
        <f>KPCO_Additions_Winter!AB123*'Key Assumptions'!$I41</f>
        <v>0</v>
      </c>
      <c r="AQ123" s="83">
        <f>KPCO_Additions_Winter!AC123*'Key Assumptions'!$I41</f>
        <v>0</v>
      </c>
      <c r="AR123" s="83">
        <f>KPCO_Additions_Winter!AD123*'Key Assumptions'!$I41</f>
        <v>0</v>
      </c>
      <c r="AT123" t="s">
        <v>99</v>
      </c>
    </row>
    <row r="124" spans="1:46" x14ac:dyDescent="0.25">
      <c r="A124" s="10" t="str">
        <f>KPCO_Additions_Summer!A124</f>
        <v>Area 1001 Gas CCS 2043</v>
      </c>
      <c r="B124" s="10">
        <f>KPCO_Additions_Summer!B124</f>
        <v>2043</v>
      </c>
      <c r="C124" s="10" t="str">
        <f>KPCO_Additions_Summer!C124</f>
        <v>Gas CCS</v>
      </c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R124" s="83">
        <f t="shared" si="88"/>
        <v>0</v>
      </c>
      <c r="S124" s="83">
        <f t="shared" si="89"/>
        <v>0</v>
      </c>
      <c r="T124" s="83">
        <f t="shared" si="90"/>
        <v>0</v>
      </c>
      <c r="U124" s="83">
        <f t="shared" si="91"/>
        <v>0</v>
      </c>
      <c r="V124" s="83">
        <f t="shared" si="99"/>
        <v>0</v>
      </c>
      <c r="W124" s="83">
        <f t="shared" si="99"/>
        <v>0</v>
      </c>
      <c r="X124" s="83">
        <f t="shared" si="93"/>
        <v>0</v>
      </c>
      <c r="Y124" s="83">
        <f t="shared" si="94"/>
        <v>0</v>
      </c>
      <c r="Z124" s="83">
        <f t="shared" si="95"/>
        <v>0</v>
      </c>
      <c r="AA124" s="83">
        <f t="shared" si="96"/>
        <v>0</v>
      </c>
      <c r="AB124" s="83">
        <f t="shared" si="100"/>
        <v>0</v>
      </c>
      <c r="AC124" s="83">
        <f t="shared" si="100"/>
        <v>0</v>
      </c>
      <c r="AD124" s="83">
        <f t="shared" si="98"/>
        <v>0</v>
      </c>
      <c r="AF124" s="83">
        <f>KPCO_Additions_Winter!R124*'Key Assumptions'!$I42</f>
        <v>0</v>
      </c>
      <c r="AG124" s="83">
        <f>KPCO_Additions_Winter!S124*'Key Assumptions'!$I42</f>
        <v>0</v>
      </c>
      <c r="AH124" s="83">
        <f>KPCO_Additions_Winter!T124*'Key Assumptions'!$I42</f>
        <v>0</v>
      </c>
      <c r="AI124" s="83">
        <f>KPCO_Additions_Winter!U124*'Key Assumptions'!$I42</f>
        <v>0</v>
      </c>
      <c r="AJ124" s="83">
        <f>KPCO_Additions_Winter!V124*'Key Assumptions'!$I42</f>
        <v>0</v>
      </c>
      <c r="AK124" s="83">
        <f>KPCO_Additions_Winter!W124*'Key Assumptions'!$I42</f>
        <v>0</v>
      </c>
      <c r="AL124" s="83">
        <f>KPCO_Additions_Winter!X124*'Key Assumptions'!$I42</f>
        <v>0</v>
      </c>
      <c r="AM124" s="83">
        <f>KPCO_Additions_Winter!Y124*'Key Assumptions'!$I42</f>
        <v>0</v>
      </c>
      <c r="AN124" s="83">
        <f>KPCO_Additions_Winter!Z124*'Key Assumptions'!$I42</f>
        <v>0</v>
      </c>
      <c r="AO124" s="83">
        <f>KPCO_Additions_Winter!AA124*'Key Assumptions'!$I42</f>
        <v>0</v>
      </c>
      <c r="AP124" s="83">
        <f>KPCO_Additions_Winter!AB124*'Key Assumptions'!$I42</f>
        <v>0</v>
      </c>
      <c r="AQ124" s="83">
        <f>KPCO_Additions_Winter!AC124*'Key Assumptions'!$I42</f>
        <v>0</v>
      </c>
      <c r="AR124" s="83">
        <f>KPCO_Additions_Winter!AD124*'Key Assumptions'!$I42</f>
        <v>0</v>
      </c>
      <c r="AT124" t="s">
        <v>99</v>
      </c>
    </row>
    <row r="125" spans="1:46" x14ac:dyDescent="0.25">
      <c r="A125" s="10" t="str">
        <f>KPCO_Additions_Summer!A125</f>
        <v>Area 1001 Coal CCS 2025</v>
      </c>
      <c r="B125" s="10">
        <f>KPCO_Additions_Summer!B125</f>
        <v>2025</v>
      </c>
      <c r="C125" s="10" t="str">
        <f>KPCO_Additions_Summer!C125</f>
        <v>Coal CCS</v>
      </c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R125" s="83">
        <f>D125</f>
        <v>0</v>
      </c>
      <c r="S125" s="83">
        <f>E125</f>
        <v>0</v>
      </c>
      <c r="T125" s="83">
        <f>F125</f>
        <v>0</v>
      </c>
      <c r="U125" s="83">
        <f>G125</f>
        <v>0</v>
      </c>
      <c r="V125" s="83">
        <f t="shared" ref="V125:W125" si="101">H125</f>
        <v>0</v>
      </c>
      <c r="W125" s="83">
        <f t="shared" si="101"/>
        <v>0</v>
      </c>
      <c r="X125" s="83">
        <f>J125</f>
        <v>0</v>
      </c>
      <c r="Y125" s="83">
        <f>K125</f>
        <v>0</v>
      </c>
      <c r="Z125" s="83">
        <f>L125</f>
        <v>0</v>
      </c>
      <c r="AA125" s="83">
        <f>M125</f>
        <v>0</v>
      </c>
      <c r="AB125" s="83">
        <f t="shared" ref="AB125:AC125" si="102">N125</f>
        <v>0</v>
      </c>
      <c r="AC125" s="83">
        <f t="shared" si="102"/>
        <v>0</v>
      </c>
      <c r="AD125" s="83">
        <f>P125</f>
        <v>0</v>
      </c>
      <c r="AF125" s="83">
        <f>R125*'Key Assumptions'!$I24</f>
        <v>0</v>
      </c>
      <c r="AG125" s="83">
        <f>S125*'Key Assumptions'!$I24</f>
        <v>0</v>
      </c>
      <c r="AH125" s="83">
        <f>T125*'Key Assumptions'!$I24</f>
        <v>0</v>
      </c>
      <c r="AI125" s="83">
        <f>U125*'Key Assumptions'!$I24</f>
        <v>0</v>
      </c>
      <c r="AJ125" s="83">
        <f>V125*'Key Assumptions'!$I24</f>
        <v>0</v>
      </c>
      <c r="AK125" s="83">
        <f>W125*'Key Assumptions'!$I24</f>
        <v>0</v>
      </c>
      <c r="AL125" s="83">
        <f>X125*'Key Assumptions'!$I24</f>
        <v>0</v>
      </c>
      <c r="AM125" s="83">
        <f>Y125*'Key Assumptions'!$I24</f>
        <v>0</v>
      </c>
      <c r="AN125" s="83">
        <f>Z125*'Key Assumptions'!$I24</f>
        <v>0</v>
      </c>
      <c r="AO125" s="83">
        <f>AA125*'Key Assumptions'!$I24</f>
        <v>0</v>
      </c>
      <c r="AP125" s="83">
        <f>AB125*'Key Assumptions'!$I24</f>
        <v>0</v>
      </c>
      <c r="AQ125" s="83">
        <f>AC125*'Key Assumptions'!$I24</f>
        <v>0</v>
      </c>
      <c r="AR125" s="83">
        <f>AD125*'Key Assumptions'!$I24</f>
        <v>0</v>
      </c>
      <c r="AT125" t="s">
        <v>100</v>
      </c>
    </row>
    <row r="126" spans="1:46" x14ac:dyDescent="0.25">
      <c r="A126" s="10" t="str">
        <f>KPCO_Additions_Summer!A126</f>
        <v>Area 1001 Coal CCS 2026</v>
      </c>
      <c r="B126" s="10">
        <f>KPCO_Additions_Summer!B126</f>
        <v>2026</v>
      </c>
      <c r="C126" s="10" t="str">
        <f>KPCO_Additions_Summer!C126</f>
        <v>Coal CCS</v>
      </c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R126" s="83">
        <f t="shared" ref="R126:R143" si="103">D126+R125</f>
        <v>0</v>
      </c>
      <c r="S126" s="83">
        <f t="shared" ref="S126:S143" si="104">E126+S125</f>
        <v>0</v>
      </c>
      <c r="T126" s="83">
        <f t="shared" ref="T126:T143" si="105">F126+T125</f>
        <v>0</v>
      </c>
      <c r="U126" s="83">
        <f t="shared" ref="U126:U143" si="106">G126+U125</f>
        <v>0</v>
      </c>
      <c r="V126" s="83">
        <f t="shared" ref="V126:W141" si="107">H126+V125</f>
        <v>0</v>
      </c>
      <c r="W126" s="83">
        <f t="shared" si="107"/>
        <v>0</v>
      </c>
      <c r="X126" s="83">
        <f t="shared" ref="X126:X143" si="108">J126+X125</f>
        <v>0</v>
      </c>
      <c r="Y126" s="83">
        <f t="shared" ref="Y126:Y143" si="109">K126+Y125</f>
        <v>0</v>
      </c>
      <c r="Z126" s="83">
        <f t="shared" ref="Z126:Z143" si="110">L126+Z125</f>
        <v>0</v>
      </c>
      <c r="AA126" s="83">
        <f t="shared" ref="AA126:AA143" si="111">M126+AA125</f>
        <v>0</v>
      </c>
      <c r="AB126" s="83">
        <f t="shared" ref="AB126:AC141" si="112">N126+AB125</f>
        <v>0</v>
      </c>
      <c r="AC126" s="83">
        <f t="shared" si="112"/>
        <v>0</v>
      </c>
      <c r="AD126" s="83">
        <f t="shared" ref="AD126:AD143" si="113">P126+AD125</f>
        <v>0</v>
      </c>
      <c r="AF126" s="83">
        <f>R126*'Key Assumptions'!$I25</f>
        <v>0</v>
      </c>
      <c r="AG126" s="83">
        <f>S126*'Key Assumptions'!$I25</f>
        <v>0</v>
      </c>
      <c r="AH126" s="83">
        <f>T126*'Key Assumptions'!$I25</f>
        <v>0</v>
      </c>
      <c r="AI126" s="83">
        <f>U126*'Key Assumptions'!$I25</f>
        <v>0</v>
      </c>
      <c r="AJ126" s="83">
        <f>V126*'Key Assumptions'!$I25</f>
        <v>0</v>
      </c>
      <c r="AK126" s="83">
        <f>W126*'Key Assumptions'!$I25</f>
        <v>0</v>
      </c>
      <c r="AL126" s="83">
        <f>X126*'Key Assumptions'!$I25</f>
        <v>0</v>
      </c>
      <c r="AM126" s="83">
        <f>Y126*'Key Assumptions'!$I25</f>
        <v>0</v>
      </c>
      <c r="AN126" s="83">
        <f>Z126*'Key Assumptions'!$I25</f>
        <v>0</v>
      </c>
      <c r="AO126" s="83">
        <f>AA126*'Key Assumptions'!$I25</f>
        <v>0</v>
      </c>
      <c r="AP126" s="83">
        <f>AB126*'Key Assumptions'!$I25</f>
        <v>0</v>
      </c>
      <c r="AQ126" s="83">
        <f>AC126*'Key Assumptions'!$I25</f>
        <v>0</v>
      </c>
      <c r="AR126" s="83">
        <f>AD126*'Key Assumptions'!$I25</f>
        <v>0</v>
      </c>
      <c r="AT126" t="s">
        <v>100</v>
      </c>
    </row>
    <row r="127" spans="1:46" x14ac:dyDescent="0.25">
      <c r="A127" s="10" t="str">
        <f>KPCO_Additions_Summer!A127</f>
        <v>Area 1001 Coal CCS 2027</v>
      </c>
      <c r="B127" s="10">
        <f>KPCO_Additions_Summer!B127</f>
        <v>2027</v>
      </c>
      <c r="C127" s="10" t="str">
        <f>KPCO_Additions_Summer!C127</f>
        <v>Coal CCS</v>
      </c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R127" s="83">
        <f t="shared" si="103"/>
        <v>0</v>
      </c>
      <c r="S127" s="83">
        <f t="shared" si="104"/>
        <v>0</v>
      </c>
      <c r="T127" s="83">
        <f t="shared" si="105"/>
        <v>0</v>
      </c>
      <c r="U127" s="83">
        <f t="shared" si="106"/>
        <v>0</v>
      </c>
      <c r="V127" s="83">
        <f t="shared" si="107"/>
        <v>0</v>
      </c>
      <c r="W127" s="83">
        <f t="shared" si="107"/>
        <v>0</v>
      </c>
      <c r="X127" s="83">
        <f t="shared" si="108"/>
        <v>0</v>
      </c>
      <c r="Y127" s="83">
        <f t="shared" si="109"/>
        <v>0</v>
      </c>
      <c r="Z127" s="83">
        <f t="shared" si="110"/>
        <v>0</v>
      </c>
      <c r="AA127" s="83">
        <f t="shared" si="111"/>
        <v>0</v>
      </c>
      <c r="AB127" s="83">
        <f t="shared" si="112"/>
        <v>0</v>
      </c>
      <c r="AC127" s="83">
        <f t="shared" si="112"/>
        <v>0</v>
      </c>
      <c r="AD127" s="83">
        <f t="shared" si="113"/>
        <v>0</v>
      </c>
      <c r="AF127" s="83">
        <f>R127*'Key Assumptions'!$I26</f>
        <v>0</v>
      </c>
      <c r="AG127" s="83">
        <f>S127*'Key Assumptions'!$I26</f>
        <v>0</v>
      </c>
      <c r="AH127" s="83">
        <f>T127*'Key Assumptions'!$I26</f>
        <v>0</v>
      </c>
      <c r="AI127" s="83">
        <f>U127*'Key Assumptions'!$I26</f>
        <v>0</v>
      </c>
      <c r="AJ127" s="83">
        <f>V127*'Key Assumptions'!$I26</f>
        <v>0</v>
      </c>
      <c r="AK127" s="83">
        <f>W127*'Key Assumptions'!$I26</f>
        <v>0</v>
      </c>
      <c r="AL127" s="83">
        <f>X127*'Key Assumptions'!$I26</f>
        <v>0</v>
      </c>
      <c r="AM127" s="83">
        <f>Y127*'Key Assumptions'!$I26</f>
        <v>0</v>
      </c>
      <c r="AN127" s="83">
        <f>Z127*'Key Assumptions'!$I26</f>
        <v>0</v>
      </c>
      <c r="AO127" s="83">
        <f>AA127*'Key Assumptions'!$I26</f>
        <v>0</v>
      </c>
      <c r="AP127" s="83">
        <f>AB127*'Key Assumptions'!$I26</f>
        <v>0</v>
      </c>
      <c r="AQ127" s="83">
        <f>AC127*'Key Assumptions'!$I26</f>
        <v>0</v>
      </c>
      <c r="AR127" s="83">
        <f>AD127*'Key Assumptions'!$I26</f>
        <v>0</v>
      </c>
      <c r="AT127" t="s">
        <v>100</v>
      </c>
    </row>
    <row r="128" spans="1:46" x14ac:dyDescent="0.25">
      <c r="A128" s="10" t="str">
        <f>KPCO_Additions_Summer!A128</f>
        <v>Area 1001 Coal CCS 2028</v>
      </c>
      <c r="B128" s="10">
        <f>KPCO_Additions_Summer!B128</f>
        <v>2028</v>
      </c>
      <c r="C128" s="10" t="str">
        <f>KPCO_Additions_Summer!C128</f>
        <v>Coal CCS</v>
      </c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R128" s="83">
        <f t="shared" si="103"/>
        <v>0</v>
      </c>
      <c r="S128" s="83">
        <f t="shared" si="104"/>
        <v>0</v>
      </c>
      <c r="T128" s="83">
        <f t="shared" si="105"/>
        <v>0</v>
      </c>
      <c r="U128" s="83">
        <f t="shared" si="106"/>
        <v>0</v>
      </c>
      <c r="V128" s="83">
        <f t="shared" si="107"/>
        <v>0</v>
      </c>
      <c r="W128" s="83">
        <f t="shared" si="107"/>
        <v>0</v>
      </c>
      <c r="X128" s="83">
        <f t="shared" si="108"/>
        <v>0</v>
      </c>
      <c r="Y128" s="83">
        <f t="shared" si="109"/>
        <v>0</v>
      </c>
      <c r="Z128" s="83">
        <f t="shared" si="110"/>
        <v>0</v>
      </c>
      <c r="AA128" s="83">
        <f t="shared" si="111"/>
        <v>0</v>
      </c>
      <c r="AB128" s="83">
        <f t="shared" si="112"/>
        <v>0</v>
      </c>
      <c r="AC128" s="83">
        <f t="shared" si="112"/>
        <v>0</v>
      </c>
      <c r="AD128" s="83">
        <f t="shared" si="113"/>
        <v>0</v>
      </c>
      <c r="AF128" s="83">
        <f>R128*'Key Assumptions'!$I27</f>
        <v>0</v>
      </c>
      <c r="AG128" s="83">
        <f>S128*'Key Assumptions'!$I27</f>
        <v>0</v>
      </c>
      <c r="AH128" s="83">
        <f>T128*'Key Assumptions'!$I27</f>
        <v>0</v>
      </c>
      <c r="AI128" s="83">
        <f>U128*'Key Assumptions'!$I27</f>
        <v>0</v>
      </c>
      <c r="AJ128" s="83">
        <f>V128*'Key Assumptions'!$I27</f>
        <v>0</v>
      </c>
      <c r="AK128" s="83">
        <f>W128*'Key Assumptions'!$I27</f>
        <v>0</v>
      </c>
      <c r="AL128" s="83">
        <f>X128*'Key Assumptions'!$I27</f>
        <v>0</v>
      </c>
      <c r="AM128" s="83">
        <f>Y128*'Key Assumptions'!$I27</f>
        <v>0</v>
      </c>
      <c r="AN128" s="83">
        <f>Z128*'Key Assumptions'!$I27</f>
        <v>0</v>
      </c>
      <c r="AO128" s="83">
        <f>AA128*'Key Assumptions'!$I27</f>
        <v>0</v>
      </c>
      <c r="AP128" s="83">
        <f>AB128*'Key Assumptions'!$I27</f>
        <v>0</v>
      </c>
      <c r="AQ128" s="83">
        <f>AC128*'Key Assumptions'!$I27</f>
        <v>0</v>
      </c>
      <c r="AR128" s="83">
        <f>AD128*'Key Assumptions'!$I27</f>
        <v>0</v>
      </c>
      <c r="AT128" t="s">
        <v>100</v>
      </c>
    </row>
    <row r="129" spans="1:46" x14ac:dyDescent="0.25">
      <c r="A129" s="10" t="str">
        <f>KPCO_Additions_Summer!A129</f>
        <v>Area 1001 Coal CCS 2029</v>
      </c>
      <c r="B129" s="10">
        <f>KPCO_Additions_Summer!B129</f>
        <v>2029</v>
      </c>
      <c r="C129" s="10" t="str">
        <f>KPCO_Additions_Summer!C129</f>
        <v>Coal CCS</v>
      </c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R129" s="83">
        <f t="shared" si="103"/>
        <v>0</v>
      </c>
      <c r="S129" s="83">
        <f t="shared" si="104"/>
        <v>0</v>
      </c>
      <c r="T129" s="83">
        <f t="shared" si="105"/>
        <v>0</v>
      </c>
      <c r="U129" s="83">
        <f t="shared" si="106"/>
        <v>0</v>
      </c>
      <c r="V129" s="83">
        <f t="shared" si="107"/>
        <v>0</v>
      </c>
      <c r="W129" s="83">
        <f t="shared" si="107"/>
        <v>0</v>
      </c>
      <c r="X129" s="83">
        <f t="shared" si="108"/>
        <v>0</v>
      </c>
      <c r="Y129" s="83">
        <f t="shared" si="109"/>
        <v>0</v>
      </c>
      <c r="Z129" s="83">
        <f t="shared" si="110"/>
        <v>0</v>
      </c>
      <c r="AA129" s="83">
        <f t="shared" si="111"/>
        <v>0</v>
      </c>
      <c r="AB129" s="83">
        <f t="shared" si="112"/>
        <v>0</v>
      </c>
      <c r="AC129" s="83">
        <f t="shared" si="112"/>
        <v>0</v>
      </c>
      <c r="AD129" s="83">
        <f t="shared" si="113"/>
        <v>0</v>
      </c>
      <c r="AF129" s="83">
        <f>R129*'Key Assumptions'!$I28</f>
        <v>0</v>
      </c>
      <c r="AG129" s="83">
        <f>S129*'Key Assumptions'!$I28</f>
        <v>0</v>
      </c>
      <c r="AH129" s="83">
        <f>T129*'Key Assumptions'!$I28</f>
        <v>0</v>
      </c>
      <c r="AI129" s="83">
        <f>U129*'Key Assumptions'!$I28</f>
        <v>0</v>
      </c>
      <c r="AJ129" s="83">
        <f>V129*'Key Assumptions'!$I28</f>
        <v>0</v>
      </c>
      <c r="AK129" s="83">
        <f>W129*'Key Assumptions'!$I28</f>
        <v>0</v>
      </c>
      <c r="AL129" s="83">
        <f>X129*'Key Assumptions'!$I28</f>
        <v>0</v>
      </c>
      <c r="AM129" s="83">
        <f>Y129*'Key Assumptions'!$I28</f>
        <v>0</v>
      </c>
      <c r="AN129" s="83">
        <f>Z129*'Key Assumptions'!$I28</f>
        <v>0</v>
      </c>
      <c r="AO129" s="83">
        <f>AA129*'Key Assumptions'!$I28</f>
        <v>0</v>
      </c>
      <c r="AP129" s="83">
        <f>AB129*'Key Assumptions'!$I28</f>
        <v>0</v>
      </c>
      <c r="AQ129" s="83">
        <f>AC129*'Key Assumptions'!$I28</f>
        <v>0</v>
      </c>
      <c r="AR129" s="83">
        <f>AD129*'Key Assumptions'!$I28</f>
        <v>0</v>
      </c>
      <c r="AT129" t="s">
        <v>100</v>
      </c>
    </row>
    <row r="130" spans="1:46" x14ac:dyDescent="0.25">
      <c r="A130" s="10" t="str">
        <f>KPCO_Additions_Summer!A130</f>
        <v>Area 1001 Coal CCS 2030</v>
      </c>
      <c r="B130" s="10">
        <f>KPCO_Additions_Summer!B130</f>
        <v>2030</v>
      </c>
      <c r="C130" s="10" t="str">
        <f>KPCO_Additions_Summer!C130</f>
        <v>Coal CCS</v>
      </c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R130" s="83">
        <f t="shared" si="103"/>
        <v>0</v>
      </c>
      <c r="S130" s="83">
        <f t="shared" si="104"/>
        <v>0</v>
      </c>
      <c r="T130" s="83">
        <f t="shared" si="105"/>
        <v>0</v>
      </c>
      <c r="U130" s="83">
        <f t="shared" si="106"/>
        <v>0</v>
      </c>
      <c r="V130" s="83">
        <f t="shared" si="107"/>
        <v>0</v>
      </c>
      <c r="W130" s="83">
        <f t="shared" si="107"/>
        <v>0</v>
      </c>
      <c r="X130" s="83">
        <f t="shared" si="108"/>
        <v>0</v>
      </c>
      <c r="Y130" s="83">
        <f t="shared" si="109"/>
        <v>0</v>
      </c>
      <c r="Z130" s="83">
        <f t="shared" si="110"/>
        <v>0</v>
      </c>
      <c r="AA130" s="83">
        <f t="shared" si="111"/>
        <v>0</v>
      </c>
      <c r="AB130" s="83">
        <f t="shared" si="112"/>
        <v>0</v>
      </c>
      <c r="AC130" s="83">
        <f t="shared" si="112"/>
        <v>0</v>
      </c>
      <c r="AD130" s="83">
        <f t="shared" si="113"/>
        <v>0</v>
      </c>
      <c r="AF130" s="83">
        <f>R130*'Key Assumptions'!$I29</f>
        <v>0</v>
      </c>
      <c r="AG130" s="83">
        <f>S130*'Key Assumptions'!$I29</f>
        <v>0</v>
      </c>
      <c r="AH130" s="83">
        <f>T130*'Key Assumptions'!$I29</f>
        <v>0</v>
      </c>
      <c r="AI130" s="83">
        <f>U130*'Key Assumptions'!$I29</f>
        <v>0</v>
      </c>
      <c r="AJ130" s="83">
        <f>V130*'Key Assumptions'!$I29</f>
        <v>0</v>
      </c>
      <c r="AK130" s="83">
        <f>W130*'Key Assumptions'!$I29</f>
        <v>0</v>
      </c>
      <c r="AL130" s="83">
        <f>X130*'Key Assumptions'!$I29</f>
        <v>0</v>
      </c>
      <c r="AM130" s="83">
        <f>Y130*'Key Assumptions'!$I29</f>
        <v>0</v>
      </c>
      <c r="AN130" s="83">
        <f>Z130*'Key Assumptions'!$I29</f>
        <v>0</v>
      </c>
      <c r="AO130" s="83">
        <f>AA130*'Key Assumptions'!$I29</f>
        <v>0</v>
      </c>
      <c r="AP130" s="83">
        <f>AB130*'Key Assumptions'!$I29</f>
        <v>0</v>
      </c>
      <c r="AQ130" s="83">
        <f>AC130*'Key Assumptions'!$I29</f>
        <v>0</v>
      </c>
      <c r="AR130" s="83">
        <f>AD130*'Key Assumptions'!$I29</f>
        <v>0</v>
      </c>
      <c r="AT130" t="s">
        <v>100</v>
      </c>
    </row>
    <row r="131" spans="1:46" x14ac:dyDescent="0.25">
      <c r="A131" s="10" t="str">
        <f>KPCO_Additions_Summer!A131</f>
        <v>Area 1001 Coal CCS 2031</v>
      </c>
      <c r="B131" s="10">
        <f>KPCO_Additions_Summer!B131</f>
        <v>2031</v>
      </c>
      <c r="C131" s="10" t="str">
        <f>KPCO_Additions_Summer!C131</f>
        <v>Coal CCS</v>
      </c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R131" s="83">
        <f t="shared" si="103"/>
        <v>0</v>
      </c>
      <c r="S131" s="83">
        <f t="shared" si="104"/>
        <v>0</v>
      </c>
      <c r="T131" s="83">
        <f t="shared" si="105"/>
        <v>0</v>
      </c>
      <c r="U131" s="83">
        <f t="shared" si="106"/>
        <v>0</v>
      </c>
      <c r="V131" s="83">
        <f t="shared" si="107"/>
        <v>0</v>
      </c>
      <c r="W131" s="83">
        <f t="shared" si="107"/>
        <v>0</v>
      </c>
      <c r="X131" s="83">
        <f t="shared" si="108"/>
        <v>0</v>
      </c>
      <c r="Y131" s="83">
        <f t="shared" si="109"/>
        <v>0</v>
      </c>
      <c r="Z131" s="83">
        <f t="shared" si="110"/>
        <v>0</v>
      </c>
      <c r="AA131" s="83">
        <f t="shared" si="111"/>
        <v>0</v>
      </c>
      <c r="AB131" s="83">
        <f t="shared" si="112"/>
        <v>0</v>
      </c>
      <c r="AC131" s="83">
        <f t="shared" si="112"/>
        <v>0</v>
      </c>
      <c r="AD131" s="83">
        <f t="shared" si="113"/>
        <v>0</v>
      </c>
      <c r="AF131" s="83">
        <f>R131*'Key Assumptions'!$I30</f>
        <v>0</v>
      </c>
      <c r="AG131" s="83">
        <f>S131*'Key Assumptions'!$I30</f>
        <v>0</v>
      </c>
      <c r="AH131" s="83">
        <f>T131*'Key Assumptions'!$I30</f>
        <v>0</v>
      </c>
      <c r="AI131" s="83">
        <f>U131*'Key Assumptions'!$I30</f>
        <v>0</v>
      </c>
      <c r="AJ131" s="83">
        <f>V131*'Key Assumptions'!$I30</f>
        <v>0</v>
      </c>
      <c r="AK131" s="83">
        <f>W131*'Key Assumptions'!$I30</f>
        <v>0</v>
      </c>
      <c r="AL131" s="83">
        <f>X131*'Key Assumptions'!$I30</f>
        <v>0</v>
      </c>
      <c r="AM131" s="83">
        <f>Y131*'Key Assumptions'!$I30</f>
        <v>0</v>
      </c>
      <c r="AN131" s="83">
        <f>Z131*'Key Assumptions'!$I30</f>
        <v>0</v>
      </c>
      <c r="AO131" s="83">
        <f>AA131*'Key Assumptions'!$I30</f>
        <v>0</v>
      </c>
      <c r="AP131" s="83">
        <f>AB131*'Key Assumptions'!$I30</f>
        <v>0</v>
      </c>
      <c r="AQ131" s="83">
        <f>AC131*'Key Assumptions'!$I30</f>
        <v>0</v>
      </c>
      <c r="AR131" s="83">
        <f>AD131*'Key Assumptions'!$I30</f>
        <v>0</v>
      </c>
      <c r="AT131" t="s">
        <v>100</v>
      </c>
    </row>
    <row r="132" spans="1:46" x14ac:dyDescent="0.25">
      <c r="A132" s="10" t="str">
        <f>KPCO_Additions_Summer!A132</f>
        <v>Area 1001 Coal CCS 2032</v>
      </c>
      <c r="B132" s="10">
        <f>KPCO_Additions_Summer!B132</f>
        <v>2032</v>
      </c>
      <c r="C132" s="10" t="str">
        <f>KPCO_Additions_Summer!C132</f>
        <v>Coal CCS</v>
      </c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R132" s="83">
        <f t="shared" si="103"/>
        <v>0</v>
      </c>
      <c r="S132" s="83">
        <f t="shared" si="104"/>
        <v>0</v>
      </c>
      <c r="T132" s="83">
        <f t="shared" si="105"/>
        <v>0</v>
      </c>
      <c r="U132" s="83">
        <f t="shared" si="106"/>
        <v>0</v>
      </c>
      <c r="V132" s="83">
        <f t="shared" si="107"/>
        <v>0</v>
      </c>
      <c r="W132" s="83">
        <f t="shared" si="107"/>
        <v>0</v>
      </c>
      <c r="X132" s="83">
        <f t="shared" si="108"/>
        <v>0</v>
      </c>
      <c r="Y132" s="83">
        <f t="shared" si="109"/>
        <v>0</v>
      </c>
      <c r="Z132" s="83">
        <f t="shared" si="110"/>
        <v>0</v>
      </c>
      <c r="AA132" s="83">
        <f t="shared" si="111"/>
        <v>0</v>
      </c>
      <c r="AB132" s="83">
        <f t="shared" si="112"/>
        <v>0</v>
      </c>
      <c r="AC132" s="83">
        <f t="shared" si="112"/>
        <v>0</v>
      </c>
      <c r="AD132" s="83">
        <f t="shared" si="113"/>
        <v>0</v>
      </c>
      <c r="AF132" s="83">
        <f>R132*'Key Assumptions'!$I31</f>
        <v>0</v>
      </c>
      <c r="AG132" s="83">
        <f>S132*'Key Assumptions'!$I31</f>
        <v>0</v>
      </c>
      <c r="AH132" s="83">
        <f>T132*'Key Assumptions'!$I31</f>
        <v>0</v>
      </c>
      <c r="AI132" s="83">
        <f>U132*'Key Assumptions'!$I31</f>
        <v>0</v>
      </c>
      <c r="AJ132" s="83">
        <f>V132*'Key Assumptions'!$I31</f>
        <v>0</v>
      </c>
      <c r="AK132" s="83">
        <f>W132*'Key Assumptions'!$I31</f>
        <v>0</v>
      </c>
      <c r="AL132" s="83">
        <f>X132*'Key Assumptions'!$I31</f>
        <v>0</v>
      </c>
      <c r="AM132" s="83">
        <f>Y132*'Key Assumptions'!$I31</f>
        <v>0</v>
      </c>
      <c r="AN132" s="83">
        <f>Z132*'Key Assumptions'!$I31</f>
        <v>0</v>
      </c>
      <c r="AO132" s="83">
        <f>AA132*'Key Assumptions'!$I31</f>
        <v>0</v>
      </c>
      <c r="AP132" s="83">
        <f>AB132*'Key Assumptions'!$I31</f>
        <v>0</v>
      </c>
      <c r="AQ132" s="83">
        <f>AC132*'Key Assumptions'!$I31</f>
        <v>0</v>
      </c>
      <c r="AR132" s="83">
        <f>AD132*'Key Assumptions'!$I31</f>
        <v>0</v>
      </c>
      <c r="AT132" t="s">
        <v>100</v>
      </c>
    </row>
    <row r="133" spans="1:46" x14ac:dyDescent="0.25">
      <c r="A133" s="10" t="str">
        <f>KPCO_Additions_Summer!A133</f>
        <v>Area 1001 Coal CCS 2033</v>
      </c>
      <c r="B133" s="10">
        <f>KPCO_Additions_Summer!B133</f>
        <v>2033</v>
      </c>
      <c r="C133" s="10" t="str">
        <f>KPCO_Additions_Summer!C133</f>
        <v>Coal CCS</v>
      </c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R133" s="83">
        <f t="shared" si="103"/>
        <v>0</v>
      </c>
      <c r="S133" s="83">
        <f t="shared" si="104"/>
        <v>0</v>
      </c>
      <c r="T133" s="83">
        <f t="shared" si="105"/>
        <v>0</v>
      </c>
      <c r="U133" s="83">
        <f t="shared" si="106"/>
        <v>0</v>
      </c>
      <c r="V133" s="83">
        <f t="shared" si="107"/>
        <v>0</v>
      </c>
      <c r="W133" s="83">
        <f t="shared" si="107"/>
        <v>0</v>
      </c>
      <c r="X133" s="83">
        <f t="shared" si="108"/>
        <v>0</v>
      </c>
      <c r="Y133" s="83">
        <f t="shared" si="109"/>
        <v>0</v>
      </c>
      <c r="Z133" s="83">
        <f t="shared" si="110"/>
        <v>0</v>
      </c>
      <c r="AA133" s="83">
        <f t="shared" si="111"/>
        <v>0</v>
      </c>
      <c r="AB133" s="83">
        <f t="shared" si="112"/>
        <v>0</v>
      </c>
      <c r="AC133" s="83">
        <f t="shared" si="112"/>
        <v>0</v>
      </c>
      <c r="AD133" s="83">
        <f t="shared" si="113"/>
        <v>0</v>
      </c>
      <c r="AF133" s="83">
        <f>R133*'Key Assumptions'!$I32</f>
        <v>0</v>
      </c>
      <c r="AG133" s="83">
        <f>S133*'Key Assumptions'!$I32</f>
        <v>0</v>
      </c>
      <c r="AH133" s="83">
        <f>T133*'Key Assumptions'!$I32</f>
        <v>0</v>
      </c>
      <c r="AI133" s="83">
        <f>U133*'Key Assumptions'!$I32</f>
        <v>0</v>
      </c>
      <c r="AJ133" s="83">
        <f>V133*'Key Assumptions'!$I32</f>
        <v>0</v>
      </c>
      <c r="AK133" s="83">
        <f>W133*'Key Assumptions'!$I32</f>
        <v>0</v>
      </c>
      <c r="AL133" s="83">
        <f>X133*'Key Assumptions'!$I32</f>
        <v>0</v>
      </c>
      <c r="AM133" s="83">
        <f>Y133*'Key Assumptions'!$I32</f>
        <v>0</v>
      </c>
      <c r="AN133" s="83">
        <f>Z133*'Key Assumptions'!$I32</f>
        <v>0</v>
      </c>
      <c r="AO133" s="83">
        <f>AA133*'Key Assumptions'!$I32</f>
        <v>0</v>
      </c>
      <c r="AP133" s="83">
        <f>AB133*'Key Assumptions'!$I32</f>
        <v>0</v>
      </c>
      <c r="AQ133" s="83">
        <f>AC133*'Key Assumptions'!$I32</f>
        <v>0</v>
      </c>
      <c r="AR133" s="83">
        <f>AD133*'Key Assumptions'!$I32</f>
        <v>0</v>
      </c>
      <c r="AT133" t="s">
        <v>100</v>
      </c>
    </row>
    <row r="134" spans="1:46" x14ac:dyDescent="0.25">
      <c r="A134" s="10" t="str">
        <f>KPCO_Additions_Summer!A134</f>
        <v>Area 1001 Coal CCS 2034</v>
      </c>
      <c r="B134" s="10">
        <f>KPCO_Additions_Summer!B134</f>
        <v>2034</v>
      </c>
      <c r="C134" s="10" t="str">
        <f>KPCO_Additions_Summer!C134</f>
        <v>Coal CCS</v>
      </c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R134" s="83">
        <f t="shared" si="103"/>
        <v>0</v>
      </c>
      <c r="S134" s="83">
        <f t="shared" si="104"/>
        <v>0</v>
      </c>
      <c r="T134" s="83">
        <f t="shared" si="105"/>
        <v>0</v>
      </c>
      <c r="U134" s="83">
        <f t="shared" si="106"/>
        <v>0</v>
      </c>
      <c r="V134" s="83">
        <f t="shared" si="107"/>
        <v>0</v>
      </c>
      <c r="W134" s="83">
        <f t="shared" si="107"/>
        <v>0</v>
      </c>
      <c r="X134" s="83">
        <f t="shared" si="108"/>
        <v>0</v>
      </c>
      <c r="Y134" s="83">
        <f t="shared" si="109"/>
        <v>0</v>
      </c>
      <c r="Z134" s="83">
        <f t="shared" si="110"/>
        <v>0</v>
      </c>
      <c r="AA134" s="83">
        <f t="shared" si="111"/>
        <v>0</v>
      </c>
      <c r="AB134" s="83">
        <f t="shared" si="112"/>
        <v>0</v>
      </c>
      <c r="AC134" s="83">
        <f t="shared" si="112"/>
        <v>0</v>
      </c>
      <c r="AD134" s="83">
        <f t="shared" si="113"/>
        <v>0</v>
      </c>
      <c r="AF134" s="83">
        <f>R134*'Key Assumptions'!$I33</f>
        <v>0</v>
      </c>
      <c r="AG134" s="83">
        <f>S134*'Key Assumptions'!$I33</f>
        <v>0</v>
      </c>
      <c r="AH134" s="83">
        <f>T134*'Key Assumptions'!$I33</f>
        <v>0</v>
      </c>
      <c r="AI134" s="83">
        <f>U134*'Key Assumptions'!$I33</f>
        <v>0</v>
      </c>
      <c r="AJ134" s="83">
        <f>V134*'Key Assumptions'!$I33</f>
        <v>0</v>
      </c>
      <c r="AK134" s="83">
        <f>W134*'Key Assumptions'!$I33</f>
        <v>0</v>
      </c>
      <c r="AL134" s="83">
        <f>X134*'Key Assumptions'!$I33</f>
        <v>0</v>
      </c>
      <c r="AM134" s="83">
        <f>Y134*'Key Assumptions'!$I33</f>
        <v>0</v>
      </c>
      <c r="AN134" s="83">
        <f>Z134*'Key Assumptions'!$I33</f>
        <v>0</v>
      </c>
      <c r="AO134" s="83">
        <f>AA134*'Key Assumptions'!$I33</f>
        <v>0</v>
      </c>
      <c r="AP134" s="83">
        <f>AB134*'Key Assumptions'!$I33</f>
        <v>0</v>
      </c>
      <c r="AQ134" s="83">
        <f>AC134*'Key Assumptions'!$I33</f>
        <v>0</v>
      </c>
      <c r="AR134" s="83">
        <f>AD134*'Key Assumptions'!$I33</f>
        <v>0</v>
      </c>
      <c r="AT134" t="s">
        <v>100</v>
      </c>
    </row>
    <row r="135" spans="1:46" x14ac:dyDescent="0.25">
      <c r="A135" s="10" t="str">
        <f>KPCO_Additions_Summer!A135</f>
        <v>Area 1001 Coal CCS 2035</v>
      </c>
      <c r="B135" s="10">
        <f>KPCO_Additions_Summer!B135</f>
        <v>2035</v>
      </c>
      <c r="C135" s="10" t="str">
        <f>KPCO_Additions_Summer!C135</f>
        <v>Coal CCS</v>
      </c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R135" s="83">
        <f t="shared" si="103"/>
        <v>0</v>
      </c>
      <c r="S135" s="83">
        <f t="shared" si="104"/>
        <v>0</v>
      </c>
      <c r="T135" s="83">
        <f t="shared" si="105"/>
        <v>0</v>
      </c>
      <c r="U135" s="83">
        <f t="shared" si="106"/>
        <v>0</v>
      </c>
      <c r="V135" s="83">
        <f t="shared" si="107"/>
        <v>0</v>
      </c>
      <c r="W135" s="83">
        <f t="shared" si="107"/>
        <v>0</v>
      </c>
      <c r="X135" s="83">
        <f t="shared" si="108"/>
        <v>0</v>
      </c>
      <c r="Y135" s="83">
        <f t="shared" si="109"/>
        <v>0</v>
      </c>
      <c r="Z135" s="83">
        <f t="shared" si="110"/>
        <v>0</v>
      </c>
      <c r="AA135" s="83">
        <f t="shared" si="111"/>
        <v>0</v>
      </c>
      <c r="AB135" s="83">
        <f t="shared" si="112"/>
        <v>0</v>
      </c>
      <c r="AC135" s="83">
        <f t="shared" si="112"/>
        <v>0</v>
      </c>
      <c r="AD135" s="83">
        <f t="shared" si="113"/>
        <v>0</v>
      </c>
      <c r="AF135" s="83">
        <f>R135*'Key Assumptions'!$I34</f>
        <v>0</v>
      </c>
      <c r="AG135" s="83">
        <f>S135*'Key Assumptions'!$I34</f>
        <v>0</v>
      </c>
      <c r="AH135" s="83">
        <f>T135*'Key Assumptions'!$I34</f>
        <v>0</v>
      </c>
      <c r="AI135" s="83">
        <f>U135*'Key Assumptions'!$I34</f>
        <v>0</v>
      </c>
      <c r="AJ135" s="83">
        <f>V135*'Key Assumptions'!$I34</f>
        <v>0</v>
      </c>
      <c r="AK135" s="83">
        <f>W135*'Key Assumptions'!$I34</f>
        <v>0</v>
      </c>
      <c r="AL135" s="83">
        <f>X135*'Key Assumptions'!$I34</f>
        <v>0</v>
      </c>
      <c r="AM135" s="83">
        <f>Y135*'Key Assumptions'!$I34</f>
        <v>0</v>
      </c>
      <c r="AN135" s="83">
        <f>Z135*'Key Assumptions'!$I34</f>
        <v>0</v>
      </c>
      <c r="AO135" s="83">
        <f>AA135*'Key Assumptions'!$I34</f>
        <v>0</v>
      </c>
      <c r="AP135" s="83">
        <f>AB135*'Key Assumptions'!$I34</f>
        <v>0</v>
      </c>
      <c r="AQ135" s="83">
        <f>AC135*'Key Assumptions'!$I34</f>
        <v>0</v>
      </c>
      <c r="AR135" s="83">
        <f>AD135*'Key Assumptions'!$I34</f>
        <v>0</v>
      </c>
      <c r="AT135" t="s">
        <v>100</v>
      </c>
    </row>
    <row r="136" spans="1:46" x14ac:dyDescent="0.25">
      <c r="A136" s="10" t="str">
        <f>KPCO_Additions_Summer!A136</f>
        <v>Area 1001 Coal CCS 2036</v>
      </c>
      <c r="B136" s="10">
        <f>KPCO_Additions_Summer!B136</f>
        <v>2036</v>
      </c>
      <c r="C136" s="10" t="str">
        <f>KPCO_Additions_Summer!C136</f>
        <v>Coal CCS</v>
      </c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R136" s="83">
        <f t="shared" si="103"/>
        <v>0</v>
      </c>
      <c r="S136" s="83">
        <f t="shared" si="104"/>
        <v>0</v>
      </c>
      <c r="T136" s="83">
        <f t="shared" si="105"/>
        <v>0</v>
      </c>
      <c r="U136" s="83">
        <f t="shared" si="106"/>
        <v>0</v>
      </c>
      <c r="V136" s="83">
        <f t="shared" si="107"/>
        <v>0</v>
      </c>
      <c r="W136" s="83">
        <f t="shared" si="107"/>
        <v>0</v>
      </c>
      <c r="X136" s="83">
        <f t="shared" si="108"/>
        <v>0</v>
      </c>
      <c r="Y136" s="83">
        <f t="shared" si="109"/>
        <v>0</v>
      </c>
      <c r="Z136" s="83">
        <f t="shared" si="110"/>
        <v>0</v>
      </c>
      <c r="AA136" s="83">
        <f t="shared" si="111"/>
        <v>0</v>
      </c>
      <c r="AB136" s="83">
        <f t="shared" si="112"/>
        <v>0</v>
      </c>
      <c r="AC136" s="83">
        <f t="shared" si="112"/>
        <v>0</v>
      </c>
      <c r="AD136" s="83">
        <f t="shared" si="113"/>
        <v>0</v>
      </c>
      <c r="AF136" s="83">
        <f>R136*'Key Assumptions'!$I35</f>
        <v>0</v>
      </c>
      <c r="AG136" s="83">
        <f>S136*'Key Assumptions'!$I35</f>
        <v>0</v>
      </c>
      <c r="AH136" s="83">
        <f>T136*'Key Assumptions'!$I35</f>
        <v>0</v>
      </c>
      <c r="AI136" s="83">
        <f>U136*'Key Assumptions'!$I35</f>
        <v>0</v>
      </c>
      <c r="AJ136" s="83">
        <f>V136*'Key Assumptions'!$I35</f>
        <v>0</v>
      </c>
      <c r="AK136" s="83">
        <f>W136*'Key Assumptions'!$I35</f>
        <v>0</v>
      </c>
      <c r="AL136" s="83">
        <f>X136*'Key Assumptions'!$I35</f>
        <v>0</v>
      </c>
      <c r="AM136" s="83">
        <f>Y136*'Key Assumptions'!$I35</f>
        <v>0</v>
      </c>
      <c r="AN136" s="83">
        <f>Z136*'Key Assumptions'!$I35</f>
        <v>0</v>
      </c>
      <c r="AO136" s="83">
        <f>AA136*'Key Assumptions'!$I35</f>
        <v>0</v>
      </c>
      <c r="AP136" s="83">
        <f>AB136*'Key Assumptions'!$I35</f>
        <v>0</v>
      </c>
      <c r="AQ136" s="83">
        <f>AC136*'Key Assumptions'!$I35</f>
        <v>0</v>
      </c>
      <c r="AR136" s="83">
        <f>AD136*'Key Assumptions'!$I35</f>
        <v>0</v>
      </c>
      <c r="AT136" t="s">
        <v>100</v>
      </c>
    </row>
    <row r="137" spans="1:46" x14ac:dyDescent="0.25">
      <c r="A137" s="10" t="str">
        <f>KPCO_Additions_Summer!A137</f>
        <v>Area 1001 Coal CCS 2037</v>
      </c>
      <c r="B137" s="10">
        <f>KPCO_Additions_Summer!B137</f>
        <v>2037</v>
      </c>
      <c r="C137" s="10" t="str">
        <f>KPCO_Additions_Summer!C137</f>
        <v>Coal CCS</v>
      </c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R137" s="83">
        <f t="shared" si="103"/>
        <v>0</v>
      </c>
      <c r="S137" s="83">
        <f t="shared" si="104"/>
        <v>0</v>
      </c>
      <c r="T137" s="83">
        <f t="shared" si="105"/>
        <v>0</v>
      </c>
      <c r="U137" s="83">
        <f t="shared" si="106"/>
        <v>0</v>
      </c>
      <c r="V137" s="83">
        <f t="shared" si="107"/>
        <v>0</v>
      </c>
      <c r="W137" s="83">
        <f t="shared" si="107"/>
        <v>0</v>
      </c>
      <c r="X137" s="83">
        <f t="shared" si="108"/>
        <v>0</v>
      </c>
      <c r="Y137" s="83">
        <f t="shared" si="109"/>
        <v>0</v>
      </c>
      <c r="Z137" s="83">
        <f t="shared" si="110"/>
        <v>0</v>
      </c>
      <c r="AA137" s="83">
        <f t="shared" si="111"/>
        <v>0</v>
      </c>
      <c r="AB137" s="83">
        <f t="shared" si="112"/>
        <v>0</v>
      </c>
      <c r="AC137" s="83">
        <f t="shared" si="112"/>
        <v>0</v>
      </c>
      <c r="AD137" s="83">
        <f t="shared" si="113"/>
        <v>0</v>
      </c>
      <c r="AF137" s="83">
        <f>R137*'Key Assumptions'!$I36</f>
        <v>0</v>
      </c>
      <c r="AG137" s="83">
        <f>S137*'Key Assumptions'!$I36</f>
        <v>0</v>
      </c>
      <c r="AH137" s="83">
        <f>T137*'Key Assumptions'!$I36</f>
        <v>0</v>
      </c>
      <c r="AI137" s="83">
        <f>U137*'Key Assumptions'!$I36</f>
        <v>0</v>
      </c>
      <c r="AJ137" s="83">
        <f>V137*'Key Assumptions'!$I36</f>
        <v>0</v>
      </c>
      <c r="AK137" s="83">
        <f>W137*'Key Assumptions'!$I36</f>
        <v>0</v>
      </c>
      <c r="AL137" s="83">
        <f>X137*'Key Assumptions'!$I36</f>
        <v>0</v>
      </c>
      <c r="AM137" s="83">
        <f>Y137*'Key Assumptions'!$I36</f>
        <v>0</v>
      </c>
      <c r="AN137" s="83">
        <f>Z137*'Key Assumptions'!$I36</f>
        <v>0</v>
      </c>
      <c r="AO137" s="83">
        <f>AA137*'Key Assumptions'!$I36</f>
        <v>0</v>
      </c>
      <c r="AP137" s="83">
        <f>AB137*'Key Assumptions'!$I36</f>
        <v>0</v>
      </c>
      <c r="AQ137" s="83">
        <f>AC137*'Key Assumptions'!$I36</f>
        <v>0</v>
      </c>
      <c r="AR137" s="83">
        <f>AD137*'Key Assumptions'!$I36</f>
        <v>0</v>
      </c>
      <c r="AT137" t="s">
        <v>100</v>
      </c>
    </row>
    <row r="138" spans="1:46" x14ac:dyDescent="0.25">
      <c r="A138" s="10" t="str">
        <f>KPCO_Additions_Summer!A138</f>
        <v>Area 1001 Coal CCS 2038</v>
      </c>
      <c r="B138" s="10">
        <f>KPCO_Additions_Summer!B138</f>
        <v>2038</v>
      </c>
      <c r="C138" s="10" t="str">
        <f>KPCO_Additions_Summer!C138</f>
        <v>Coal CCS</v>
      </c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R138" s="83">
        <f t="shared" si="103"/>
        <v>0</v>
      </c>
      <c r="S138" s="83">
        <f t="shared" si="104"/>
        <v>0</v>
      </c>
      <c r="T138" s="83">
        <f t="shared" si="105"/>
        <v>0</v>
      </c>
      <c r="U138" s="83">
        <f t="shared" si="106"/>
        <v>0</v>
      </c>
      <c r="V138" s="83">
        <f t="shared" si="107"/>
        <v>0</v>
      </c>
      <c r="W138" s="83">
        <f t="shared" si="107"/>
        <v>0</v>
      </c>
      <c r="X138" s="83">
        <f t="shared" si="108"/>
        <v>0</v>
      </c>
      <c r="Y138" s="83">
        <f t="shared" si="109"/>
        <v>0</v>
      </c>
      <c r="Z138" s="83">
        <f t="shared" si="110"/>
        <v>0</v>
      </c>
      <c r="AA138" s="83">
        <f t="shared" si="111"/>
        <v>0</v>
      </c>
      <c r="AB138" s="83">
        <f t="shared" si="112"/>
        <v>0</v>
      </c>
      <c r="AC138" s="83">
        <f t="shared" si="112"/>
        <v>0</v>
      </c>
      <c r="AD138" s="83">
        <f t="shared" si="113"/>
        <v>0</v>
      </c>
      <c r="AF138" s="83">
        <f>R138*'Key Assumptions'!$I37</f>
        <v>0</v>
      </c>
      <c r="AG138" s="83">
        <f>S138*'Key Assumptions'!$I37</f>
        <v>0</v>
      </c>
      <c r="AH138" s="83">
        <f>T138*'Key Assumptions'!$I37</f>
        <v>0</v>
      </c>
      <c r="AI138" s="83">
        <f>U138*'Key Assumptions'!$I37</f>
        <v>0</v>
      </c>
      <c r="AJ138" s="83">
        <f>V138*'Key Assumptions'!$I37</f>
        <v>0</v>
      </c>
      <c r="AK138" s="83">
        <f>W138*'Key Assumptions'!$I37</f>
        <v>0</v>
      </c>
      <c r="AL138" s="83">
        <f>X138*'Key Assumptions'!$I37</f>
        <v>0</v>
      </c>
      <c r="AM138" s="83">
        <f>Y138*'Key Assumptions'!$I37</f>
        <v>0</v>
      </c>
      <c r="AN138" s="83">
        <f>Z138*'Key Assumptions'!$I37</f>
        <v>0</v>
      </c>
      <c r="AO138" s="83">
        <f>AA138*'Key Assumptions'!$I37</f>
        <v>0</v>
      </c>
      <c r="AP138" s="83">
        <f>AB138*'Key Assumptions'!$I37</f>
        <v>0</v>
      </c>
      <c r="AQ138" s="83">
        <f>AC138*'Key Assumptions'!$I37</f>
        <v>0</v>
      </c>
      <c r="AR138" s="83">
        <f>AD138*'Key Assumptions'!$I37</f>
        <v>0</v>
      </c>
      <c r="AT138" t="s">
        <v>100</v>
      </c>
    </row>
    <row r="139" spans="1:46" x14ac:dyDescent="0.25">
      <c r="A139" s="10" t="str">
        <f>KPCO_Additions_Summer!A139</f>
        <v>Area 1001 Coal CCS 2039</v>
      </c>
      <c r="B139" s="10">
        <f>KPCO_Additions_Summer!B139</f>
        <v>2039</v>
      </c>
      <c r="C139" s="10" t="str">
        <f>KPCO_Additions_Summer!C139</f>
        <v>Coal CCS</v>
      </c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R139" s="83">
        <f t="shared" si="103"/>
        <v>0</v>
      </c>
      <c r="S139" s="83">
        <f t="shared" si="104"/>
        <v>0</v>
      </c>
      <c r="T139" s="83">
        <f t="shared" si="105"/>
        <v>0</v>
      </c>
      <c r="U139" s="83">
        <f t="shared" si="106"/>
        <v>0</v>
      </c>
      <c r="V139" s="83">
        <f t="shared" si="107"/>
        <v>0</v>
      </c>
      <c r="W139" s="83">
        <f t="shared" si="107"/>
        <v>0</v>
      </c>
      <c r="X139" s="83">
        <f t="shared" si="108"/>
        <v>0</v>
      </c>
      <c r="Y139" s="83">
        <f t="shared" si="109"/>
        <v>0</v>
      </c>
      <c r="Z139" s="83">
        <f t="shared" si="110"/>
        <v>0</v>
      </c>
      <c r="AA139" s="83">
        <f t="shared" si="111"/>
        <v>0</v>
      </c>
      <c r="AB139" s="83">
        <f t="shared" si="112"/>
        <v>0</v>
      </c>
      <c r="AC139" s="83">
        <f t="shared" si="112"/>
        <v>0</v>
      </c>
      <c r="AD139" s="83">
        <f t="shared" si="113"/>
        <v>0</v>
      </c>
      <c r="AF139" s="83">
        <f>R139*'Key Assumptions'!$I38</f>
        <v>0</v>
      </c>
      <c r="AG139" s="83">
        <f>S139*'Key Assumptions'!$I38</f>
        <v>0</v>
      </c>
      <c r="AH139" s="83">
        <f>T139*'Key Assumptions'!$I38</f>
        <v>0</v>
      </c>
      <c r="AI139" s="83">
        <f>U139*'Key Assumptions'!$I38</f>
        <v>0</v>
      </c>
      <c r="AJ139" s="83">
        <f>V139*'Key Assumptions'!$I38</f>
        <v>0</v>
      </c>
      <c r="AK139" s="83">
        <f>W139*'Key Assumptions'!$I38</f>
        <v>0</v>
      </c>
      <c r="AL139" s="83">
        <f>X139*'Key Assumptions'!$I38</f>
        <v>0</v>
      </c>
      <c r="AM139" s="83">
        <f>Y139*'Key Assumptions'!$I38</f>
        <v>0</v>
      </c>
      <c r="AN139" s="83">
        <f>Z139*'Key Assumptions'!$I38</f>
        <v>0</v>
      </c>
      <c r="AO139" s="83">
        <f>AA139*'Key Assumptions'!$I38</f>
        <v>0</v>
      </c>
      <c r="AP139" s="83">
        <f>AB139*'Key Assumptions'!$I38</f>
        <v>0</v>
      </c>
      <c r="AQ139" s="83">
        <f>AC139*'Key Assumptions'!$I38</f>
        <v>0</v>
      </c>
      <c r="AR139" s="83">
        <f>AD139*'Key Assumptions'!$I38</f>
        <v>0</v>
      </c>
      <c r="AT139" t="s">
        <v>100</v>
      </c>
    </row>
    <row r="140" spans="1:46" x14ac:dyDescent="0.25">
      <c r="A140" s="10" t="str">
        <f>KPCO_Additions_Summer!A140</f>
        <v>Area 1001 Coal CCS 2040</v>
      </c>
      <c r="B140" s="10">
        <f>KPCO_Additions_Summer!B140</f>
        <v>2040</v>
      </c>
      <c r="C140" s="10" t="str">
        <f>KPCO_Additions_Summer!C140</f>
        <v>Coal CCS</v>
      </c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R140" s="83">
        <f t="shared" si="103"/>
        <v>0</v>
      </c>
      <c r="S140" s="83">
        <f t="shared" si="104"/>
        <v>0</v>
      </c>
      <c r="T140" s="83">
        <f t="shared" si="105"/>
        <v>0</v>
      </c>
      <c r="U140" s="83">
        <f t="shared" si="106"/>
        <v>0</v>
      </c>
      <c r="V140" s="83">
        <f t="shared" si="107"/>
        <v>0</v>
      </c>
      <c r="W140" s="83">
        <f t="shared" si="107"/>
        <v>0</v>
      </c>
      <c r="X140" s="83">
        <f t="shared" si="108"/>
        <v>0</v>
      </c>
      <c r="Y140" s="83">
        <f t="shared" si="109"/>
        <v>0</v>
      </c>
      <c r="Z140" s="83">
        <f t="shared" si="110"/>
        <v>0</v>
      </c>
      <c r="AA140" s="83">
        <f t="shared" si="111"/>
        <v>0</v>
      </c>
      <c r="AB140" s="83">
        <f t="shared" si="112"/>
        <v>0</v>
      </c>
      <c r="AC140" s="83">
        <f t="shared" si="112"/>
        <v>0</v>
      </c>
      <c r="AD140" s="83">
        <f t="shared" si="113"/>
        <v>0</v>
      </c>
      <c r="AF140" s="83">
        <f>R140*'Key Assumptions'!$I39</f>
        <v>0</v>
      </c>
      <c r="AG140" s="83">
        <f>S140*'Key Assumptions'!$I39</f>
        <v>0</v>
      </c>
      <c r="AH140" s="83">
        <f>T140*'Key Assumptions'!$I39</f>
        <v>0</v>
      </c>
      <c r="AI140" s="83">
        <f>U140*'Key Assumptions'!$I39</f>
        <v>0</v>
      </c>
      <c r="AJ140" s="83">
        <f>V140*'Key Assumptions'!$I39</f>
        <v>0</v>
      </c>
      <c r="AK140" s="83">
        <f>W140*'Key Assumptions'!$I39</f>
        <v>0</v>
      </c>
      <c r="AL140" s="83">
        <f>X140*'Key Assumptions'!$I39</f>
        <v>0</v>
      </c>
      <c r="AM140" s="83">
        <f>Y140*'Key Assumptions'!$I39</f>
        <v>0</v>
      </c>
      <c r="AN140" s="83">
        <f>Z140*'Key Assumptions'!$I39</f>
        <v>0</v>
      </c>
      <c r="AO140" s="83">
        <f>AA140*'Key Assumptions'!$I39</f>
        <v>0</v>
      </c>
      <c r="AP140" s="83">
        <f>AB140*'Key Assumptions'!$I39</f>
        <v>0</v>
      </c>
      <c r="AQ140" s="83">
        <f>AC140*'Key Assumptions'!$I39</f>
        <v>0</v>
      </c>
      <c r="AR140" s="83">
        <f>AD140*'Key Assumptions'!$I39</f>
        <v>0</v>
      </c>
      <c r="AT140" t="s">
        <v>100</v>
      </c>
    </row>
    <row r="141" spans="1:46" x14ac:dyDescent="0.25">
      <c r="A141" s="10" t="str">
        <f>KPCO_Additions_Summer!A141</f>
        <v>Area 1001 Coal CCS 2041</v>
      </c>
      <c r="B141" s="10">
        <f>KPCO_Additions_Summer!B141</f>
        <v>2041</v>
      </c>
      <c r="C141" s="10" t="str">
        <f>KPCO_Additions_Summer!C141</f>
        <v>Coal CCS</v>
      </c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R141" s="83">
        <f t="shared" si="103"/>
        <v>0</v>
      </c>
      <c r="S141" s="83">
        <f t="shared" si="104"/>
        <v>0</v>
      </c>
      <c r="T141" s="83">
        <f t="shared" si="105"/>
        <v>0</v>
      </c>
      <c r="U141" s="83">
        <f t="shared" si="106"/>
        <v>0</v>
      </c>
      <c r="V141" s="83">
        <f t="shared" si="107"/>
        <v>0</v>
      </c>
      <c r="W141" s="83">
        <f t="shared" si="107"/>
        <v>0</v>
      </c>
      <c r="X141" s="83">
        <f t="shared" si="108"/>
        <v>0</v>
      </c>
      <c r="Y141" s="83">
        <f t="shared" si="109"/>
        <v>0</v>
      </c>
      <c r="Z141" s="83">
        <f t="shared" si="110"/>
        <v>0</v>
      </c>
      <c r="AA141" s="83">
        <f t="shared" si="111"/>
        <v>0</v>
      </c>
      <c r="AB141" s="83">
        <f t="shared" si="112"/>
        <v>0</v>
      </c>
      <c r="AC141" s="83">
        <f t="shared" si="112"/>
        <v>0</v>
      </c>
      <c r="AD141" s="83">
        <f t="shared" si="113"/>
        <v>0</v>
      </c>
      <c r="AF141" s="83">
        <f>R141*'Key Assumptions'!$I40</f>
        <v>0</v>
      </c>
      <c r="AG141" s="83">
        <f>S141*'Key Assumptions'!$I40</f>
        <v>0</v>
      </c>
      <c r="AH141" s="83">
        <f>T141*'Key Assumptions'!$I40</f>
        <v>0</v>
      </c>
      <c r="AI141" s="83">
        <f>U141*'Key Assumptions'!$I40</f>
        <v>0</v>
      </c>
      <c r="AJ141" s="83">
        <f>V141*'Key Assumptions'!$I40</f>
        <v>0</v>
      </c>
      <c r="AK141" s="83">
        <f>W141*'Key Assumptions'!$I40</f>
        <v>0</v>
      </c>
      <c r="AL141" s="83">
        <f>X141*'Key Assumptions'!$I40</f>
        <v>0</v>
      </c>
      <c r="AM141" s="83">
        <f>Y141*'Key Assumptions'!$I40</f>
        <v>0</v>
      </c>
      <c r="AN141" s="83">
        <f>Z141*'Key Assumptions'!$I40</f>
        <v>0</v>
      </c>
      <c r="AO141" s="83">
        <f>AA141*'Key Assumptions'!$I40</f>
        <v>0</v>
      </c>
      <c r="AP141" s="83">
        <f>AB141*'Key Assumptions'!$I40</f>
        <v>0</v>
      </c>
      <c r="AQ141" s="83">
        <f>AC141*'Key Assumptions'!$I40</f>
        <v>0</v>
      </c>
      <c r="AR141" s="83">
        <f>AD141*'Key Assumptions'!$I40</f>
        <v>0</v>
      </c>
      <c r="AT141" t="s">
        <v>100</v>
      </c>
    </row>
    <row r="142" spans="1:46" x14ac:dyDescent="0.25">
      <c r="A142" s="10" t="str">
        <f>KPCO_Additions_Summer!A142</f>
        <v>Area 1001 Coal CCS 2042</v>
      </c>
      <c r="B142" s="10">
        <f>KPCO_Additions_Summer!B142</f>
        <v>2042</v>
      </c>
      <c r="C142" s="10" t="str">
        <f>KPCO_Additions_Summer!C142</f>
        <v>Coal CCS</v>
      </c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R142" s="83">
        <f t="shared" si="103"/>
        <v>0</v>
      </c>
      <c r="S142" s="83">
        <f t="shared" si="104"/>
        <v>0</v>
      </c>
      <c r="T142" s="83">
        <f t="shared" si="105"/>
        <v>0</v>
      </c>
      <c r="U142" s="83">
        <f t="shared" si="106"/>
        <v>0</v>
      </c>
      <c r="V142" s="83">
        <f t="shared" ref="V142:W143" si="114">H142+V141</f>
        <v>0</v>
      </c>
      <c r="W142" s="83">
        <f t="shared" si="114"/>
        <v>0</v>
      </c>
      <c r="X142" s="83">
        <f t="shared" si="108"/>
        <v>0</v>
      </c>
      <c r="Y142" s="83">
        <f t="shared" si="109"/>
        <v>0</v>
      </c>
      <c r="Z142" s="83">
        <f t="shared" si="110"/>
        <v>0</v>
      </c>
      <c r="AA142" s="83">
        <f t="shared" si="111"/>
        <v>0</v>
      </c>
      <c r="AB142" s="83">
        <f t="shared" ref="AB142:AC143" si="115">N142+AB141</f>
        <v>0</v>
      </c>
      <c r="AC142" s="83">
        <f t="shared" si="115"/>
        <v>0</v>
      </c>
      <c r="AD142" s="83">
        <f t="shared" si="113"/>
        <v>0</v>
      </c>
      <c r="AF142" s="83">
        <f>R142*'Key Assumptions'!$I41</f>
        <v>0</v>
      </c>
      <c r="AG142" s="83">
        <f>S142*'Key Assumptions'!$I41</f>
        <v>0</v>
      </c>
      <c r="AH142" s="83">
        <f>T142*'Key Assumptions'!$I41</f>
        <v>0</v>
      </c>
      <c r="AI142" s="83">
        <f>U142*'Key Assumptions'!$I41</f>
        <v>0</v>
      </c>
      <c r="AJ142" s="83">
        <f>V142*'Key Assumptions'!$I41</f>
        <v>0</v>
      </c>
      <c r="AK142" s="83">
        <f>W142*'Key Assumptions'!$I41</f>
        <v>0</v>
      </c>
      <c r="AL142" s="83">
        <f>X142*'Key Assumptions'!$I41</f>
        <v>0</v>
      </c>
      <c r="AM142" s="83">
        <f>Y142*'Key Assumptions'!$I41</f>
        <v>0</v>
      </c>
      <c r="AN142" s="83">
        <f>Z142*'Key Assumptions'!$I41</f>
        <v>0</v>
      </c>
      <c r="AO142" s="83">
        <f>AA142*'Key Assumptions'!$I41</f>
        <v>0</v>
      </c>
      <c r="AP142" s="83">
        <f>AB142*'Key Assumptions'!$I41</f>
        <v>0</v>
      </c>
      <c r="AQ142" s="83">
        <f>AC142*'Key Assumptions'!$I41</f>
        <v>0</v>
      </c>
      <c r="AR142" s="83">
        <f>AD142*'Key Assumptions'!$I41</f>
        <v>0</v>
      </c>
      <c r="AT142" t="s">
        <v>100</v>
      </c>
    </row>
    <row r="143" spans="1:46" x14ac:dyDescent="0.25">
      <c r="A143" s="10" t="str">
        <f>KPCO_Additions_Summer!A143</f>
        <v>Area 1001 Coal CCS 2043</v>
      </c>
      <c r="B143" s="10">
        <f>KPCO_Additions_Summer!B143</f>
        <v>2043</v>
      </c>
      <c r="C143" s="10" t="str">
        <f>KPCO_Additions_Summer!C143</f>
        <v>Coal CCS</v>
      </c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R143" s="83">
        <f t="shared" si="103"/>
        <v>0</v>
      </c>
      <c r="S143" s="83">
        <f t="shared" si="104"/>
        <v>0</v>
      </c>
      <c r="T143" s="83">
        <f t="shared" si="105"/>
        <v>0</v>
      </c>
      <c r="U143" s="83">
        <f t="shared" si="106"/>
        <v>0</v>
      </c>
      <c r="V143" s="83">
        <f t="shared" si="114"/>
        <v>0</v>
      </c>
      <c r="W143" s="83">
        <f t="shared" si="114"/>
        <v>0</v>
      </c>
      <c r="X143" s="83">
        <f t="shared" si="108"/>
        <v>0</v>
      </c>
      <c r="Y143" s="83">
        <f t="shared" si="109"/>
        <v>0</v>
      </c>
      <c r="Z143" s="83">
        <f t="shared" si="110"/>
        <v>0</v>
      </c>
      <c r="AA143" s="83">
        <f t="shared" si="111"/>
        <v>0</v>
      </c>
      <c r="AB143" s="83">
        <f t="shared" si="115"/>
        <v>0</v>
      </c>
      <c r="AC143" s="83">
        <f t="shared" si="115"/>
        <v>0</v>
      </c>
      <c r="AD143" s="83">
        <f t="shared" si="113"/>
        <v>0</v>
      </c>
      <c r="AF143" s="83">
        <f>R143*'Key Assumptions'!$I42</f>
        <v>0</v>
      </c>
      <c r="AG143" s="83">
        <f>S143*'Key Assumptions'!$I42</f>
        <v>0</v>
      </c>
      <c r="AH143" s="83">
        <f>T143*'Key Assumptions'!$I42</f>
        <v>0</v>
      </c>
      <c r="AI143" s="83">
        <f>U143*'Key Assumptions'!$I42</f>
        <v>0</v>
      </c>
      <c r="AJ143" s="83">
        <f>V143*'Key Assumptions'!$I42</f>
        <v>0</v>
      </c>
      <c r="AK143" s="83">
        <f>W143*'Key Assumptions'!$I42</f>
        <v>0</v>
      </c>
      <c r="AL143" s="83">
        <f>X143*'Key Assumptions'!$I42</f>
        <v>0</v>
      </c>
      <c r="AM143" s="83">
        <f>Y143*'Key Assumptions'!$I42</f>
        <v>0</v>
      </c>
      <c r="AN143" s="83">
        <f>Z143*'Key Assumptions'!$I42</f>
        <v>0</v>
      </c>
      <c r="AO143" s="83">
        <f>AA143*'Key Assumptions'!$I42</f>
        <v>0</v>
      </c>
      <c r="AP143" s="83">
        <f>AB143*'Key Assumptions'!$I42</f>
        <v>0</v>
      </c>
      <c r="AQ143" s="83">
        <f>AC143*'Key Assumptions'!$I42</f>
        <v>0</v>
      </c>
      <c r="AR143" s="83">
        <f>AD143*'Key Assumptions'!$I42</f>
        <v>0</v>
      </c>
      <c r="AT143" t="s">
        <v>100</v>
      </c>
    </row>
    <row r="144" spans="1:46" x14ac:dyDescent="0.25">
      <c r="A144" s="10" t="str">
        <f>KPCO_Additions_Summer!A144</f>
        <v>Area 1001 Hydrogen CT 2023</v>
      </c>
      <c r="B144" s="10">
        <f>KPCO_Additions_Summer!B144</f>
        <v>2023</v>
      </c>
      <c r="C144" s="10" t="str">
        <f>KPCO_Additions_Summer!C144</f>
        <v>H2 CT</v>
      </c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R144" s="83">
        <f>D144</f>
        <v>0</v>
      </c>
      <c r="S144" s="83">
        <f>E144</f>
        <v>0</v>
      </c>
      <c r="T144" s="83">
        <f>F144</f>
        <v>0</v>
      </c>
      <c r="U144" s="83">
        <f>G144</f>
        <v>0</v>
      </c>
      <c r="V144" s="83">
        <f t="shared" ref="V144:W144" si="116">H144</f>
        <v>0</v>
      </c>
      <c r="W144" s="83">
        <f t="shared" si="116"/>
        <v>0</v>
      </c>
      <c r="X144" s="83">
        <f>J144</f>
        <v>0</v>
      </c>
      <c r="Y144" s="83">
        <f>K144</f>
        <v>0</v>
      </c>
      <c r="Z144" s="83">
        <f>L144</f>
        <v>0</v>
      </c>
      <c r="AA144" s="83">
        <f>M144</f>
        <v>0</v>
      </c>
      <c r="AB144" s="83">
        <f t="shared" ref="AB144:AC144" si="117">N144</f>
        <v>0</v>
      </c>
      <c r="AC144" s="83">
        <f t="shared" si="117"/>
        <v>0</v>
      </c>
      <c r="AD144" s="83">
        <f>P144</f>
        <v>0</v>
      </c>
      <c r="AF144" s="83">
        <f>R144*'Key Assumptions'!$I22</f>
        <v>0</v>
      </c>
      <c r="AG144" s="83">
        <f>S144*'Key Assumptions'!$I22</f>
        <v>0</v>
      </c>
      <c r="AH144" s="83">
        <f>T144*'Key Assumptions'!$I22</f>
        <v>0</v>
      </c>
      <c r="AI144" s="83">
        <f>U144*'Key Assumptions'!$I22</f>
        <v>0</v>
      </c>
      <c r="AJ144" s="83">
        <f>V144*'Key Assumptions'!$I22</f>
        <v>0</v>
      </c>
      <c r="AK144" s="83">
        <f>W144*'Key Assumptions'!$I22</f>
        <v>0</v>
      </c>
      <c r="AL144" s="83">
        <f>X144*'Key Assumptions'!$I22</f>
        <v>0</v>
      </c>
      <c r="AM144" s="83">
        <f>Y144*'Key Assumptions'!$I22</f>
        <v>0</v>
      </c>
      <c r="AN144" s="83">
        <f>Z144*'Key Assumptions'!$I22</f>
        <v>0</v>
      </c>
      <c r="AO144" s="83">
        <f>AA144*'Key Assumptions'!$I22</f>
        <v>0</v>
      </c>
      <c r="AP144" s="83">
        <f>AB144*'Key Assumptions'!$I22</f>
        <v>0</v>
      </c>
      <c r="AQ144" s="83">
        <f>AC144*'Key Assumptions'!$I22</f>
        <v>0</v>
      </c>
      <c r="AR144" s="83">
        <f>AD144*'Key Assumptions'!$I22</f>
        <v>0</v>
      </c>
      <c r="AT144" t="s">
        <v>101</v>
      </c>
    </row>
    <row r="145" spans="1:46" x14ac:dyDescent="0.25">
      <c r="A145" s="10" t="str">
        <f>KPCO_Additions_Summer!A145</f>
        <v>Area 1001 Hydrogen CT 2024</v>
      </c>
      <c r="B145" s="10">
        <f>KPCO_Additions_Summer!B145</f>
        <v>2024</v>
      </c>
      <c r="C145" s="10" t="str">
        <f>KPCO_Additions_Summer!C145</f>
        <v>H2 CT</v>
      </c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R145" s="83">
        <f t="shared" ref="R145:R164" si="118">D145+R144</f>
        <v>0</v>
      </c>
      <c r="S145" s="83">
        <f t="shared" ref="S145:S164" si="119">E145+S144</f>
        <v>0</v>
      </c>
      <c r="T145" s="83">
        <f t="shared" ref="T145:T164" si="120">F145+T144</f>
        <v>0</v>
      </c>
      <c r="U145" s="83">
        <f t="shared" ref="U145:U164" si="121">G145+U144</f>
        <v>0</v>
      </c>
      <c r="V145" s="83">
        <f t="shared" ref="V145:W160" si="122">H145+V144</f>
        <v>0</v>
      </c>
      <c r="W145" s="83">
        <f t="shared" si="122"/>
        <v>0</v>
      </c>
      <c r="X145" s="83">
        <f t="shared" ref="X145:X164" si="123">J145+X144</f>
        <v>0</v>
      </c>
      <c r="Y145" s="83">
        <f t="shared" ref="Y145:Y164" si="124">K145+Y144</f>
        <v>0</v>
      </c>
      <c r="Z145" s="83">
        <f t="shared" ref="Z145:Z164" si="125">L145+Z144</f>
        <v>0</v>
      </c>
      <c r="AA145" s="83">
        <f t="shared" ref="AA145:AA164" si="126">M145+AA144</f>
        <v>0</v>
      </c>
      <c r="AB145" s="83">
        <f t="shared" ref="AB145:AC160" si="127">N145+AB144</f>
        <v>0</v>
      </c>
      <c r="AC145" s="83">
        <f t="shared" si="127"/>
        <v>0</v>
      </c>
      <c r="AD145" s="83">
        <f t="shared" ref="AD145:AD164" si="128">P145+AD144</f>
        <v>0</v>
      </c>
      <c r="AF145" s="83">
        <f>R145*'Key Assumptions'!$I23</f>
        <v>0</v>
      </c>
      <c r="AG145" s="83">
        <f>S145*'Key Assumptions'!$I23</f>
        <v>0</v>
      </c>
      <c r="AH145" s="83">
        <f>T145*'Key Assumptions'!$I23</f>
        <v>0</v>
      </c>
      <c r="AI145" s="83">
        <f>U145*'Key Assumptions'!$I23</f>
        <v>0</v>
      </c>
      <c r="AJ145" s="83">
        <f>V145*'Key Assumptions'!$I23</f>
        <v>0</v>
      </c>
      <c r="AK145" s="83">
        <f>W145*'Key Assumptions'!$I23</f>
        <v>0</v>
      </c>
      <c r="AL145" s="83">
        <f>X145*'Key Assumptions'!$I23</f>
        <v>0</v>
      </c>
      <c r="AM145" s="83">
        <f>Y145*'Key Assumptions'!$I23</f>
        <v>0</v>
      </c>
      <c r="AN145" s="83">
        <f>Z145*'Key Assumptions'!$I23</f>
        <v>0</v>
      </c>
      <c r="AO145" s="83">
        <f>AA145*'Key Assumptions'!$I23</f>
        <v>0</v>
      </c>
      <c r="AP145" s="83">
        <f>AB145*'Key Assumptions'!$I23</f>
        <v>0</v>
      </c>
      <c r="AQ145" s="83">
        <f>AC145*'Key Assumptions'!$I23</f>
        <v>0</v>
      </c>
      <c r="AR145" s="83">
        <f>AD145*'Key Assumptions'!$I23</f>
        <v>0</v>
      </c>
      <c r="AT145" t="s">
        <v>101</v>
      </c>
    </row>
    <row r="146" spans="1:46" x14ac:dyDescent="0.25">
      <c r="A146" s="10" t="str">
        <f>KPCO_Additions_Summer!A146</f>
        <v>Area 1001 Hydrogen CT 2025</v>
      </c>
      <c r="B146" s="10">
        <f>KPCO_Additions_Summer!B146</f>
        <v>2025</v>
      </c>
      <c r="C146" s="10" t="str">
        <f>KPCO_Additions_Summer!C146</f>
        <v>H2 CT</v>
      </c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R146" s="83">
        <f t="shared" si="118"/>
        <v>0</v>
      </c>
      <c r="S146" s="83">
        <f t="shared" si="119"/>
        <v>0</v>
      </c>
      <c r="T146" s="83">
        <f t="shared" si="120"/>
        <v>0</v>
      </c>
      <c r="U146" s="83">
        <f t="shared" si="121"/>
        <v>0</v>
      </c>
      <c r="V146" s="83">
        <f t="shared" si="122"/>
        <v>0</v>
      </c>
      <c r="W146" s="83">
        <f t="shared" si="122"/>
        <v>0</v>
      </c>
      <c r="X146" s="83">
        <f t="shared" si="123"/>
        <v>0</v>
      </c>
      <c r="Y146" s="83">
        <f t="shared" si="124"/>
        <v>0</v>
      </c>
      <c r="Z146" s="83">
        <f t="shared" si="125"/>
        <v>0</v>
      </c>
      <c r="AA146" s="83">
        <f t="shared" si="126"/>
        <v>0</v>
      </c>
      <c r="AB146" s="83">
        <f t="shared" si="127"/>
        <v>0</v>
      </c>
      <c r="AC146" s="83">
        <f t="shared" si="127"/>
        <v>0</v>
      </c>
      <c r="AD146" s="83">
        <f t="shared" si="128"/>
        <v>0</v>
      </c>
      <c r="AF146" s="83">
        <f>R146*'Key Assumptions'!$I24</f>
        <v>0</v>
      </c>
      <c r="AG146" s="83">
        <f>S146*'Key Assumptions'!$I24</f>
        <v>0</v>
      </c>
      <c r="AH146" s="83">
        <f>T146*'Key Assumptions'!$I24</f>
        <v>0</v>
      </c>
      <c r="AI146" s="83">
        <f>U146*'Key Assumptions'!$I24</f>
        <v>0</v>
      </c>
      <c r="AJ146" s="83">
        <f>V146*'Key Assumptions'!$I24</f>
        <v>0</v>
      </c>
      <c r="AK146" s="83">
        <f>W146*'Key Assumptions'!$I24</f>
        <v>0</v>
      </c>
      <c r="AL146" s="83">
        <f>X146*'Key Assumptions'!$I24</f>
        <v>0</v>
      </c>
      <c r="AM146" s="83">
        <f>Y146*'Key Assumptions'!$I24</f>
        <v>0</v>
      </c>
      <c r="AN146" s="83">
        <f>Z146*'Key Assumptions'!$I24</f>
        <v>0</v>
      </c>
      <c r="AO146" s="83">
        <f>AA146*'Key Assumptions'!$I24</f>
        <v>0</v>
      </c>
      <c r="AP146" s="83">
        <f>AB146*'Key Assumptions'!$I24</f>
        <v>0</v>
      </c>
      <c r="AQ146" s="83">
        <f>AC146*'Key Assumptions'!$I24</f>
        <v>0</v>
      </c>
      <c r="AR146" s="83">
        <f>AD146*'Key Assumptions'!$I24</f>
        <v>0</v>
      </c>
      <c r="AT146" t="s">
        <v>101</v>
      </c>
    </row>
    <row r="147" spans="1:46" x14ac:dyDescent="0.25">
      <c r="A147" s="10" t="str">
        <f>KPCO_Additions_Summer!A147</f>
        <v>Area 1001 Hydrogen CT 2026</v>
      </c>
      <c r="B147" s="10">
        <f>KPCO_Additions_Summer!B147</f>
        <v>2026</v>
      </c>
      <c r="C147" s="10" t="str">
        <f>KPCO_Additions_Summer!C147</f>
        <v>H2 CT</v>
      </c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R147" s="83">
        <f t="shared" si="118"/>
        <v>0</v>
      </c>
      <c r="S147" s="83">
        <f t="shared" si="119"/>
        <v>0</v>
      </c>
      <c r="T147" s="83">
        <f t="shared" si="120"/>
        <v>0</v>
      </c>
      <c r="U147" s="83">
        <f t="shared" si="121"/>
        <v>0</v>
      </c>
      <c r="V147" s="83">
        <f t="shared" si="122"/>
        <v>0</v>
      </c>
      <c r="W147" s="83">
        <f t="shared" si="122"/>
        <v>0</v>
      </c>
      <c r="X147" s="83">
        <f t="shared" si="123"/>
        <v>0</v>
      </c>
      <c r="Y147" s="83">
        <f t="shared" si="124"/>
        <v>0</v>
      </c>
      <c r="Z147" s="83">
        <f t="shared" si="125"/>
        <v>0</v>
      </c>
      <c r="AA147" s="83">
        <f t="shared" si="126"/>
        <v>0</v>
      </c>
      <c r="AB147" s="83">
        <f t="shared" si="127"/>
        <v>0</v>
      </c>
      <c r="AC147" s="83">
        <f t="shared" si="127"/>
        <v>0</v>
      </c>
      <c r="AD147" s="83">
        <f t="shared" si="128"/>
        <v>0</v>
      </c>
      <c r="AF147" s="83">
        <f>R147*'Key Assumptions'!$I25</f>
        <v>0</v>
      </c>
      <c r="AG147" s="83">
        <f>S147*'Key Assumptions'!$I25</f>
        <v>0</v>
      </c>
      <c r="AH147" s="83">
        <f>T147*'Key Assumptions'!$I25</f>
        <v>0</v>
      </c>
      <c r="AI147" s="83">
        <f>U147*'Key Assumptions'!$I25</f>
        <v>0</v>
      </c>
      <c r="AJ147" s="83">
        <f>V147*'Key Assumptions'!$I25</f>
        <v>0</v>
      </c>
      <c r="AK147" s="83">
        <f>W147*'Key Assumptions'!$I25</f>
        <v>0</v>
      </c>
      <c r="AL147" s="83">
        <f>X147*'Key Assumptions'!$I25</f>
        <v>0</v>
      </c>
      <c r="AM147" s="83">
        <f>Y147*'Key Assumptions'!$I25</f>
        <v>0</v>
      </c>
      <c r="AN147" s="83">
        <f>Z147*'Key Assumptions'!$I25</f>
        <v>0</v>
      </c>
      <c r="AO147" s="83">
        <f>AA147*'Key Assumptions'!$I25</f>
        <v>0</v>
      </c>
      <c r="AP147" s="83">
        <f>AB147*'Key Assumptions'!$I25</f>
        <v>0</v>
      </c>
      <c r="AQ147" s="83">
        <f>AC147*'Key Assumptions'!$I25</f>
        <v>0</v>
      </c>
      <c r="AR147" s="83">
        <f>AD147*'Key Assumptions'!$I25</f>
        <v>0</v>
      </c>
      <c r="AT147" t="s">
        <v>101</v>
      </c>
    </row>
    <row r="148" spans="1:46" x14ac:dyDescent="0.25">
      <c r="A148" s="10" t="str">
        <f>KPCO_Additions_Summer!A148</f>
        <v>Area 1001 Hydrogen CT 2027</v>
      </c>
      <c r="B148" s="10">
        <f>KPCO_Additions_Summer!B148</f>
        <v>2027</v>
      </c>
      <c r="C148" s="10" t="str">
        <f>KPCO_Additions_Summer!C148</f>
        <v>H2 CT</v>
      </c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R148" s="83">
        <f t="shared" si="118"/>
        <v>0</v>
      </c>
      <c r="S148" s="83">
        <f t="shared" si="119"/>
        <v>0</v>
      </c>
      <c r="T148" s="83">
        <f t="shared" si="120"/>
        <v>0</v>
      </c>
      <c r="U148" s="83">
        <f t="shared" si="121"/>
        <v>0</v>
      </c>
      <c r="V148" s="83">
        <f t="shared" si="122"/>
        <v>0</v>
      </c>
      <c r="W148" s="83">
        <f t="shared" si="122"/>
        <v>0</v>
      </c>
      <c r="X148" s="83">
        <f t="shared" si="123"/>
        <v>0</v>
      </c>
      <c r="Y148" s="83">
        <f t="shared" si="124"/>
        <v>0</v>
      </c>
      <c r="Z148" s="83">
        <f t="shared" si="125"/>
        <v>0</v>
      </c>
      <c r="AA148" s="83">
        <f t="shared" si="126"/>
        <v>0</v>
      </c>
      <c r="AB148" s="83">
        <f t="shared" si="127"/>
        <v>0</v>
      </c>
      <c r="AC148" s="83">
        <f t="shared" si="127"/>
        <v>0</v>
      </c>
      <c r="AD148" s="83">
        <f t="shared" si="128"/>
        <v>0</v>
      </c>
      <c r="AF148" s="83">
        <f>R148*'Key Assumptions'!$I26</f>
        <v>0</v>
      </c>
      <c r="AG148" s="83">
        <f>S148*'Key Assumptions'!$I26</f>
        <v>0</v>
      </c>
      <c r="AH148" s="83">
        <f>T148*'Key Assumptions'!$I26</f>
        <v>0</v>
      </c>
      <c r="AI148" s="83">
        <f>U148*'Key Assumptions'!$I26</f>
        <v>0</v>
      </c>
      <c r="AJ148" s="83">
        <f>V148*'Key Assumptions'!$I26</f>
        <v>0</v>
      </c>
      <c r="AK148" s="83">
        <f>W148*'Key Assumptions'!$I26</f>
        <v>0</v>
      </c>
      <c r="AL148" s="83">
        <f>X148*'Key Assumptions'!$I26</f>
        <v>0</v>
      </c>
      <c r="AM148" s="83">
        <f>Y148*'Key Assumptions'!$I26</f>
        <v>0</v>
      </c>
      <c r="AN148" s="83">
        <f>Z148*'Key Assumptions'!$I26</f>
        <v>0</v>
      </c>
      <c r="AO148" s="83">
        <f>AA148*'Key Assumptions'!$I26</f>
        <v>0</v>
      </c>
      <c r="AP148" s="83">
        <f>AB148*'Key Assumptions'!$I26</f>
        <v>0</v>
      </c>
      <c r="AQ148" s="83">
        <f>AC148*'Key Assumptions'!$I26</f>
        <v>0</v>
      </c>
      <c r="AR148" s="83">
        <f>AD148*'Key Assumptions'!$I26</f>
        <v>0</v>
      </c>
      <c r="AT148" t="s">
        <v>101</v>
      </c>
    </row>
    <row r="149" spans="1:46" x14ac:dyDescent="0.25">
      <c r="A149" s="10" t="str">
        <f>KPCO_Additions_Summer!A149</f>
        <v>Area 1001 Hydrogen CT 2028</v>
      </c>
      <c r="B149" s="10">
        <f>KPCO_Additions_Summer!B149</f>
        <v>2028</v>
      </c>
      <c r="C149" s="10" t="str">
        <f>KPCO_Additions_Summer!C149</f>
        <v>H2 CT</v>
      </c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R149" s="83">
        <f t="shared" si="118"/>
        <v>0</v>
      </c>
      <c r="S149" s="83">
        <f t="shared" si="119"/>
        <v>0</v>
      </c>
      <c r="T149" s="83">
        <f t="shared" si="120"/>
        <v>0</v>
      </c>
      <c r="U149" s="83">
        <f t="shared" si="121"/>
        <v>0</v>
      </c>
      <c r="V149" s="83">
        <f t="shared" si="122"/>
        <v>0</v>
      </c>
      <c r="W149" s="83">
        <f t="shared" si="122"/>
        <v>0</v>
      </c>
      <c r="X149" s="83">
        <f t="shared" si="123"/>
        <v>0</v>
      </c>
      <c r="Y149" s="83">
        <f t="shared" si="124"/>
        <v>0</v>
      </c>
      <c r="Z149" s="83">
        <f t="shared" si="125"/>
        <v>0</v>
      </c>
      <c r="AA149" s="83">
        <f t="shared" si="126"/>
        <v>0</v>
      </c>
      <c r="AB149" s="83">
        <f t="shared" si="127"/>
        <v>0</v>
      </c>
      <c r="AC149" s="83">
        <f t="shared" si="127"/>
        <v>0</v>
      </c>
      <c r="AD149" s="83">
        <f t="shared" si="128"/>
        <v>0</v>
      </c>
      <c r="AF149" s="83">
        <f>R149*'Key Assumptions'!$I27</f>
        <v>0</v>
      </c>
      <c r="AG149" s="83">
        <f>S149*'Key Assumptions'!$I27</f>
        <v>0</v>
      </c>
      <c r="AH149" s="83">
        <f>T149*'Key Assumptions'!$I27</f>
        <v>0</v>
      </c>
      <c r="AI149" s="83">
        <f>U149*'Key Assumptions'!$I27</f>
        <v>0</v>
      </c>
      <c r="AJ149" s="83">
        <f>V149*'Key Assumptions'!$I27</f>
        <v>0</v>
      </c>
      <c r="AK149" s="83">
        <f>W149*'Key Assumptions'!$I27</f>
        <v>0</v>
      </c>
      <c r="AL149" s="83">
        <f>X149*'Key Assumptions'!$I27</f>
        <v>0</v>
      </c>
      <c r="AM149" s="83">
        <f>Y149*'Key Assumptions'!$I27</f>
        <v>0</v>
      </c>
      <c r="AN149" s="83">
        <f>Z149*'Key Assumptions'!$I27</f>
        <v>0</v>
      </c>
      <c r="AO149" s="83">
        <f>AA149*'Key Assumptions'!$I27</f>
        <v>0</v>
      </c>
      <c r="AP149" s="83">
        <f>AB149*'Key Assumptions'!$I27</f>
        <v>0</v>
      </c>
      <c r="AQ149" s="83">
        <f>AC149*'Key Assumptions'!$I27</f>
        <v>0</v>
      </c>
      <c r="AR149" s="83">
        <f>AD149*'Key Assumptions'!$I27</f>
        <v>0</v>
      </c>
      <c r="AT149" t="s">
        <v>101</v>
      </c>
    </row>
    <row r="150" spans="1:46" x14ac:dyDescent="0.25">
      <c r="A150" s="10" t="str">
        <f>KPCO_Additions_Summer!A150</f>
        <v>Area 1001 Hydrogen CT 2029</v>
      </c>
      <c r="B150" s="10">
        <f>KPCO_Additions_Summer!B150</f>
        <v>2029</v>
      </c>
      <c r="C150" s="10" t="str">
        <f>KPCO_Additions_Summer!C150</f>
        <v>H2 CT</v>
      </c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2"/>
      <c r="R150" s="83">
        <f t="shared" si="118"/>
        <v>0</v>
      </c>
      <c r="S150" s="83">
        <f t="shared" si="119"/>
        <v>0</v>
      </c>
      <c r="T150" s="83">
        <f t="shared" si="120"/>
        <v>0</v>
      </c>
      <c r="U150" s="83">
        <f t="shared" si="121"/>
        <v>0</v>
      </c>
      <c r="V150" s="83">
        <f t="shared" si="122"/>
        <v>0</v>
      </c>
      <c r="W150" s="83">
        <f t="shared" si="122"/>
        <v>0</v>
      </c>
      <c r="X150" s="83">
        <f t="shared" si="123"/>
        <v>0</v>
      </c>
      <c r="Y150" s="83">
        <f t="shared" si="124"/>
        <v>0</v>
      </c>
      <c r="Z150" s="83">
        <f t="shared" si="125"/>
        <v>0</v>
      </c>
      <c r="AA150" s="83">
        <f t="shared" si="126"/>
        <v>0</v>
      </c>
      <c r="AB150" s="83">
        <f t="shared" si="127"/>
        <v>0</v>
      </c>
      <c r="AC150" s="83">
        <f t="shared" si="127"/>
        <v>0</v>
      </c>
      <c r="AD150" s="83">
        <f t="shared" si="128"/>
        <v>0</v>
      </c>
      <c r="AF150" s="83">
        <f>R150*'Key Assumptions'!$I28</f>
        <v>0</v>
      </c>
      <c r="AG150" s="83">
        <f>S150*'Key Assumptions'!$I28</f>
        <v>0</v>
      </c>
      <c r="AH150" s="83">
        <f>T150*'Key Assumptions'!$I28</f>
        <v>0</v>
      </c>
      <c r="AI150" s="83">
        <f>U150*'Key Assumptions'!$I28</f>
        <v>0</v>
      </c>
      <c r="AJ150" s="83">
        <f>V150*'Key Assumptions'!$I28</f>
        <v>0</v>
      </c>
      <c r="AK150" s="83">
        <f>W150*'Key Assumptions'!$I28</f>
        <v>0</v>
      </c>
      <c r="AL150" s="83">
        <f>X150*'Key Assumptions'!$I28</f>
        <v>0</v>
      </c>
      <c r="AM150" s="83">
        <f>Y150*'Key Assumptions'!$I28</f>
        <v>0</v>
      </c>
      <c r="AN150" s="83">
        <f>Z150*'Key Assumptions'!$I28</f>
        <v>0</v>
      </c>
      <c r="AO150" s="83">
        <f>AA150*'Key Assumptions'!$I28</f>
        <v>0</v>
      </c>
      <c r="AP150" s="83">
        <f>AB150*'Key Assumptions'!$I28</f>
        <v>0</v>
      </c>
      <c r="AQ150" s="83">
        <f>AC150*'Key Assumptions'!$I28</f>
        <v>0</v>
      </c>
      <c r="AR150" s="83">
        <f>AD150*'Key Assumptions'!$I28</f>
        <v>0</v>
      </c>
      <c r="AT150" t="s">
        <v>101</v>
      </c>
    </row>
    <row r="151" spans="1:46" x14ac:dyDescent="0.25">
      <c r="A151" s="10" t="str">
        <f>KPCO_Additions_Summer!A151</f>
        <v>Area 1001 Hydrogen CT 2030</v>
      </c>
      <c r="B151" s="10">
        <f>KPCO_Additions_Summer!B151</f>
        <v>2030</v>
      </c>
      <c r="C151" s="10" t="str">
        <f>KPCO_Additions_Summer!C151</f>
        <v>H2 CT</v>
      </c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2"/>
      <c r="R151" s="83">
        <f t="shared" si="118"/>
        <v>0</v>
      </c>
      <c r="S151" s="83">
        <f t="shared" si="119"/>
        <v>0</v>
      </c>
      <c r="T151" s="83">
        <f t="shared" si="120"/>
        <v>0</v>
      </c>
      <c r="U151" s="83">
        <f t="shared" si="121"/>
        <v>0</v>
      </c>
      <c r="V151" s="83">
        <f t="shared" si="122"/>
        <v>0</v>
      </c>
      <c r="W151" s="83">
        <f t="shared" si="122"/>
        <v>0</v>
      </c>
      <c r="X151" s="83">
        <f t="shared" si="123"/>
        <v>0</v>
      </c>
      <c r="Y151" s="83">
        <f t="shared" si="124"/>
        <v>0</v>
      </c>
      <c r="Z151" s="83">
        <f t="shared" si="125"/>
        <v>0</v>
      </c>
      <c r="AA151" s="83">
        <f t="shared" si="126"/>
        <v>0</v>
      </c>
      <c r="AB151" s="83">
        <f t="shared" si="127"/>
        <v>0</v>
      </c>
      <c r="AC151" s="83">
        <f t="shared" si="127"/>
        <v>0</v>
      </c>
      <c r="AD151" s="83">
        <f t="shared" si="128"/>
        <v>0</v>
      </c>
      <c r="AF151" s="83">
        <f>R151*'Key Assumptions'!$I29</f>
        <v>0</v>
      </c>
      <c r="AG151" s="83">
        <f>S151*'Key Assumptions'!$I29</f>
        <v>0</v>
      </c>
      <c r="AH151" s="83">
        <f>T151*'Key Assumptions'!$I29</f>
        <v>0</v>
      </c>
      <c r="AI151" s="83">
        <f>U151*'Key Assumptions'!$I29</f>
        <v>0</v>
      </c>
      <c r="AJ151" s="83">
        <f>V151*'Key Assumptions'!$I29</f>
        <v>0</v>
      </c>
      <c r="AK151" s="83">
        <f>W151*'Key Assumptions'!$I29</f>
        <v>0</v>
      </c>
      <c r="AL151" s="83">
        <f>X151*'Key Assumptions'!$I29</f>
        <v>0</v>
      </c>
      <c r="AM151" s="83">
        <f>Y151*'Key Assumptions'!$I29</f>
        <v>0</v>
      </c>
      <c r="AN151" s="83">
        <f>Z151*'Key Assumptions'!$I29</f>
        <v>0</v>
      </c>
      <c r="AO151" s="83">
        <f>AA151*'Key Assumptions'!$I29</f>
        <v>0</v>
      </c>
      <c r="AP151" s="83">
        <f>AB151*'Key Assumptions'!$I29</f>
        <v>0</v>
      </c>
      <c r="AQ151" s="83">
        <f>AC151*'Key Assumptions'!$I29</f>
        <v>0</v>
      </c>
      <c r="AR151" s="83">
        <f>AD151*'Key Assumptions'!$I29</f>
        <v>0</v>
      </c>
      <c r="AT151" t="s">
        <v>101</v>
      </c>
    </row>
    <row r="152" spans="1:46" x14ac:dyDescent="0.25">
      <c r="A152" s="10" t="str">
        <f>KPCO_Additions_Summer!A152</f>
        <v>Area 1001 Hydrogen CT 2031</v>
      </c>
      <c r="B152" s="10">
        <f>KPCO_Additions_Summer!B152</f>
        <v>2031</v>
      </c>
      <c r="C152" s="10" t="str">
        <f>KPCO_Additions_Summer!C152</f>
        <v>H2 CT</v>
      </c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2"/>
      <c r="R152" s="83">
        <f t="shared" si="118"/>
        <v>0</v>
      </c>
      <c r="S152" s="83">
        <f t="shared" si="119"/>
        <v>0</v>
      </c>
      <c r="T152" s="83">
        <f t="shared" si="120"/>
        <v>0</v>
      </c>
      <c r="U152" s="83">
        <f t="shared" si="121"/>
        <v>0</v>
      </c>
      <c r="V152" s="83">
        <f t="shared" si="122"/>
        <v>0</v>
      </c>
      <c r="W152" s="83">
        <f t="shared" si="122"/>
        <v>0</v>
      </c>
      <c r="X152" s="83">
        <f t="shared" si="123"/>
        <v>0</v>
      </c>
      <c r="Y152" s="83">
        <f t="shared" si="124"/>
        <v>0</v>
      </c>
      <c r="Z152" s="83">
        <f t="shared" si="125"/>
        <v>0</v>
      </c>
      <c r="AA152" s="83">
        <f t="shared" si="126"/>
        <v>0</v>
      </c>
      <c r="AB152" s="83">
        <f t="shared" si="127"/>
        <v>0</v>
      </c>
      <c r="AC152" s="83">
        <f t="shared" si="127"/>
        <v>0</v>
      </c>
      <c r="AD152" s="83">
        <f t="shared" si="128"/>
        <v>0</v>
      </c>
      <c r="AF152" s="83">
        <f>R152*'Key Assumptions'!$I30</f>
        <v>0</v>
      </c>
      <c r="AG152" s="83">
        <f>S152*'Key Assumptions'!$I30</f>
        <v>0</v>
      </c>
      <c r="AH152" s="83">
        <f>T152*'Key Assumptions'!$I30</f>
        <v>0</v>
      </c>
      <c r="AI152" s="83">
        <f>U152*'Key Assumptions'!$I30</f>
        <v>0</v>
      </c>
      <c r="AJ152" s="83">
        <f>V152*'Key Assumptions'!$I30</f>
        <v>0</v>
      </c>
      <c r="AK152" s="83">
        <f>W152*'Key Assumptions'!$I30</f>
        <v>0</v>
      </c>
      <c r="AL152" s="83">
        <f>X152*'Key Assumptions'!$I30</f>
        <v>0</v>
      </c>
      <c r="AM152" s="83">
        <f>Y152*'Key Assumptions'!$I30</f>
        <v>0</v>
      </c>
      <c r="AN152" s="83">
        <f>Z152*'Key Assumptions'!$I30</f>
        <v>0</v>
      </c>
      <c r="AO152" s="83">
        <f>AA152*'Key Assumptions'!$I30</f>
        <v>0</v>
      </c>
      <c r="AP152" s="83">
        <f>AB152*'Key Assumptions'!$I30</f>
        <v>0</v>
      </c>
      <c r="AQ152" s="83">
        <f>AC152*'Key Assumptions'!$I30</f>
        <v>0</v>
      </c>
      <c r="AR152" s="83">
        <f>AD152*'Key Assumptions'!$I30</f>
        <v>0</v>
      </c>
      <c r="AT152" t="s">
        <v>101</v>
      </c>
    </row>
    <row r="153" spans="1:46" x14ac:dyDescent="0.25">
      <c r="A153" s="10" t="str">
        <f>KPCO_Additions_Summer!A153</f>
        <v>Area 1001 Hydrogen CT 2032</v>
      </c>
      <c r="B153" s="10">
        <f>KPCO_Additions_Summer!B153</f>
        <v>2032</v>
      </c>
      <c r="C153" s="10" t="str">
        <f>KPCO_Additions_Summer!C153</f>
        <v>H2 CT</v>
      </c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2"/>
      <c r="R153" s="83">
        <f t="shared" si="118"/>
        <v>0</v>
      </c>
      <c r="S153" s="83">
        <f t="shared" si="119"/>
        <v>0</v>
      </c>
      <c r="T153" s="83">
        <f t="shared" si="120"/>
        <v>0</v>
      </c>
      <c r="U153" s="83">
        <f t="shared" si="121"/>
        <v>0</v>
      </c>
      <c r="V153" s="83">
        <f t="shared" si="122"/>
        <v>0</v>
      </c>
      <c r="W153" s="83">
        <f t="shared" si="122"/>
        <v>0</v>
      </c>
      <c r="X153" s="83">
        <f t="shared" si="123"/>
        <v>0</v>
      </c>
      <c r="Y153" s="83">
        <f t="shared" si="124"/>
        <v>0</v>
      </c>
      <c r="Z153" s="83">
        <f t="shared" si="125"/>
        <v>0</v>
      </c>
      <c r="AA153" s="83">
        <f t="shared" si="126"/>
        <v>0</v>
      </c>
      <c r="AB153" s="83">
        <f t="shared" si="127"/>
        <v>0</v>
      </c>
      <c r="AC153" s="83">
        <f t="shared" si="127"/>
        <v>0</v>
      </c>
      <c r="AD153" s="83">
        <f t="shared" si="128"/>
        <v>0</v>
      </c>
      <c r="AF153" s="83">
        <f>R153*'Key Assumptions'!$I31</f>
        <v>0</v>
      </c>
      <c r="AG153" s="83">
        <f>S153*'Key Assumptions'!$I31</f>
        <v>0</v>
      </c>
      <c r="AH153" s="83">
        <f>T153*'Key Assumptions'!$I31</f>
        <v>0</v>
      </c>
      <c r="AI153" s="83">
        <f>U153*'Key Assumptions'!$I31</f>
        <v>0</v>
      </c>
      <c r="AJ153" s="83">
        <f>V153*'Key Assumptions'!$I31</f>
        <v>0</v>
      </c>
      <c r="AK153" s="83">
        <f>W153*'Key Assumptions'!$I31</f>
        <v>0</v>
      </c>
      <c r="AL153" s="83">
        <f>X153*'Key Assumptions'!$I31</f>
        <v>0</v>
      </c>
      <c r="AM153" s="83">
        <f>Y153*'Key Assumptions'!$I31</f>
        <v>0</v>
      </c>
      <c r="AN153" s="83">
        <f>Z153*'Key Assumptions'!$I31</f>
        <v>0</v>
      </c>
      <c r="AO153" s="83">
        <f>AA153*'Key Assumptions'!$I31</f>
        <v>0</v>
      </c>
      <c r="AP153" s="83">
        <f>AB153*'Key Assumptions'!$I31</f>
        <v>0</v>
      </c>
      <c r="AQ153" s="83">
        <f>AC153*'Key Assumptions'!$I31</f>
        <v>0</v>
      </c>
      <c r="AR153" s="83">
        <f>AD153*'Key Assumptions'!$I31</f>
        <v>0</v>
      </c>
      <c r="AT153" t="s">
        <v>101</v>
      </c>
    </row>
    <row r="154" spans="1:46" x14ac:dyDescent="0.25">
      <c r="A154" s="10" t="str">
        <f>KPCO_Additions_Summer!A154</f>
        <v>Area 1001 Hydrogen CT 2033</v>
      </c>
      <c r="B154" s="10">
        <f>KPCO_Additions_Summer!B154</f>
        <v>2033</v>
      </c>
      <c r="C154" s="10" t="str">
        <f>KPCO_Additions_Summer!C154</f>
        <v>H2 CT</v>
      </c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2"/>
      <c r="R154" s="83">
        <f t="shared" si="118"/>
        <v>0</v>
      </c>
      <c r="S154" s="83">
        <f t="shared" si="119"/>
        <v>0</v>
      </c>
      <c r="T154" s="83">
        <f t="shared" si="120"/>
        <v>0</v>
      </c>
      <c r="U154" s="83">
        <f t="shared" si="121"/>
        <v>0</v>
      </c>
      <c r="V154" s="83">
        <f t="shared" si="122"/>
        <v>0</v>
      </c>
      <c r="W154" s="83">
        <f t="shared" si="122"/>
        <v>0</v>
      </c>
      <c r="X154" s="83">
        <f t="shared" si="123"/>
        <v>0</v>
      </c>
      <c r="Y154" s="83">
        <f t="shared" si="124"/>
        <v>0</v>
      </c>
      <c r="Z154" s="83">
        <f t="shared" si="125"/>
        <v>0</v>
      </c>
      <c r="AA154" s="83">
        <f t="shared" si="126"/>
        <v>0</v>
      </c>
      <c r="AB154" s="83">
        <f t="shared" si="127"/>
        <v>0</v>
      </c>
      <c r="AC154" s="83">
        <f t="shared" si="127"/>
        <v>0</v>
      </c>
      <c r="AD154" s="83">
        <f t="shared" si="128"/>
        <v>0</v>
      </c>
      <c r="AF154" s="83">
        <f>R154*'Key Assumptions'!$I32</f>
        <v>0</v>
      </c>
      <c r="AG154" s="83">
        <f>S154*'Key Assumptions'!$I32</f>
        <v>0</v>
      </c>
      <c r="AH154" s="83">
        <f>T154*'Key Assumptions'!$I32</f>
        <v>0</v>
      </c>
      <c r="AI154" s="83">
        <f>U154*'Key Assumptions'!$I32</f>
        <v>0</v>
      </c>
      <c r="AJ154" s="83">
        <f>V154*'Key Assumptions'!$I32</f>
        <v>0</v>
      </c>
      <c r="AK154" s="83">
        <f>W154*'Key Assumptions'!$I32</f>
        <v>0</v>
      </c>
      <c r="AL154" s="83">
        <f>X154*'Key Assumptions'!$I32</f>
        <v>0</v>
      </c>
      <c r="AM154" s="83">
        <f>Y154*'Key Assumptions'!$I32</f>
        <v>0</v>
      </c>
      <c r="AN154" s="83">
        <f>Z154*'Key Assumptions'!$I32</f>
        <v>0</v>
      </c>
      <c r="AO154" s="83">
        <f>AA154*'Key Assumptions'!$I32</f>
        <v>0</v>
      </c>
      <c r="AP154" s="83">
        <f>AB154*'Key Assumptions'!$I32</f>
        <v>0</v>
      </c>
      <c r="AQ154" s="83">
        <f>AC154*'Key Assumptions'!$I32</f>
        <v>0</v>
      </c>
      <c r="AR154" s="83">
        <f>AD154*'Key Assumptions'!$I32</f>
        <v>0</v>
      </c>
      <c r="AT154" t="s">
        <v>101</v>
      </c>
    </row>
    <row r="155" spans="1:46" x14ac:dyDescent="0.25">
      <c r="A155" s="10" t="str">
        <f>KPCO_Additions_Summer!A155</f>
        <v>Area 1001 Hydrogen CT 2034</v>
      </c>
      <c r="B155" s="10">
        <f>KPCO_Additions_Summer!B155</f>
        <v>2034</v>
      </c>
      <c r="C155" s="10" t="str">
        <f>KPCO_Additions_Summer!C155</f>
        <v>H2 CT</v>
      </c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2"/>
      <c r="R155" s="83">
        <f t="shared" si="118"/>
        <v>0</v>
      </c>
      <c r="S155" s="83">
        <f t="shared" si="119"/>
        <v>0</v>
      </c>
      <c r="T155" s="83">
        <f t="shared" si="120"/>
        <v>0</v>
      </c>
      <c r="U155" s="83">
        <f t="shared" si="121"/>
        <v>0</v>
      </c>
      <c r="V155" s="83">
        <f t="shared" si="122"/>
        <v>0</v>
      </c>
      <c r="W155" s="83">
        <f t="shared" si="122"/>
        <v>0</v>
      </c>
      <c r="X155" s="83">
        <f t="shared" si="123"/>
        <v>0</v>
      </c>
      <c r="Y155" s="83">
        <f t="shared" si="124"/>
        <v>0</v>
      </c>
      <c r="Z155" s="83">
        <f t="shared" si="125"/>
        <v>0</v>
      </c>
      <c r="AA155" s="83">
        <f t="shared" si="126"/>
        <v>0</v>
      </c>
      <c r="AB155" s="83">
        <f t="shared" si="127"/>
        <v>0</v>
      </c>
      <c r="AC155" s="83">
        <f t="shared" si="127"/>
        <v>0</v>
      </c>
      <c r="AD155" s="83">
        <f t="shared" si="128"/>
        <v>0</v>
      </c>
      <c r="AF155" s="83">
        <f>R155*'Key Assumptions'!$I33</f>
        <v>0</v>
      </c>
      <c r="AG155" s="83">
        <f>S155*'Key Assumptions'!$I33</f>
        <v>0</v>
      </c>
      <c r="AH155" s="83">
        <f>T155*'Key Assumptions'!$I33</f>
        <v>0</v>
      </c>
      <c r="AI155" s="83">
        <f>U155*'Key Assumptions'!$I33</f>
        <v>0</v>
      </c>
      <c r="AJ155" s="83">
        <f>V155*'Key Assumptions'!$I33</f>
        <v>0</v>
      </c>
      <c r="AK155" s="83">
        <f>W155*'Key Assumptions'!$I33</f>
        <v>0</v>
      </c>
      <c r="AL155" s="83">
        <f>X155*'Key Assumptions'!$I33</f>
        <v>0</v>
      </c>
      <c r="AM155" s="83">
        <f>Y155*'Key Assumptions'!$I33</f>
        <v>0</v>
      </c>
      <c r="AN155" s="83">
        <f>Z155*'Key Assumptions'!$I33</f>
        <v>0</v>
      </c>
      <c r="AO155" s="83">
        <f>AA155*'Key Assumptions'!$I33</f>
        <v>0</v>
      </c>
      <c r="AP155" s="83">
        <f>AB155*'Key Assumptions'!$I33</f>
        <v>0</v>
      </c>
      <c r="AQ155" s="83">
        <f>AC155*'Key Assumptions'!$I33</f>
        <v>0</v>
      </c>
      <c r="AR155" s="83">
        <f>AD155*'Key Assumptions'!$I33</f>
        <v>0</v>
      </c>
      <c r="AT155" t="s">
        <v>101</v>
      </c>
    </row>
    <row r="156" spans="1:46" x14ac:dyDescent="0.25">
      <c r="A156" s="10" t="str">
        <f>KPCO_Additions_Summer!A156</f>
        <v>Area 1001 Hydrogen CT 2035</v>
      </c>
      <c r="B156" s="10">
        <f>KPCO_Additions_Summer!B156</f>
        <v>2035</v>
      </c>
      <c r="C156" s="10" t="str">
        <f>KPCO_Additions_Summer!C156</f>
        <v>H2 CT</v>
      </c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2"/>
      <c r="R156" s="83">
        <f t="shared" si="118"/>
        <v>0</v>
      </c>
      <c r="S156" s="83">
        <f t="shared" si="119"/>
        <v>0</v>
      </c>
      <c r="T156" s="83">
        <f t="shared" si="120"/>
        <v>0</v>
      </c>
      <c r="U156" s="83">
        <f t="shared" si="121"/>
        <v>0</v>
      </c>
      <c r="V156" s="83">
        <f t="shared" si="122"/>
        <v>0</v>
      </c>
      <c r="W156" s="83">
        <f t="shared" si="122"/>
        <v>0</v>
      </c>
      <c r="X156" s="83">
        <f t="shared" si="123"/>
        <v>0</v>
      </c>
      <c r="Y156" s="83">
        <f t="shared" si="124"/>
        <v>0</v>
      </c>
      <c r="Z156" s="83">
        <f t="shared" si="125"/>
        <v>0</v>
      </c>
      <c r="AA156" s="83">
        <f t="shared" si="126"/>
        <v>0</v>
      </c>
      <c r="AB156" s="83">
        <f t="shared" si="127"/>
        <v>0</v>
      </c>
      <c r="AC156" s="83">
        <f t="shared" si="127"/>
        <v>0</v>
      </c>
      <c r="AD156" s="83">
        <f t="shared" si="128"/>
        <v>0</v>
      </c>
      <c r="AF156" s="83">
        <f>R156*'Key Assumptions'!$I34</f>
        <v>0</v>
      </c>
      <c r="AG156" s="83">
        <f>S156*'Key Assumptions'!$I34</f>
        <v>0</v>
      </c>
      <c r="AH156" s="83">
        <f>T156*'Key Assumptions'!$I34</f>
        <v>0</v>
      </c>
      <c r="AI156" s="83">
        <f>U156*'Key Assumptions'!$I34</f>
        <v>0</v>
      </c>
      <c r="AJ156" s="83">
        <f>V156*'Key Assumptions'!$I34</f>
        <v>0</v>
      </c>
      <c r="AK156" s="83">
        <f>W156*'Key Assumptions'!$I34</f>
        <v>0</v>
      </c>
      <c r="AL156" s="83">
        <f>X156*'Key Assumptions'!$I34</f>
        <v>0</v>
      </c>
      <c r="AM156" s="83">
        <f>Y156*'Key Assumptions'!$I34</f>
        <v>0</v>
      </c>
      <c r="AN156" s="83">
        <f>Z156*'Key Assumptions'!$I34</f>
        <v>0</v>
      </c>
      <c r="AO156" s="83">
        <f>AA156*'Key Assumptions'!$I34</f>
        <v>0</v>
      </c>
      <c r="AP156" s="83">
        <f>AB156*'Key Assumptions'!$I34</f>
        <v>0</v>
      </c>
      <c r="AQ156" s="83">
        <f>AC156*'Key Assumptions'!$I34</f>
        <v>0</v>
      </c>
      <c r="AR156" s="83">
        <f>AD156*'Key Assumptions'!$I34</f>
        <v>0</v>
      </c>
      <c r="AT156" t="s">
        <v>101</v>
      </c>
    </row>
    <row r="157" spans="1:46" x14ac:dyDescent="0.25">
      <c r="A157" s="10" t="str">
        <f>KPCO_Additions_Summer!A157</f>
        <v>Area 1001 Hydrogen CT 2036</v>
      </c>
      <c r="B157" s="10">
        <f>KPCO_Additions_Summer!B157</f>
        <v>2036</v>
      </c>
      <c r="C157" s="10" t="str">
        <f>KPCO_Additions_Summer!C157</f>
        <v>H2 CT</v>
      </c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R157" s="83">
        <f t="shared" si="118"/>
        <v>0</v>
      </c>
      <c r="S157" s="83">
        <f t="shared" si="119"/>
        <v>0</v>
      </c>
      <c r="T157" s="83">
        <f t="shared" si="120"/>
        <v>0</v>
      </c>
      <c r="U157" s="83">
        <f t="shared" si="121"/>
        <v>0</v>
      </c>
      <c r="V157" s="83">
        <f t="shared" si="122"/>
        <v>0</v>
      </c>
      <c r="W157" s="83">
        <f t="shared" si="122"/>
        <v>0</v>
      </c>
      <c r="X157" s="83">
        <f t="shared" si="123"/>
        <v>0</v>
      </c>
      <c r="Y157" s="83">
        <f t="shared" si="124"/>
        <v>0</v>
      </c>
      <c r="Z157" s="83">
        <f t="shared" si="125"/>
        <v>0</v>
      </c>
      <c r="AA157" s="83">
        <f t="shared" si="126"/>
        <v>0</v>
      </c>
      <c r="AB157" s="83">
        <f t="shared" si="127"/>
        <v>0</v>
      </c>
      <c r="AC157" s="83">
        <f t="shared" si="127"/>
        <v>0</v>
      </c>
      <c r="AD157" s="83">
        <f t="shared" si="128"/>
        <v>0</v>
      </c>
      <c r="AF157" s="83">
        <f>R157*'Key Assumptions'!$I35</f>
        <v>0</v>
      </c>
      <c r="AG157" s="83">
        <f>S157*'Key Assumptions'!$I35</f>
        <v>0</v>
      </c>
      <c r="AH157" s="83">
        <f>T157*'Key Assumptions'!$I35</f>
        <v>0</v>
      </c>
      <c r="AI157" s="83">
        <f>U157*'Key Assumptions'!$I35</f>
        <v>0</v>
      </c>
      <c r="AJ157" s="83">
        <f>V157*'Key Assumptions'!$I35</f>
        <v>0</v>
      </c>
      <c r="AK157" s="83">
        <f>W157*'Key Assumptions'!$I35</f>
        <v>0</v>
      </c>
      <c r="AL157" s="83">
        <f>X157*'Key Assumptions'!$I35</f>
        <v>0</v>
      </c>
      <c r="AM157" s="83">
        <f>Y157*'Key Assumptions'!$I35</f>
        <v>0</v>
      </c>
      <c r="AN157" s="83">
        <f>Z157*'Key Assumptions'!$I35</f>
        <v>0</v>
      </c>
      <c r="AO157" s="83">
        <f>AA157*'Key Assumptions'!$I35</f>
        <v>0</v>
      </c>
      <c r="AP157" s="83">
        <f>AB157*'Key Assumptions'!$I35</f>
        <v>0</v>
      </c>
      <c r="AQ157" s="83">
        <f>AC157*'Key Assumptions'!$I35</f>
        <v>0</v>
      </c>
      <c r="AR157" s="83">
        <f>AD157*'Key Assumptions'!$I35</f>
        <v>0</v>
      </c>
      <c r="AT157" t="s">
        <v>101</v>
      </c>
    </row>
    <row r="158" spans="1:46" x14ac:dyDescent="0.25">
      <c r="A158" s="10" t="str">
        <f>KPCO_Additions_Summer!A158</f>
        <v>Area 1001 Hydrogen CT 2037</v>
      </c>
      <c r="B158" s="10">
        <f>KPCO_Additions_Summer!B158</f>
        <v>2037</v>
      </c>
      <c r="C158" s="10" t="str">
        <f>KPCO_Additions_Summer!C158</f>
        <v>H2 CT</v>
      </c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R158" s="83">
        <f t="shared" si="118"/>
        <v>0</v>
      </c>
      <c r="S158" s="83">
        <f t="shared" si="119"/>
        <v>0</v>
      </c>
      <c r="T158" s="83">
        <f t="shared" si="120"/>
        <v>0</v>
      </c>
      <c r="U158" s="83">
        <f t="shared" si="121"/>
        <v>0</v>
      </c>
      <c r="V158" s="83">
        <f t="shared" si="122"/>
        <v>0</v>
      </c>
      <c r="W158" s="83">
        <f t="shared" si="122"/>
        <v>0</v>
      </c>
      <c r="X158" s="83">
        <f t="shared" si="123"/>
        <v>0</v>
      </c>
      <c r="Y158" s="83">
        <f t="shared" si="124"/>
        <v>0</v>
      </c>
      <c r="Z158" s="83">
        <f t="shared" si="125"/>
        <v>0</v>
      </c>
      <c r="AA158" s="83">
        <f t="shared" si="126"/>
        <v>0</v>
      </c>
      <c r="AB158" s="83">
        <f t="shared" si="127"/>
        <v>0</v>
      </c>
      <c r="AC158" s="83">
        <f t="shared" si="127"/>
        <v>0</v>
      </c>
      <c r="AD158" s="83">
        <f t="shared" si="128"/>
        <v>0</v>
      </c>
      <c r="AF158" s="83">
        <f>R158*'Key Assumptions'!$I36</f>
        <v>0</v>
      </c>
      <c r="AG158" s="83">
        <f>S158*'Key Assumptions'!$I36</f>
        <v>0</v>
      </c>
      <c r="AH158" s="83">
        <f>T158*'Key Assumptions'!$I36</f>
        <v>0</v>
      </c>
      <c r="AI158" s="83">
        <f>U158*'Key Assumptions'!$I36</f>
        <v>0</v>
      </c>
      <c r="AJ158" s="83">
        <f>V158*'Key Assumptions'!$I36</f>
        <v>0</v>
      </c>
      <c r="AK158" s="83">
        <f>W158*'Key Assumptions'!$I36</f>
        <v>0</v>
      </c>
      <c r="AL158" s="83">
        <f>X158*'Key Assumptions'!$I36</f>
        <v>0</v>
      </c>
      <c r="AM158" s="83">
        <f>Y158*'Key Assumptions'!$I36</f>
        <v>0</v>
      </c>
      <c r="AN158" s="83">
        <f>Z158*'Key Assumptions'!$I36</f>
        <v>0</v>
      </c>
      <c r="AO158" s="83">
        <f>AA158*'Key Assumptions'!$I36</f>
        <v>0</v>
      </c>
      <c r="AP158" s="83">
        <f>AB158*'Key Assumptions'!$I36</f>
        <v>0</v>
      </c>
      <c r="AQ158" s="83">
        <f>AC158*'Key Assumptions'!$I36</f>
        <v>0</v>
      </c>
      <c r="AR158" s="83">
        <f>AD158*'Key Assumptions'!$I36</f>
        <v>0</v>
      </c>
      <c r="AT158" t="s">
        <v>101</v>
      </c>
    </row>
    <row r="159" spans="1:46" x14ac:dyDescent="0.25">
      <c r="A159" s="10" t="str">
        <f>KPCO_Additions_Summer!A159</f>
        <v>Area 1001 Hydrogen CT 2038</v>
      </c>
      <c r="B159" s="10">
        <f>KPCO_Additions_Summer!B159</f>
        <v>2038</v>
      </c>
      <c r="C159" s="10" t="str">
        <f>KPCO_Additions_Summer!C159</f>
        <v>H2 CT</v>
      </c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R159" s="83">
        <f t="shared" si="118"/>
        <v>0</v>
      </c>
      <c r="S159" s="83">
        <f t="shared" si="119"/>
        <v>0</v>
      </c>
      <c r="T159" s="83">
        <f t="shared" si="120"/>
        <v>0</v>
      </c>
      <c r="U159" s="83">
        <f t="shared" si="121"/>
        <v>0</v>
      </c>
      <c r="V159" s="83">
        <f t="shared" si="122"/>
        <v>0</v>
      </c>
      <c r="W159" s="83">
        <f t="shared" si="122"/>
        <v>0</v>
      </c>
      <c r="X159" s="83">
        <f t="shared" si="123"/>
        <v>0</v>
      </c>
      <c r="Y159" s="83">
        <f t="shared" si="124"/>
        <v>0</v>
      </c>
      <c r="Z159" s="83">
        <f t="shared" si="125"/>
        <v>0</v>
      </c>
      <c r="AA159" s="83">
        <f t="shared" si="126"/>
        <v>0</v>
      </c>
      <c r="AB159" s="83">
        <f t="shared" si="127"/>
        <v>0</v>
      </c>
      <c r="AC159" s="83">
        <f t="shared" si="127"/>
        <v>0</v>
      </c>
      <c r="AD159" s="83">
        <f t="shared" si="128"/>
        <v>0</v>
      </c>
      <c r="AF159" s="83">
        <f>R159*'Key Assumptions'!$I37</f>
        <v>0</v>
      </c>
      <c r="AG159" s="83">
        <f>S159*'Key Assumptions'!$I37</f>
        <v>0</v>
      </c>
      <c r="AH159" s="83">
        <f>T159*'Key Assumptions'!$I37</f>
        <v>0</v>
      </c>
      <c r="AI159" s="83">
        <f>U159*'Key Assumptions'!$I37</f>
        <v>0</v>
      </c>
      <c r="AJ159" s="83">
        <f>V159*'Key Assumptions'!$I37</f>
        <v>0</v>
      </c>
      <c r="AK159" s="83">
        <f>W159*'Key Assumptions'!$I37</f>
        <v>0</v>
      </c>
      <c r="AL159" s="83">
        <f>X159*'Key Assumptions'!$I37</f>
        <v>0</v>
      </c>
      <c r="AM159" s="83">
        <f>Y159*'Key Assumptions'!$I37</f>
        <v>0</v>
      </c>
      <c r="AN159" s="83">
        <f>Z159*'Key Assumptions'!$I37</f>
        <v>0</v>
      </c>
      <c r="AO159" s="83">
        <f>AA159*'Key Assumptions'!$I37</f>
        <v>0</v>
      </c>
      <c r="AP159" s="83">
        <f>AB159*'Key Assumptions'!$I37</f>
        <v>0</v>
      </c>
      <c r="AQ159" s="83">
        <f>AC159*'Key Assumptions'!$I37</f>
        <v>0</v>
      </c>
      <c r="AR159" s="83">
        <f>AD159*'Key Assumptions'!$I37</f>
        <v>0</v>
      </c>
      <c r="AT159" t="s">
        <v>101</v>
      </c>
    </row>
    <row r="160" spans="1:46" x14ac:dyDescent="0.25">
      <c r="A160" s="10" t="str">
        <f>KPCO_Additions_Summer!A160</f>
        <v>Area 1001 Hydrogen CT 2039</v>
      </c>
      <c r="B160" s="10">
        <f>KPCO_Additions_Summer!B160</f>
        <v>2039</v>
      </c>
      <c r="C160" s="10" t="str">
        <f>KPCO_Additions_Summer!C160</f>
        <v>H2 CT</v>
      </c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R160" s="83">
        <f t="shared" si="118"/>
        <v>0</v>
      </c>
      <c r="S160" s="83">
        <f t="shared" si="119"/>
        <v>0</v>
      </c>
      <c r="T160" s="83">
        <f t="shared" si="120"/>
        <v>0</v>
      </c>
      <c r="U160" s="83">
        <f t="shared" si="121"/>
        <v>0</v>
      </c>
      <c r="V160" s="83">
        <f t="shared" si="122"/>
        <v>0</v>
      </c>
      <c r="W160" s="83">
        <f t="shared" si="122"/>
        <v>0</v>
      </c>
      <c r="X160" s="83">
        <f t="shared" si="123"/>
        <v>0</v>
      </c>
      <c r="Y160" s="83">
        <f t="shared" si="124"/>
        <v>0</v>
      </c>
      <c r="Z160" s="83">
        <f t="shared" si="125"/>
        <v>0</v>
      </c>
      <c r="AA160" s="83">
        <f t="shared" si="126"/>
        <v>0</v>
      </c>
      <c r="AB160" s="83">
        <f t="shared" si="127"/>
        <v>0</v>
      </c>
      <c r="AC160" s="83">
        <f t="shared" si="127"/>
        <v>0</v>
      </c>
      <c r="AD160" s="83">
        <f t="shared" si="128"/>
        <v>0</v>
      </c>
      <c r="AF160" s="83">
        <f>R160*'Key Assumptions'!$I38</f>
        <v>0</v>
      </c>
      <c r="AG160" s="83">
        <f>S160*'Key Assumptions'!$I38</f>
        <v>0</v>
      </c>
      <c r="AH160" s="83">
        <f>T160*'Key Assumptions'!$I38</f>
        <v>0</v>
      </c>
      <c r="AI160" s="83">
        <f>U160*'Key Assumptions'!$I38</f>
        <v>0</v>
      </c>
      <c r="AJ160" s="83">
        <f>V160*'Key Assumptions'!$I38</f>
        <v>0</v>
      </c>
      <c r="AK160" s="83">
        <f>W160*'Key Assumptions'!$I38</f>
        <v>0</v>
      </c>
      <c r="AL160" s="83">
        <f>X160*'Key Assumptions'!$I38</f>
        <v>0</v>
      </c>
      <c r="AM160" s="83">
        <f>Y160*'Key Assumptions'!$I38</f>
        <v>0</v>
      </c>
      <c r="AN160" s="83">
        <f>Z160*'Key Assumptions'!$I38</f>
        <v>0</v>
      </c>
      <c r="AO160" s="83">
        <f>AA160*'Key Assumptions'!$I38</f>
        <v>0</v>
      </c>
      <c r="AP160" s="83">
        <f>AB160*'Key Assumptions'!$I38</f>
        <v>0</v>
      </c>
      <c r="AQ160" s="83">
        <f>AC160*'Key Assumptions'!$I38</f>
        <v>0</v>
      </c>
      <c r="AR160" s="83">
        <f>AD160*'Key Assumptions'!$I38</f>
        <v>0</v>
      </c>
      <c r="AT160" t="s">
        <v>101</v>
      </c>
    </row>
    <row r="161" spans="1:46" x14ac:dyDescent="0.25">
      <c r="A161" s="10" t="str">
        <f>KPCO_Additions_Summer!A161</f>
        <v>Area 1001 Hydrogen CT 2040</v>
      </c>
      <c r="B161" s="10">
        <f>KPCO_Additions_Summer!B161</f>
        <v>2040</v>
      </c>
      <c r="C161" s="10" t="str">
        <f>KPCO_Additions_Summer!C161</f>
        <v>H2 CT</v>
      </c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R161" s="83">
        <f t="shared" si="118"/>
        <v>0</v>
      </c>
      <c r="S161" s="83">
        <f t="shared" si="119"/>
        <v>0</v>
      </c>
      <c r="T161" s="83">
        <f t="shared" si="120"/>
        <v>0</v>
      </c>
      <c r="U161" s="83">
        <f t="shared" si="121"/>
        <v>0</v>
      </c>
      <c r="V161" s="83">
        <f t="shared" ref="V161:W164" si="129">H161+V160</f>
        <v>0</v>
      </c>
      <c r="W161" s="83">
        <f t="shared" si="129"/>
        <v>0</v>
      </c>
      <c r="X161" s="83">
        <f t="shared" si="123"/>
        <v>0</v>
      </c>
      <c r="Y161" s="83">
        <f t="shared" si="124"/>
        <v>0</v>
      </c>
      <c r="Z161" s="83">
        <f t="shared" si="125"/>
        <v>0</v>
      </c>
      <c r="AA161" s="83">
        <f t="shared" si="126"/>
        <v>0</v>
      </c>
      <c r="AB161" s="83">
        <f t="shared" ref="AB161:AC164" si="130">N161+AB160</f>
        <v>0</v>
      </c>
      <c r="AC161" s="83">
        <f t="shared" si="130"/>
        <v>0</v>
      </c>
      <c r="AD161" s="83">
        <f t="shared" si="128"/>
        <v>0</v>
      </c>
      <c r="AF161" s="83">
        <f>R161*'Key Assumptions'!$I39</f>
        <v>0</v>
      </c>
      <c r="AG161" s="83">
        <f>S161*'Key Assumptions'!$I39</f>
        <v>0</v>
      </c>
      <c r="AH161" s="83">
        <f>T161*'Key Assumptions'!$I39</f>
        <v>0</v>
      </c>
      <c r="AI161" s="83">
        <f>U161*'Key Assumptions'!$I39</f>
        <v>0</v>
      </c>
      <c r="AJ161" s="83">
        <f>V161*'Key Assumptions'!$I39</f>
        <v>0</v>
      </c>
      <c r="AK161" s="83">
        <f>W161*'Key Assumptions'!$I39</f>
        <v>0</v>
      </c>
      <c r="AL161" s="83">
        <f>X161*'Key Assumptions'!$I39</f>
        <v>0</v>
      </c>
      <c r="AM161" s="83">
        <f>Y161*'Key Assumptions'!$I39</f>
        <v>0</v>
      </c>
      <c r="AN161" s="83">
        <f>Z161*'Key Assumptions'!$I39</f>
        <v>0</v>
      </c>
      <c r="AO161" s="83">
        <f>AA161*'Key Assumptions'!$I39</f>
        <v>0</v>
      </c>
      <c r="AP161" s="83">
        <f>AB161*'Key Assumptions'!$I39</f>
        <v>0</v>
      </c>
      <c r="AQ161" s="83">
        <f>AC161*'Key Assumptions'!$I39</f>
        <v>0</v>
      </c>
      <c r="AR161" s="83">
        <f>AD161*'Key Assumptions'!$I39</f>
        <v>0</v>
      </c>
      <c r="AT161" t="s">
        <v>101</v>
      </c>
    </row>
    <row r="162" spans="1:46" x14ac:dyDescent="0.25">
      <c r="A162" s="10" t="str">
        <f>KPCO_Additions_Summer!A162</f>
        <v>Area 1001 Hydrogen CT 2041</v>
      </c>
      <c r="B162" s="10">
        <f>KPCO_Additions_Summer!B162</f>
        <v>2041</v>
      </c>
      <c r="C162" s="10" t="str">
        <f>KPCO_Additions_Summer!C162</f>
        <v>H2 CT</v>
      </c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R162" s="83">
        <f t="shared" si="118"/>
        <v>0</v>
      </c>
      <c r="S162" s="83">
        <f t="shared" si="119"/>
        <v>0</v>
      </c>
      <c r="T162" s="83">
        <f t="shared" si="120"/>
        <v>0</v>
      </c>
      <c r="U162" s="83">
        <f t="shared" si="121"/>
        <v>0</v>
      </c>
      <c r="V162" s="83">
        <f t="shared" si="129"/>
        <v>0</v>
      </c>
      <c r="W162" s="83">
        <f t="shared" si="129"/>
        <v>0</v>
      </c>
      <c r="X162" s="83">
        <f t="shared" si="123"/>
        <v>0</v>
      </c>
      <c r="Y162" s="83">
        <f t="shared" si="124"/>
        <v>0</v>
      </c>
      <c r="Z162" s="83">
        <f t="shared" si="125"/>
        <v>0</v>
      </c>
      <c r="AA162" s="83">
        <f t="shared" si="126"/>
        <v>0</v>
      </c>
      <c r="AB162" s="83">
        <f t="shared" si="130"/>
        <v>0</v>
      </c>
      <c r="AC162" s="83">
        <f t="shared" si="130"/>
        <v>0</v>
      </c>
      <c r="AD162" s="83">
        <f t="shared" si="128"/>
        <v>0</v>
      </c>
      <c r="AF162" s="83">
        <f>R162*'Key Assumptions'!$I40</f>
        <v>0</v>
      </c>
      <c r="AG162" s="83">
        <f>S162*'Key Assumptions'!$I40</f>
        <v>0</v>
      </c>
      <c r="AH162" s="83">
        <f>T162*'Key Assumptions'!$I40</f>
        <v>0</v>
      </c>
      <c r="AI162" s="83">
        <f>U162*'Key Assumptions'!$I40</f>
        <v>0</v>
      </c>
      <c r="AJ162" s="83">
        <f>V162*'Key Assumptions'!$I40</f>
        <v>0</v>
      </c>
      <c r="AK162" s="83">
        <f>W162*'Key Assumptions'!$I40</f>
        <v>0</v>
      </c>
      <c r="AL162" s="83">
        <f>X162*'Key Assumptions'!$I40</f>
        <v>0</v>
      </c>
      <c r="AM162" s="83">
        <f>Y162*'Key Assumptions'!$I40</f>
        <v>0</v>
      </c>
      <c r="AN162" s="83">
        <f>Z162*'Key Assumptions'!$I40</f>
        <v>0</v>
      </c>
      <c r="AO162" s="83">
        <f>AA162*'Key Assumptions'!$I40</f>
        <v>0</v>
      </c>
      <c r="AP162" s="83">
        <f>AB162*'Key Assumptions'!$I40</f>
        <v>0</v>
      </c>
      <c r="AQ162" s="83">
        <f>AC162*'Key Assumptions'!$I40</f>
        <v>0</v>
      </c>
      <c r="AR162" s="83">
        <f>AD162*'Key Assumptions'!$I40</f>
        <v>0</v>
      </c>
      <c r="AT162" t="s">
        <v>101</v>
      </c>
    </row>
    <row r="163" spans="1:46" x14ac:dyDescent="0.25">
      <c r="A163" s="10" t="str">
        <f>KPCO_Additions_Summer!A163</f>
        <v>Area 1001 Hydrogen CT 2042</v>
      </c>
      <c r="B163" s="10">
        <f>KPCO_Additions_Summer!B163</f>
        <v>2042</v>
      </c>
      <c r="C163" s="10" t="str">
        <f>KPCO_Additions_Summer!C163</f>
        <v>H2 CT</v>
      </c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R163" s="83">
        <f t="shared" si="118"/>
        <v>0</v>
      </c>
      <c r="S163" s="83">
        <f t="shared" si="119"/>
        <v>0</v>
      </c>
      <c r="T163" s="83">
        <f t="shared" si="120"/>
        <v>0</v>
      </c>
      <c r="U163" s="83">
        <f t="shared" si="121"/>
        <v>0</v>
      </c>
      <c r="V163" s="83">
        <f t="shared" si="129"/>
        <v>0</v>
      </c>
      <c r="W163" s="83">
        <f t="shared" si="129"/>
        <v>0</v>
      </c>
      <c r="X163" s="83">
        <f t="shared" si="123"/>
        <v>0</v>
      </c>
      <c r="Y163" s="83">
        <f t="shared" si="124"/>
        <v>0</v>
      </c>
      <c r="Z163" s="83">
        <f t="shared" si="125"/>
        <v>0</v>
      </c>
      <c r="AA163" s="83">
        <f t="shared" si="126"/>
        <v>0</v>
      </c>
      <c r="AB163" s="83">
        <f t="shared" si="130"/>
        <v>0</v>
      </c>
      <c r="AC163" s="83">
        <f t="shared" si="130"/>
        <v>0</v>
      </c>
      <c r="AD163" s="83">
        <f t="shared" si="128"/>
        <v>0</v>
      </c>
      <c r="AF163" s="83">
        <f>R163*'Key Assumptions'!$I41</f>
        <v>0</v>
      </c>
      <c r="AG163" s="83">
        <f>S163*'Key Assumptions'!$I41</f>
        <v>0</v>
      </c>
      <c r="AH163" s="83">
        <f>T163*'Key Assumptions'!$I41</f>
        <v>0</v>
      </c>
      <c r="AI163" s="83">
        <f>U163*'Key Assumptions'!$I41</f>
        <v>0</v>
      </c>
      <c r="AJ163" s="83">
        <f>V163*'Key Assumptions'!$I41</f>
        <v>0</v>
      </c>
      <c r="AK163" s="83">
        <f>W163*'Key Assumptions'!$I41</f>
        <v>0</v>
      </c>
      <c r="AL163" s="83">
        <f>X163*'Key Assumptions'!$I41</f>
        <v>0</v>
      </c>
      <c r="AM163" s="83">
        <f>Y163*'Key Assumptions'!$I41</f>
        <v>0</v>
      </c>
      <c r="AN163" s="83">
        <f>Z163*'Key Assumptions'!$I41</f>
        <v>0</v>
      </c>
      <c r="AO163" s="83">
        <f>AA163*'Key Assumptions'!$I41</f>
        <v>0</v>
      </c>
      <c r="AP163" s="83">
        <f>AB163*'Key Assumptions'!$I41</f>
        <v>0</v>
      </c>
      <c r="AQ163" s="83">
        <f>AC163*'Key Assumptions'!$I41</f>
        <v>0</v>
      </c>
      <c r="AR163" s="83">
        <f>AD163*'Key Assumptions'!$I41</f>
        <v>0</v>
      </c>
      <c r="AT163" t="s">
        <v>101</v>
      </c>
    </row>
    <row r="164" spans="1:46" x14ac:dyDescent="0.25">
      <c r="A164" s="10" t="str">
        <f>KPCO_Additions_Summer!A164</f>
        <v>Area 1001 Hydrogen CT 2043</v>
      </c>
      <c r="B164" s="10">
        <f>KPCO_Additions_Summer!B164</f>
        <v>2043</v>
      </c>
      <c r="C164" s="10" t="str">
        <f>KPCO_Additions_Summer!C164</f>
        <v>H2 CT</v>
      </c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R164" s="83">
        <f t="shared" si="118"/>
        <v>0</v>
      </c>
      <c r="S164" s="83">
        <f t="shared" si="119"/>
        <v>0</v>
      </c>
      <c r="T164" s="83">
        <f t="shared" si="120"/>
        <v>0</v>
      </c>
      <c r="U164" s="83">
        <f t="shared" si="121"/>
        <v>0</v>
      </c>
      <c r="V164" s="83">
        <f t="shared" si="129"/>
        <v>0</v>
      </c>
      <c r="W164" s="83">
        <f t="shared" si="129"/>
        <v>0</v>
      </c>
      <c r="X164" s="83">
        <f t="shared" si="123"/>
        <v>0</v>
      </c>
      <c r="Y164" s="83">
        <f t="shared" si="124"/>
        <v>0</v>
      </c>
      <c r="Z164" s="83">
        <f t="shared" si="125"/>
        <v>0</v>
      </c>
      <c r="AA164" s="83">
        <f t="shared" si="126"/>
        <v>0</v>
      </c>
      <c r="AB164" s="83">
        <f t="shared" si="130"/>
        <v>0</v>
      </c>
      <c r="AC164" s="83">
        <f t="shared" si="130"/>
        <v>0</v>
      </c>
      <c r="AD164" s="83">
        <f t="shared" si="128"/>
        <v>0</v>
      </c>
      <c r="AF164" s="83">
        <f>R164*'Key Assumptions'!$I42</f>
        <v>0</v>
      </c>
      <c r="AG164" s="83">
        <f>S164*'Key Assumptions'!$I42</f>
        <v>0</v>
      </c>
      <c r="AH164" s="83">
        <f>T164*'Key Assumptions'!$I42</f>
        <v>0</v>
      </c>
      <c r="AI164" s="83">
        <f>U164*'Key Assumptions'!$I42</f>
        <v>0</v>
      </c>
      <c r="AJ164" s="83">
        <f>V164*'Key Assumptions'!$I42</f>
        <v>0</v>
      </c>
      <c r="AK164" s="83">
        <f>W164*'Key Assumptions'!$I42</f>
        <v>0</v>
      </c>
      <c r="AL164" s="83">
        <f>X164*'Key Assumptions'!$I42</f>
        <v>0</v>
      </c>
      <c r="AM164" s="83">
        <f>Y164*'Key Assumptions'!$I42</f>
        <v>0</v>
      </c>
      <c r="AN164" s="83">
        <f>Z164*'Key Assumptions'!$I42</f>
        <v>0</v>
      </c>
      <c r="AO164" s="83">
        <f>AA164*'Key Assumptions'!$I42</f>
        <v>0</v>
      </c>
      <c r="AP164" s="83">
        <f>AB164*'Key Assumptions'!$I42</f>
        <v>0</v>
      </c>
      <c r="AQ164" s="83">
        <f>AC164*'Key Assumptions'!$I42</f>
        <v>0</v>
      </c>
      <c r="AR164" s="83">
        <f>AD164*'Key Assumptions'!$I42</f>
        <v>0</v>
      </c>
      <c r="AT164" t="s">
        <v>101</v>
      </c>
    </row>
    <row r="165" spans="1:46" x14ac:dyDescent="0.25">
      <c r="A165" s="10" t="str">
        <f>KPCO_Additions_Summer!A165</f>
        <v>Area 1001 SMR 2028</v>
      </c>
      <c r="B165" s="10">
        <f>KPCO_Additions_Summer!B165</f>
        <v>2028</v>
      </c>
      <c r="C165" s="10" t="str">
        <f>KPCO_Additions_Summer!C165</f>
        <v>SMR</v>
      </c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R165" s="83">
        <f>D165</f>
        <v>0</v>
      </c>
      <c r="S165" s="83">
        <f>E165</f>
        <v>0</v>
      </c>
      <c r="T165" s="83">
        <f>F165</f>
        <v>0</v>
      </c>
      <c r="U165" s="83">
        <f>G165</f>
        <v>0</v>
      </c>
      <c r="V165" s="83">
        <f t="shared" ref="V165:W165" si="131">H165</f>
        <v>0</v>
      </c>
      <c r="W165" s="83">
        <f t="shared" si="131"/>
        <v>0</v>
      </c>
      <c r="X165" s="83">
        <f>J165</f>
        <v>0</v>
      </c>
      <c r="Y165" s="83">
        <f>K165</f>
        <v>0</v>
      </c>
      <c r="Z165" s="83">
        <f>L165</f>
        <v>0</v>
      </c>
      <c r="AA165" s="83">
        <f>M165</f>
        <v>0</v>
      </c>
      <c r="AB165" s="83">
        <f t="shared" ref="AB165:AC165" si="132">N165</f>
        <v>0</v>
      </c>
      <c r="AC165" s="83">
        <f t="shared" si="132"/>
        <v>0</v>
      </c>
      <c r="AD165" s="83">
        <f>P165</f>
        <v>0</v>
      </c>
      <c r="AF165" s="83">
        <f>R165*'Key Assumptions'!$K27</f>
        <v>0</v>
      </c>
      <c r="AG165" s="83">
        <f>S165*'Key Assumptions'!$K27</f>
        <v>0</v>
      </c>
      <c r="AH165" s="83">
        <f>T165*'Key Assumptions'!$K27</f>
        <v>0</v>
      </c>
      <c r="AI165" s="83">
        <f>U165*'Key Assumptions'!$K27</f>
        <v>0</v>
      </c>
      <c r="AJ165" s="83">
        <f>V165*'Key Assumptions'!$K27</f>
        <v>0</v>
      </c>
      <c r="AK165" s="83">
        <f>W165*'Key Assumptions'!$K27</f>
        <v>0</v>
      </c>
      <c r="AL165" s="83">
        <f>X165*'Key Assumptions'!$K27</f>
        <v>0</v>
      </c>
      <c r="AM165" s="83">
        <f>Y165*'Key Assumptions'!$K27</f>
        <v>0</v>
      </c>
      <c r="AN165" s="83">
        <f>Z165*'Key Assumptions'!$K27</f>
        <v>0</v>
      </c>
      <c r="AO165" s="83">
        <f>AA165*'Key Assumptions'!$K27</f>
        <v>0</v>
      </c>
      <c r="AP165" s="83">
        <f>AB165*'Key Assumptions'!$K27</f>
        <v>0</v>
      </c>
      <c r="AQ165" s="83">
        <f>AC165*'Key Assumptions'!$K27</f>
        <v>0</v>
      </c>
      <c r="AR165" s="83">
        <f>AD165*'Key Assumptions'!$K27</f>
        <v>0</v>
      </c>
      <c r="AT165" t="s">
        <v>102</v>
      </c>
    </row>
    <row r="166" spans="1:46" x14ac:dyDescent="0.25">
      <c r="A166" s="10" t="str">
        <f>KPCO_Additions_Summer!A166</f>
        <v>Area 1001 SMR 2029</v>
      </c>
      <c r="B166" s="10">
        <f>KPCO_Additions_Summer!B166</f>
        <v>2029</v>
      </c>
      <c r="C166" s="10" t="str">
        <f>KPCO_Additions_Summer!C166</f>
        <v>SMR</v>
      </c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R166" s="83">
        <f t="shared" ref="R166:R180" si="133">D166+R165</f>
        <v>0</v>
      </c>
      <c r="S166" s="83">
        <f t="shared" ref="S166:S180" si="134">E166+S165</f>
        <v>0</v>
      </c>
      <c r="T166" s="83">
        <f t="shared" ref="T166:T180" si="135">F166+T165</f>
        <v>0</v>
      </c>
      <c r="U166" s="83">
        <f t="shared" ref="U166:U180" si="136">G166+U165</f>
        <v>0</v>
      </c>
      <c r="V166" s="83">
        <f t="shared" ref="V166:W180" si="137">H166+V165</f>
        <v>0</v>
      </c>
      <c r="W166" s="83">
        <f t="shared" si="137"/>
        <v>0</v>
      </c>
      <c r="X166" s="83">
        <f t="shared" ref="X166:X180" si="138">J166+X165</f>
        <v>0</v>
      </c>
      <c r="Y166" s="83">
        <f t="shared" ref="Y166:Y180" si="139">K166+Y165</f>
        <v>0</v>
      </c>
      <c r="Z166" s="83">
        <f t="shared" ref="Z166:Z180" si="140">L166+Z165</f>
        <v>0</v>
      </c>
      <c r="AA166" s="83">
        <f t="shared" ref="AA166:AA180" si="141">M166+AA165</f>
        <v>0</v>
      </c>
      <c r="AB166" s="83">
        <f t="shared" ref="AB166:AC180" si="142">N166+AB165</f>
        <v>0</v>
      </c>
      <c r="AC166" s="83">
        <f t="shared" si="142"/>
        <v>0</v>
      </c>
      <c r="AD166" s="83">
        <f t="shared" ref="AD166:AD180" si="143">P166+AD165</f>
        <v>0</v>
      </c>
      <c r="AF166" s="83">
        <f>R166*'Key Assumptions'!$K28</f>
        <v>0</v>
      </c>
      <c r="AG166" s="83">
        <f>S166*'Key Assumptions'!$K28</f>
        <v>0</v>
      </c>
      <c r="AH166" s="83">
        <f>T166*'Key Assumptions'!$K28</f>
        <v>0</v>
      </c>
      <c r="AI166" s="83">
        <f>U166*'Key Assumptions'!$K28</f>
        <v>0</v>
      </c>
      <c r="AJ166" s="83">
        <f>V166*'Key Assumptions'!$K28</f>
        <v>0</v>
      </c>
      <c r="AK166" s="83">
        <f>W166*'Key Assumptions'!$K28</f>
        <v>0</v>
      </c>
      <c r="AL166" s="83">
        <f>X166*'Key Assumptions'!$K28</f>
        <v>0</v>
      </c>
      <c r="AM166" s="83">
        <f>Y166*'Key Assumptions'!$K28</f>
        <v>0</v>
      </c>
      <c r="AN166" s="83">
        <f>Z166*'Key Assumptions'!$K28</f>
        <v>0</v>
      </c>
      <c r="AO166" s="83">
        <f>AA166*'Key Assumptions'!$K28</f>
        <v>0</v>
      </c>
      <c r="AP166" s="83">
        <f>AB166*'Key Assumptions'!$K28</f>
        <v>0</v>
      </c>
      <c r="AQ166" s="83">
        <f>AC166*'Key Assumptions'!$K28</f>
        <v>0</v>
      </c>
      <c r="AR166" s="83">
        <f>AD166*'Key Assumptions'!$K28</f>
        <v>0</v>
      </c>
      <c r="AT166" t="s">
        <v>102</v>
      </c>
    </row>
    <row r="167" spans="1:46" x14ac:dyDescent="0.25">
      <c r="A167" s="10" t="str">
        <f>KPCO_Additions_Summer!A167</f>
        <v>Area 1001 SMR 2030</v>
      </c>
      <c r="B167" s="10">
        <f>KPCO_Additions_Summer!B167</f>
        <v>2030</v>
      </c>
      <c r="C167" s="10" t="str">
        <f>KPCO_Additions_Summer!C167</f>
        <v>SMR</v>
      </c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R167" s="83">
        <f t="shared" si="133"/>
        <v>0</v>
      </c>
      <c r="S167" s="83">
        <f t="shared" si="134"/>
        <v>0</v>
      </c>
      <c r="T167" s="83">
        <f t="shared" si="135"/>
        <v>0</v>
      </c>
      <c r="U167" s="83">
        <f t="shared" si="136"/>
        <v>0</v>
      </c>
      <c r="V167" s="83">
        <f t="shared" si="137"/>
        <v>0</v>
      </c>
      <c r="W167" s="83">
        <f t="shared" si="137"/>
        <v>0</v>
      </c>
      <c r="X167" s="83">
        <f t="shared" si="138"/>
        <v>0</v>
      </c>
      <c r="Y167" s="83">
        <f t="shared" si="139"/>
        <v>0</v>
      </c>
      <c r="Z167" s="83">
        <f t="shared" si="140"/>
        <v>0</v>
      </c>
      <c r="AA167" s="83">
        <f t="shared" si="141"/>
        <v>0</v>
      </c>
      <c r="AB167" s="83">
        <f t="shared" si="142"/>
        <v>0</v>
      </c>
      <c r="AC167" s="83">
        <f t="shared" si="142"/>
        <v>0</v>
      </c>
      <c r="AD167" s="83">
        <f t="shared" si="143"/>
        <v>0</v>
      </c>
      <c r="AF167" s="83">
        <f>R167*'Key Assumptions'!$K29</f>
        <v>0</v>
      </c>
      <c r="AG167" s="83">
        <f>S167*'Key Assumptions'!$K29</f>
        <v>0</v>
      </c>
      <c r="AH167" s="83">
        <f>T167*'Key Assumptions'!$K29</f>
        <v>0</v>
      </c>
      <c r="AI167" s="83">
        <f>U167*'Key Assumptions'!$K29</f>
        <v>0</v>
      </c>
      <c r="AJ167" s="83">
        <f>V167*'Key Assumptions'!$K29</f>
        <v>0</v>
      </c>
      <c r="AK167" s="83">
        <f>W167*'Key Assumptions'!$K29</f>
        <v>0</v>
      </c>
      <c r="AL167" s="83">
        <f>X167*'Key Assumptions'!$K29</f>
        <v>0</v>
      </c>
      <c r="AM167" s="83">
        <f>Y167*'Key Assumptions'!$K29</f>
        <v>0</v>
      </c>
      <c r="AN167" s="83">
        <f>Z167*'Key Assumptions'!$K29</f>
        <v>0</v>
      </c>
      <c r="AO167" s="83">
        <f>AA167*'Key Assumptions'!$K29</f>
        <v>0</v>
      </c>
      <c r="AP167" s="83">
        <f>AB167*'Key Assumptions'!$K29</f>
        <v>0</v>
      </c>
      <c r="AQ167" s="83">
        <f>AC167*'Key Assumptions'!$K29</f>
        <v>0</v>
      </c>
      <c r="AR167" s="83">
        <f>AD167*'Key Assumptions'!$K29</f>
        <v>0</v>
      </c>
      <c r="AT167" t="s">
        <v>102</v>
      </c>
    </row>
    <row r="168" spans="1:46" x14ac:dyDescent="0.25">
      <c r="A168" s="10" t="str">
        <f>KPCO_Additions_Summer!A168</f>
        <v>Area 1001 SMR 2031</v>
      </c>
      <c r="B168" s="10">
        <f>KPCO_Additions_Summer!B168</f>
        <v>2031</v>
      </c>
      <c r="C168" s="10" t="str">
        <f>KPCO_Additions_Summer!C168</f>
        <v>SMR</v>
      </c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R168" s="83">
        <f t="shared" si="133"/>
        <v>0</v>
      </c>
      <c r="S168" s="83">
        <f t="shared" si="134"/>
        <v>0</v>
      </c>
      <c r="T168" s="83">
        <f t="shared" si="135"/>
        <v>0</v>
      </c>
      <c r="U168" s="83">
        <f t="shared" si="136"/>
        <v>0</v>
      </c>
      <c r="V168" s="83">
        <f t="shared" si="137"/>
        <v>0</v>
      </c>
      <c r="W168" s="83">
        <f t="shared" si="137"/>
        <v>0</v>
      </c>
      <c r="X168" s="83">
        <f t="shared" si="138"/>
        <v>0</v>
      </c>
      <c r="Y168" s="83">
        <f t="shared" si="139"/>
        <v>0</v>
      </c>
      <c r="Z168" s="83">
        <f t="shared" si="140"/>
        <v>0</v>
      </c>
      <c r="AA168" s="83">
        <f t="shared" si="141"/>
        <v>0</v>
      </c>
      <c r="AB168" s="83">
        <f t="shared" si="142"/>
        <v>0</v>
      </c>
      <c r="AC168" s="83">
        <f t="shared" si="142"/>
        <v>0</v>
      </c>
      <c r="AD168" s="83">
        <f t="shared" si="143"/>
        <v>0</v>
      </c>
      <c r="AF168" s="83">
        <f>R168*'Key Assumptions'!$K30</f>
        <v>0</v>
      </c>
      <c r="AG168" s="83">
        <f>S168*'Key Assumptions'!$K30</f>
        <v>0</v>
      </c>
      <c r="AH168" s="83">
        <f>T168*'Key Assumptions'!$K30</f>
        <v>0</v>
      </c>
      <c r="AI168" s="83">
        <f>U168*'Key Assumptions'!$K30</f>
        <v>0</v>
      </c>
      <c r="AJ168" s="83">
        <f>V168*'Key Assumptions'!$K30</f>
        <v>0</v>
      </c>
      <c r="AK168" s="83">
        <f>W168*'Key Assumptions'!$K30</f>
        <v>0</v>
      </c>
      <c r="AL168" s="83">
        <f>X168*'Key Assumptions'!$K30</f>
        <v>0</v>
      </c>
      <c r="AM168" s="83">
        <f>Y168*'Key Assumptions'!$K30</f>
        <v>0</v>
      </c>
      <c r="AN168" s="83">
        <f>Z168*'Key Assumptions'!$K30</f>
        <v>0</v>
      </c>
      <c r="AO168" s="83">
        <f>AA168*'Key Assumptions'!$K30</f>
        <v>0</v>
      </c>
      <c r="AP168" s="83">
        <f>AB168*'Key Assumptions'!$K30</f>
        <v>0</v>
      </c>
      <c r="AQ168" s="83">
        <f>AC168*'Key Assumptions'!$K30</f>
        <v>0</v>
      </c>
      <c r="AR168" s="83">
        <f>AD168*'Key Assumptions'!$K30</f>
        <v>0</v>
      </c>
      <c r="AT168" t="s">
        <v>102</v>
      </c>
    </row>
    <row r="169" spans="1:46" x14ac:dyDescent="0.25">
      <c r="A169" s="10" t="str">
        <f>KPCO_Additions_Summer!A169</f>
        <v>Area 1001 SMR 2032</v>
      </c>
      <c r="B169" s="10">
        <f>KPCO_Additions_Summer!B169</f>
        <v>2032</v>
      </c>
      <c r="C169" s="10" t="str">
        <f>KPCO_Additions_Summer!C169</f>
        <v>SMR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R169" s="83">
        <f t="shared" si="133"/>
        <v>0</v>
      </c>
      <c r="S169" s="83">
        <f t="shared" si="134"/>
        <v>0</v>
      </c>
      <c r="T169" s="83">
        <f t="shared" si="135"/>
        <v>0</v>
      </c>
      <c r="U169" s="83">
        <f t="shared" si="136"/>
        <v>0</v>
      </c>
      <c r="V169" s="83">
        <f t="shared" si="137"/>
        <v>0</v>
      </c>
      <c r="W169" s="83">
        <f t="shared" si="137"/>
        <v>0</v>
      </c>
      <c r="X169" s="83">
        <f t="shared" si="138"/>
        <v>0</v>
      </c>
      <c r="Y169" s="83">
        <f t="shared" si="139"/>
        <v>0</v>
      </c>
      <c r="Z169" s="83">
        <f t="shared" si="140"/>
        <v>0</v>
      </c>
      <c r="AA169" s="83">
        <f t="shared" si="141"/>
        <v>0</v>
      </c>
      <c r="AB169" s="83">
        <f t="shared" si="142"/>
        <v>0</v>
      </c>
      <c r="AC169" s="83">
        <f t="shared" si="142"/>
        <v>0</v>
      </c>
      <c r="AD169" s="83">
        <f t="shared" si="143"/>
        <v>0</v>
      </c>
      <c r="AF169" s="83">
        <f>R169*'Key Assumptions'!$K31</f>
        <v>0</v>
      </c>
      <c r="AG169" s="83">
        <f>S169*'Key Assumptions'!$K31</f>
        <v>0</v>
      </c>
      <c r="AH169" s="83">
        <f>T169*'Key Assumptions'!$K31</f>
        <v>0</v>
      </c>
      <c r="AI169" s="83">
        <f>U169*'Key Assumptions'!$K31</f>
        <v>0</v>
      </c>
      <c r="AJ169" s="83">
        <f>V169*'Key Assumptions'!$K31</f>
        <v>0</v>
      </c>
      <c r="AK169" s="83">
        <f>W169*'Key Assumptions'!$K31</f>
        <v>0</v>
      </c>
      <c r="AL169" s="83">
        <f>X169*'Key Assumptions'!$K31</f>
        <v>0</v>
      </c>
      <c r="AM169" s="83">
        <f>Y169*'Key Assumptions'!$K31</f>
        <v>0</v>
      </c>
      <c r="AN169" s="83">
        <f>Z169*'Key Assumptions'!$K31</f>
        <v>0</v>
      </c>
      <c r="AO169" s="83">
        <f>AA169*'Key Assumptions'!$K31</f>
        <v>0</v>
      </c>
      <c r="AP169" s="83">
        <f>AB169*'Key Assumptions'!$K31</f>
        <v>0</v>
      </c>
      <c r="AQ169" s="83">
        <f>AC169*'Key Assumptions'!$K31</f>
        <v>0</v>
      </c>
      <c r="AR169" s="83">
        <f>AD169*'Key Assumptions'!$K31</f>
        <v>0</v>
      </c>
      <c r="AT169" t="s">
        <v>102</v>
      </c>
    </row>
    <row r="170" spans="1:46" x14ac:dyDescent="0.25">
      <c r="A170" s="10" t="str">
        <f>KPCO_Additions_Summer!A170</f>
        <v>Area 1001 SMR 2033</v>
      </c>
      <c r="B170" s="10">
        <f>KPCO_Additions_Summer!B170</f>
        <v>2033</v>
      </c>
      <c r="C170" s="10" t="str">
        <f>KPCO_Additions_Summer!C170</f>
        <v>SMR</v>
      </c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R170" s="83">
        <f t="shared" si="133"/>
        <v>0</v>
      </c>
      <c r="S170" s="83">
        <f t="shared" si="134"/>
        <v>0</v>
      </c>
      <c r="T170" s="83">
        <f t="shared" si="135"/>
        <v>0</v>
      </c>
      <c r="U170" s="83">
        <f t="shared" si="136"/>
        <v>0</v>
      </c>
      <c r="V170" s="83">
        <f t="shared" si="137"/>
        <v>0</v>
      </c>
      <c r="W170" s="83">
        <f t="shared" si="137"/>
        <v>0</v>
      </c>
      <c r="X170" s="83">
        <f t="shared" si="138"/>
        <v>0</v>
      </c>
      <c r="Y170" s="83">
        <f t="shared" si="139"/>
        <v>0</v>
      </c>
      <c r="Z170" s="83">
        <f t="shared" si="140"/>
        <v>0</v>
      </c>
      <c r="AA170" s="83">
        <f t="shared" si="141"/>
        <v>0</v>
      </c>
      <c r="AB170" s="83">
        <f t="shared" si="142"/>
        <v>0</v>
      </c>
      <c r="AC170" s="83">
        <f t="shared" si="142"/>
        <v>0</v>
      </c>
      <c r="AD170" s="83">
        <f t="shared" si="143"/>
        <v>0</v>
      </c>
      <c r="AF170" s="83">
        <f>R170*'Key Assumptions'!$K32</f>
        <v>0</v>
      </c>
      <c r="AG170" s="83">
        <f>S170*'Key Assumptions'!$K32</f>
        <v>0</v>
      </c>
      <c r="AH170" s="83">
        <f>T170*'Key Assumptions'!$K32</f>
        <v>0</v>
      </c>
      <c r="AI170" s="83">
        <f>U170*'Key Assumptions'!$K32</f>
        <v>0</v>
      </c>
      <c r="AJ170" s="83">
        <f>V170*'Key Assumptions'!$K32</f>
        <v>0</v>
      </c>
      <c r="AK170" s="83">
        <f>W170*'Key Assumptions'!$K32</f>
        <v>0</v>
      </c>
      <c r="AL170" s="83">
        <f>X170*'Key Assumptions'!$K32</f>
        <v>0</v>
      </c>
      <c r="AM170" s="83">
        <f>Y170*'Key Assumptions'!$K32</f>
        <v>0</v>
      </c>
      <c r="AN170" s="83">
        <f>Z170*'Key Assumptions'!$K32</f>
        <v>0</v>
      </c>
      <c r="AO170" s="83">
        <f>AA170*'Key Assumptions'!$K32</f>
        <v>0</v>
      </c>
      <c r="AP170" s="83">
        <f>AB170*'Key Assumptions'!$K32</f>
        <v>0</v>
      </c>
      <c r="AQ170" s="83">
        <f>AC170*'Key Assumptions'!$K32</f>
        <v>0</v>
      </c>
      <c r="AR170" s="83">
        <f>AD170*'Key Assumptions'!$K32</f>
        <v>0</v>
      </c>
      <c r="AT170" t="s">
        <v>102</v>
      </c>
    </row>
    <row r="171" spans="1:46" x14ac:dyDescent="0.25">
      <c r="A171" s="10" t="str">
        <f>KPCO_Additions_Summer!A171</f>
        <v>Area 1001 SMR 2034</v>
      </c>
      <c r="B171" s="10">
        <f>KPCO_Additions_Summer!B171</f>
        <v>2034</v>
      </c>
      <c r="C171" s="10" t="str">
        <f>KPCO_Additions_Summer!C171</f>
        <v>SMR</v>
      </c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R171" s="83">
        <f t="shared" si="133"/>
        <v>0</v>
      </c>
      <c r="S171" s="83">
        <f t="shared" si="134"/>
        <v>0</v>
      </c>
      <c r="T171" s="83">
        <f t="shared" si="135"/>
        <v>0</v>
      </c>
      <c r="U171" s="83">
        <f t="shared" si="136"/>
        <v>0</v>
      </c>
      <c r="V171" s="83">
        <f t="shared" si="137"/>
        <v>0</v>
      </c>
      <c r="W171" s="83">
        <f t="shared" si="137"/>
        <v>0</v>
      </c>
      <c r="X171" s="83">
        <f t="shared" si="138"/>
        <v>0</v>
      </c>
      <c r="Y171" s="83">
        <f t="shared" si="139"/>
        <v>0</v>
      </c>
      <c r="Z171" s="83">
        <f t="shared" si="140"/>
        <v>0</v>
      </c>
      <c r="AA171" s="83">
        <f t="shared" si="141"/>
        <v>0</v>
      </c>
      <c r="AB171" s="83">
        <f t="shared" si="142"/>
        <v>0</v>
      </c>
      <c r="AC171" s="83">
        <f t="shared" si="142"/>
        <v>0</v>
      </c>
      <c r="AD171" s="83">
        <f t="shared" si="143"/>
        <v>0</v>
      </c>
      <c r="AF171" s="83">
        <f>R171*'Key Assumptions'!$K33</f>
        <v>0</v>
      </c>
      <c r="AG171" s="83">
        <f>S171*'Key Assumptions'!$K33</f>
        <v>0</v>
      </c>
      <c r="AH171" s="83">
        <f>T171*'Key Assumptions'!$K33</f>
        <v>0</v>
      </c>
      <c r="AI171" s="83">
        <f>U171*'Key Assumptions'!$K33</f>
        <v>0</v>
      </c>
      <c r="AJ171" s="83">
        <f>V171*'Key Assumptions'!$K33</f>
        <v>0</v>
      </c>
      <c r="AK171" s="83">
        <f>W171*'Key Assumptions'!$K33</f>
        <v>0</v>
      </c>
      <c r="AL171" s="83">
        <f>X171*'Key Assumptions'!$K33</f>
        <v>0</v>
      </c>
      <c r="AM171" s="83">
        <f>Y171*'Key Assumptions'!$K33</f>
        <v>0</v>
      </c>
      <c r="AN171" s="83">
        <f>Z171*'Key Assumptions'!$K33</f>
        <v>0</v>
      </c>
      <c r="AO171" s="83">
        <f>AA171*'Key Assumptions'!$K33</f>
        <v>0</v>
      </c>
      <c r="AP171" s="83">
        <f>AB171*'Key Assumptions'!$K33</f>
        <v>0</v>
      </c>
      <c r="AQ171" s="83">
        <f>AC171*'Key Assumptions'!$K33</f>
        <v>0</v>
      </c>
      <c r="AR171" s="83">
        <f>AD171*'Key Assumptions'!$K33</f>
        <v>0</v>
      </c>
      <c r="AT171" t="s">
        <v>102</v>
      </c>
    </row>
    <row r="172" spans="1:46" x14ac:dyDescent="0.25">
      <c r="A172" s="10" t="str">
        <f>KPCO_Additions_Summer!A172</f>
        <v>Area 1001 SMR 2035</v>
      </c>
      <c r="B172" s="10">
        <f>KPCO_Additions_Summer!B172</f>
        <v>2035</v>
      </c>
      <c r="C172" s="10" t="str">
        <f>KPCO_Additions_Summer!C172</f>
        <v>SMR</v>
      </c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R172" s="83">
        <f t="shared" si="133"/>
        <v>0</v>
      </c>
      <c r="S172" s="83">
        <f t="shared" si="134"/>
        <v>0</v>
      </c>
      <c r="T172" s="83">
        <f t="shared" si="135"/>
        <v>0</v>
      </c>
      <c r="U172" s="83">
        <f t="shared" si="136"/>
        <v>0</v>
      </c>
      <c r="V172" s="83">
        <f t="shared" si="137"/>
        <v>0</v>
      </c>
      <c r="W172" s="83">
        <f t="shared" si="137"/>
        <v>0</v>
      </c>
      <c r="X172" s="83">
        <f t="shared" si="138"/>
        <v>0</v>
      </c>
      <c r="Y172" s="83">
        <f t="shared" si="139"/>
        <v>0</v>
      </c>
      <c r="Z172" s="83">
        <f t="shared" si="140"/>
        <v>0</v>
      </c>
      <c r="AA172" s="83">
        <f t="shared" si="141"/>
        <v>0</v>
      </c>
      <c r="AB172" s="83">
        <f t="shared" si="142"/>
        <v>0</v>
      </c>
      <c r="AC172" s="83">
        <f t="shared" si="142"/>
        <v>0</v>
      </c>
      <c r="AD172" s="83">
        <f t="shared" si="143"/>
        <v>0</v>
      </c>
      <c r="AF172" s="83">
        <f>R172*'Key Assumptions'!$K34</f>
        <v>0</v>
      </c>
      <c r="AG172" s="83">
        <f>S172*'Key Assumptions'!$K34</f>
        <v>0</v>
      </c>
      <c r="AH172" s="83">
        <f>T172*'Key Assumptions'!$K34</f>
        <v>0</v>
      </c>
      <c r="AI172" s="83">
        <f>U172*'Key Assumptions'!$K34</f>
        <v>0</v>
      </c>
      <c r="AJ172" s="83">
        <f>V172*'Key Assumptions'!$K34</f>
        <v>0</v>
      </c>
      <c r="AK172" s="83">
        <f>W172*'Key Assumptions'!$K34</f>
        <v>0</v>
      </c>
      <c r="AL172" s="83">
        <f>X172*'Key Assumptions'!$K34</f>
        <v>0</v>
      </c>
      <c r="AM172" s="83">
        <f>Y172*'Key Assumptions'!$K34</f>
        <v>0</v>
      </c>
      <c r="AN172" s="83">
        <f>Z172*'Key Assumptions'!$K34</f>
        <v>0</v>
      </c>
      <c r="AO172" s="83">
        <f>AA172*'Key Assumptions'!$K34</f>
        <v>0</v>
      </c>
      <c r="AP172" s="83">
        <f>AB172*'Key Assumptions'!$K34</f>
        <v>0</v>
      </c>
      <c r="AQ172" s="83">
        <f>AC172*'Key Assumptions'!$K34</f>
        <v>0</v>
      </c>
      <c r="AR172" s="83">
        <f>AD172*'Key Assumptions'!$K34</f>
        <v>0</v>
      </c>
      <c r="AT172" t="s">
        <v>102</v>
      </c>
    </row>
    <row r="173" spans="1:46" x14ac:dyDescent="0.25">
      <c r="A173" s="10" t="str">
        <f>KPCO_Additions_Summer!A173</f>
        <v>Area 1001 SMR 2036</v>
      </c>
      <c r="B173" s="10">
        <f>KPCO_Additions_Summer!B173</f>
        <v>2036</v>
      </c>
      <c r="C173" s="10" t="str">
        <f>KPCO_Additions_Summer!C173</f>
        <v>SMR</v>
      </c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R173" s="83">
        <f t="shared" si="133"/>
        <v>0</v>
      </c>
      <c r="S173" s="83">
        <f t="shared" si="134"/>
        <v>0</v>
      </c>
      <c r="T173" s="83">
        <f t="shared" si="135"/>
        <v>0</v>
      </c>
      <c r="U173" s="83">
        <f t="shared" si="136"/>
        <v>0</v>
      </c>
      <c r="V173" s="83">
        <f t="shared" si="137"/>
        <v>0</v>
      </c>
      <c r="W173" s="83">
        <f t="shared" si="137"/>
        <v>0</v>
      </c>
      <c r="X173" s="83">
        <f t="shared" si="138"/>
        <v>0</v>
      </c>
      <c r="Y173" s="83">
        <f t="shared" si="139"/>
        <v>0</v>
      </c>
      <c r="Z173" s="83">
        <f t="shared" si="140"/>
        <v>0</v>
      </c>
      <c r="AA173" s="83">
        <f t="shared" si="141"/>
        <v>0</v>
      </c>
      <c r="AB173" s="83">
        <f t="shared" si="142"/>
        <v>0</v>
      </c>
      <c r="AC173" s="83">
        <f t="shared" si="142"/>
        <v>0</v>
      </c>
      <c r="AD173" s="83">
        <f t="shared" si="143"/>
        <v>0</v>
      </c>
      <c r="AF173" s="83">
        <f>R173*'Key Assumptions'!$K35</f>
        <v>0</v>
      </c>
      <c r="AG173" s="83">
        <f>S173*'Key Assumptions'!$K35</f>
        <v>0</v>
      </c>
      <c r="AH173" s="83">
        <f>T173*'Key Assumptions'!$K35</f>
        <v>0</v>
      </c>
      <c r="AI173" s="83">
        <f>U173*'Key Assumptions'!$K35</f>
        <v>0</v>
      </c>
      <c r="AJ173" s="83">
        <f>V173*'Key Assumptions'!$K35</f>
        <v>0</v>
      </c>
      <c r="AK173" s="83">
        <f>W173*'Key Assumptions'!$K35</f>
        <v>0</v>
      </c>
      <c r="AL173" s="83">
        <f>X173*'Key Assumptions'!$K35</f>
        <v>0</v>
      </c>
      <c r="AM173" s="83">
        <f>Y173*'Key Assumptions'!$K35</f>
        <v>0</v>
      </c>
      <c r="AN173" s="83">
        <f>Z173*'Key Assumptions'!$K35</f>
        <v>0</v>
      </c>
      <c r="AO173" s="83">
        <f>AA173*'Key Assumptions'!$K35</f>
        <v>0</v>
      </c>
      <c r="AP173" s="83">
        <f>AB173*'Key Assumptions'!$K35</f>
        <v>0</v>
      </c>
      <c r="AQ173" s="83">
        <f>AC173*'Key Assumptions'!$K35</f>
        <v>0</v>
      </c>
      <c r="AR173" s="83">
        <f>AD173*'Key Assumptions'!$K35</f>
        <v>0</v>
      </c>
      <c r="AT173" t="s">
        <v>102</v>
      </c>
    </row>
    <row r="174" spans="1:46" x14ac:dyDescent="0.25">
      <c r="A174" s="10" t="str">
        <f>KPCO_Additions_Summer!A174</f>
        <v>Area 1001 SMR 2037</v>
      </c>
      <c r="B174" s="10">
        <f>KPCO_Additions_Summer!B174</f>
        <v>2037</v>
      </c>
      <c r="C174" s="10" t="str">
        <f>KPCO_Additions_Summer!C174</f>
        <v>SMR</v>
      </c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R174" s="83">
        <f t="shared" si="133"/>
        <v>0</v>
      </c>
      <c r="S174" s="83">
        <f t="shared" si="134"/>
        <v>0</v>
      </c>
      <c r="T174" s="83">
        <f t="shared" si="135"/>
        <v>0</v>
      </c>
      <c r="U174" s="83">
        <f t="shared" si="136"/>
        <v>0</v>
      </c>
      <c r="V174" s="83">
        <f t="shared" si="137"/>
        <v>0</v>
      </c>
      <c r="W174" s="83">
        <f t="shared" si="137"/>
        <v>0</v>
      </c>
      <c r="X174" s="83">
        <f t="shared" si="138"/>
        <v>0</v>
      </c>
      <c r="Y174" s="83">
        <f t="shared" si="139"/>
        <v>0</v>
      </c>
      <c r="Z174" s="83">
        <f t="shared" si="140"/>
        <v>0</v>
      </c>
      <c r="AA174" s="83">
        <f t="shared" si="141"/>
        <v>0</v>
      </c>
      <c r="AB174" s="83">
        <f t="shared" si="142"/>
        <v>0</v>
      </c>
      <c r="AC174" s="83">
        <f t="shared" si="142"/>
        <v>0</v>
      </c>
      <c r="AD174" s="83">
        <f t="shared" si="143"/>
        <v>0</v>
      </c>
      <c r="AF174" s="83">
        <f>R174*'Key Assumptions'!$K36</f>
        <v>0</v>
      </c>
      <c r="AG174" s="83">
        <f>S174*'Key Assumptions'!$K36</f>
        <v>0</v>
      </c>
      <c r="AH174" s="83">
        <f>T174*'Key Assumptions'!$K36</f>
        <v>0</v>
      </c>
      <c r="AI174" s="83">
        <f>U174*'Key Assumptions'!$K36</f>
        <v>0</v>
      </c>
      <c r="AJ174" s="83">
        <f>V174*'Key Assumptions'!$K36</f>
        <v>0</v>
      </c>
      <c r="AK174" s="83">
        <f>W174*'Key Assumptions'!$K36</f>
        <v>0</v>
      </c>
      <c r="AL174" s="83">
        <f>X174*'Key Assumptions'!$K36</f>
        <v>0</v>
      </c>
      <c r="AM174" s="83">
        <f>Y174*'Key Assumptions'!$K36</f>
        <v>0</v>
      </c>
      <c r="AN174" s="83">
        <f>Z174*'Key Assumptions'!$K36</f>
        <v>0</v>
      </c>
      <c r="AO174" s="83">
        <f>AA174*'Key Assumptions'!$K36</f>
        <v>0</v>
      </c>
      <c r="AP174" s="83">
        <f>AB174*'Key Assumptions'!$K36</f>
        <v>0</v>
      </c>
      <c r="AQ174" s="83">
        <f>AC174*'Key Assumptions'!$K36</f>
        <v>0</v>
      </c>
      <c r="AR174" s="83">
        <f>AD174*'Key Assumptions'!$K36</f>
        <v>0</v>
      </c>
      <c r="AT174" t="s">
        <v>102</v>
      </c>
    </row>
    <row r="175" spans="1:46" x14ac:dyDescent="0.25">
      <c r="A175" s="10" t="str">
        <f>KPCO_Additions_Summer!A175</f>
        <v>Area 1001 SMR 2038</v>
      </c>
      <c r="B175" s="10">
        <f>KPCO_Additions_Summer!B175</f>
        <v>2038</v>
      </c>
      <c r="C175" s="10" t="str">
        <f>KPCO_Additions_Summer!C175</f>
        <v>SMR</v>
      </c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R175" s="83">
        <f t="shared" si="133"/>
        <v>0</v>
      </c>
      <c r="S175" s="83">
        <f t="shared" si="134"/>
        <v>0</v>
      </c>
      <c r="T175" s="83">
        <f t="shared" si="135"/>
        <v>0</v>
      </c>
      <c r="U175" s="83">
        <f t="shared" si="136"/>
        <v>0</v>
      </c>
      <c r="V175" s="83">
        <f t="shared" si="137"/>
        <v>0</v>
      </c>
      <c r="W175" s="83">
        <f t="shared" si="137"/>
        <v>0</v>
      </c>
      <c r="X175" s="83">
        <f t="shared" si="138"/>
        <v>0</v>
      </c>
      <c r="Y175" s="83">
        <f t="shared" si="139"/>
        <v>0</v>
      </c>
      <c r="Z175" s="83">
        <f t="shared" si="140"/>
        <v>0</v>
      </c>
      <c r="AA175" s="83">
        <f t="shared" si="141"/>
        <v>0</v>
      </c>
      <c r="AB175" s="83">
        <f t="shared" si="142"/>
        <v>0</v>
      </c>
      <c r="AC175" s="83">
        <f t="shared" si="142"/>
        <v>0</v>
      </c>
      <c r="AD175" s="83">
        <f t="shared" si="143"/>
        <v>0</v>
      </c>
      <c r="AF175" s="83">
        <f>R175*'Key Assumptions'!$K37</f>
        <v>0</v>
      </c>
      <c r="AG175" s="83">
        <f>S175*'Key Assumptions'!$K37</f>
        <v>0</v>
      </c>
      <c r="AH175" s="83">
        <f>T175*'Key Assumptions'!$K37</f>
        <v>0</v>
      </c>
      <c r="AI175" s="83">
        <f>U175*'Key Assumptions'!$K37</f>
        <v>0</v>
      </c>
      <c r="AJ175" s="83">
        <f>V175*'Key Assumptions'!$K37</f>
        <v>0</v>
      </c>
      <c r="AK175" s="83">
        <f>W175*'Key Assumptions'!$K37</f>
        <v>0</v>
      </c>
      <c r="AL175" s="83">
        <f>X175*'Key Assumptions'!$K37</f>
        <v>0</v>
      </c>
      <c r="AM175" s="83">
        <f>Y175*'Key Assumptions'!$K37</f>
        <v>0</v>
      </c>
      <c r="AN175" s="83">
        <f>Z175*'Key Assumptions'!$K37</f>
        <v>0</v>
      </c>
      <c r="AO175" s="83">
        <f>AA175*'Key Assumptions'!$K37</f>
        <v>0</v>
      </c>
      <c r="AP175" s="83">
        <f>AB175*'Key Assumptions'!$K37</f>
        <v>0</v>
      </c>
      <c r="AQ175" s="83">
        <f>AC175*'Key Assumptions'!$K37</f>
        <v>0</v>
      </c>
      <c r="AR175" s="83">
        <f>AD175*'Key Assumptions'!$K37</f>
        <v>0</v>
      </c>
      <c r="AT175" t="s">
        <v>102</v>
      </c>
    </row>
    <row r="176" spans="1:46" x14ac:dyDescent="0.25">
      <c r="A176" s="10" t="str">
        <f>KPCO_Additions_Summer!A176</f>
        <v>Area 1001 SMR 2039</v>
      </c>
      <c r="B176" s="10">
        <f>KPCO_Additions_Summer!B176</f>
        <v>2039</v>
      </c>
      <c r="C176" s="10" t="str">
        <f>KPCO_Additions_Summer!C176</f>
        <v>SMR</v>
      </c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R176" s="83">
        <f t="shared" si="133"/>
        <v>0</v>
      </c>
      <c r="S176" s="83">
        <f t="shared" si="134"/>
        <v>0</v>
      </c>
      <c r="T176" s="83">
        <f t="shared" si="135"/>
        <v>0</v>
      </c>
      <c r="U176" s="83">
        <f t="shared" si="136"/>
        <v>0</v>
      </c>
      <c r="V176" s="83">
        <f t="shared" si="137"/>
        <v>0</v>
      </c>
      <c r="W176" s="83">
        <f t="shared" si="137"/>
        <v>0</v>
      </c>
      <c r="X176" s="83">
        <f t="shared" si="138"/>
        <v>0</v>
      </c>
      <c r="Y176" s="83">
        <f t="shared" si="139"/>
        <v>0</v>
      </c>
      <c r="Z176" s="83">
        <f t="shared" si="140"/>
        <v>0</v>
      </c>
      <c r="AA176" s="83">
        <f t="shared" si="141"/>
        <v>0</v>
      </c>
      <c r="AB176" s="83">
        <f t="shared" si="142"/>
        <v>0</v>
      </c>
      <c r="AC176" s="83">
        <f t="shared" si="142"/>
        <v>0</v>
      </c>
      <c r="AD176" s="83">
        <f t="shared" si="143"/>
        <v>0</v>
      </c>
      <c r="AF176" s="83">
        <f>R176*'Key Assumptions'!$K38</f>
        <v>0</v>
      </c>
      <c r="AG176" s="83">
        <f>S176*'Key Assumptions'!$K38</f>
        <v>0</v>
      </c>
      <c r="AH176" s="83">
        <f>T176*'Key Assumptions'!$K38</f>
        <v>0</v>
      </c>
      <c r="AI176" s="83">
        <f>U176*'Key Assumptions'!$K38</f>
        <v>0</v>
      </c>
      <c r="AJ176" s="83">
        <f>V176*'Key Assumptions'!$K38</f>
        <v>0</v>
      </c>
      <c r="AK176" s="83">
        <f>W176*'Key Assumptions'!$K38</f>
        <v>0</v>
      </c>
      <c r="AL176" s="83">
        <f>X176*'Key Assumptions'!$K38</f>
        <v>0</v>
      </c>
      <c r="AM176" s="83">
        <f>Y176*'Key Assumptions'!$K38</f>
        <v>0</v>
      </c>
      <c r="AN176" s="83">
        <f>Z176*'Key Assumptions'!$K38</f>
        <v>0</v>
      </c>
      <c r="AO176" s="83">
        <f>AA176*'Key Assumptions'!$K38</f>
        <v>0</v>
      </c>
      <c r="AP176" s="83">
        <f>AB176*'Key Assumptions'!$K38</f>
        <v>0</v>
      </c>
      <c r="AQ176" s="83">
        <f>AC176*'Key Assumptions'!$K38</f>
        <v>0</v>
      </c>
      <c r="AR176" s="83">
        <f>AD176*'Key Assumptions'!$K38</f>
        <v>0</v>
      </c>
      <c r="AT176" t="s">
        <v>102</v>
      </c>
    </row>
    <row r="177" spans="1:46" x14ac:dyDescent="0.25">
      <c r="A177" s="10" t="str">
        <f>KPCO_Additions_Summer!A177</f>
        <v>Area 1001 SMR 2040</v>
      </c>
      <c r="B177" s="10">
        <f>KPCO_Additions_Summer!B177</f>
        <v>2040</v>
      </c>
      <c r="C177" s="10" t="str">
        <f>KPCO_Additions_Summer!C177</f>
        <v>SMR</v>
      </c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2"/>
      <c r="R177" s="83">
        <f t="shared" si="133"/>
        <v>0</v>
      </c>
      <c r="S177" s="83">
        <f t="shared" si="134"/>
        <v>0</v>
      </c>
      <c r="T177" s="83">
        <f t="shared" si="135"/>
        <v>0</v>
      </c>
      <c r="U177" s="83">
        <f t="shared" si="136"/>
        <v>0</v>
      </c>
      <c r="V177" s="83">
        <f t="shared" si="137"/>
        <v>0</v>
      </c>
      <c r="W177" s="83">
        <f t="shared" si="137"/>
        <v>0</v>
      </c>
      <c r="X177" s="83">
        <f t="shared" si="138"/>
        <v>0</v>
      </c>
      <c r="Y177" s="83">
        <f t="shared" si="139"/>
        <v>0</v>
      </c>
      <c r="Z177" s="83">
        <f t="shared" si="140"/>
        <v>0</v>
      </c>
      <c r="AA177" s="83">
        <f t="shared" si="141"/>
        <v>0</v>
      </c>
      <c r="AB177" s="83">
        <f t="shared" si="142"/>
        <v>0</v>
      </c>
      <c r="AC177" s="83">
        <f t="shared" si="142"/>
        <v>0</v>
      </c>
      <c r="AD177" s="83">
        <f t="shared" si="143"/>
        <v>0</v>
      </c>
      <c r="AF177" s="83">
        <f>R177*'Key Assumptions'!$K39</f>
        <v>0</v>
      </c>
      <c r="AG177" s="83">
        <f>S177*'Key Assumptions'!$K39</f>
        <v>0</v>
      </c>
      <c r="AH177" s="83">
        <f>T177*'Key Assumptions'!$K39</f>
        <v>0</v>
      </c>
      <c r="AI177" s="83">
        <f>U177*'Key Assumptions'!$K39</f>
        <v>0</v>
      </c>
      <c r="AJ177" s="83">
        <f>V177*'Key Assumptions'!$K39</f>
        <v>0</v>
      </c>
      <c r="AK177" s="83">
        <f>W177*'Key Assumptions'!$K39</f>
        <v>0</v>
      </c>
      <c r="AL177" s="83">
        <f>X177*'Key Assumptions'!$K39</f>
        <v>0</v>
      </c>
      <c r="AM177" s="83">
        <f>Y177*'Key Assumptions'!$K39</f>
        <v>0</v>
      </c>
      <c r="AN177" s="83">
        <f>Z177*'Key Assumptions'!$K39</f>
        <v>0</v>
      </c>
      <c r="AO177" s="83">
        <f>AA177*'Key Assumptions'!$K39</f>
        <v>0</v>
      </c>
      <c r="AP177" s="83">
        <f>AB177*'Key Assumptions'!$K39</f>
        <v>0</v>
      </c>
      <c r="AQ177" s="83">
        <f>AC177*'Key Assumptions'!$K39</f>
        <v>0</v>
      </c>
      <c r="AR177" s="83">
        <f>AD177*'Key Assumptions'!$K39</f>
        <v>0</v>
      </c>
      <c r="AT177" t="s">
        <v>102</v>
      </c>
    </row>
    <row r="178" spans="1:46" x14ac:dyDescent="0.25">
      <c r="A178" s="10" t="str">
        <f>KPCO_Additions_Summer!A178</f>
        <v>Area 1001 SMR 2041</v>
      </c>
      <c r="B178" s="10">
        <f>KPCO_Additions_Summer!B178</f>
        <v>2041</v>
      </c>
      <c r="C178" s="10" t="str">
        <f>KPCO_Additions_Summer!C178</f>
        <v>SMR</v>
      </c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2"/>
      <c r="R178" s="83">
        <f t="shared" si="133"/>
        <v>0</v>
      </c>
      <c r="S178" s="83">
        <f t="shared" si="134"/>
        <v>0</v>
      </c>
      <c r="T178" s="83">
        <f t="shared" si="135"/>
        <v>0</v>
      </c>
      <c r="U178" s="83">
        <f t="shared" si="136"/>
        <v>0</v>
      </c>
      <c r="V178" s="83">
        <f t="shared" si="137"/>
        <v>0</v>
      </c>
      <c r="W178" s="83">
        <f t="shared" si="137"/>
        <v>0</v>
      </c>
      <c r="X178" s="83">
        <f t="shared" si="138"/>
        <v>0</v>
      </c>
      <c r="Y178" s="83">
        <f t="shared" si="139"/>
        <v>0</v>
      </c>
      <c r="Z178" s="83">
        <f t="shared" si="140"/>
        <v>0</v>
      </c>
      <c r="AA178" s="83">
        <f t="shared" si="141"/>
        <v>0</v>
      </c>
      <c r="AB178" s="83">
        <f t="shared" si="142"/>
        <v>0</v>
      </c>
      <c r="AC178" s="83">
        <f t="shared" si="142"/>
        <v>0</v>
      </c>
      <c r="AD178" s="83">
        <f t="shared" si="143"/>
        <v>0</v>
      </c>
      <c r="AF178" s="83">
        <f>R178*'Key Assumptions'!$K40</f>
        <v>0</v>
      </c>
      <c r="AG178" s="83">
        <f>S178*'Key Assumptions'!$K40</f>
        <v>0</v>
      </c>
      <c r="AH178" s="83">
        <f>T178*'Key Assumptions'!$K40</f>
        <v>0</v>
      </c>
      <c r="AI178" s="83">
        <f>U178*'Key Assumptions'!$K40</f>
        <v>0</v>
      </c>
      <c r="AJ178" s="83">
        <f>V178*'Key Assumptions'!$K40</f>
        <v>0</v>
      </c>
      <c r="AK178" s="83">
        <f>W178*'Key Assumptions'!$K40</f>
        <v>0</v>
      </c>
      <c r="AL178" s="83">
        <f>X178*'Key Assumptions'!$K40</f>
        <v>0</v>
      </c>
      <c r="AM178" s="83">
        <f>Y178*'Key Assumptions'!$K40</f>
        <v>0</v>
      </c>
      <c r="AN178" s="83">
        <f>Z178*'Key Assumptions'!$K40</f>
        <v>0</v>
      </c>
      <c r="AO178" s="83">
        <f>AA178*'Key Assumptions'!$K40</f>
        <v>0</v>
      </c>
      <c r="AP178" s="83">
        <f>AB178*'Key Assumptions'!$K40</f>
        <v>0</v>
      </c>
      <c r="AQ178" s="83">
        <f>AC178*'Key Assumptions'!$K40</f>
        <v>0</v>
      </c>
      <c r="AR178" s="83">
        <f>AD178*'Key Assumptions'!$K40</f>
        <v>0</v>
      </c>
      <c r="AT178" t="s">
        <v>102</v>
      </c>
    </row>
    <row r="179" spans="1:46" x14ac:dyDescent="0.25">
      <c r="A179" s="10" t="str">
        <f>KPCO_Additions_Summer!A179</f>
        <v>Area 1001 SMR 2042</v>
      </c>
      <c r="B179" s="10">
        <f>KPCO_Additions_Summer!B179</f>
        <v>2042</v>
      </c>
      <c r="C179" s="10" t="str">
        <f>KPCO_Additions_Summer!C179</f>
        <v>SMR</v>
      </c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2"/>
      <c r="R179" s="83">
        <f t="shared" si="133"/>
        <v>0</v>
      </c>
      <c r="S179" s="83">
        <f t="shared" si="134"/>
        <v>0</v>
      </c>
      <c r="T179" s="83">
        <f t="shared" si="135"/>
        <v>0</v>
      </c>
      <c r="U179" s="83">
        <f t="shared" si="136"/>
        <v>0</v>
      </c>
      <c r="V179" s="83">
        <f t="shared" si="137"/>
        <v>0</v>
      </c>
      <c r="W179" s="83">
        <f t="shared" si="137"/>
        <v>0</v>
      </c>
      <c r="X179" s="83">
        <f t="shared" si="138"/>
        <v>0</v>
      </c>
      <c r="Y179" s="83">
        <f t="shared" si="139"/>
        <v>0</v>
      </c>
      <c r="Z179" s="83">
        <f t="shared" si="140"/>
        <v>0</v>
      </c>
      <c r="AA179" s="83">
        <f t="shared" si="141"/>
        <v>0</v>
      </c>
      <c r="AB179" s="83">
        <f t="shared" si="142"/>
        <v>0</v>
      </c>
      <c r="AC179" s="83">
        <f t="shared" si="142"/>
        <v>0</v>
      </c>
      <c r="AD179" s="83">
        <f t="shared" si="143"/>
        <v>0</v>
      </c>
      <c r="AF179" s="83">
        <f>R179*'Key Assumptions'!$K41</f>
        <v>0</v>
      </c>
      <c r="AG179" s="83">
        <f>S179*'Key Assumptions'!$K41</f>
        <v>0</v>
      </c>
      <c r="AH179" s="83">
        <f>T179*'Key Assumptions'!$K41</f>
        <v>0</v>
      </c>
      <c r="AI179" s="83">
        <f>U179*'Key Assumptions'!$K41</f>
        <v>0</v>
      </c>
      <c r="AJ179" s="83">
        <f>V179*'Key Assumptions'!$K41</f>
        <v>0</v>
      </c>
      <c r="AK179" s="83">
        <f>W179*'Key Assumptions'!$K41</f>
        <v>0</v>
      </c>
      <c r="AL179" s="83">
        <f>X179*'Key Assumptions'!$K41</f>
        <v>0</v>
      </c>
      <c r="AM179" s="83">
        <f>Y179*'Key Assumptions'!$K41</f>
        <v>0</v>
      </c>
      <c r="AN179" s="83">
        <f>Z179*'Key Assumptions'!$K41</f>
        <v>0</v>
      </c>
      <c r="AO179" s="83">
        <f>AA179*'Key Assumptions'!$K41</f>
        <v>0</v>
      </c>
      <c r="AP179" s="83">
        <f>AB179*'Key Assumptions'!$K41</f>
        <v>0</v>
      </c>
      <c r="AQ179" s="83">
        <f>AC179*'Key Assumptions'!$K41</f>
        <v>0</v>
      </c>
      <c r="AR179" s="83">
        <f>AD179*'Key Assumptions'!$K41</f>
        <v>0</v>
      </c>
      <c r="AT179" t="s">
        <v>102</v>
      </c>
    </row>
    <row r="180" spans="1:46" x14ac:dyDescent="0.25">
      <c r="A180" s="10" t="str">
        <f>KPCO_Additions_Summer!A180</f>
        <v>Area 1001 SMR 2043</v>
      </c>
      <c r="B180" s="10">
        <f>KPCO_Additions_Summer!B180</f>
        <v>2043</v>
      </c>
      <c r="C180" s="10" t="str">
        <f>KPCO_Additions_Summer!C180</f>
        <v>SMR</v>
      </c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2"/>
      <c r="R180" s="83">
        <f t="shared" si="133"/>
        <v>0</v>
      </c>
      <c r="S180" s="83">
        <f t="shared" si="134"/>
        <v>0</v>
      </c>
      <c r="T180" s="83">
        <f t="shared" si="135"/>
        <v>0</v>
      </c>
      <c r="U180" s="83">
        <f t="shared" si="136"/>
        <v>0</v>
      </c>
      <c r="V180" s="83">
        <f t="shared" si="137"/>
        <v>0</v>
      </c>
      <c r="W180" s="83">
        <f t="shared" si="137"/>
        <v>0</v>
      </c>
      <c r="X180" s="83">
        <f t="shared" si="138"/>
        <v>0</v>
      </c>
      <c r="Y180" s="83">
        <f t="shared" si="139"/>
        <v>0</v>
      </c>
      <c r="Z180" s="83">
        <f t="shared" si="140"/>
        <v>0</v>
      </c>
      <c r="AA180" s="83">
        <f t="shared" si="141"/>
        <v>0</v>
      </c>
      <c r="AB180" s="83">
        <f t="shared" si="142"/>
        <v>0</v>
      </c>
      <c r="AC180" s="83">
        <f t="shared" si="142"/>
        <v>0</v>
      </c>
      <c r="AD180" s="83">
        <f t="shared" si="143"/>
        <v>0</v>
      </c>
      <c r="AF180" s="83">
        <f>R180*'Key Assumptions'!$K42</f>
        <v>0</v>
      </c>
      <c r="AG180" s="83">
        <f>S180*'Key Assumptions'!$K42</f>
        <v>0</v>
      </c>
      <c r="AH180" s="83">
        <f>T180*'Key Assumptions'!$K42</f>
        <v>0</v>
      </c>
      <c r="AI180" s="83">
        <f>U180*'Key Assumptions'!$K42</f>
        <v>0</v>
      </c>
      <c r="AJ180" s="83">
        <f>V180*'Key Assumptions'!$K42</f>
        <v>0</v>
      </c>
      <c r="AK180" s="83">
        <f>W180*'Key Assumptions'!$K42</f>
        <v>0</v>
      </c>
      <c r="AL180" s="83">
        <f>X180*'Key Assumptions'!$K42</f>
        <v>0</v>
      </c>
      <c r="AM180" s="83">
        <f>Y180*'Key Assumptions'!$K42</f>
        <v>0</v>
      </c>
      <c r="AN180" s="83">
        <f>Z180*'Key Assumptions'!$K42</f>
        <v>0</v>
      </c>
      <c r="AO180" s="83">
        <f>AA180*'Key Assumptions'!$K42</f>
        <v>0</v>
      </c>
      <c r="AP180" s="83">
        <f>AB180*'Key Assumptions'!$K42</f>
        <v>0</v>
      </c>
      <c r="AQ180" s="83">
        <f>AC180*'Key Assumptions'!$K42</f>
        <v>0</v>
      </c>
      <c r="AR180" s="83">
        <f>AD180*'Key Assumptions'!$K42</f>
        <v>0</v>
      </c>
      <c r="AT180" t="s">
        <v>102</v>
      </c>
    </row>
    <row r="181" spans="1:46" x14ac:dyDescent="0.25">
      <c r="A181" s="10" t="str">
        <f>KPCO_Additions_Summer!A181</f>
        <v>Area 1001 Solar 2023</v>
      </c>
      <c r="B181" s="10">
        <f>KPCO_Additions_Summer!B181</f>
        <v>2023</v>
      </c>
      <c r="C181" s="10" t="str">
        <f>KPCO_Additions_Summer!C181</f>
        <v>Solar</v>
      </c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2"/>
      <c r="R181" s="83">
        <f>D181</f>
        <v>0</v>
      </c>
      <c r="S181" s="83">
        <f>E181</f>
        <v>0</v>
      </c>
      <c r="T181" s="83">
        <f>F181</f>
        <v>0</v>
      </c>
      <c r="U181" s="83">
        <f>G181</f>
        <v>0</v>
      </c>
      <c r="V181" s="83">
        <f t="shared" ref="V181:W181" si="144">H181</f>
        <v>0</v>
      </c>
      <c r="W181" s="83">
        <f t="shared" si="144"/>
        <v>0</v>
      </c>
      <c r="X181" s="83">
        <f>J181</f>
        <v>0</v>
      </c>
      <c r="Y181" s="83">
        <f>K181</f>
        <v>0</v>
      </c>
      <c r="Z181" s="83">
        <f>L181</f>
        <v>0</v>
      </c>
      <c r="AA181" s="83">
        <f>M181</f>
        <v>0</v>
      </c>
      <c r="AB181" s="83">
        <f t="shared" ref="AB181:AC181" si="145">N181</f>
        <v>0</v>
      </c>
      <c r="AC181" s="83">
        <f t="shared" si="145"/>
        <v>0</v>
      </c>
      <c r="AD181" s="83">
        <f>P181</f>
        <v>0</v>
      </c>
      <c r="AF181" s="83">
        <f>KPCO_Additions_Winter!R181*'Key Assumptions'!$D22</f>
        <v>0</v>
      </c>
      <c r="AG181" s="83">
        <f>KPCO_Additions_Winter!S181*'Key Assumptions'!$D22</f>
        <v>0</v>
      </c>
      <c r="AH181" s="83">
        <f>KPCO_Additions_Winter!T181*'Key Assumptions'!$D22</f>
        <v>0</v>
      </c>
      <c r="AI181" s="83">
        <f>KPCO_Additions_Winter!U181*'Key Assumptions'!$D22</f>
        <v>0</v>
      </c>
      <c r="AJ181" s="83">
        <f>KPCO_Additions_Winter!V181*'Key Assumptions'!$D22</f>
        <v>0</v>
      </c>
      <c r="AK181" s="83">
        <f>KPCO_Additions_Winter!W181*'Key Assumptions'!$D22</f>
        <v>0</v>
      </c>
      <c r="AL181" s="83">
        <f>KPCO_Additions_Winter!X181*'Key Assumptions'!$D22</f>
        <v>0</v>
      </c>
      <c r="AM181" s="83">
        <f>KPCO_Additions_Winter!Y181*'Key Assumptions'!$D22</f>
        <v>0</v>
      </c>
      <c r="AN181" s="83">
        <f>KPCO_Additions_Winter!Z181*'Key Assumptions'!$D22</f>
        <v>0</v>
      </c>
      <c r="AO181" s="83">
        <f>KPCO_Additions_Winter!AA181*'Key Assumptions'!$D22</f>
        <v>0</v>
      </c>
      <c r="AP181" s="83">
        <f>KPCO_Additions_Winter!AB181*'Key Assumptions'!$D22</f>
        <v>0</v>
      </c>
      <c r="AQ181" s="83">
        <f>KPCO_Additions_Winter!AC181*'Key Assumptions'!$D22</f>
        <v>0</v>
      </c>
      <c r="AR181" s="83">
        <f>KPCO_Additions_Winter!AD181*'Key Assumptions'!$D22</f>
        <v>0</v>
      </c>
      <c r="AT181" t="s">
        <v>6</v>
      </c>
    </row>
    <row r="182" spans="1:46" x14ac:dyDescent="0.25">
      <c r="A182" s="10" t="str">
        <f>KPCO_Additions_Summer!A182</f>
        <v>Area 1001 Solar 2024</v>
      </c>
      <c r="B182" s="10">
        <f>KPCO_Additions_Summer!B182</f>
        <v>2024</v>
      </c>
      <c r="C182" s="10" t="str">
        <f>KPCO_Additions_Summer!C182</f>
        <v>Solar</v>
      </c>
      <c r="D182" s="102"/>
      <c r="E182" s="103"/>
      <c r="F182" s="102"/>
      <c r="G182" s="103"/>
      <c r="H182" s="103"/>
      <c r="I182" s="103"/>
      <c r="J182" s="103"/>
      <c r="K182" s="103"/>
      <c r="L182" s="103"/>
      <c r="M182" s="103"/>
      <c r="N182" s="103"/>
      <c r="O182" s="103"/>
      <c r="P182" s="102"/>
      <c r="R182" s="83">
        <f t="shared" ref="R182:R200" si="146">D182+R181</f>
        <v>0</v>
      </c>
      <c r="S182" s="83">
        <f t="shared" ref="S182:S200" si="147">E182+S181</f>
        <v>0</v>
      </c>
      <c r="T182" s="83">
        <f t="shared" ref="T182:T200" si="148">F182+T181</f>
        <v>0</v>
      </c>
      <c r="U182" s="83">
        <f t="shared" ref="U182:U200" si="149">G182+U181</f>
        <v>0</v>
      </c>
      <c r="V182" s="83">
        <f t="shared" ref="V182:W197" si="150">H182+V181</f>
        <v>0</v>
      </c>
      <c r="W182" s="83">
        <f t="shared" si="150"/>
        <v>0</v>
      </c>
      <c r="X182" s="83">
        <f t="shared" ref="X182:X200" si="151">J182+X181</f>
        <v>0</v>
      </c>
      <c r="Y182" s="83">
        <f t="shared" ref="Y182:Y200" si="152">K182+Y181</f>
        <v>0</v>
      </c>
      <c r="Z182" s="83">
        <f t="shared" ref="Z182:Z200" si="153">L182+Z181</f>
        <v>0</v>
      </c>
      <c r="AA182" s="83">
        <f t="shared" ref="AA182:AA200" si="154">M182+AA181</f>
        <v>0</v>
      </c>
      <c r="AB182" s="83">
        <f t="shared" ref="AB182:AC197" si="155">N182+AB181</f>
        <v>0</v>
      </c>
      <c r="AC182" s="83">
        <f t="shared" si="155"/>
        <v>0</v>
      </c>
      <c r="AD182" s="83">
        <f t="shared" ref="AD182:AD200" si="156">P182+AD181</f>
        <v>0</v>
      </c>
      <c r="AF182" s="83">
        <f>KPCO_Additions_Winter!R182*'Key Assumptions'!$D23</f>
        <v>0</v>
      </c>
      <c r="AG182" s="83">
        <f>KPCO_Additions_Winter!S182*'Key Assumptions'!$D23</f>
        <v>0</v>
      </c>
      <c r="AH182" s="83">
        <f>KPCO_Additions_Winter!T182*'Key Assumptions'!$D23</f>
        <v>0</v>
      </c>
      <c r="AI182" s="83">
        <f>KPCO_Additions_Winter!U182*'Key Assumptions'!$D23</f>
        <v>0</v>
      </c>
      <c r="AJ182" s="83">
        <f>KPCO_Additions_Winter!V182*'Key Assumptions'!$D23</f>
        <v>0</v>
      </c>
      <c r="AK182" s="83">
        <f>KPCO_Additions_Winter!W182*'Key Assumptions'!$D23</f>
        <v>0</v>
      </c>
      <c r="AL182" s="83">
        <f>KPCO_Additions_Winter!X182*'Key Assumptions'!$D23</f>
        <v>0</v>
      </c>
      <c r="AM182" s="83">
        <f>KPCO_Additions_Winter!Y182*'Key Assumptions'!$D23</f>
        <v>0</v>
      </c>
      <c r="AN182" s="83">
        <f>KPCO_Additions_Winter!Z182*'Key Assumptions'!$D23</f>
        <v>0</v>
      </c>
      <c r="AO182" s="83">
        <f>KPCO_Additions_Winter!AA182*'Key Assumptions'!$D23</f>
        <v>0</v>
      </c>
      <c r="AP182" s="83">
        <f>KPCO_Additions_Winter!AB182*'Key Assumptions'!$D23</f>
        <v>0</v>
      </c>
      <c r="AQ182" s="83">
        <f>KPCO_Additions_Winter!AC182*'Key Assumptions'!$D23</f>
        <v>0</v>
      </c>
      <c r="AR182" s="83">
        <f>KPCO_Additions_Winter!AD182*'Key Assumptions'!$D23</f>
        <v>0</v>
      </c>
      <c r="AT182" t="s">
        <v>6</v>
      </c>
    </row>
    <row r="183" spans="1:46" x14ac:dyDescent="0.25">
      <c r="A183" s="10" t="str">
        <f>KPCO_Additions_Summer!A183</f>
        <v>Area 1001 Solar 2025</v>
      </c>
      <c r="B183" s="10">
        <f>KPCO_Additions_Summer!B183</f>
        <v>2025</v>
      </c>
      <c r="C183" s="10" t="str">
        <f>KPCO_Additions_Summer!C183</f>
        <v>Solar</v>
      </c>
      <c r="D183" s="102"/>
      <c r="E183" s="103"/>
      <c r="F183" s="102"/>
      <c r="G183" s="103"/>
      <c r="H183" s="103"/>
      <c r="I183" s="103"/>
      <c r="J183" s="103"/>
      <c r="K183" s="103"/>
      <c r="L183" s="103"/>
      <c r="M183" s="103"/>
      <c r="N183" s="103"/>
      <c r="O183" s="103"/>
      <c r="P183" s="102"/>
      <c r="R183" s="83">
        <f t="shared" si="146"/>
        <v>0</v>
      </c>
      <c r="S183" s="83">
        <f t="shared" si="147"/>
        <v>0</v>
      </c>
      <c r="T183" s="83">
        <f t="shared" si="148"/>
        <v>0</v>
      </c>
      <c r="U183" s="83">
        <f t="shared" si="149"/>
        <v>0</v>
      </c>
      <c r="V183" s="83">
        <f t="shared" si="150"/>
        <v>0</v>
      </c>
      <c r="W183" s="83">
        <f t="shared" si="150"/>
        <v>0</v>
      </c>
      <c r="X183" s="83">
        <f t="shared" si="151"/>
        <v>0</v>
      </c>
      <c r="Y183" s="83">
        <f t="shared" si="152"/>
        <v>0</v>
      </c>
      <c r="Z183" s="83">
        <f t="shared" si="153"/>
        <v>0</v>
      </c>
      <c r="AA183" s="83">
        <f t="shared" si="154"/>
        <v>0</v>
      </c>
      <c r="AB183" s="83">
        <f t="shared" si="155"/>
        <v>0</v>
      </c>
      <c r="AC183" s="83">
        <f t="shared" si="155"/>
        <v>0</v>
      </c>
      <c r="AD183" s="83">
        <f t="shared" si="156"/>
        <v>0</v>
      </c>
      <c r="AF183" s="83">
        <f>KPCO_Additions_Winter!R183*'Key Assumptions'!$D24</f>
        <v>0</v>
      </c>
      <c r="AG183" s="83">
        <f>KPCO_Additions_Winter!S183*'Key Assumptions'!$D24</f>
        <v>0</v>
      </c>
      <c r="AH183" s="83">
        <f>KPCO_Additions_Winter!T183*'Key Assumptions'!$D24</f>
        <v>0</v>
      </c>
      <c r="AI183" s="83">
        <f>KPCO_Additions_Winter!U183*'Key Assumptions'!$D24</f>
        <v>0</v>
      </c>
      <c r="AJ183" s="83">
        <f>KPCO_Additions_Winter!V183*'Key Assumptions'!$D24</f>
        <v>0</v>
      </c>
      <c r="AK183" s="83">
        <f>KPCO_Additions_Winter!W183*'Key Assumptions'!$D24</f>
        <v>0</v>
      </c>
      <c r="AL183" s="83">
        <f>KPCO_Additions_Winter!X183*'Key Assumptions'!$D24</f>
        <v>0</v>
      </c>
      <c r="AM183" s="83">
        <f>KPCO_Additions_Winter!Y183*'Key Assumptions'!$D24</f>
        <v>0</v>
      </c>
      <c r="AN183" s="83">
        <f>KPCO_Additions_Winter!Z183*'Key Assumptions'!$D24</f>
        <v>0</v>
      </c>
      <c r="AO183" s="83">
        <f>KPCO_Additions_Winter!AA183*'Key Assumptions'!$D24</f>
        <v>0</v>
      </c>
      <c r="AP183" s="83">
        <f>KPCO_Additions_Winter!AB183*'Key Assumptions'!$D24</f>
        <v>0</v>
      </c>
      <c r="AQ183" s="83">
        <f>KPCO_Additions_Winter!AC183*'Key Assumptions'!$D24</f>
        <v>0</v>
      </c>
      <c r="AR183" s="83">
        <f>KPCO_Additions_Winter!AD183*'Key Assumptions'!$D24</f>
        <v>0</v>
      </c>
      <c r="AT183" t="s">
        <v>6</v>
      </c>
    </row>
    <row r="184" spans="1:46" x14ac:dyDescent="0.25">
      <c r="A184" s="10" t="str">
        <f>KPCO_Additions_Summer!A184</f>
        <v>Area 1001 Solar 2026</v>
      </c>
      <c r="B184" s="10">
        <f>KPCO_Additions_Summer!B184</f>
        <v>2026</v>
      </c>
      <c r="C184" s="10" t="str">
        <f>KPCO_Additions_Summer!C184</f>
        <v>Solar</v>
      </c>
      <c r="D184" s="103"/>
      <c r="E184" s="103"/>
      <c r="F184" s="103"/>
      <c r="G184" s="102"/>
      <c r="H184" s="102"/>
      <c r="I184" s="103"/>
      <c r="J184" s="103"/>
      <c r="K184" s="103">
        <v>100</v>
      </c>
      <c r="L184" s="103"/>
      <c r="M184" s="103"/>
      <c r="N184" s="103"/>
      <c r="O184" s="103"/>
      <c r="P184" s="102"/>
      <c r="R184" s="83">
        <f t="shared" si="146"/>
        <v>0</v>
      </c>
      <c r="S184" s="83">
        <f t="shared" si="147"/>
        <v>0</v>
      </c>
      <c r="T184" s="83">
        <f t="shared" si="148"/>
        <v>0</v>
      </c>
      <c r="U184" s="83">
        <f t="shared" si="149"/>
        <v>0</v>
      </c>
      <c r="V184" s="83">
        <f t="shared" si="150"/>
        <v>0</v>
      </c>
      <c r="W184" s="83">
        <f t="shared" si="150"/>
        <v>0</v>
      </c>
      <c r="X184" s="83">
        <f t="shared" si="151"/>
        <v>0</v>
      </c>
      <c r="Y184" s="83">
        <f t="shared" si="152"/>
        <v>100</v>
      </c>
      <c r="Z184" s="83">
        <f t="shared" si="153"/>
        <v>0</v>
      </c>
      <c r="AA184" s="83">
        <f t="shared" si="154"/>
        <v>0</v>
      </c>
      <c r="AB184" s="83">
        <f t="shared" si="155"/>
        <v>0</v>
      </c>
      <c r="AC184" s="83">
        <f t="shared" si="155"/>
        <v>0</v>
      </c>
      <c r="AD184" s="83">
        <f t="shared" si="156"/>
        <v>0</v>
      </c>
      <c r="AF184" s="83">
        <f>KPCO_Additions_Winter!R184*'Key Assumptions'!$D25</f>
        <v>0</v>
      </c>
      <c r="AG184" s="83">
        <f>KPCO_Additions_Winter!S184*'Key Assumptions'!$D25</f>
        <v>0</v>
      </c>
      <c r="AH184" s="83">
        <f>KPCO_Additions_Winter!T184*'Key Assumptions'!$D25</f>
        <v>0</v>
      </c>
      <c r="AI184" s="83">
        <f>KPCO_Additions_Winter!U184*'Key Assumptions'!$D25</f>
        <v>0</v>
      </c>
      <c r="AJ184" s="83">
        <f>KPCO_Additions_Winter!V184*'Key Assumptions'!$D25</f>
        <v>0</v>
      </c>
      <c r="AK184" s="83">
        <f>KPCO_Additions_Winter!W184*'Key Assumptions'!$D25</f>
        <v>0</v>
      </c>
      <c r="AL184" s="83">
        <f>KPCO_Additions_Winter!X184*'Key Assumptions'!$D25</f>
        <v>0</v>
      </c>
      <c r="AM184" s="83">
        <f>KPCO_Additions_Winter!Y184*'Key Assumptions'!$D25</f>
        <v>2</v>
      </c>
      <c r="AN184" s="83">
        <f>KPCO_Additions_Winter!Z184*'Key Assumptions'!$D25</f>
        <v>0</v>
      </c>
      <c r="AO184" s="83">
        <f>KPCO_Additions_Winter!AA184*'Key Assumptions'!$D25</f>
        <v>0</v>
      </c>
      <c r="AP184" s="83">
        <f>KPCO_Additions_Winter!AB184*'Key Assumptions'!$D25</f>
        <v>0</v>
      </c>
      <c r="AQ184" s="83">
        <f>KPCO_Additions_Winter!AC184*'Key Assumptions'!$D25</f>
        <v>0</v>
      </c>
      <c r="AR184" s="83">
        <f>KPCO_Additions_Winter!AD184*'Key Assumptions'!$D25</f>
        <v>0</v>
      </c>
      <c r="AT184" t="s">
        <v>6</v>
      </c>
    </row>
    <row r="185" spans="1:46" x14ac:dyDescent="0.25">
      <c r="A185" s="10" t="str">
        <f>KPCO_Additions_Summer!A185</f>
        <v>Area 1001 Solar 2027</v>
      </c>
      <c r="B185" s="10">
        <f>KPCO_Additions_Summer!B185</f>
        <v>2027</v>
      </c>
      <c r="C185" s="10" t="str">
        <f>KPCO_Additions_Summer!C185</f>
        <v>Solar</v>
      </c>
      <c r="D185" s="103">
        <v>150</v>
      </c>
      <c r="E185" s="103">
        <v>100</v>
      </c>
      <c r="F185" s="103">
        <v>150</v>
      </c>
      <c r="G185" s="102"/>
      <c r="H185" s="102">
        <v>50</v>
      </c>
      <c r="I185" s="103">
        <v>50</v>
      </c>
      <c r="J185" s="103">
        <v>150</v>
      </c>
      <c r="K185" s="103">
        <v>150</v>
      </c>
      <c r="L185" s="103">
        <v>150</v>
      </c>
      <c r="M185" s="103">
        <v>150</v>
      </c>
      <c r="N185" s="103"/>
      <c r="O185" s="103"/>
      <c r="P185" s="102"/>
      <c r="R185" s="83">
        <f t="shared" si="146"/>
        <v>150</v>
      </c>
      <c r="S185" s="83">
        <f t="shared" si="147"/>
        <v>100</v>
      </c>
      <c r="T185" s="83">
        <f t="shared" si="148"/>
        <v>150</v>
      </c>
      <c r="U185" s="83">
        <f t="shared" si="149"/>
        <v>0</v>
      </c>
      <c r="V185" s="83">
        <f t="shared" si="150"/>
        <v>50</v>
      </c>
      <c r="W185" s="83">
        <f t="shared" si="150"/>
        <v>50</v>
      </c>
      <c r="X185" s="83">
        <f t="shared" si="151"/>
        <v>150</v>
      </c>
      <c r="Y185" s="83">
        <f t="shared" si="152"/>
        <v>250</v>
      </c>
      <c r="Z185" s="83">
        <f t="shared" si="153"/>
        <v>150</v>
      </c>
      <c r="AA185" s="83">
        <f t="shared" si="154"/>
        <v>150</v>
      </c>
      <c r="AB185" s="83">
        <f t="shared" si="155"/>
        <v>0</v>
      </c>
      <c r="AC185" s="83">
        <f t="shared" si="155"/>
        <v>0</v>
      </c>
      <c r="AD185" s="83">
        <f t="shared" si="156"/>
        <v>0</v>
      </c>
      <c r="AF185" s="83">
        <f>KPCO_Additions_Winter!R185*'Key Assumptions'!$D26</f>
        <v>3</v>
      </c>
      <c r="AG185" s="83">
        <f>KPCO_Additions_Winter!S185*'Key Assumptions'!$D26</f>
        <v>2</v>
      </c>
      <c r="AH185" s="83">
        <f>KPCO_Additions_Winter!T185*'Key Assumptions'!$D26</f>
        <v>3</v>
      </c>
      <c r="AI185" s="83">
        <f>KPCO_Additions_Winter!U185*'Key Assumptions'!$D26</f>
        <v>0</v>
      </c>
      <c r="AJ185" s="83">
        <f>KPCO_Additions_Winter!V185*'Key Assumptions'!$D26</f>
        <v>1</v>
      </c>
      <c r="AK185" s="83">
        <f>KPCO_Additions_Winter!W185*'Key Assumptions'!$D26</f>
        <v>1</v>
      </c>
      <c r="AL185" s="83">
        <f>KPCO_Additions_Winter!X185*'Key Assumptions'!$D26</f>
        <v>3</v>
      </c>
      <c r="AM185" s="83">
        <f>KPCO_Additions_Winter!Y185*'Key Assumptions'!$D26</f>
        <v>5</v>
      </c>
      <c r="AN185" s="83">
        <f>KPCO_Additions_Winter!Z185*'Key Assumptions'!$D26</f>
        <v>3</v>
      </c>
      <c r="AO185" s="83">
        <f>KPCO_Additions_Winter!AA185*'Key Assumptions'!$D26</f>
        <v>3</v>
      </c>
      <c r="AP185" s="83">
        <f>KPCO_Additions_Winter!AB185*'Key Assumptions'!$D26</f>
        <v>0</v>
      </c>
      <c r="AQ185" s="83">
        <f>KPCO_Additions_Winter!AC185*'Key Assumptions'!$D26</f>
        <v>0</v>
      </c>
      <c r="AR185" s="83">
        <f>KPCO_Additions_Winter!AD185*'Key Assumptions'!$D26</f>
        <v>0</v>
      </c>
      <c r="AT185" t="s">
        <v>6</v>
      </c>
    </row>
    <row r="186" spans="1:46" x14ac:dyDescent="0.25">
      <c r="A186" s="10" t="str">
        <f>KPCO_Additions_Summer!A186</f>
        <v>Area 1001 Solar 2028</v>
      </c>
      <c r="B186" s="10">
        <f>KPCO_Additions_Summer!B186</f>
        <v>2028</v>
      </c>
      <c r="C186" s="10" t="str">
        <f>KPCO_Additions_Summer!C186</f>
        <v>Solar</v>
      </c>
      <c r="D186" s="103">
        <v>150</v>
      </c>
      <c r="E186" s="103">
        <v>150</v>
      </c>
      <c r="F186" s="103">
        <v>150</v>
      </c>
      <c r="G186" s="102">
        <v>150</v>
      </c>
      <c r="H186" s="102">
        <v>150</v>
      </c>
      <c r="I186" s="103">
        <v>150</v>
      </c>
      <c r="J186" s="103">
        <v>150</v>
      </c>
      <c r="K186" s="103">
        <v>150</v>
      </c>
      <c r="L186" s="103">
        <v>150</v>
      </c>
      <c r="M186" s="103">
        <v>150</v>
      </c>
      <c r="N186" s="103"/>
      <c r="O186" s="103"/>
      <c r="P186" s="102"/>
      <c r="R186" s="83">
        <f t="shared" si="146"/>
        <v>300</v>
      </c>
      <c r="S186" s="83">
        <f t="shared" si="147"/>
        <v>250</v>
      </c>
      <c r="T186" s="83">
        <f t="shared" si="148"/>
        <v>300</v>
      </c>
      <c r="U186" s="83">
        <f t="shared" si="149"/>
        <v>150</v>
      </c>
      <c r="V186" s="83">
        <f t="shared" si="150"/>
        <v>200</v>
      </c>
      <c r="W186" s="83">
        <f t="shared" si="150"/>
        <v>200</v>
      </c>
      <c r="X186" s="83">
        <f t="shared" si="151"/>
        <v>300</v>
      </c>
      <c r="Y186" s="83">
        <f t="shared" si="152"/>
        <v>400</v>
      </c>
      <c r="Z186" s="83">
        <f t="shared" si="153"/>
        <v>300</v>
      </c>
      <c r="AA186" s="83">
        <f t="shared" si="154"/>
        <v>300</v>
      </c>
      <c r="AB186" s="83">
        <f t="shared" si="155"/>
        <v>0</v>
      </c>
      <c r="AC186" s="83">
        <f t="shared" si="155"/>
        <v>0</v>
      </c>
      <c r="AD186" s="83">
        <f t="shared" si="156"/>
        <v>0</v>
      </c>
      <c r="AF186" s="83">
        <f>KPCO_Additions_Winter!R186*'Key Assumptions'!$D27</f>
        <v>6</v>
      </c>
      <c r="AG186" s="83">
        <f>KPCO_Additions_Winter!S186*'Key Assumptions'!$D27</f>
        <v>5</v>
      </c>
      <c r="AH186" s="83">
        <f>KPCO_Additions_Winter!T186*'Key Assumptions'!$D27</f>
        <v>6</v>
      </c>
      <c r="AI186" s="83">
        <f>KPCO_Additions_Winter!U186*'Key Assumptions'!$D27</f>
        <v>3</v>
      </c>
      <c r="AJ186" s="83">
        <f>KPCO_Additions_Winter!V186*'Key Assumptions'!$D27</f>
        <v>4</v>
      </c>
      <c r="AK186" s="83">
        <f>KPCO_Additions_Winter!W186*'Key Assumptions'!$D27</f>
        <v>4</v>
      </c>
      <c r="AL186" s="83">
        <f>KPCO_Additions_Winter!X186*'Key Assumptions'!$D27</f>
        <v>6</v>
      </c>
      <c r="AM186" s="83">
        <f>KPCO_Additions_Winter!Y186*'Key Assumptions'!$D27</f>
        <v>8</v>
      </c>
      <c r="AN186" s="83">
        <f>KPCO_Additions_Winter!Z186*'Key Assumptions'!$D27</f>
        <v>6</v>
      </c>
      <c r="AO186" s="83">
        <f>KPCO_Additions_Winter!AA186*'Key Assumptions'!$D27</f>
        <v>6</v>
      </c>
      <c r="AP186" s="83">
        <f>KPCO_Additions_Winter!AB186*'Key Assumptions'!$D27</f>
        <v>0</v>
      </c>
      <c r="AQ186" s="83">
        <f>KPCO_Additions_Winter!AC186*'Key Assumptions'!$D27</f>
        <v>0</v>
      </c>
      <c r="AR186" s="83">
        <f>KPCO_Additions_Winter!AD186*'Key Assumptions'!$D27</f>
        <v>0</v>
      </c>
      <c r="AT186" t="s">
        <v>6</v>
      </c>
    </row>
    <row r="187" spans="1:46" x14ac:dyDescent="0.25">
      <c r="A187" s="10" t="str">
        <f>KPCO_Additions_Summer!A187</f>
        <v>Area 1001 Solar 2029</v>
      </c>
      <c r="B187" s="10">
        <f>KPCO_Additions_Summer!B187</f>
        <v>2029</v>
      </c>
      <c r="C187" s="10" t="str">
        <f>KPCO_Additions_Summer!C187</f>
        <v>Solar</v>
      </c>
      <c r="D187" s="103">
        <v>100</v>
      </c>
      <c r="E187" s="103"/>
      <c r="F187" s="103">
        <v>100</v>
      </c>
      <c r="G187" s="102">
        <v>150</v>
      </c>
      <c r="H187" s="102"/>
      <c r="I187" s="103"/>
      <c r="J187" s="103">
        <v>100</v>
      </c>
      <c r="K187" s="103">
        <v>150</v>
      </c>
      <c r="L187" s="103"/>
      <c r="M187" s="103">
        <v>100</v>
      </c>
      <c r="N187" s="103"/>
      <c r="O187" s="103"/>
      <c r="P187" s="102"/>
      <c r="R187" s="83">
        <f t="shared" si="146"/>
        <v>400</v>
      </c>
      <c r="S187" s="83">
        <f t="shared" si="147"/>
        <v>250</v>
      </c>
      <c r="T187" s="83">
        <f t="shared" si="148"/>
        <v>400</v>
      </c>
      <c r="U187" s="83">
        <f t="shared" si="149"/>
        <v>300</v>
      </c>
      <c r="V187" s="83">
        <f t="shared" si="150"/>
        <v>200</v>
      </c>
      <c r="W187" s="83">
        <f t="shared" si="150"/>
        <v>200</v>
      </c>
      <c r="X187" s="83">
        <f t="shared" si="151"/>
        <v>400</v>
      </c>
      <c r="Y187" s="83">
        <f t="shared" si="152"/>
        <v>550</v>
      </c>
      <c r="Z187" s="83">
        <f t="shared" si="153"/>
        <v>300</v>
      </c>
      <c r="AA187" s="83">
        <f t="shared" si="154"/>
        <v>400</v>
      </c>
      <c r="AB187" s="83">
        <f t="shared" si="155"/>
        <v>0</v>
      </c>
      <c r="AC187" s="83">
        <f t="shared" si="155"/>
        <v>0</v>
      </c>
      <c r="AD187" s="83">
        <f t="shared" si="156"/>
        <v>0</v>
      </c>
      <c r="AF187" s="83">
        <f>KPCO_Additions_Winter!R187*'Key Assumptions'!$D28</f>
        <v>8</v>
      </c>
      <c r="AG187" s="83">
        <f>KPCO_Additions_Winter!S187*'Key Assumptions'!$D28</f>
        <v>5</v>
      </c>
      <c r="AH187" s="83">
        <f>KPCO_Additions_Winter!T187*'Key Assumptions'!$D28</f>
        <v>8</v>
      </c>
      <c r="AI187" s="83">
        <f>KPCO_Additions_Winter!U187*'Key Assumptions'!$D28</f>
        <v>6</v>
      </c>
      <c r="AJ187" s="83">
        <f>KPCO_Additions_Winter!V187*'Key Assumptions'!$D28</f>
        <v>4</v>
      </c>
      <c r="AK187" s="83">
        <f>KPCO_Additions_Winter!W187*'Key Assumptions'!$D28</f>
        <v>4</v>
      </c>
      <c r="AL187" s="83">
        <f>KPCO_Additions_Winter!X187*'Key Assumptions'!$D28</f>
        <v>8</v>
      </c>
      <c r="AM187" s="83">
        <f>KPCO_Additions_Winter!Y187*'Key Assumptions'!$D28</f>
        <v>11</v>
      </c>
      <c r="AN187" s="83">
        <f>KPCO_Additions_Winter!Z187*'Key Assumptions'!$D28</f>
        <v>6</v>
      </c>
      <c r="AO187" s="83">
        <f>KPCO_Additions_Winter!AA187*'Key Assumptions'!$D28</f>
        <v>8</v>
      </c>
      <c r="AP187" s="83">
        <f>KPCO_Additions_Winter!AB187*'Key Assumptions'!$D28</f>
        <v>0</v>
      </c>
      <c r="AQ187" s="83">
        <f>KPCO_Additions_Winter!AC187*'Key Assumptions'!$D28</f>
        <v>0</v>
      </c>
      <c r="AR187" s="83">
        <f>KPCO_Additions_Winter!AD187*'Key Assumptions'!$D28</f>
        <v>0</v>
      </c>
      <c r="AT187" t="s">
        <v>6</v>
      </c>
    </row>
    <row r="188" spans="1:46" x14ac:dyDescent="0.25">
      <c r="A188" s="10" t="str">
        <f>KPCO_Additions_Summer!A188</f>
        <v>Area 1001 Solar 2030</v>
      </c>
      <c r="B188" s="10">
        <f>KPCO_Additions_Summer!B188</f>
        <v>2030</v>
      </c>
      <c r="C188" s="10" t="str">
        <f>KPCO_Additions_Summer!C188</f>
        <v>Solar</v>
      </c>
      <c r="D188" s="102"/>
      <c r="E188" s="103"/>
      <c r="F188" s="102">
        <v>50</v>
      </c>
      <c r="G188" s="102"/>
      <c r="H188" s="102"/>
      <c r="I188" s="103"/>
      <c r="J188" s="103"/>
      <c r="K188" s="103">
        <v>50</v>
      </c>
      <c r="L188" s="103"/>
      <c r="M188" s="103"/>
      <c r="N188" s="103"/>
      <c r="O188" s="103"/>
      <c r="P188" s="102"/>
      <c r="R188" s="83">
        <f t="shared" si="146"/>
        <v>400</v>
      </c>
      <c r="S188" s="83">
        <f t="shared" si="147"/>
        <v>250</v>
      </c>
      <c r="T188" s="83">
        <f t="shared" si="148"/>
        <v>450</v>
      </c>
      <c r="U188" s="83">
        <f t="shared" si="149"/>
        <v>300</v>
      </c>
      <c r="V188" s="83">
        <f t="shared" si="150"/>
        <v>200</v>
      </c>
      <c r="W188" s="83">
        <f t="shared" si="150"/>
        <v>200</v>
      </c>
      <c r="X188" s="83">
        <f t="shared" si="151"/>
        <v>400</v>
      </c>
      <c r="Y188" s="83">
        <f t="shared" si="152"/>
        <v>600</v>
      </c>
      <c r="Z188" s="83">
        <f t="shared" si="153"/>
        <v>300</v>
      </c>
      <c r="AA188" s="83">
        <f t="shared" si="154"/>
        <v>400</v>
      </c>
      <c r="AB188" s="83">
        <f t="shared" si="155"/>
        <v>0</v>
      </c>
      <c r="AC188" s="83">
        <f t="shared" si="155"/>
        <v>0</v>
      </c>
      <c r="AD188" s="83">
        <f t="shared" si="156"/>
        <v>0</v>
      </c>
      <c r="AF188" s="83">
        <f>KPCO_Additions_Winter!R188*'Key Assumptions'!$D29</f>
        <v>8</v>
      </c>
      <c r="AG188" s="83">
        <f>KPCO_Additions_Winter!S188*'Key Assumptions'!$D29</f>
        <v>5</v>
      </c>
      <c r="AH188" s="83">
        <f>KPCO_Additions_Winter!T188*'Key Assumptions'!$D29</f>
        <v>9</v>
      </c>
      <c r="AI188" s="83">
        <f>KPCO_Additions_Winter!U188*'Key Assumptions'!$D29</f>
        <v>6</v>
      </c>
      <c r="AJ188" s="83">
        <f>KPCO_Additions_Winter!V188*'Key Assumptions'!$D29</f>
        <v>4</v>
      </c>
      <c r="AK188" s="83">
        <f>KPCO_Additions_Winter!W188*'Key Assumptions'!$D29</f>
        <v>4</v>
      </c>
      <c r="AL188" s="83">
        <f>KPCO_Additions_Winter!X188*'Key Assumptions'!$D29</f>
        <v>8</v>
      </c>
      <c r="AM188" s="83">
        <f>KPCO_Additions_Winter!Y188*'Key Assumptions'!$D29</f>
        <v>12</v>
      </c>
      <c r="AN188" s="83">
        <f>KPCO_Additions_Winter!Z188*'Key Assumptions'!$D29</f>
        <v>6</v>
      </c>
      <c r="AO188" s="83">
        <f>KPCO_Additions_Winter!AA188*'Key Assumptions'!$D29</f>
        <v>8</v>
      </c>
      <c r="AP188" s="83">
        <f>KPCO_Additions_Winter!AB188*'Key Assumptions'!$D29</f>
        <v>0</v>
      </c>
      <c r="AQ188" s="83">
        <f>KPCO_Additions_Winter!AC188*'Key Assumptions'!$D29</f>
        <v>0</v>
      </c>
      <c r="AR188" s="83">
        <f>KPCO_Additions_Winter!AD188*'Key Assumptions'!$D29</f>
        <v>0</v>
      </c>
      <c r="AT188" t="s">
        <v>6</v>
      </c>
    </row>
    <row r="189" spans="1:46" x14ac:dyDescent="0.25">
      <c r="A189" s="10" t="str">
        <f>KPCO_Additions_Summer!A189</f>
        <v>Area 1001 Solar 2031</v>
      </c>
      <c r="B189" s="10">
        <f>KPCO_Additions_Summer!B189</f>
        <v>2031</v>
      </c>
      <c r="C189" s="10" t="str">
        <f>KPCO_Additions_Summer!C189</f>
        <v>Solar</v>
      </c>
      <c r="D189" s="102"/>
      <c r="E189" s="103"/>
      <c r="F189" s="102"/>
      <c r="G189" s="102">
        <v>150</v>
      </c>
      <c r="H189" s="102"/>
      <c r="I189" s="103"/>
      <c r="J189" s="103"/>
      <c r="K189" s="103">
        <v>50</v>
      </c>
      <c r="L189" s="103"/>
      <c r="M189" s="103"/>
      <c r="N189" s="103"/>
      <c r="O189" s="103"/>
      <c r="P189" s="102"/>
      <c r="R189" s="83">
        <f t="shared" si="146"/>
        <v>400</v>
      </c>
      <c r="S189" s="83">
        <f t="shared" si="147"/>
        <v>250</v>
      </c>
      <c r="T189" s="83">
        <f t="shared" si="148"/>
        <v>450</v>
      </c>
      <c r="U189" s="83">
        <f t="shared" si="149"/>
        <v>450</v>
      </c>
      <c r="V189" s="83">
        <f t="shared" si="150"/>
        <v>200</v>
      </c>
      <c r="W189" s="83">
        <f t="shared" si="150"/>
        <v>200</v>
      </c>
      <c r="X189" s="83">
        <f t="shared" si="151"/>
        <v>400</v>
      </c>
      <c r="Y189" s="83">
        <f t="shared" si="152"/>
        <v>650</v>
      </c>
      <c r="Z189" s="83">
        <f t="shared" si="153"/>
        <v>300</v>
      </c>
      <c r="AA189" s="83">
        <f t="shared" si="154"/>
        <v>400</v>
      </c>
      <c r="AB189" s="83">
        <f t="shared" si="155"/>
        <v>0</v>
      </c>
      <c r="AC189" s="83">
        <f t="shared" si="155"/>
        <v>0</v>
      </c>
      <c r="AD189" s="83">
        <f t="shared" si="156"/>
        <v>0</v>
      </c>
      <c r="AF189" s="83">
        <f>KPCO_Additions_Winter!R189*'Key Assumptions'!$D30</f>
        <v>8</v>
      </c>
      <c r="AG189" s="83">
        <f>KPCO_Additions_Winter!S189*'Key Assumptions'!$D30</f>
        <v>5</v>
      </c>
      <c r="AH189" s="83">
        <f>KPCO_Additions_Winter!T189*'Key Assumptions'!$D30</f>
        <v>9</v>
      </c>
      <c r="AI189" s="83">
        <f>KPCO_Additions_Winter!U189*'Key Assumptions'!$D30</f>
        <v>9</v>
      </c>
      <c r="AJ189" s="83">
        <f>KPCO_Additions_Winter!V189*'Key Assumptions'!$D30</f>
        <v>4</v>
      </c>
      <c r="AK189" s="83">
        <f>KPCO_Additions_Winter!W189*'Key Assumptions'!$D30</f>
        <v>4</v>
      </c>
      <c r="AL189" s="83">
        <f>KPCO_Additions_Winter!X189*'Key Assumptions'!$D30</f>
        <v>8</v>
      </c>
      <c r="AM189" s="83">
        <f>KPCO_Additions_Winter!Y189*'Key Assumptions'!$D30</f>
        <v>13</v>
      </c>
      <c r="AN189" s="83">
        <f>KPCO_Additions_Winter!Z189*'Key Assumptions'!$D30</f>
        <v>6</v>
      </c>
      <c r="AO189" s="83">
        <f>KPCO_Additions_Winter!AA189*'Key Assumptions'!$D30</f>
        <v>8</v>
      </c>
      <c r="AP189" s="83">
        <f>KPCO_Additions_Winter!AB189*'Key Assumptions'!$D30</f>
        <v>0</v>
      </c>
      <c r="AQ189" s="83">
        <f>KPCO_Additions_Winter!AC189*'Key Assumptions'!$D30</f>
        <v>0</v>
      </c>
      <c r="AR189" s="83">
        <f>KPCO_Additions_Winter!AD189*'Key Assumptions'!$D30</f>
        <v>0</v>
      </c>
      <c r="AT189" t="s">
        <v>6</v>
      </c>
    </row>
    <row r="190" spans="1:46" x14ac:dyDescent="0.25">
      <c r="A190" s="10" t="str">
        <f>KPCO_Additions_Summer!A190</f>
        <v>Area 1001 Solar 2032</v>
      </c>
      <c r="B190" s="10">
        <f>KPCO_Additions_Summer!B190</f>
        <v>2032</v>
      </c>
      <c r="C190" s="10" t="str">
        <f>KPCO_Additions_Summer!C190</f>
        <v>Solar</v>
      </c>
      <c r="D190" s="102"/>
      <c r="E190" s="103"/>
      <c r="F190" s="102">
        <v>50</v>
      </c>
      <c r="G190" s="102">
        <v>150</v>
      </c>
      <c r="H190" s="103"/>
      <c r="I190" s="103"/>
      <c r="J190" s="103"/>
      <c r="K190" s="103">
        <v>50</v>
      </c>
      <c r="L190" s="103"/>
      <c r="M190" s="103"/>
      <c r="N190" s="103"/>
      <c r="O190" s="103"/>
      <c r="P190" s="102"/>
      <c r="R190" s="83">
        <f t="shared" si="146"/>
        <v>400</v>
      </c>
      <c r="S190" s="83">
        <f t="shared" si="147"/>
        <v>250</v>
      </c>
      <c r="T190" s="83">
        <f t="shared" si="148"/>
        <v>500</v>
      </c>
      <c r="U190" s="83">
        <f t="shared" si="149"/>
        <v>600</v>
      </c>
      <c r="V190" s="83">
        <f t="shared" si="150"/>
        <v>200</v>
      </c>
      <c r="W190" s="83">
        <f t="shared" si="150"/>
        <v>200</v>
      </c>
      <c r="X190" s="83">
        <f t="shared" si="151"/>
        <v>400</v>
      </c>
      <c r="Y190" s="83">
        <f t="shared" si="152"/>
        <v>700</v>
      </c>
      <c r="Z190" s="83">
        <f t="shared" si="153"/>
        <v>300</v>
      </c>
      <c r="AA190" s="83">
        <f t="shared" si="154"/>
        <v>400</v>
      </c>
      <c r="AB190" s="83">
        <f t="shared" si="155"/>
        <v>0</v>
      </c>
      <c r="AC190" s="83">
        <f t="shared" si="155"/>
        <v>0</v>
      </c>
      <c r="AD190" s="83">
        <f t="shared" si="156"/>
        <v>0</v>
      </c>
      <c r="AF190" s="83">
        <f>KPCO_Additions_Winter!R190*'Key Assumptions'!$D31</f>
        <v>8</v>
      </c>
      <c r="AG190" s="83">
        <f>KPCO_Additions_Winter!S190*'Key Assumptions'!$D31</f>
        <v>5</v>
      </c>
      <c r="AH190" s="83">
        <f>KPCO_Additions_Winter!T190*'Key Assumptions'!$D31</f>
        <v>10</v>
      </c>
      <c r="AI190" s="83">
        <f>KPCO_Additions_Winter!U190*'Key Assumptions'!$D31</f>
        <v>12</v>
      </c>
      <c r="AJ190" s="83">
        <f>KPCO_Additions_Winter!V190*'Key Assumptions'!$D31</f>
        <v>4</v>
      </c>
      <c r="AK190" s="83">
        <f>KPCO_Additions_Winter!W190*'Key Assumptions'!$D31</f>
        <v>4</v>
      </c>
      <c r="AL190" s="83">
        <f>KPCO_Additions_Winter!X190*'Key Assumptions'!$D31</f>
        <v>8</v>
      </c>
      <c r="AM190" s="83">
        <f>KPCO_Additions_Winter!Y190*'Key Assumptions'!$D31</f>
        <v>14</v>
      </c>
      <c r="AN190" s="83">
        <f>KPCO_Additions_Winter!Z190*'Key Assumptions'!$D31</f>
        <v>6</v>
      </c>
      <c r="AO190" s="83">
        <f>KPCO_Additions_Winter!AA190*'Key Assumptions'!$D31</f>
        <v>8</v>
      </c>
      <c r="AP190" s="83">
        <f>KPCO_Additions_Winter!AB190*'Key Assumptions'!$D31</f>
        <v>0</v>
      </c>
      <c r="AQ190" s="83">
        <f>KPCO_Additions_Winter!AC190*'Key Assumptions'!$D31</f>
        <v>0</v>
      </c>
      <c r="AR190" s="83">
        <f>KPCO_Additions_Winter!AD190*'Key Assumptions'!$D31</f>
        <v>0</v>
      </c>
      <c r="AT190" t="s">
        <v>6</v>
      </c>
    </row>
    <row r="191" spans="1:46" x14ac:dyDescent="0.25">
      <c r="A191" s="10" t="str">
        <f>KPCO_Additions_Summer!A191</f>
        <v>Area 1001 Solar 2033</v>
      </c>
      <c r="B191" s="10">
        <f>KPCO_Additions_Summer!B191</f>
        <v>2033</v>
      </c>
      <c r="C191" s="10" t="str">
        <f>KPCO_Additions_Summer!C191</f>
        <v>Solar</v>
      </c>
      <c r="D191" s="102"/>
      <c r="E191" s="103"/>
      <c r="F191" s="102"/>
      <c r="G191" s="103"/>
      <c r="H191" s="103"/>
      <c r="I191" s="103"/>
      <c r="J191" s="103"/>
      <c r="K191" s="103"/>
      <c r="L191" s="103"/>
      <c r="M191" s="103"/>
      <c r="N191" s="103"/>
      <c r="O191" s="103"/>
      <c r="P191" s="102"/>
      <c r="R191" s="83">
        <f t="shared" si="146"/>
        <v>400</v>
      </c>
      <c r="S191" s="83">
        <f t="shared" si="147"/>
        <v>250</v>
      </c>
      <c r="T191" s="83">
        <f t="shared" si="148"/>
        <v>500</v>
      </c>
      <c r="U191" s="83">
        <f t="shared" si="149"/>
        <v>600</v>
      </c>
      <c r="V191" s="83">
        <f t="shared" si="150"/>
        <v>200</v>
      </c>
      <c r="W191" s="83">
        <f t="shared" si="150"/>
        <v>200</v>
      </c>
      <c r="X191" s="83">
        <f t="shared" si="151"/>
        <v>400</v>
      </c>
      <c r="Y191" s="83">
        <f t="shared" si="152"/>
        <v>700</v>
      </c>
      <c r="Z191" s="83">
        <f t="shared" si="153"/>
        <v>300</v>
      </c>
      <c r="AA191" s="83">
        <f t="shared" si="154"/>
        <v>400</v>
      </c>
      <c r="AB191" s="83">
        <f t="shared" si="155"/>
        <v>0</v>
      </c>
      <c r="AC191" s="83">
        <f t="shared" si="155"/>
        <v>0</v>
      </c>
      <c r="AD191" s="83">
        <f t="shared" si="156"/>
        <v>0</v>
      </c>
      <c r="AF191" s="83">
        <f>KPCO_Additions_Winter!R191*'Key Assumptions'!$D32</f>
        <v>8</v>
      </c>
      <c r="AG191" s="83">
        <f>KPCO_Additions_Winter!S191*'Key Assumptions'!$D32</f>
        <v>5</v>
      </c>
      <c r="AH191" s="83">
        <f>KPCO_Additions_Winter!T191*'Key Assumptions'!$D32</f>
        <v>10</v>
      </c>
      <c r="AI191" s="83">
        <f>KPCO_Additions_Winter!U191*'Key Assumptions'!$D32</f>
        <v>12</v>
      </c>
      <c r="AJ191" s="83">
        <f>KPCO_Additions_Winter!V191*'Key Assumptions'!$D32</f>
        <v>4</v>
      </c>
      <c r="AK191" s="83">
        <f>KPCO_Additions_Winter!W191*'Key Assumptions'!$D32</f>
        <v>4</v>
      </c>
      <c r="AL191" s="83">
        <f>KPCO_Additions_Winter!X191*'Key Assumptions'!$D32</f>
        <v>8</v>
      </c>
      <c r="AM191" s="83">
        <f>KPCO_Additions_Winter!Y191*'Key Assumptions'!$D32</f>
        <v>14</v>
      </c>
      <c r="AN191" s="83">
        <f>KPCO_Additions_Winter!Z191*'Key Assumptions'!$D32</f>
        <v>6</v>
      </c>
      <c r="AO191" s="83">
        <f>KPCO_Additions_Winter!AA191*'Key Assumptions'!$D32</f>
        <v>8</v>
      </c>
      <c r="AP191" s="83">
        <f>KPCO_Additions_Winter!AB191*'Key Assumptions'!$D32</f>
        <v>0</v>
      </c>
      <c r="AQ191" s="83">
        <f>KPCO_Additions_Winter!AC191*'Key Assumptions'!$D32</f>
        <v>0</v>
      </c>
      <c r="AR191" s="83">
        <f>KPCO_Additions_Winter!AD191*'Key Assumptions'!$D32</f>
        <v>0</v>
      </c>
      <c r="AT191" t="s">
        <v>6</v>
      </c>
    </row>
    <row r="192" spans="1:46" x14ac:dyDescent="0.25">
      <c r="A192" s="10" t="str">
        <f>KPCO_Additions_Summer!A192</f>
        <v>Area 1001 Solar 2034</v>
      </c>
      <c r="B192" s="10">
        <f>KPCO_Additions_Summer!B192</f>
        <v>2034</v>
      </c>
      <c r="C192" s="10" t="str">
        <f>KPCO_Additions_Summer!C192</f>
        <v>Solar</v>
      </c>
      <c r="D192" s="102"/>
      <c r="E192" s="103"/>
      <c r="F192" s="102"/>
      <c r="G192" s="103"/>
      <c r="H192" s="103"/>
      <c r="I192" s="103"/>
      <c r="J192" s="103"/>
      <c r="K192" s="103"/>
      <c r="L192" s="103"/>
      <c r="M192" s="103"/>
      <c r="N192" s="103"/>
      <c r="O192" s="103"/>
      <c r="P192" s="102"/>
      <c r="R192" s="83">
        <f t="shared" si="146"/>
        <v>400</v>
      </c>
      <c r="S192" s="83">
        <f t="shared" si="147"/>
        <v>250</v>
      </c>
      <c r="T192" s="83">
        <f t="shared" si="148"/>
        <v>500</v>
      </c>
      <c r="U192" s="83">
        <f t="shared" si="149"/>
        <v>600</v>
      </c>
      <c r="V192" s="83">
        <f t="shared" si="150"/>
        <v>200</v>
      </c>
      <c r="W192" s="83">
        <f t="shared" si="150"/>
        <v>200</v>
      </c>
      <c r="X192" s="83">
        <f t="shared" si="151"/>
        <v>400</v>
      </c>
      <c r="Y192" s="83">
        <f t="shared" si="152"/>
        <v>700</v>
      </c>
      <c r="Z192" s="83">
        <f t="shared" si="153"/>
        <v>300</v>
      </c>
      <c r="AA192" s="83">
        <f t="shared" si="154"/>
        <v>400</v>
      </c>
      <c r="AB192" s="83">
        <f t="shared" si="155"/>
        <v>0</v>
      </c>
      <c r="AC192" s="83">
        <f t="shared" si="155"/>
        <v>0</v>
      </c>
      <c r="AD192" s="83">
        <f t="shared" si="156"/>
        <v>0</v>
      </c>
      <c r="AF192" s="83">
        <f>KPCO_Additions_Winter!R192*'Key Assumptions'!$D33</f>
        <v>8</v>
      </c>
      <c r="AG192" s="83">
        <f>KPCO_Additions_Winter!S192*'Key Assumptions'!$D33</f>
        <v>5</v>
      </c>
      <c r="AH192" s="83">
        <f>KPCO_Additions_Winter!T192*'Key Assumptions'!$D33</f>
        <v>10</v>
      </c>
      <c r="AI192" s="83">
        <f>KPCO_Additions_Winter!U192*'Key Assumptions'!$D33</f>
        <v>12</v>
      </c>
      <c r="AJ192" s="83">
        <f>KPCO_Additions_Winter!V192*'Key Assumptions'!$D33</f>
        <v>4</v>
      </c>
      <c r="AK192" s="83">
        <f>KPCO_Additions_Winter!W192*'Key Assumptions'!$D33</f>
        <v>4</v>
      </c>
      <c r="AL192" s="83">
        <f>KPCO_Additions_Winter!X192*'Key Assumptions'!$D33</f>
        <v>8</v>
      </c>
      <c r="AM192" s="83">
        <f>KPCO_Additions_Winter!Y192*'Key Assumptions'!$D33</f>
        <v>14</v>
      </c>
      <c r="AN192" s="83">
        <f>KPCO_Additions_Winter!Z192*'Key Assumptions'!$D33</f>
        <v>6</v>
      </c>
      <c r="AO192" s="83">
        <f>KPCO_Additions_Winter!AA192*'Key Assumptions'!$D33</f>
        <v>8</v>
      </c>
      <c r="AP192" s="83">
        <f>KPCO_Additions_Winter!AB192*'Key Assumptions'!$D33</f>
        <v>0</v>
      </c>
      <c r="AQ192" s="83">
        <f>KPCO_Additions_Winter!AC192*'Key Assumptions'!$D33</f>
        <v>0</v>
      </c>
      <c r="AR192" s="83">
        <f>KPCO_Additions_Winter!AD192*'Key Assumptions'!$D33</f>
        <v>0</v>
      </c>
      <c r="AT192" t="s">
        <v>6</v>
      </c>
    </row>
    <row r="193" spans="1:46" x14ac:dyDescent="0.25">
      <c r="A193" s="10" t="str">
        <f>KPCO_Additions_Summer!A193</f>
        <v>Area 1001 Solar 2035</v>
      </c>
      <c r="B193" s="10">
        <f>KPCO_Additions_Summer!B193</f>
        <v>2035</v>
      </c>
      <c r="C193" s="10" t="str">
        <f>KPCO_Additions_Summer!C193</f>
        <v>Solar</v>
      </c>
      <c r="D193" s="102"/>
      <c r="E193" s="103"/>
      <c r="F193" s="102"/>
      <c r="G193" s="103"/>
      <c r="H193" s="103"/>
      <c r="I193" s="103"/>
      <c r="J193" s="103"/>
      <c r="K193" s="103">
        <v>50</v>
      </c>
      <c r="L193" s="103"/>
      <c r="M193" s="103"/>
      <c r="N193" s="103"/>
      <c r="O193" s="103"/>
      <c r="P193" s="102"/>
      <c r="R193" s="83">
        <f t="shared" si="146"/>
        <v>400</v>
      </c>
      <c r="S193" s="83">
        <f t="shared" si="147"/>
        <v>250</v>
      </c>
      <c r="T193" s="83">
        <f t="shared" si="148"/>
        <v>500</v>
      </c>
      <c r="U193" s="83">
        <f t="shared" si="149"/>
        <v>600</v>
      </c>
      <c r="V193" s="83">
        <f t="shared" si="150"/>
        <v>200</v>
      </c>
      <c r="W193" s="83">
        <f t="shared" si="150"/>
        <v>200</v>
      </c>
      <c r="X193" s="83">
        <f t="shared" si="151"/>
        <v>400</v>
      </c>
      <c r="Y193" s="83">
        <f t="shared" si="152"/>
        <v>750</v>
      </c>
      <c r="Z193" s="83">
        <f t="shared" si="153"/>
        <v>300</v>
      </c>
      <c r="AA193" s="83">
        <f t="shared" si="154"/>
        <v>400</v>
      </c>
      <c r="AB193" s="83">
        <f t="shared" si="155"/>
        <v>0</v>
      </c>
      <c r="AC193" s="83">
        <f t="shared" si="155"/>
        <v>0</v>
      </c>
      <c r="AD193" s="83">
        <f t="shared" si="156"/>
        <v>0</v>
      </c>
      <c r="AF193" s="83">
        <f>KPCO_Additions_Winter!R193*'Key Assumptions'!$D34</f>
        <v>8</v>
      </c>
      <c r="AG193" s="83">
        <f>KPCO_Additions_Winter!S193*'Key Assumptions'!$D34</f>
        <v>5</v>
      </c>
      <c r="AH193" s="83">
        <f>KPCO_Additions_Winter!T193*'Key Assumptions'!$D34</f>
        <v>10</v>
      </c>
      <c r="AI193" s="83">
        <f>KPCO_Additions_Winter!U193*'Key Assumptions'!$D34</f>
        <v>12</v>
      </c>
      <c r="AJ193" s="83">
        <f>KPCO_Additions_Winter!V193*'Key Assumptions'!$D34</f>
        <v>4</v>
      </c>
      <c r="AK193" s="83">
        <f>KPCO_Additions_Winter!W193*'Key Assumptions'!$D34</f>
        <v>4</v>
      </c>
      <c r="AL193" s="83">
        <f>KPCO_Additions_Winter!X193*'Key Assumptions'!$D34</f>
        <v>8</v>
      </c>
      <c r="AM193" s="83">
        <f>KPCO_Additions_Winter!Y193*'Key Assumptions'!$D34</f>
        <v>15</v>
      </c>
      <c r="AN193" s="83">
        <f>KPCO_Additions_Winter!Z193*'Key Assumptions'!$D34</f>
        <v>6</v>
      </c>
      <c r="AO193" s="83">
        <f>KPCO_Additions_Winter!AA193*'Key Assumptions'!$D34</f>
        <v>8</v>
      </c>
      <c r="AP193" s="83">
        <f>KPCO_Additions_Winter!AB193*'Key Assumptions'!$D34</f>
        <v>0</v>
      </c>
      <c r="AQ193" s="83">
        <f>KPCO_Additions_Winter!AC193*'Key Assumptions'!$D34</f>
        <v>0</v>
      </c>
      <c r="AR193" s="83">
        <f>KPCO_Additions_Winter!AD193*'Key Assumptions'!$D34</f>
        <v>0</v>
      </c>
      <c r="AT193" t="s">
        <v>6</v>
      </c>
    </row>
    <row r="194" spans="1:46" x14ac:dyDescent="0.25">
      <c r="A194" s="10" t="str">
        <f>KPCO_Additions_Summer!A194</f>
        <v>Area 1001 Solar 2036</v>
      </c>
      <c r="B194" s="10">
        <f>KPCO_Additions_Summer!B194</f>
        <v>2036</v>
      </c>
      <c r="C194" s="10" t="str">
        <f>KPCO_Additions_Summer!C194</f>
        <v>Solar</v>
      </c>
      <c r="D194" s="102"/>
      <c r="E194" s="103"/>
      <c r="F194" s="102"/>
      <c r="G194" s="103">
        <v>50</v>
      </c>
      <c r="H194" s="103"/>
      <c r="I194" s="103"/>
      <c r="J194" s="103"/>
      <c r="K194" s="103"/>
      <c r="L194" s="103"/>
      <c r="M194" s="103"/>
      <c r="N194" s="103"/>
      <c r="O194" s="103"/>
      <c r="P194" s="102"/>
      <c r="R194" s="83">
        <f t="shared" si="146"/>
        <v>400</v>
      </c>
      <c r="S194" s="83">
        <f t="shared" si="147"/>
        <v>250</v>
      </c>
      <c r="T194" s="83">
        <f t="shared" si="148"/>
        <v>500</v>
      </c>
      <c r="U194" s="83">
        <f t="shared" si="149"/>
        <v>650</v>
      </c>
      <c r="V194" s="83">
        <f t="shared" si="150"/>
        <v>200</v>
      </c>
      <c r="W194" s="83">
        <f t="shared" si="150"/>
        <v>200</v>
      </c>
      <c r="X194" s="83">
        <f t="shared" si="151"/>
        <v>400</v>
      </c>
      <c r="Y194" s="83">
        <f t="shared" si="152"/>
        <v>750</v>
      </c>
      <c r="Z194" s="83">
        <f t="shared" si="153"/>
        <v>300</v>
      </c>
      <c r="AA194" s="83">
        <f t="shared" si="154"/>
        <v>400</v>
      </c>
      <c r="AB194" s="83">
        <f t="shared" si="155"/>
        <v>0</v>
      </c>
      <c r="AC194" s="83">
        <f t="shared" si="155"/>
        <v>0</v>
      </c>
      <c r="AD194" s="83">
        <f t="shared" si="156"/>
        <v>0</v>
      </c>
      <c r="AF194" s="83">
        <f>KPCO_Additions_Winter!R194*'Key Assumptions'!$D35</f>
        <v>8</v>
      </c>
      <c r="AG194" s="83">
        <f>KPCO_Additions_Winter!S194*'Key Assumptions'!$D35</f>
        <v>5</v>
      </c>
      <c r="AH194" s="83">
        <f>KPCO_Additions_Winter!T194*'Key Assumptions'!$D35</f>
        <v>10</v>
      </c>
      <c r="AI194" s="83">
        <f>KPCO_Additions_Winter!U194*'Key Assumptions'!$D35</f>
        <v>13</v>
      </c>
      <c r="AJ194" s="83">
        <f>KPCO_Additions_Winter!V194*'Key Assumptions'!$D35</f>
        <v>4</v>
      </c>
      <c r="AK194" s="83">
        <f>KPCO_Additions_Winter!W194*'Key Assumptions'!$D35</f>
        <v>4</v>
      </c>
      <c r="AL194" s="83">
        <f>KPCO_Additions_Winter!X194*'Key Assumptions'!$D35</f>
        <v>8</v>
      </c>
      <c r="AM194" s="83">
        <f>KPCO_Additions_Winter!Y194*'Key Assumptions'!$D35</f>
        <v>15</v>
      </c>
      <c r="AN194" s="83">
        <f>KPCO_Additions_Winter!Z194*'Key Assumptions'!$D35</f>
        <v>6</v>
      </c>
      <c r="AO194" s="83">
        <f>KPCO_Additions_Winter!AA194*'Key Assumptions'!$D35</f>
        <v>8</v>
      </c>
      <c r="AP194" s="83">
        <f>KPCO_Additions_Winter!AB194*'Key Assumptions'!$D35</f>
        <v>0</v>
      </c>
      <c r="AQ194" s="83">
        <f>KPCO_Additions_Winter!AC194*'Key Assumptions'!$D35</f>
        <v>0</v>
      </c>
      <c r="AR194" s="83">
        <f>KPCO_Additions_Winter!AD194*'Key Assumptions'!$D35</f>
        <v>0</v>
      </c>
      <c r="AT194" t="s">
        <v>6</v>
      </c>
    </row>
    <row r="195" spans="1:46" x14ac:dyDescent="0.25">
      <c r="A195" s="10" t="str">
        <f>KPCO_Additions_Summer!A195</f>
        <v>Area 1001 Solar 2037</v>
      </c>
      <c r="B195" s="10">
        <f>KPCO_Additions_Summer!B195</f>
        <v>2037</v>
      </c>
      <c r="C195" s="10" t="str">
        <f>KPCO_Additions_Summer!C195</f>
        <v>Solar</v>
      </c>
      <c r="D195" s="102">
        <v>50</v>
      </c>
      <c r="E195" s="103"/>
      <c r="F195" s="102">
        <v>100</v>
      </c>
      <c r="G195" s="103"/>
      <c r="H195" s="103"/>
      <c r="I195" s="103"/>
      <c r="J195" s="103"/>
      <c r="K195" s="103">
        <v>100</v>
      </c>
      <c r="L195" s="103"/>
      <c r="M195" s="103"/>
      <c r="N195" s="103"/>
      <c r="O195" s="103"/>
      <c r="P195" s="102"/>
      <c r="R195" s="83">
        <f t="shared" si="146"/>
        <v>450</v>
      </c>
      <c r="S195" s="83">
        <f t="shared" si="147"/>
        <v>250</v>
      </c>
      <c r="T195" s="83">
        <f t="shared" si="148"/>
        <v>600</v>
      </c>
      <c r="U195" s="83">
        <f t="shared" si="149"/>
        <v>650</v>
      </c>
      <c r="V195" s="83">
        <f t="shared" si="150"/>
        <v>200</v>
      </c>
      <c r="W195" s="83">
        <f t="shared" si="150"/>
        <v>200</v>
      </c>
      <c r="X195" s="83">
        <f t="shared" si="151"/>
        <v>400</v>
      </c>
      <c r="Y195" s="83">
        <f t="shared" si="152"/>
        <v>850</v>
      </c>
      <c r="Z195" s="83">
        <f t="shared" si="153"/>
        <v>300</v>
      </c>
      <c r="AA195" s="83">
        <f t="shared" si="154"/>
        <v>400</v>
      </c>
      <c r="AB195" s="83">
        <f t="shared" si="155"/>
        <v>0</v>
      </c>
      <c r="AC195" s="83">
        <f t="shared" si="155"/>
        <v>0</v>
      </c>
      <c r="AD195" s="83">
        <f t="shared" si="156"/>
        <v>0</v>
      </c>
      <c r="AF195" s="83">
        <f>KPCO_Additions_Winter!R195*'Key Assumptions'!$D36</f>
        <v>9</v>
      </c>
      <c r="AG195" s="83">
        <f>KPCO_Additions_Winter!S195*'Key Assumptions'!$D36</f>
        <v>5</v>
      </c>
      <c r="AH195" s="83">
        <f>KPCO_Additions_Winter!T195*'Key Assumptions'!$D36</f>
        <v>12</v>
      </c>
      <c r="AI195" s="83">
        <f>KPCO_Additions_Winter!U195*'Key Assumptions'!$D36</f>
        <v>13</v>
      </c>
      <c r="AJ195" s="83">
        <f>KPCO_Additions_Winter!V195*'Key Assumptions'!$D36</f>
        <v>4</v>
      </c>
      <c r="AK195" s="83">
        <f>KPCO_Additions_Winter!W195*'Key Assumptions'!$D36</f>
        <v>4</v>
      </c>
      <c r="AL195" s="83">
        <f>KPCO_Additions_Winter!X195*'Key Assumptions'!$D36</f>
        <v>8</v>
      </c>
      <c r="AM195" s="83">
        <f>KPCO_Additions_Winter!Y195*'Key Assumptions'!$D36</f>
        <v>17</v>
      </c>
      <c r="AN195" s="83">
        <f>KPCO_Additions_Winter!Z195*'Key Assumptions'!$D36</f>
        <v>6</v>
      </c>
      <c r="AO195" s="83">
        <f>KPCO_Additions_Winter!AA195*'Key Assumptions'!$D36</f>
        <v>8</v>
      </c>
      <c r="AP195" s="83">
        <f>KPCO_Additions_Winter!AB195*'Key Assumptions'!$D36</f>
        <v>0</v>
      </c>
      <c r="AQ195" s="83">
        <f>KPCO_Additions_Winter!AC195*'Key Assumptions'!$D36</f>
        <v>0</v>
      </c>
      <c r="AR195" s="83">
        <f>KPCO_Additions_Winter!AD195*'Key Assumptions'!$D36</f>
        <v>0</v>
      </c>
      <c r="AT195" t="s">
        <v>6</v>
      </c>
    </row>
    <row r="196" spans="1:46" x14ac:dyDescent="0.25">
      <c r="A196" s="10" t="str">
        <f>KPCO_Additions_Summer!A196</f>
        <v>Area 1001 Solar 2038</v>
      </c>
      <c r="B196" s="10">
        <f>KPCO_Additions_Summer!B196</f>
        <v>2038</v>
      </c>
      <c r="C196" s="10" t="str">
        <f>KPCO_Additions_Summer!C196</f>
        <v>Solar</v>
      </c>
      <c r="D196" s="102"/>
      <c r="E196" s="103"/>
      <c r="F196" s="102"/>
      <c r="G196" s="103"/>
      <c r="H196" s="103"/>
      <c r="I196" s="103"/>
      <c r="J196" s="103"/>
      <c r="K196" s="103"/>
      <c r="L196" s="103"/>
      <c r="M196" s="103"/>
      <c r="N196" s="103"/>
      <c r="O196" s="103"/>
      <c r="P196" s="102"/>
      <c r="R196" s="83">
        <f t="shared" si="146"/>
        <v>450</v>
      </c>
      <c r="S196" s="83">
        <f t="shared" si="147"/>
        <v>250</v>
      </c>
      <c r="T196" s="83">
        <f t="shared" si="148"/>
        <v>600</v>
      </c>
      <c r="U196" s="83">
        <f t="shared" si="149"/>
        <v>650</v>
      </c>
      <c r="V196" s="83">
        <f t="shared" si="150"/>
        <v>200</v>
      </c>
      <c r="W196" s="83">
        <f t="shared" si="150"/>
        <v>200</v>
      </c>
      <c r="X196" s="83">
        <f t="shared" si="151"/>
        <v>400</v>
      </c>
      <c r="Y196" s="83">
        <f t="shared" si="152"/>
        <v>850</v>
      </c>
      <c r="Z196" s="83">
        <f t="shared" si="153"/>
        <v>300</v>
      </c>
      <c r="AA196" s="83">
        <f t="shared" si="154"/>
        <v>400</v>
      </c>
      <c r="AB196" s="83">
        <f t="shared" si="155"/>
        <v>0</v>
      </c>
      <c r="AC196" s="83">
        <f t="shared" si="155"/>
        <v>0</v>
      </c>
      <c r="AD196" s="83">
        <f t="shared" si="156"/>
        <v>0</v>
      </c>
      <c r="AF196" s="83">
        <f>KPCO_Additions_Winter!R196*'Key Assumptions'!$D37</f>
        <v>9</v>
      </c>
      <c r="AG196" s="83">
        <f>KPCO_Additions_Winter!S196*'Key Assumptions'!$D37</f>
        <v>5</v>
      </c>
      <c r="AH196" s="83">
        <f>KPCO_Additions_Winter!T196*'Key Assumptions'!$D37</f>
        <v>12</v>
      </c>
      <c r="AI196" s="83">
        <f>KPCO_Additions_Winter!U196*'Key Assumptions'!$D37</f>
        <v>13</v>
      </c>
      <c r="AJ196" s="83">
        <f>KPCO_Additions_Winter!V196*'Key Assumptions'!$D37</f>
        <v>4</v>
      </c>
      <c r="AK196" s="83">
        <f>KPCO_Additions_Winter!W196*'Key Assumptions'!$D37</f>
        <v>4</v>
      </c>
      <c r="AL196" s="83">
        <f>KPCO_Additions_Winter!X196*'Key Assumptions'!$D37</f>
        <v>8</v>
      </c>
      <c r="AM196" s="83">
        <f>KPCO_Additions_Winter!Y196*'Key Assumptions'!$D37</f>
        <v>17</v>
      </c>
      <c r="AN196" s="83">
        <f>KPCO_Additions_Winter!Z196*'Key Assumptions'!$D37</f>
        <v>6</v>
      </c>
      <c r="AO196" s="83">
        <f>KPCO_Additions_Winter!AA196*'Key Assumptions'!$D37</f>
        <v>8</v>
      </c>
      <c r="AP196" s="83">
        <f>KPCO_Additions_Winter!AB196*'Key Assumptions'!$D37</f>
        <v>0</v>
      </c>
      <c r="AQ196" s="83">
        <f>KPCO_Additions_Winter!AC196*'Key Assumptions'!$D37</f>
        <v>0</v>
      </c>
      <c r="AR196" s="83">
        <f>KPCO_Additions_Winter!AD196*'Key Assumptions'!$D37</f>
        <v>0</v>
      </c>
      <c r="AT196" t="s">
        <v>6</v>
      </c>
    </row>
    <row r="197" spans="1:46" x14ac:dyDescent="0.25">
      <c r="A197" s="10" t="str">
        <f>KPCO_Additions_Summer!A197</f>
        <v>Area 1001 Solar 2039</v>
      </c>
      <c r="B197" s="10">
        <f>KPCO_Additions_Summer!B197</f>
        <v>2039</v>
      </c>
      <c r="C197" s="10" t="str">
        <f>KPCO_Additions_Summer!C197</f>
        <v>Solar</v>
      </c>
      <c r="D197" s="102"/>
      <c r="E197" s="103"/>
      <c r="F197" s="102"/>
      <c r="G197" s="103"/>
      <c r="H197" s="103"/>
      <c r="I197" s="103"/>
      <c r="J197" s="103"/>
      <c r="K197" s="103"/>
      <c r="L197" s="103"/>
      <c r="M197" s="103"/>
      <c r="N197" s="103"/>
      <c r="O197" s="103"/>
      <c r="P197" s="102"/>
      <c r="R197" s="83">
        <f t="shared" si="146"/>
        <v>450</v>
      </c>
      <c r="S197" s="83">
        <f t="shared" si="147"/>
        <v>250</v>
      </c>
      <c r="T197" s="83">
        <f t="shared" si="148"/>
        <v>600</v>
      </c>
      <c r="U197" s="83">
        <f t="shared" si="149"/>
        <v>650</v>
      </c>
      <c r="V197" s="83">
        <f t="shared" si="150"/>
        <v>200</v>
      </c>
      <c r="W197" s="83">
        <f t="shared" si="150"/>
        <v>200</v>
      </c>
      <c r="X197" s="83">
        <f t="shared" si="151"/>
        <v>400</v>
      </c>
      <c r="Y197" s="83">
        <f t="shared" si="152"/>
        <v>850</v>
      </c>
      <c r="Z197" s="83">
        <f t="shared" si="153"/>
        <v>300</v>
      </c>
      <c r="AA197" s="83">
        <f t="shared" si="154"/>
        <v>400</v>
      </c>
      <c r="AB197" s="83">
        <f t="shared" si="155"/>
        <v>0</v>
      </c>
      <c r="AC197" s="83">
        <f t="shared" si="155"/>
        <v>0</v>
      </c>
      <c r="AD197" s="83">
        <f t="shared" si="156"/>
        <v>0</v>
      </c>
      <c r="AF197" s="83">
        <f>KPCO_Additions_Winter!R197*'Key Assumptions'!$D38</f>
        <v>9</v>
      </c>
      <c r="AG197" s="83">
        <f>KPCO_Additions_Winter!S197*'Key Assumptions'!$D38</f>
        <v>5</v>
      </c>
      <c r="AH197" s="83">
        <f>KPCO_Additions_Winter!T197*'Key Assumptions'!$D38</f>
        <v>12</v>
      </c>
      <c r="AI197" s="83">
        <f>KPCO_Additions_Winter!U197*'Key Assumptions'!$D38</f>
        <v>13</v>
      </c>
      <c r="AJ197" s="83">
        <f>KPCO_Additions_Winter!V197*'Key Assumptions'!$D38</f>
        <v>4</v>
      </c>
      <c r="AK197" s="83">
        <f>KPCO_Additions_Winter!W197*'Key Assumptions'!$D38</f>
        <v>4</v>
      </c>
      <c r="AL197" s="83">
        <f>KPCO_Additions_Winter!X197*'Key Assumptions'!$D38</f>
        <v>8</v>
      </c>
      <c r="AM197" s="83">
        <f>KPCO_Additions_Winter!Y197*'Key Assumptions'!$D38</f>
        <v>17</v>
      </c>
      <c r="AN197" s="83">
        <f>KPCO_Additions_Winter!Z197*'Key Assumptions'!$D38</f>
        <v>6</v>
      </c>
      <c r="AO197" s="83">
        <f>KPCO_Additions_Winter!AA197*'Key Assumptions'!$D38</f>
        <v>8</v>
      </c>
      <c r="AP197" s="83">
        <f>KPCO_Additions_Winter!AB197*'Key Assumptions'!$D38</f>
        <v>0</v>
      </c>
      <c r="AQ197" s="83">
        <f>KPCO_Additions_Winter!AC197*'Key Assumptions'!$D38</f>
        <v>0</v>
      </c>
      <c r="AR197" s="83">
        <f>KPCO_Additions_Winter!AD197*'Key Assumptions'!$D38</f>
        <v>0</v>
      </c>
      <c r="AT197" t="s">
        <v>6</v>
      </c>
    </row>
    <row r="198" spans="1:46" x14ac:dyDescent="0.25">
      <c r="A198" s="10" t="str">
        <f>KPCO_Additions_Summer!A198</f>
        <v>Area 1001 Solar 2040</v>
      </c>
      <c r="B198" s="10">
        <f>KPCO_Additions_Summer!B198</f>
        <v>2040</v>
      </c>
      <c r="C198" s="10" t="str">
        <f>KPCO_Additions_Summer!C198</f>
        <v>Solar</v>
      </c>
      <c r="D198" s="102"/>
      <c r="E198" s="103"/>
      <c r="F198" s="102"/>
      <c r="G198" s="103"/>
      <c r="H198" s="103"/>
      <c r="I198" s="103"/>
      <c r="J198" s="103"/>
      <c r="K198" s="103"/>
      <c r="L198" s="103"/>
      <c r="M198" s="103"/>
      <c r="N198" s="103"/>
      <c r="O198" s="103"/>
      <c r="P198" s="102"/>
      <c r="R198" s="83">
        <f t="shared" si="146"/>
        <v>450</v>
      </c>
      <c r="S198" s="83">
        <f t="shared" si="147"/>
        <v>250</v>
      </c>
      <c r="T198" s="83">
        <f t="shared" si="148"/>
        <v>600</v>
      </c>
      <c r="U198" s="83">
        <f t="shared" si="149"/>
        <v>650</v>
      </c>
      <c r="V198" s="83">
        <f t="shared" ref="V198:W200" si="157">H198+V197</f>
        <v>200</v>
      </c>
      <c r="W198" s="83">
        <f t="shared" si="157"/>
        <v>200</v>
      </c>
      <c r="X198" s="83">
        <f t="shared" si="151"/>
        <v>400</v>
      </c>
      <c r="Y198" s="83">
        <f t="shared" si="152"/>
        <v>850</v>
      </c>
      <c r="Z198" s="83">
        <f t="shared" si="153"/>
        <v>300</v>
      </c>
      <c r="AA198" s="83">
        <f t="shared" si="154"/>
        <v>400</v>
      </c>
      <c r="AB198" s="83">
        <f t="shared" ref="AB198:AC200" si="158">N198+AB197</f>
        <v>0</v>
      </c>
      <c r="AC198" s="83">
        <f t="shared" si="158"/>
        <v>0</v>
      </c>
      <c r="AD198" s="83">
        <f t="shared" si="156"/>
        <v>0</v>
      </c>
      <c r="AF198" s="83">
        <f>KPCO_Additions_Winter!R198*'Key Assumptions'!$D39</f>
        <v>9</v>
      </c>
      <c r="AG198" s="83">
        <f>KPCO_Additions_Winter!S198*'Key Assumptions'!$D39</f>
        <v>5</v>
      </c>
      <c r="AH198" s="83">
        <f>KPCO_Additions_Winter!T198*'Key Assumptions'!$D39</f>
        <v>12</v>
      </c>
      <c r="AI198" s="83">
        <f>KPCO_Additions_Winter!U198*'Key Assumptions'!$D39</f>
        <v>13</v>
      </c>
      <c r="AJ198" s="83">
        <f>KPCO_Additions_Winter!V198*'Key Assumptions'!$D39</f>
        <v>4</v>
      </c>
      <c r="AK198" s="83">
        <f>KPCO_Additions_Winter!W198*'Key Assumptions'!$D39</f>
        <v>4</v>
      </c>
      <c r="AL198" s="83">
        <f>KPCO_Additions_Winter!X198*'Key Assumptions'!$D39</f>
        <v>8</v>
      </c>
      <c r="AM198" s="83">
        <f>KPCO_Additions_Winter!Y198*'Key Assumptions'!$D39</f>
        <v>17</v>
      </c>
      <c r="AN198" s="83">
        <f>KPCO_Additions_Winter!Z198*'Key Assumptions'!$D39</f>
        <v>6</v>
      </c>
      <c r="AO198" s="83">
        <f>KPCO_Additions_Winter!AA198*'Key Assumptions'!$D39</f>
        <v>8</v>
      </c>
      <c r="AP198" s="83">
        <f>KPCO_Additions_Winter!AB198*'Key Assumptions'!$D39</f>
        <v>0</v>
      </c>
      <c r="AQ198" s="83">
        <f>KPCO_Additions_Winter!AC198*'Key Assumptions'!$D39</f>
        <v>0</v>
      </c>
      <c r="AR198" s="83">
        <f>KPCO_Additions_Winter!AD198*'Key Assumptions'!$D39</f>
        <v>0</v>
      </c>
      <c r="AT198" t="s">
        <v>6</v>
      </c>
    </row>
    <row r="199" spans="1:46" x14ac:dyDescent="0.25">
      <c r="A199" s="10" t="str">
        <f>KPCO_Additions_Summer!A199</f>
        <v>Area 1001 Solar 2041</v>
      </c>
      <c r="B199" s="10">
        <f>KPCO_Additions_Summer!B199</f>
        <v>2041</v>
      </c>
      <c r="C199" s="10" t="str">
        <f>KPCO_Additions_Summer!C199</f>
        <v>Solar</v>
      </c>
      <c r="D199" s="102"/>
      <c r="E199" s="103"/>
      <c r="F199" s="102"/>
      <c r="G199" s="103"/>
      <c r="H199" s="103"/>
      <c r="I199" s="103"/>
      <c r="J199" s="103"/>
      <c r="K199" s="103"/>
      <c r="L199" s="103"/>
      <c r="M199" s="103"/>
      <c r="N199" s="103"/>
      <c r="O199" s="103"/>
      <c r="P199" s="102"/>
      <c r="R199" s="83">
        <f t="shared" si="146"/>
        <v>450</v>
      </c>
      <c r="S199" s="83">
        <f t="shared" si="147"/>
        <v>250</v>
      </c>
      <c r="T199" s="83">
        <f t="shared" si="148"/>
        <v>600</v>
      </c>
      <c r="U199" s="83">
        <f t="shared" si="149"/>
        <v>650</v>
      </c>
      <c r="V199" s="83">
        <f t="shared" si="157"/>
        <v>200</v>
      </c>
      <c r="W199" s="83">
        <f t="shared" si="157"/>
        <v>200</v>
      </c>
      <c r="X199" s="83">
        <f t="shared" si="151"/>
        <v>400</v>
      </c>
      <c r="Y199" s="83">
        <f t="shared" si="152"/>
        <v>850</v>
      </c>
      <c r="Z199" s="83">
        <f t="shared" si="153"/>
        <v>300</v>
      </c>
      <c r="AA199" s="83">
        <f t="shared" si="154"/>
        <v>400</v>
      </c>
      <c r="AB199" s="83">
        <f t="shared" si="158"/>
        <v>0</v>
      </c>
      <c r="AC199" s="83">
        <f t="shared" si="158"/>
        <v>0</v>
      </c>
      <c r="AD199" s="83">
        <f t="shared" si="156"/>
        <v>0</v>
      </c>
      <c r="AF199" s="83">
        <f>KPCO_Additions_Winter!R199*'Key Assumptions'!$D40</f>
        <v>9</v>
      </c>
      <c r="AG199" s="83">
        <f>KPCO_Additions_Winter!S199*'Key Assumptions'!$D40</f>
        <v>5</v>
      </c>
      <c r="AH199" s="83">
        <f>KPCO_Additions_Winter!T199*'Key Assumptions'!$D40</f>
        <v>12</v>
      </c>
      <c r="AI199" s="83">
        <f>KPCO_Additions_Winter!U199*'Key Assumptions'!$D40</f>
        <v>13</v>
      </c>
      <c r="AJ199" s="83">
        <f>KPCO_Additions_Winter!V199*'Key Assumptions'!$D40</f>
        <v>4</v>
      </c>
      <c r="AK199" s="83">
        <f>KPCO_Additions_Winter!W199*'Key Assumptions'!$D40</f>
        <v>4</v>
      </c>
      <c r="AL199" s="83">
        <f>KPCO_Additions_Winter!X199*'Key Assumptions'!$D40</f>
        <v>8</v>
      </c>
      <c r="AM199" s="83">
        <f>KPCO_Additions_Winter!Y199*'Key Assumptions'!$D40</f>
        <v>17</v>
      </c>
      <c r="AN199" s="83">
        <f>KPCO_Additions_Winter!Z199*'Key Assumptions'!$D40</f>
        <v>6</v>
      </c>
      <c r="AO199" s="83">
        <f>KPCO_Additions_Winter!AA199*'Key Assumptions'!$D40</f>
        <v>8</v>
      </c>
      <c r="AP199" s="83">
        <f>KPCO_Additions_Winter!AB199*'Key Assumptions'!$D40</f>
        <v>0</v>
      </c>
      <c r="AQ199" s="83">
        <f>KPCO_Additions_Winter!AC199*'Key Assumptions'!$D40</f>
        <v>0</v>
      </c>
      <c r="AR199" s="83">
        <f>KPCO_Additions_Winter!AD199*'Key Assumptions'!$D40</f>
        <v>0</v>
      </c>
      <c r="AT199" t="s">
        <v>6</v>
      </c>
    </row>
    <row r="200" spans="1:46" x14ac:dyDescent="0.25">
      <c r="A200" s="10" t="str">
        <f>KPCO_Additions_Summer!A200</f>
        <v>Area 1001 Solar 2042</v>
      </c>
      <c r="B200" s="10">
        <f>KPCO_Additions_Summer!B200</f>
        <v>2042</v>
      </c>
      <c r="C200" s="10" t="str">
        <f>KPCO_Additions_Summer!C200</f>
        <v>Solar</v>
      </c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R200" s="83">
        <f t="shared" si="146"/>
        <v>450</v>
      </c>
      <c r="S200" s="83">
        <f t="shared" si="147"/>
        <v>250</v>
      </c>
      <c r="T200" s="83">
        <f t="shared" si="148"/>
        <v>600</v>
      </c>
      <c r="U200" s="83">
        <f t="shared" si="149"/>
        <v>650</v>
      </c>
      <c r="V200" s="83">
        <f t="shared" si="157"/>
        <v>200</v>
      </c>
      <c r="W200" s="83">
        <f t="shared" si="157"/>
        <v>200</v>
      </c>
      <c r="X200" s="83">
        <f t="shared" si="151"/>
        <v>400</v>
      </c>
      <c r="Y200" s="83">
        <f t="shared" si="152"/>
        <v>850</v>
      </c>
      <c r="Z200" s="83">
        <f t="shared" si="153"/>
        <v>300</v>
      </c>
      <c r="AA200" s="83">
        <f t="shared" si="154"/>
        <v>400</v>
      </c>
      <c r="AB200" s="83">
        <f t="shared" si="158"/>
        <v>0</v>
      </c>
      <c r="AC200" s="83">
        <f t="shared" si="158"/>
        <v>0</v>
      </c>
      <c r="AD200" s="83">
        <f t="shared" si="156"/>
        <v>0</v>
      </c>
      <c r="AF200" s="83">
        <f>KPCO_Additions_Winter!R200*'Key Assumptions'!$D41</f>
        <v>9</v>
      </c>
      <c r="AG200" s="83">
        <f>KPCO_Additions_Winter!S200*'Key Assumptions'!$D41</f>
        <v>5</v>
      </c>
      <c r="AH200" s="83">
        <f>KPCO_Additions_Winter!T200*'Key Assumptions'!$D41</f>
        <v>12</v>
      </c>
      <c r="AI200" s="83">
        <f>KPCO_Additions_Winter!U200*'Key Assumptions'!$D41</f>
        <v>13</v>
      </c>
      <c r="AJ200" s="83">
        <f>KPCO_Additions_Winter!V200*'Key Assumptions'!$D41</f>
        <v>4</v>
      </c>
      <c r="AK200" s="83">
        <f>KPCO_Additions_Winter!W200*'Key Assumptions'!$D41</f>
        <v>4</v>
      </c>
      <c r="AL200" s="83">
        <f>KPCO_Additions_Winter!X200*'Key Assumptions'!$D41</f>
        <v>8</v>
      </c>
      <c r="AM200" s="83">
        <f>KPCO_Additions_Winter!Y200*'Key Assumptions'!$D41</f>
        <v>17</v>
      </c>
      <c r="AN200" s="83">
        <f>KPCO_Additions_Winter!Z200*'Key Assumptions'!$D41</f>
        <v>6</v>
      </c>
      <c r="AO200" s="83">
        <f>KPCO_Additions_Winter!AA200*'Key Assumptions'!$D41</f>
        <v>8</v>
      </c>
      <c r="AP200" s="83">
        <f>KPCO_Additions_Winter!AB200*'Key Assumptions'!$D41</f>
        <v>0</v>
      </c>
      <c r="AQ200" s="83">
        <f>KPCO_Additions_Winter!AC200*'Key Assumptions'!$D41</f>
        <v>0</v>
      </c>
      <c r="AR200" s="83">
        <f>KPCO_Additions_Winter!AD200*'Key Assumptions'!$D41</f>
        <v>0</v>
      </c>
      <c r="AT200" t="s">
        <v>6</v>
      </c>
    </row>
    <row r="201" spans="1:46" x14ac:dyDescent="0.25">
      <c r="A201" s="10" t="str">
        <f>KPCO_Additions_Summer!A201</f>
        <v>Area 1001 Solar 2043</v>
      </c>
      <c r="B201" s="10">
        <f>KPCO_Additions_Summer!B201</f>
        <v>2043</v>
      </c>
      <c r="C201" s="10" t="str">
        <f>KPCO_Additions_Summer!C201</f>
        <v>Solar</v>
      </c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R201" s="84">
        <f>R200+D201</f>
        <v>450</v>
      </c>
      <c r="S201" s="84">
        <f>S200+E201</f>
        <v>250</v>
      </c>
      <c r="T201" s="84">
        <f>T200+F201</f>
        <v>600</v>
      </c>
      <c r="U201" s="84">
        <f>U200+G201</f>
        <v>650</v>
      </c>
      <c r="V201" s="84">
        <f t="shared" ref="V201:W201" si="159">V200+H201</f>
        <v>200</v>
      </c>
      <c r="W201" s="84">
        <f t="shared" si="159"/>
        <v>200</v>
      </c>
      <c r="X201" s="84">
        <f>X200+J201</f>
        <v>400</v>
      </c>
      <c r="Y201" s="84">
        <f>Y200+K201</f>
        <v>850</v>
      </c>
      <c r="Z201" s="84">
        <f>Z200+L201</f>
        <v>300</v>
      </c>
      <c r="AA201" s="84">
        <f t="shared" ref="AA201:AC201" si="160">AA200+M201</f>
        <v>400</v>
      </c>
      <c r="AB201" s="84">
        <f t="shared" si="160"/>
        <v>0</v>
      </c>
      <c r="AC201" s="84">
        <f t="shared" si="160"/>
        <v>0</v>
      </c>
      <c r="AD201" s="84">
        <f t="shared" ref="AD201" si="161">AD200+P201</f>
        <v>0</v>
      </c>
      <c r="AF201" s="83">
        <f>KPCO_Additions_Winter!R201*'Key Assumptions'!$D42</f>
        <v>9</v>
      </c>
      <c r="AG201" s="83">
        <f>KPCO_Additions_Winter!S201*'Key Assumptions'!$D42</f>
        <v>5</v>
      </c>
      <c r="AH201" s="83">
        <f>KPCO_Additions_Winter!T201*'Key Assumptions'!$D42</f>
        <v>12</v>
      </c>
      <c r="AI201" s="83">
        <f>KPCO_Additions_Winter!U201*'Key Assumptions'!$D42</f>
        <v>13</v>
      </c>
      <c r="AJ201" s="83">
        <f>KPCO_Additions_Winter!V201*'Key Assumptions'!$D42</f>
        <v>4</v>
      </c>
      <c r="AK201" s="83">
        <f>KPCO_Additions_Winter!W201*'Key Assumptions'!$D42</f>
        <v>4</v>
      </c>
      <c r="AL201" s="83">
        <f>KPCO_Additions_Winter!X201*'Key Assumptions'!$D42</f>
        <v>8</v>
      </c>
      <c r="AM201" s="83">
        <f>KPCO_Additions_Winter!Y201*'Key Assumptions'!$D42</f>
        <v>17</v>
      </c>
      <c r="AN201" s="83">
        <f>KPCO_Additions_Winter!Z201*'Key Assumptions'!$D42</f>
        <v>6</v>
      </c>
      <c r="AO201" s="83">
        <f>KPCO_Additions_Winter!AA201*'Key Assumptions'!$D42</f>
        <v>8</v>
      </c>
      <c r="AP201" s="83">
        <f>KPCO_Additions_Winter!AB201*'Key Assumptions'!$D42</f>
        <v>0</v>
      </c>
      <c r="AQ201" s="83">
        <f>KPCO_Additions_Winter!AC201*'Key Assumptions'!$D42</f>
        <v>0</v>
      </c>
      <c r="AR201" s="83">
        <f>KPCO_Additions_Winter!AD201*'Key Assumptions'!$D42</f>
        <v>0</v>
      </c>
      <c r="AT201" t="s">
        <v>6</v>
      </c>
    </row>
    <row r="202" spans="1:46" x14ac:dyDescent="0.25">
      <c r="A202" s="10" t="str">
        <f>KPCO_Additions_Summer!A202</f>
        <v>Area 1001 Wind 2024</v>
      </c>
      <c r="B202" s="10">
        <f>KPCO_Additions_Summer!B202</f>
        <v>2024</v>
      </c>
      <c r="C202" s="10" t="str">
        <f>KPCO_Additions_Summer!C202</f>
        <v>Wind</v>
      </c>
      <c r="D202" s="102"/>
      <c r="E202" s="103"/>
      <c r="F202" s="102"/>
      <c r="G202" s="103"/>
      <c r="H202" s="103"/>
      <c r="I202" s="103"/>
      <c r="J202" s="103"/>
      <c r="K202" s="103"/>
      <c r="L202" s="103"/>
      <c r="M202" s="103"/>
      <c r="N202" s="103"/>
      <c r="O202" s="103"/>
      <c r="P202" s="102"/>
      <c r="R202" s="83">
        <f>D202</f>
        <v>0</v>
      </c>
      <c r="S202" s="83">
        <f>E202</f>
        <v>0</v>
      </c>
      <c r="T202" s="83">
        <f>F202</f>
        <v>0</v>
      </c>
      <c r="U202" s="83">
        <f>G202</f>
        <v>0</v>
      </c>
      <c r="V202" s="83">
        <f t="shared" ref="V202:W202" si="162">H202</f>
        <v>0</v>
      </c>
      <c r="W202" s="83">
        <f t="shared" si="162"/>
        <v>0</v>
      </c>
      <c r="X202" s="83">
        <f>J202</f>
        <v>0</v>
      </c>
      <c r="Y202" s="83">
        <f>K202</f>
        <v>0</v>
      </c>
      <c r="Z202" s="83">
        <f>L202</f>
        <v>0</v>
      </c>
      <c r="AA202" s="83">
        <f>M202</f>
        <v>0</v>
      </c>
      <c r="AB202" s="83">
        <f t="shared" ref="AB202:AC202" si="163">N202</f>
        <v>0</v>
      </c>
      <c r="AC202" s="83">
        <f t="shared" si="163"/>
        <v>0</v>
      </c>
      <c r="AD202" s="83">
        <f>P202</f>
        <v>0</v>
      </c>
      <c r="AF202" s="83">
        <f>KPCO_Additions_Winter!R202*'Key Assumptions'!$F23</f>
        <v>0</v>
      </c>
      <c r="AG202" s="83">
        <f>KPCO_Additions_Winter!S202*'Key Assumptions'!$F23</f>
        <v>0</v>
      </c>
      <c r="AH202" s="83">
        <f>KPCO_Additions_Winter!T202*'Key Assumptions'!$F23</f>
        <v>0</v>
      </c>
      <c r="AI202" s="83">
        <f>KPCO_Additions_Winter!U202*'Key Assumptions'!$F23</f>
        <v>0</v>
      </c>
      <c r="AJ202" s="83">
        <f>KPCO_Additions_Winter!V202*'Key Assumptions'!$F23</f>
        <v>0</v>
      </c>
      <c r="AK202" s="83">
        <f>KPCO_Additions_Winter!W202*'Key Assumptions'!$F23</f>
        <v>0</v>
      </c>
      <c r="AL202" s="83">
        <f>KPCO_Additions_Winter!X202*'Key Assumptions'!$F23</f>
        <v>0</v>
      </c>
      <c r="AM202" s="83">
        <f>KPCO_Additions_Winter!Y202*'Key Assumptions'!$F23</f>
        <v>0</v>
      </c>
      <c r="AN202" s="83">
        <f>KPCO_Additions_Winter!Z202*'Key Assumptions'!$F23</f>
        <v>0</v>
      </c>
      <c r="AO202" s="83">
        <f>KPCO_Additions_Winter!AA202*'Key Assumptions'!$F23</f>
        <v>0</v>
      </c>
      <c r="AP202" s="83">
        <f>KPCO_Additions_Winter!AB202*'Key Assumptions'!$F23</f>
        <v>0</v>
      </c>
      <c r="AQ202" s="83">
        <f>KPCO_Additions_Winter!AC202*'Key Assumptions'!$F23</f>
        <v>0</v>
      </c>
      <c r="AR202" s="83">
        <f>KPCO_Additions_Winter!AD202*'Key Assumptions'!$F23</f>
        <v>0</v>
      </c>
      <c r="AT202" t="s">
        <v>8</v>
      </c>
    </row>
    <row r="203" spans="1:46" x14ac:dyDescent="0.25">
      <c r="A203" s="10" t="str">
        <f>KPCO_Additions_Summer!A203</f>
        <v>Area 1001 Wind 2025</v>
      </c>
      <c r="B203" s="10">
        <f>KPCO_Additions_Summer!B203</f>
        <v>2025</v>
      </c>
      <c r="C203" s="10" t="str">
        <f>KPCO_Additions_Summer!C203</f>
        <v>Wind</v>
      </c>
      <c r="D203" s="102"/>
      <c r="E203" s="103"/>
      <c r="F203" s="102"/>
      <c r="G203" s="103"/>
      <c r="H203" s="103"/>
      <c r="I203" s="103"/>
      <c r="J203" s="103"/>
      <c r="K203" s="103"/>
      <c r="L203" s="103"/>
      <c r="M203" s="103"/>
      <c r="N203" s="103"/>
      <c r="O203" s="103"/>
      <c r="P203" s="102"/>
      <c r="R203" s="83">
        <f t="shared" ref="R203:R221" si="164">D203+R202</f>
        <v>0</v>
      </c>
      <c r="S203" s="83">
        <f t="shared" ref="S203:S221" si="165">E203+S202</f>
        <v>0</v>
      </c>
      <c r="T203" s="83">
        <f t="shared" ref="T203:T221" si="166">F203+T202</f>
        <v>0</v>
      </c>
      <c r="U203" s="83">
        <f t="shared" ref="U203:U221" si="167">G203+U202</f>
        <v>0</v>
      </c>
      <c r="V203" s="83">
        <f t="shared" ref="V203:W218" si="168">H203+V202</f>
        <v>0</v>
      </c>
      <c r="W203" s="83">
        <f t="shared" si="168"/>
        <v>0</v>
      </c>
      <c r="X203" s="83">
        <f t="shared" ref="X203:X221" si="169">J203+X202</f>
        <v>0</v>
      </c>
      <c r="Y203" s="83">
        <f t="shared" ref="Y203:Y221" si="170">K203+Y202</f>
        <v>0</v>
      </c>
      <c r="Z203" s="83">
        <f t="shared" ref="Z203:Z221" si="171">L203+Z202</f>
        <v>0</v>
      </c>
      <c r="AA203" s="83">
        <f t="shared" ref="AA203:AA221" si="172">M203+AA202</f>
        <v>0</v>
      </c>
      <c r="AB203" s="83">
        <f t="shared" ref="AB203:AC218" si="173">N203+AB202</f>
        <v>0</v>
      </c>
      <c r="AC203" s="83">
        <f t="shared" si="173"/>
        <v>0</v>
      </c>
      <c r="AD203" s="83">
        <f t="shared" ref="AD203:AD221" si="174">P203+AD202</f>
        <v>0</v>
      </c>
      <c r="AF203" s="83">
        <f>KPCO_Additions_Winter!R203*'Key Assumptions'!$F24</f>
        <v>0</v>
      </c>
      <c r="AG203" s="83">
        <f>KPCO_Additions_Winter!S203*'Key Assumptions'!$F24</f>
        <v>0</v>
      </c>
      <c r="AH203" s="83">
        <f>KPCO_Additions_Winter!T203*'Key Assumptions'!$F24</f>
        <v>0</v>
      </c>
      <c r="AI203" s="83">
        <f>KPCO_Additions_Winter!U203*'Key Assumptions'!$F24</f>
        <v>0</v>
      </c>
      <c r="AJ203" s="83">
        <f>KPCO_Additions_Winter!V203*'Key Assumptions'!$F24</f>
        <v>0</v>
      </c>
      <c r="AK203" s="83">
        <f>KPCO_Additions_Winter!W203*'Key Assumptions'!$F24</f>
        <v>0</v>
      </c>
      <c r="AL203" s="83">
        <f>KPCO_Additions_Winter!X203*'Key Assumptions'!$F24</f>
        <v>0</v>
      </c>
      <c r="AM203" s="83">
        <f>KPCO_Additions_Winter!Y203*'Key Assumptions'!$F24</f>
        <v>0</v>
      </c>
      <c r="AN203" s="83">
        <f>KPCO_Additions_Winter!Z203*'Key Assumptions'!$F24</f>
        <v>0</v>
      </c>
      <c r="AO203" s="83">
        <f>KPCO_Additions_Winter!AA203*'Key Assumptions'!$F24</f>
        <v>0</v>
      </c>
      <c r="AP203" s="83">
        <f>KPCO_Additions_Winter!AB203*'Key Assumptions'!$F24</f>
        <v>0</v>
      </c>
      <c r="AQ203" s="83">
        <f>KPCO_Additions_Winter!AC203*'Key Assumptions'!$F24</f>
        <v>0</v>
      </c>
      <c r="AR203" s="83">
        <f>KPCO_Additions_Winter!AD203*'Key Assumptions'!$F24</f>
        <v>0</v>
      </c>
      <c r="AT203" t="s">
        <v>8</v>
      </c>
    </row>
    <row r="204" spans="1:46" x14ac:dyDescent="0.25">
      <c r="A204" s="10" t="str">
        <f>KPCO_Additions_Summer!A204</f>
        <v>Area 1001 Wind 2026</v>
      </c>
      <c r="B204" s="10">
        <f>KPCO_Additions_Summer!B204</f>
        <v>2026</v>
      </c>
      <c r="C204" s="10" t="str">
        <f>KPCO_Additions_Summer!C204</f>
        <v>Wind</v>
      </c>
      <c r="D204" s="102">
        <v>100</v>
      </c>
      <c r="E204" s="102">
        <v>100</v>
      </c>
      <c r="F204" s="102">
        <v>100</v>
      </c>
      <c r="G204" s="102">
        <v>100</v>
      </c>
      <c r="H204" s="102">
        <v>100</v>
      </c>
      <c r="I204" s="102">
        <v>100</v>
      </c>
      <c r="J204" s="102">
        <v>100</v>
      </c>
      <c r="K204" s="102"/>
      <c r="L204" s="102">
        <v>100</v>
      </c>
      <c r="M204" s="103">
        <v>100</v>
      </c>
      <c r="N204" s="103"/>
      <c r="O204" s="103"/>
      <c r="P204" s="102"/>
      <c r="R204" s="83">
        <f t="shared" si="164"/>
        <v>100</v>
      </c>
      <c r="S204" s="83">
        <f t="shared" si="165"/>
        <v>100</v>
      </c>
      <c r="T204" s="83">
        <f t="shared" si="166"/>
        <v>100</v>
      </c>
      <c r="U204" s="83">
        <f t="shared" si="167"/>
        <v>100</v>
      </c>
      <c r="V204" s="83">
        <f t="shared" si="168"/>
        <v>100</v>
      </c>
      <c r="W204" s="83">
        <f t="shared" si="168"/>
        <v>100</v>
      </c>
      <c r="X204" s="83">
        <f t="shared" si="169"/>
        <v>100</v>
      </c>
      <c r="Y204" s="83">
        <f t="shared" si="170"/>
        <v>0</v>
      </c>
      <c r="Z204" s="83">
        <f t="shared" si="171"/>
        <v>100</v>
      </c>
      <c r="AA204" s="83">
        <f t="shared" si="172"/>
        <v>100</v>
      </c>
      <c r="AB204" s="83">
        <f t="shared" si="173"/>
        <v>0</v>
      </c>
      <c r="AC204" s="83">
        <f t="shared" si="173"/>
        <v>0</v>
      </c>
      <c r="AD204" s="83">
        <f t="shared" si="174"/>
        <v>0</v>
      </c>
      <c r="AF204" s="83">
        <f>KPCO_Additions_Winter!R204*'Key Assumptions'!$F25</f>
        <v>15.866666666666667</v>
      </c>
      <c r="AG204" s="83">
        <f>KPCO_Additions_Winter!S204*'Key Assumptions'!$F25</f>
        <v>15.866666666666667</v>
      </c>
      <c r="AH204" s="83">
        <f>KPCO_Additions_Winter!T204*'Key Assumptions'!$F25</f>
        <v>15.866666666666667</v>
      </c>
      <c r="AI204" s="83">
        <f>KPCO_Additions_Winter!U204*'Key Assumptions'!$F25</f>
        <v>15.866666666666667</v>
      </c>
      <c r="AJ204" s="83">
        <f>KPCO_Additions_Winter!V204*'Key Assumptions'!$F25</f>
        <v>15.866666666666667</v>
      </c>
      <c r="AK204" s="83">
        <f>KPCO_Additions_Winter!W204*'Key Assumptions'!$F25</f>
        <v>15.866666666666667</v>
      </c>
      <c r="AL204" s="83">
        <f>KPCO_Additions_Winter!X204*'Key Assumptions'!$F25</f>
        <v>15.866666666666667</v>
      </c>
      <c r="AM204" s="83">
        <f>KPCO_Additions_Winter!Y204*'Key Assumptions'!$F25</f>
        <v>0</v>
      </c>
      <c r="AN204" s="83">
        <f>KPCO_Additions_Winter!Z204*'Key Assumptions'!$F25</f>
        <v>15.866666666666667</v>
      </c>
      <c r="AO204" s="83">
        <f>KPCO_Additions_Winter!AA204*'Key Assumptions'!$F25</f>
        <v>15.866666666666667</v>
      </c>
      <c r="AP204" s="83">
        <f>KPCO_Additions_Winter!AB204*'Key Assumptions'!$F25</f>
        <v>0</v>
      </c>
      <c r="AQ204" s="83">
        <f>KPCO_Additions_Winter!AC204*'Key Assumptions'!$F25</f>
        <v>0</v>
      </c>
      <c r="AR204" s="83">
        <f>KPCO_Additions_Winter!AD204*'Key Assumptions'!$F25</f>
        <v>0</v>
      </c>
      <c r="AT204" t="s">
        <v>8</v>
      </c>
    </row>
    <row r="205" spans="1:46" x14ac:dyDescent="0.25">
      <c r="A205" s="10" t="str">
        <f>KPCO_Additions_Summer!A205</f>
        <v>Area 1001 Wind 2027</v>
      </c>
      <c r="B205" s="10">
        <f>KPCO_Additions_Summer!B205</f>
        <v>2027</v>
      </c>
      <c r="C205" s="10" t="str">
        <f>KPCO_Additions_Summer!C205</f>
        <v>Wind</v>
      </c>
      <c r="D205" s="102">
        <v>100</v>
      </c>
      <c r="E205" s="102">
        <v>100</v>
      </c>
      <c r="F205" s="102">
        <v>100</v>
      </c>
      <c r="G205" s="102">
        <v>100</v>
      </c>
      <c r="H205" s="102">
        <v>100</v>
      </c>
      <c r="I205" s="102">
        <v>100</v>
      </c>
      <c r="J205" s="102">
        <v>100</v>
      </c>
      <c r="K205" s="102"/>
      <c r="L205" s="102">
        <v>100</v>
      </c>
      <c r="M205" s="103">
        <v>100</v>
      </c>
      <c r="N205" s="103"/>
      <c r="O205" s="103"/>
      <c r="P205" s="102"/>
      <c r="R205" s="83">
        <f t="shared" si="164"/>
        <v>200</v>
      </c>
      <c r="S205" s="83">
        <f t="shared" si="165"/>
        <v>200</v>
      </c>
      <c r="T205" s="83">
        <f t="shared" si="166"/>
        <v>200</v>
      </c>
      <c r="U205" s="83">
        <f t="shared" si="167"/>
        <v>200</v>
      </c>
      <c r="V205" s="83">
        <f t="shared" si="168"/>
        <v>200</v>
      </c>
      <c r="W205" s="83">
        <f t="shared" si="168"/>
        <v>200</v>
      </c>
      <c r="X205" s="83">
        <f t="shared" si="169"/>
        <v>200</v>
      </c>
      <c r="Y205" s="83">
        <f t="shared" si="170"/>
        <v>0</v>
      </c>
      <c r="Z205" s="83">
        <f t="shared" si="171"/>
        <v>200</v>
      </c>
      <c r="AA205" s="83">
        <f t="shared" si="172"/>
        <v>200</v>
      </c>
      <c r="AB205" s="83">
        <f t="shared" si="173"/>
        <v>0</v>
      </c>
      <c r="AC205" s="83">
        <f t="shared" si="173"/>
        <v>0</v>
      </c>
      <c r="AD205" s="83">
        <f t="shared" si="174"/>
        <v>0</v>
      </c>
      <c r="AF205" s="83">
        <f>KPCO_Additions_Winter!R205*'Key Assumptions'!$F26</f>
        <v>29.790476190476191</v>
      </c>
      <c r="AG205" s="83">
        <f>KPCO_Additions_Winter!S205*'Key Assumptions'!$F26</f>
        <v>29.790476190476191</v>
      </c>
      <c r="AH205" s="83">
        <f>KPCO_Additions_Winter!T205*'Key Assumptions'!$F26</f>
        <v>29.790476190476191</v>
      </c>
      <c r="AI205" s="83">
        <f>KPCO_Additions_Winter!U205*'Key Assumptions'!$F26</f>
        <v>29.790476190476191</v>
      </c>
      <c r="AJ205" s="83">
        <f>KPCO_Additions_Winter!V205*'Key Assumptions'!$F26</f>
        <v>29.790476190476191</v>
      </c>
      <c r="AK205" s="83">
        <f>KPCO_Additions_Winter!W205*'Key Assumptions'!$F26</f>
        <v>29.790476190476191</v>
      </c>
      <c r="AL205" s="83">
        <f>KPCO_Additions_Winter!X205*'Key Assumptions'!$F26</f>
        <v>29.790476190476191</v>
      </c>
      <c r="AM205" s="83">
        <f>KPCO_Additions_Winter!Y205*'Key Assumptions'!$F26</f>
        <v>0</v>
      </c>
      <c r="AN205" s="83">
        <f>KPCO_Additions_Winter!Z205*'Key Assumptions'!$F26</f>
        <v>29.790476190476191</v>
      </c>
      <c r="AO205" s="83">
        <f>KPCO_Additions_Winter!AA205*'Key Assumptions'!$F26</f>
        <v>29.790476190476191</v>
      </c>
      <c r="AP205" s="83">
        <f>KPCO_Additions_Winter!AB205*'Key Assumptions'!$F26</f>
        <v>0</v>
      </c>
      <c r="AQ205" s="83">
        <f>KPCO_Additions_Winter!AC205*'Key Assumptions'!$F26</f>
        <v>0</v>
      </c>
      <c r="AR205" s="83">
        <f>KPCO_Additions_Winter!AD205*'Key Assumptions'!$F26</f>
        <v>0</v>
      </c>
      <c r="AT205" t="s">
        <v>8</v>
      </c>
    </row>
    <row r="206" spans="1:46" x14ac:dyDescent="0.25">
      <c r="A206" s="10" t="str">
        <f>KPCO_Additions_Summer!A206</f>
        <v>Area 1001 Wind 2028</v>
      </c>
      <c r="B206" s="10">
        <f>KPCO_Additions_Summer!B206</f>
        <v>2028</v>
      </c>
      <c r="C206" s="10" t="str">
        <f>KPCO_Additions_Summer!C206</f>
        <v>Wind</v>
      </c>
      <c r="D206" s="102">
        <v>100</v>
      </c>
      <c r="E206" s="102">
        <v>100</v>
      </c>
      <c r="F206" s="102">
        <v>100</v>
      </c>
      <c r="G206" s="102">
        <v>100</v>
      </c>
      <c r="H206" s="102">
        <v>100</v>
      </c>
      <c r="I206" s="102">
        <v>100</v>
      </c>
      <c r="J206" s="102">
        <v>100</v>
      </c>
      <c r="K206" s="102"/>
      <c r="L206" s="102">
        <v>100</v>
      </c>
      <c r="M206" s="103">
        <v>100</v>
      </c>
      <c r="N206" s="103"/>
      <c r="O206" s="103"/>
      <c r="P206" s="102"/>
      <c r="R206" s="83">
        <f t="shared" si="164"/>
        <v>300</v>
      </c>
      <c r="S206" s="83">
        <f t="shared" si="165"/>
        <v>300</v>
      </c>
      <c r="T206" s="83">
        <f t="shared" si="166"/>
        <v>300</v>
      </c>
      <c r="U206" s="83">
        <f t="shared" si="167"/>
        <v>300</v>
      </c>
      <c r="V206" s="83">
        <f t="shared" si="168"/>
        <v>300</v>
      </c>
      <c r="W206" s="83">
        <f t="shared" si="168"/>
        <v>300</v>
      </c>
      <c r="X206" s="83">
        <f t="shared" si="169"/>
        <v>300</v>
      </c>
      <c r="Y206" s="83">
        <f t="shared" si="170"/>
        <v>0</v>
      </c>
      <c r="Z206" s="83">
        <f t="shared" si="171"/>
        <v>300</v>
      </c>
      <c r="AA206" s="83">
        <f t="shared" si="172"/>
        <v>300</v>
      </c>
      <c r="AB206" s="83">
        <f t="shared" si="173"/>
        <v>0</v>
      </c>
      <c r="AC206" s="83">
        <f t="shared" si="173"/>
        <v>0</v>
      </c>
      <c r="AD206" s="83">
        <f t="shared" si="174"/>
        <v>0</v>
      </c>
      <c r="AF206" s="83">
        <f>KPCO_Additions_Winter!R206*'Key Assumptions'!$F27</f>
        <v>41.771428571428572</v>
      </c>
      <c r="AG206" s="83">
        <f>KPCO_Additions_Winter!S206*'Key Assumptions'!$F27</f>
        <v>41.771428571428572</v>
      </c>
      <c r="AH206" s="83">
        <f>KPCO_Additions_Winter!T206*'Key Assumptions'!$F27</f>
        <v>41.771428571428572</v>
      </c>
      <c r="AI206" s="83">
        <f>KPCO_Additions_Winter!U206*'Key Assumptions'!$F27</f>
        <v>41.771428571428572</v>
      </c>
      <c r="AJ206" s="83">
        <f>KPCO_Additions_Winter!V206*'Key Assumptions'!$F27</f>
        <v>41.771428571428572</v>
      </c>
      <c r="AK206" s="83">
        <f>KPCO_Additions_Winter!W206*'Key Assumptions'!$F27</f>
        <v>41.771428571428572</v>
      </c>
      <c r="AL206" s="83">
        <f>KPCO_Additions_Winter!X206*'Key Assumptions'!$F27</f>
        <v>41.771428571428572</v>
      </c>
      <c r="AM206" s="83">
        <f>KPCO_Additions_Winter!Y206*'Key Assumptions'!$F27</f>
        <v>0</v>
      </c>
      <c r="AN206" s="83">
        <f>KPCO_Additions_Winter!Z206*'Key Assumptions'!$F27</f>
        <v>41.771428571428572</v>
      </c>
      <c r="AO206" s="83">
        <f>KPCO_Additions_Winter!AA206*'Key Assumptions'!$F27</f>
        <v>41.771428571428572</v>
      </c>
      <c r="AP206" s="83">
        <f>KPCO_Additions_Winter!AB206*'Key Assumptions'!$F27</f>
        <v>0</v>
      </c>
      <c r="AQ206" s="83">
        <f>KPCO_Additions_Winter!AC206*'Key Assumptions'!$F27</f>
        <v>0</v>
      </c>
      <c r="AR206" s="83">
        <f>KPCO_Additions_Winter!AD206*'Key Assumptions'!$F27</f>
        <v>0</v>
      </c>
      <c r="AT206" t="s">
        <v>8</v>
      </c>
    </row>
    <row r="207" spans="1:46" x14ac:dyDescent="0.25">
      <c r="A207" s="10" t="str">
        <f>KPCO_Additions_Summer!A207</f>
        <v>Area 1001 Wind 2029</v>
      </c>
      <c r="B207" s="10">
        <f>KPCO_Additions_Summer!B207</f>
        <v>2029</v>
      </c>
      <c r="C207" s="10" t="str">
        <f>KPCO_Additions_Summer!C207</f>
        <v>Wind</v>
      </c>
      <c r="D207" s="102">
        <v>100</v>
      </c>
      <c r="E207" s="102">
        <v>100</v>
      </c>
      <c r="F207" s="102">
        <v>100</v>
      </c>
      <c r="G207" s="102">
        <v>100</v>
      </c>
      <c r="H207" s="102"/>
      <c r="I207" s="102">
        <v>100</v>
      </c>
      <c r="J207" s="102"/>
      <c r="K207" s="102"/>
      <c r="L207" s="102">
        <v>100</v>
      </c>
      <c r="M207" s="103"/>
      <c r="N207" s="103"/>
      <c r="O207" s="103"/>
      <c r="P207" s="102"/>
      <c r="R207" s="83">
        <f t="shared" si="164"/>
        <v>400</v>
      </c>
      <c r="S207" s="83">
        <f t="shared" si="165"/>
        <v>400</v>
      </c>
      <c r="T207" s="83">
        <f t="shared" si="166"/>
        <v>400</v>
      </c>
      <c r="U207" s="83">
        <f t="shared" si="167"/>
        <v>400</v>
      </c>
      <c r="V207" s="83">
        <f t="shared" si="168"/>
        <v>300</v>
      </c>
      <c r="W207" s="83">
        <f t="shared" si="168"/>
        <v>400</v>
      </c>
      <c r="X207" s="83">
        <f t="shared" si="169"/>
        <v>300</v>
      </c>
      <c r="Y207" s="83">
        <f t="shared" si="170"/>
        <v>0</v>
      </c>
      <c r="Z207" s="83">
        <f t="shared" si="171"/>
        <v>400</v>
      </c>
      <c r="AA207" s="83">
        <f t="shared" si="172"/>
        <v>300</v>
      </c>
      <c r="AB207" s="83">
        <f t="shared" si="173"/>
        <v>0</v>
      </c>
      <c r="AC207" s="83">
        <f t="shared" si="173"/>
        <v>0</v>
      </c>
      <c r="AD207" s="83">
        <f t="shared" si="174"/>
        <v>0</v>
      </c>
      <c r="AF207" s="83">
        <f>KPCO_Additions_Winter!R207*'Key Assumptions'!$F28</f>
        <v>55.695238095238096</v>
      </c>
      <c r="AG207" s="83">
        <f>KPCO_Additions_Winter!S207*'Key Assumptions'!$F28</f>
        <v>55.695238095238096</v>
      </c>
      <c r="AH207" s="83">
        <f>KPCO_Additions_Winter!T207*'Key Assumptions'!$F28</f>
        <v>55.695238095238096</v>
      </c>
      <c r="AI207" s="83">
        <f>KPCO_Additions_Winter!U207*'Key Assumptions'!$F28</f>
        <v>55.695238095238096</v>
      </c>
      <c r="AJ207" s="83">
        <f>KPCO_Additions_Winter!V207*'Key Assumptions'!$F28</f>
        <v>41.771428571428572</v>
      </c>
      <c r="AK207" s="83">
        <f>KPCO_Additions_Winter!W207*'Key Assumptions'!$F28</f>
        <v>55.695238095238096</v>
      </c>
      <c r="AL207" s="83">
        <f>KPCO_Additions_Winter!X207*'Key Assumptions'!$F28</f>
        <v>41.771428571428572</v>
      </c>
      <c r="AM207" s="83">
        <f>KPCO_Additions_Winter!Y207*'Key Assumptions'!$F28</f>
        <v>0</v>
      </c>
      <c r="AN207" s="83">
        <f>KPCO_Additions_Winter!Z207*'Key Assumptions'!$F28</f>
        <v>55.695238095238096</v>
      </c>
      <c r="AO207" s="83">
        <f>KPCO_Additions_Winter!AA207*'Key Assumptions'!$F28</f>
        <v>41.771428571428572</v>
      </c>
      <c r="AP207" s="83">
        <f>KPCO_Additions_Winter!AB207*'Key Assumptions'!$F28</f>
        <v>0</v>
      </c>
      <c r="AQ207" s="83">
        <f>KPCO_Additions_Winter!AC207*'Key Assumptions'!$F28</f>
        <v>0</v>
      </c>
      <c r="AR207" s="83">
        <f>KPCO_Additions_Winter!AD207*'Key Assumptions'!$F28</f>
        <v>0</v>
      </c>
      <c r="AT207" t="s">
        <v>8</v>
      </c>
    </row>
    <row r="208" spans="1:46" x14ac:dyDescent="0.25">
      <c r="A208" s="10" t="str">
        <f>KPCO_Additions_Summer!A208</f>
        <v>Area 1001 Wind 2030</v>
      </c>
      <c r="B208" s="10">
        <f>KPCO_Additions_Summer!B208</f>
        <v>2030</v>
      </c>
      <c r="C208" s="10" t="str">
        <f>KPCO_Additions_Summer!C208</f>
        <v>Wind</v>
      </c>
      <c r="D208" s="102">
        <v>100</v>
      </c>
      <c r="E208" s="102">
        <v>100</v>
      </c>
      <c r="F208" s="102">
        <v>100</v>
      </c>
      <c r="G208" s="102">
        <v>100</v>
      </c>
      <c r="H208" s="102"/>
      <c r="I208" s="103">
        <v>100</v>
      </c>
      <c r="J208" s="103">
        <v>100</v>
      </c>
      <c r="K208" s="103"/>
      <c r="L208" s="103">
        <v>100</v>
      </c>
      <c r="M208" s="103">
        <v>100</v>
      </c>
      <c r="N208" s="103"/>
      <c r="O208" s="103"/>
      <c r="P208" s="102"/>
      <c r="R208" s="83">
        <f t="shared" si="164"/>
        <v>500</v>
      </c>
      <c r="S208" s="83">
        <f t="shared" si="165"/>
        <v>500</v>
      </c>
      <c r="T208" s="83">
        <f t="shared" si="166"/>
        <v>500</v>
      </c>
      <c r="U208" s="83">
        <f t="shared" si="167"/>
        <v>500</v>
      </c>
      <c r="V208" s="83">
        <f t="shared" si="168"/>
        <v>300</v>
      </c>
      <c r="W208" s="83">
        <f t="shared" si="168"/>
        <v>500</v>
      </c>
      <c r="X208" s="83">
        <f t="shared" si="169"/>
        <v>400</v>
      </c>
      <c r="Y208" s="83">
        <f t="shared" si="170"/>
        <v>0</v>
      </c>
      <c r="Z208" s="83">
        <f t="shared" si="171"/>
        <v>500</v>
      </c>
      <c r="AA208" s="83">
        <f t="shared" si="172"/>
        <v>400</v>
      </c>
      <c r="AB208" s="83">
        <f t="shared" si="173"/>
        <v>0</v>
      </c>
      <c r="AC208" s="83">
        <f t="shared" si="173"/>
        <v>0</v>
      </c>
      <c r="AD208" s="83">
        <f t="shared" si="174"/>
        <v>0</v>
      </c>
      <c r="AF208" s="83">
        <f>KPCO_Additions_Winter!R208*'Key Assumptions'!$F29</f>
        <v>64.761904761904788</v>
      </c>
      <c r="AG208" s="83">
        <f>KPCO_Additions_Winter!S208*'Key Assumptions'!$F29</f>
        <v>64.761904761904788</v>
      </c>
      <c r="AH208" s="83">
        <f>KPCO_Additions_Winter!T208*'Key Assumptions'!$F29</f>
        <v>64.761904761904788</v>
      </c>
      <c r="AI208" s="83">
        <f>KPCO_Additions_Winter!U208*'Key Assumptions'!$F29</f>
        <v>64.761904761904788</v>
      </c>
      <c r="AJ208" s="83">
        <f>KPCO_Additions_Winter!V208*'Key Assumptions'!$F29</f>
        <v>38.857142857142868</v>
      </c>
      <c r="AK208" s="83">
        <f>KPCO_Additions_Winter!W208*'Key Assumptions'!$F29</f>
        <v>64.761904761904788</v>
      </c>
      <c r="AL208" s="83">
        <f>KPCO_Additions_Winter!X208*'Key Assumptions'!$F29</f>
        <v>51.809523809523824</v>
      </c>
      <c r="AM208" s="83">
        <f>KPCO_Additions_Winter!Y208*'Key Assumptions'!$F29</f>
        <v>0</v>
      </c>
      <c r="AN208" s="83">
        <f>KPCO_Additions_Winter!Z208*'Key Assumptions'!$F29</f>
        <v>64.761904761904788</v>
      </c>
      <c r="AO208" s="83">
        <f>KPCO_Additions_Winter!AA208*'Key Assumptions'!$F29</f>
        <v>51.809523809523824</v>
      </c>
      <c r="AP208" s="83">
        <f>KPCO_Additions_Winter!AB208*'Key Assumptions'!$F29</f>
        <v>0</v>
      </c>
      <c r="AQ208" s="83">
        <f>KPCO_Additions_Winter!AC208*'Key Assumptions'!$F29</f>
        <v>0</v>
      </c>
      <c r="AR208" s="83">
        <f>KPCO_Additions_Winter!AD208*'Key Assumptions'!$F29</f>
        <v>0</v>
      </c>
      <c r="AT208" t="s">
        <v>8</v>
      </c>
    </row>
    <row r="209" spans="1:46" x14ac:dyDescent="0.25">
      <c r="A209" s="10" t="str">
        <f>KPCO_Additions_Summer!A209</f>
        <v>Area 1001 Wind 2031</v>
      </c>
      <c r="B209" s="10">
        <f>KPCO_Additions_Summer!B209</f>
        <v>2031</v>
      </c>
      <c r="C209" s="10" t="str">
        <f>KPCO_Additions_Summer!C209</f>
        <v>Wind</v>
      </c>
      <c r="D209" s="102">
        <v>100</v>
      </c>
      <c r="E209" s="102">
        <v>100</v>
      </c>
      <c r="F209" s="102">
        <v>100</v>
      </c>
      <c r="G209" s="102">
        <v>100</v>
      </c>
      <c r="H209" s="102"/>
      <c r="I209" s="103">
        <v>100</v>
      </c>
      <c r="J209" s="103">
        <v>100</v>
      </c>
      <c r="K209" s="103"/>
      <c r="L209" s="103">
        <v>100</v>
      </c>
      <c r="M209" s="103">
        <v>100</v>
      </c>
      <c r="N209" s="103"/>
      <c r="O209" s="103"/>
      <c r="P209" s="102"/>
      <c r="R209" s="83">
        <f t="shared" si="164"/>
        <v>600</v>
      </c>
      <c r="S209" s="83">
        <f t="shared" si="165"/>
        <v>600</v>
      </c>
      <c r="T209" s="83">
        <f t="shared" si="166"/>
        <v>600</v>
      </c>
      <c r="U209" s="83">
        <f t="shared" si="167"/>
        <v>600</v>
      </c>
      <c r="V209" s="83">
        <f t="shared" si="168"/>
        <v>300</v>
      </c>
      <c r="W209" s="83">
        <f t="shared" si="168"/>
        <v>600</v>
      </c>
      <c r="X209" s="83">
        <f t="shared" si="169"/>
        <v>500</v>
      </c>
      <c r="Y209" s="83">
        <f t="shared" si="170"/>
        <v>0</v>
      </c>
      <c r="Z209" s="83">
        <f t="shared" si="171"/>
        <v>600</v>
      </c>
      <c r="AA209" s="83">
        <f t="shared" si="172"/>
        <v>500</v>
      </c>
      <c r="AB209" s="83">
        <f t="shared" si="173"/>
        <v>0</v>
      </c>
      <c r="AC209" s="83">
        <f t="shared" si="173"/>
        <v>0</v>
      </c>
      <c r="AD209" s="83">
        <f t="shared" si="174"/>
        <v>0</v>
      </c>
      <c r="AF209" s="83">
        <f>KPCO_Additions_Winter!R209*'Key Assumptions'!$F30</f>
        <v>77.714285714285737</v>
      </c>
      <c r="AG209" s="83">
        <f>KPCO_Additions_Winter!S209*'Key Assumptions'!$F30</f>
        <v>77.714285714285737</v>
      </c>
      <c r="AH209" s="83">
        <f>KPCO_Additions_Winter!T209*'Key Assumptions'!$F30</f>
        <v>77.714285714285737</v>
      </c>
      <c r="AI209" s="83">
        <f>KPCO_Additions_Winter!U209*'Key Assumptions'!$F30</f>
        <v>77.714285714285737</v>
      </c>
      <c r="AJ209" s="83">
        <f>KPCO_Additions_Winter!V209*'Key Assumptions'!$F30</f>
        <v>38.857142857142868</v>
      </c>
      <c r="AK209" s="83">
        <f>KPCO_Additions_Winter!W209*'Key Assumptions'!$F30</f>
        <v>77.714285714285737</v>
      </c>
      <c r="AL209" s="83">
        <f>KPCO_Additions_Winter!X209*'Key Assumptions'!$F30</f>
        <v>64.761904761904788</v>
      </c>
      <c r="AM209" s="83">
        <f>KPCO_Additions_Winter!Y209*'Key Assumptions'!$F30</f>
        <v>0</v>
      </c>
      <c r="AN209" s="83">
        <f>KPCO_Additions_Winter!Z209*'Key Assumptions'!$F30</f>
        <v>77.714285714285737</v>
      </c>
      <c r="AO209" s="83">
        <f>KPCO_Additions_Winter!AA209*'Key Assumptions'!$F30</f>
        <v>64.761904761904788</v>
      </c>
      <c r="AP209" s="83">
        <f>KPCO_Additions_Winter!AB209*'Key Assumptions'!$F30</f>
        <v>0</v>
      </c>
      <c r="AQ209" s="83">
        <f>KPCO_Additions_Winter!AC209*'Key Assumptions'!$F30</f>
        <v>0</v>
      </c>
      <c r="AR209" s="83">
        <f>KPCO_Additions_Winter!AD209*'Key Assumptions'!$F30</f>
        <v>0</v>
      </c>
      <c r="AT209" t="s">
        <v>8</v>
      </c>
    </row>
    <row r="210" spans="1:46" x14ac:dyDescent="0.25">
      <c r="A210" s="10" t="str">
        <f>KPCO_Additions_Summer!A210</f>
        <v>Area 1001 Wind 2032</v>
      </c>
      <c r="B210" s="10">
        <f>KPCO_Additions_Summer!B210</f>
        <v>2032</v>
      </c>
      <c r="C210" s="10" t="str">
        <f>KPCO_Additions_Summer!C210</f>
        <v>Wind</v>
      </c>
      <c r="D210" s="102">
        <v>100</v>
      </c>
      <c r="E210" s="103">
        <v>100</v>
      </c>
      <c r="F210" s="102">
        <v>100</v>
      </c>
      <c r="G210" s="103">
        <v>100</v>
      </c>
      <c r="H210" s="103"/>
      <c r="I210" s="103">
        <v>100</v>
      </c>
      <c r="J210" s="103"/>
      <c r="K210" s="103"/>
      <c r="L210" s="103">
        <v>100</v>
      </c>
      <c r="M210" s="103"/>
      <c r="N210" s="103"/>
      <c r="O210" s="103"/>
      <c r="P210" s="102"/>
      <c r="R210" s="83">
        <f t="shared" si="164"/>
        <v>700</v>
      </c>
      <c r="S210" s="83">
        <f t="shared" si="165"/>
        <v>700</v>
      </c>
      <c r="T210" s="83">
        <f t="shared" si="166"/>
        <v>700</v>
      </c>
      <c r="U210" s="83">
        <f t="shared" si="167"/>
        <v>700</v>
      </c>
      <c r="V210" s="83">
        <f t="shared" si="168"/>
        <v>300</v>
      </c>
      <c r="W210" s="83">
        <f t="shared" si="168"/>
        <v>700</v>
      </c>
      <c r="X210" s="83">
        <f t="shared" si="169"/>
        <v>500</v>
      </c>
      <c r="Y210" s="83">
        <f t="shared" si="170"/>
        <v>0</v>
      </c>
      <c r="Z210" s="83">
        <f t="shared" si="171"/>
        <v>700</v>
      </c>
      <c r="AA210" s="83">
        <f t="shared" si="172"/>
        <v>500</v>
      </c>
      <c r="AB210" s="83">
        <f t="shared" si="173"/>
        <v>0</v>
      </c>
      <c r="AC210" s="83">
        <f t="shared" si="173"/>
        <v>0</v>
      </c>
      <c r="AD210" s="83">
        <f t="shared" si="174"/>
        <v>0</v>
      </c>
      <c r="AF210" s="83">
        <f>KPCO_Additions_Winter!R210*'Key Assumptions'!$F31</f>
        <v>90.6666666666667</v>
      </c>
      <c r="AG210" s="83">
        <f>KPCO_Additions_Winter!S210*'Key Assumptions'!$F31</f>
        <v>90.6666666666667</v>
      </c>
      <c r="AH210" s="83">
        <f>KPCO_Additions_Winter!T210*'Key Assumptions'!$F31</f>
        <v>90.6666666666667</v>
      </c>
      <c r="AI210" s="83">
        <f>KPCO_Additions_Winter!U210*'Key Assumptions'!$F31</f>
        <v>90.6666666666667</v>
      </c>
      <c r="AJ210" s="83">
        <f>KPCO_Additions_Winter!V210*'Key Assumptions'!$F31</f>
        <v>38.857142857142868</v>
      </c>
      <c r="AK210" s="83">
        <f>KPCO_Additions_Winter!W210*'Key Assumptions'!$F31</f>
        <v>90.6666666666667</v>
      </c>
      <c r="AL210" s="83">
        <f>KPCO_Additions_Winter!X210*'Key Assumptions'!$F31</f>
        <v>64.761904761904788</v>
      </c>
      <c r="AM210" s="83">
        <f>KPCO_Additions_Winter!Y210*'Key Assumptions'!$F31</f>
        <v>0</v>
      </c>
      <c r="AN210" s="83">
        <f>KPCO_Additions_Winter!Z210*'Key Assumptions'!$F31</f>
        <v>90.6666666666667</v>
      </c>
      <c r="AO210" s="83">
        <f>KPCO_Additions_Winter!AA210*'Key Assumptions'!$F31</f>
        <v>64.761904761904788</v>
      </c>
      <c r="AP210" s="83">
        <f>KPCO_Additions_Winter!AB210*'Key Assumptions'!$F31</f>
        <v>0</v>
      </c>
      <c r="AQ210" s="83">
        <f>KPCO_Additions_Winter!AC210*'Key Assumptions'!$F31</f>
        <v>0</v>
      </c>
      <c r="AR210" s="83">
        <f>KPCO_Additions_Winter!AD210*'Key Assumptions'!$F31</f>
        <v>0</v>
      </c>
      <c r="AT210" t="s">
        <v>8</v>
      </c>
    </row>
    <row r="211" spans="1:46" x14ac:dyDescent="0.25">
      <c r="A211" s="10" t="str">
        <f>KPCO_Additions_Summer!A211</f>
        <v>Area 1001 Wind 2033</v>
      </c>
      <c r="B211" s="10">
        <f>KPCO_Additions_Summer!B211</f>
        <v>2033</v>
      </c>
      <c r="C211" s="10" t="str">
        <f>KPCO_Additions_Summer!C211</f>
        <v>Wind</v>
      </c>
      <c r="D211" s="103">
        <v>100</v>
      </c>
      <c r="E211" s="103">
        <v>100</v>
      </c>
      <c r="F211" s="103">
        <v>100</v>
      </c>
      <c r="G211" s="103">
        <v>100</v>
      </c>
      <c r="H211" s="103"/>
      <c r="I211" s="103">
        <v>100</v>
      </c>
      <c r="J211" s="103"/>
      <c r="K211" s="103"/>
      <c r="L211" s="103">
        <v>100</v>
      </c>
      <c r="M211" s="103"/>
      <c r="N211" s="103"/>
      <c r="O211" s="103"/>
      <c r="P211" s="102"/>
      <c r="R211" s="83">
        <f t="shared" si="164"/>
        <v>800</v>
      </c>
      <c r="S211" s="83">
        <f t="shared" si="165"/>
        <v>800</v>
      </c>
      <c r="T211" s="83">
        <f t="shared" si="166"/>
        <v>800</v>
      </c>
      <c r="U211" s="83">
        <f t="shared" si="167"/>
        <v>800</v>
      </c>
      <c r="V211" s="83">
        <f t="shared" si="168"/>
        <v>300</v>
      </c>
      <c r="W211" s="83">
        <f t="shared" si="168"/>
        <v>800</v>
      </c>
      <c r="X211" s="83">
        <f t="shared" si="169"/>
        <v>500</v>
      </c>
      <c r="Y211" s="83">
        <f t="shared" si="170"/>
        <v>0</v>
      </c>
      <c r="Z211" s="83">
        <f t="shared" si="171"/>
        <v>800</v>
      </c>
      <c r="AA211" s="83">
        <f t="shared" si="172"/>
        <v>500</v>
      </c>
      <c r="AB211" s="83">
        <f t="shared" si="173"/>
        <v>0</v>
      </c>
      <c r="AC211" s="83">
        <f t="shared" si="173"/>
        <v>0</v>
      </c>
      <c r="AD211" s="83">
        <f t="shared" si="174"/>
        <v>0</v>
      </c>
      <c r="AF211" s="83">
        <f>KPCO_Additions_Winter!R211*'Key Assumptions'!$F32</f>
        <v>103.61904761904765</v>
      </c>
      <c r="AG211" s="83">
        <f>KPCO_Additions_Winter!S211*'Key Assumptions'!$F32</f>
        <v>103.61904761904765</v>
      </c>
      <c r="AH211" s="83">
        <f>KPCO_Additions_Winter!T211*'Key Assumptions'!$F32</f>
        <v>103.61904761904765</v>
      </c>
      <c r="AI211" s="83">
        <f>KPCO_Additions_Winter!U211*'Key Assumptions'!$F32</f>
        <v>103.61904761904765</v>
      </c>
      <c r="AJ211" s="83">
        <f>KPCO_Additions_Winter!V211*'Key Assumptions'!$F32</f>
        <v>38.857142857142868</v>
      </c>
      <c r="AK211" s="83">
        <f>KPCO_Additions_Winter!W211*'Key Assumptions'!$F32</f>
        <v>103.61904761904765</v>
      </c>
      <c r="AL211" s="83">
        <f>KPCO_Additions_Winter!X211*'Key Assumptions'!$F32</f>
        <v>64.761904761904788</v>
      </c>
      <c r="AM211" s="83">
        <f>KPCO_Additions_Winter!Y211*'Key Assumptions'!$F32</f>
        <v>0</v>
      </c>
      <c r="AN211" s="83">
        <f>KPCO_Additions_Winter!Z211*'Key Assumptions'!$F32</f>
        <v>103.61904761904765</v>
      </c>
      <c r="AO211" s="83">
        <f>KPCO_Additions_Winter!AA211*'Key Assumptions'!$F32</f>
        <v>64.761904761904788</v>
      </c>
      <c r="AP211" s="83">
        <f>KPCO_Additions_Winter!AB211*'Key Assumptions'!$F32</f>
        <v>0</v>
      </c>
      <c r="AQ211" s="83">
        <f>KPCO_Additions_Winter!AC211*'Key Assumptions'!$F32</f>
        <v>0</v>
      </c>
      <c r="AR211" s="83">
        <f>KPCO_Additions_Winter!AD211*'Key Assumptions'!$F32</f>
        <v>0</v>
      </c>
      <c r="AT211" t="s">
        <v>8</v>
      </c>
    </row>
    <row r="212" spans="1:46" x14ac:dyDescent="0.25">
      <c r="A212" s="10" t="str">
        <f>KPCO_Additions_Summer!A212</f>
        <v>Area 1001 Wind 2034</v>
      </c>
      <c r="B212" s="10">
        <f>KPCO_Additions_Summer!B212</f>
        <v>2034</v>
      </c>
      <c r="C212" s="10" t="str">
        <f>KPCO_Additions_Summer!C212</f>
        <v>Wind</v>
      </c>
      <c r="D212" s="103">
        <v>100</v>
      </c>
      <c r="E212" s="103"/>
      <c r="F212" s="103"/>
      <c r="G212" s="103"/>
      <c r="H212" s="103"/>
      <c r="I212" s="103"/>
      <c r="J212" s="103"/>
      <c r="K212" s="103"/>
      <c r="L212" s="103">
        <v>100</v>
      </c>
      <c r="M212" s="103"/>
      <c r="N212" s="103"/>
      <c r="O212" s="103"/>
      <c r="P212" s="102"/>
      <c r="R212" s="83">
        <f t="shared" si="164"/>
        <v>900</v>
      </c>
      <c r="S212" s="83">
        <f t="shared" si="165"/>
        <v>800</v>
      </c>
      <c r="T212" s="83">
        <f t="shared" si="166"/>
        <v>800</v>
      </c>
      <c r="U212" s="83">
        <f t="shared" si="167"/>
        <v>800</v>
      </c>
      <c r="V212" s="83">
        <f t="shared" si="168"/>
        <v>300</v>
      </c>
      <c r="W212" s="83">
        <f t="shared" si="168"/>
        <v>800</v>
      </c>
      <c r="X212" s="83">
        <f t="shared" si="169"/>
        <v>500</v>
      </c>
      <c r="Y212" s="83">
        <f t="shared" si="170"/>
        <v>0</v>
      </c>
      <c r="Z212" s="83">
        <f t="shared" si="171"/>
        <v>900</v>
      </c>
      <c r="AA212" s="83">
        <f t="shared" si="172"/>
        <v>500</v>
      </c>
      <c r="AB212" s="83">
        <f t="shared" si="173"/>
        <v>0</v>
      </c>
      <c r="AC212" s="83">
        <f t="shared" si="173"/>
        <v>0</v>
      </c>
      <c r="AD212" s="83">
        <f t="shared" si="174"/>
        <v>0</v>
      </c>
      <c r="AF212" s="83">
        <f>KPCO_Additions_Winter!R212*'Key Assumptions'!$F33</f>
        <v>116.57142857142861</v>
      </c>
      <c r="AG212" s="83">
        <f>KPCO_Additions_Winter!S212*'Key Assumptions'!$F33</f>
        <v>103.61904761904765</v>
      </c>
      <c r="AH212" s="83">
        <f>KPCO_Additions_Winter!T212*'Key Assumptions'!$F33</f>
        <v>103.61904761904765</v>
      </c>
      <c r="AI212" s="83">
        <f>KPCO_Additions_Winter!U212*'Key Assumptions'!$F33</f>
        <v>103.61904761904765</v>
      </c>
      <c r="AJ212" s="83">
        <f>KPCO_Additions_Winter!V212*'Key Assumptions'!$F33</f>
        <v>38.857142857142868</v>
      </c>
      <c r="AK212" s="83">
        <f>KPCO_Additions_Winter!W212*'Key Assumptions'!$F33</f>
        <v>103.61904761904765</v>
      </c>
      <c r="AL212" s="83">
        <f>KPCO_Additions_Winter!X212*'Key Assumptions'!$F33</f>
        <v>64.761904761904788</v>
      </c>
      <c r="AM212" s="83">
        <f>KPCO_Additions_Winter!Y212*'Key Assumptions'!$F33</f>
        <v>0</v>
      </c>
      <c r="AN212" s="83">
        <f>KPCO_Additions_Winter!Z212*'Key Assumptions'!$F33</f>
        <v>116.57142857142861</v>
      </c>
      <c r="AO212" s="83">
        <f>KPCO_Additions_Winter!AA212*'Key Assumptions'!$F33</f>
        <v>64.761904761904788</v>
      </c>
      <c r="AP212" s="83">
        <f>KPCO_Additions_Winter!AB212*'Key Assumptions'!$F33</f>
        <v>0</v>
      </c>
      <c r="AQ212" s="83">
        <f>KPCO_Additions_Winter!AC212*'Key Assumptions'!$F33</f>
        <v>0</v>
      </c>
      <c r="AR212" s="83">
        <f>KPCO_Additions_Winter!AD212*'Key Assumptions'!$F33</f>
        <v>0</v>
      </c>
      <c r="AT212" t="s">
        <v>8</v>
      </c>
    </row>
    <row r="213" spans="1:46" x14ac:dyDescent="0.25">
      <c r="A213" s="10" t="str">
        <f>KPCO_Additions_Summer!A213</f>
        <v>Area 1001 Wind 2035</v>
      </c>
      <c r="B213" s="10">
        <f>KPCO_Additions_Summer!B213</f>
        <v>2035</v>
      </c>
      <c r="C213" s="10" t="str">
        <f>KPCO_Additions_Summer!C213</f>
        <v>Wind</v>
      </c>
      <c r="D213" s="103">
        <v>100</v>
      </c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2"/>
      <c r="R213" s="83">
        <f t="shared" si="164"/>
        <v>1000</v>
      </c>
      <c r="S213" s="83">
        <f t="shared" si="165"/>
        <v>800</v>
      </c>
      <c r="T213" s="83">
        <f t="shared" si="166"/>
        <v>800</v>
      </c>
      <c r="U213" s="83">
        <f t="shared" si="167"/>
        <v>800</v>
      </c>
      <c r="V213" s="83">
        <f t="shared" si="168"/>
        <v>300</v>
      </c>
      <c r="W213" s="83">
        <f t="shared" si="168"/>
        <v>800</v>
      </c>
      <c r="X213" s="83">
        <f t="shared" si="169"/>
        <v>500</v>
      </c>
      <c r="Y213" s="83">
        <f t="shared" si="170"/>
        <v>0</v>
      </c>
      <c r="Z213" s="83">
        <f t="shared" si="171"/>
        <v>900</v>
      </c>
      <c r="AA213" s="83">
        <f t="shared" si="172"/>
        <v>500</v>
      </c>
      <c r="AB213" s="83">
        <f t="shared" si="173"/>
        <v>0</v>
      </c>
      <c r="AC213" s="83">
        <f t="shared" si="173"/>
        <v>0</v>
      </c>
      <c r="AD213" s="83">
        <f t="shared" si="174"/>
        <v>0</v>
      </c>
      <c r="AF213" s="83">
        <f>KPCO_Additions_Winter!R213*'Key Assumptions'!$F34</f>
        <v>129.52380952380958</v>
      </c>
      <c r="AG213" s="83">
        <f>KPCO_Additions_Winter!S213*'Key Assumptions'!$F34</f>
        <v>103.61904761904765</v>
      </c>
      <c r="AH213" s="83">
        <f>KPCO_Additions_Winter!T213*'Key Assumptions'!$F34</f>
        <v>103.61904761904765</v>
      </c>
      <c r="AI213" s="83">
        <f>KPCO_Additions_Winter!U213*'Key Assumptions'!$F34</f>
        <v>103.61904761904765</v>
      </c>
      <c r="AJ213" s="83">
        <f>KPCO_Additions_Winter!V213*'Key Assumptions'!$F34</f>
        <v>38.857142857142868</v>
      </c>
      <c r="AK213" s="83">
        <f>KPCO_Additions_Winter!W213*'Key Assumptions'!$F34</f>
        <v>103.61904761904765</v>
      </c>
      <c r="AL213" s="83">
        <f>KPCO_Additions_Winter!X213*'Key Assumptions'!$F34</f>
        <v>64.761904761904788</v>
      </c>
      <c r="AM213" s="83">
        <f>KPCO_Additions_Winter!Y213*'Key Assumptions'!$F34</f>
        <v>0</v>
      </c>
      <c r="AN213" s="83">
        <f>KPCO_Additions_Winter!Z213*'Key Assumptions'!$F34</f>
        <v>116.57142857142861</v>
      </c>
      <c r="AO213" s="83">
        <f>KPCO_Additions_Winter!AA213*'Key Assumptions'!$F34</f>
        <v>64.761904761904788</v>
      </c>
      <c r="AP213" s="83">
        <f>KPCO_Additions_Winter!AB213*'Key Assumptions'!$F34</f>
        <v>0</v>
      </c>
      <c r="AQ213" s="83">
        <f>KPCO_Additions_Winter!AC213*'Key Assumptions'!$F34</f>
        <v>0</v>
      </c>
      <c r="AR213" s="83">
        <f>KPCO_Additions_Winter!AD213*'Key Assumptions'!$F34</f>
        <v>0</v>
      </c>
      <c r="AT213" t="s">
        <v>8</v>
      </c>
    </row>
    <row r="214" spans="1:46" x14ac:dyDescent="0.25">
      <c r="A214" s="10" t="str">
        <f>KPCO_Additions_Summer!A214</f>
        <v>Area 1001 Wind 2036</v>
      </c>
      <c r="B214" s="10">
        <f>KPCO_Additions_Summer!B214</f>
        <v>2036</v>
      </c>
      <c r="C214" s="10" t="str">
        <f>KPCO_Additions_Summer!C214</f>
        <v>Wind</v>
      </c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2"/>
      <c r="R214" s="83">
        <f t="shared" si="164"/>
        <v>1000</v>
      </c>
      <c r="S214" s="83">
        <f t="shared" si="165"/>
        <v>800</v>
      </c>
      <c r="T214" s="83">
        <f t="shared" si="166"/>
        <v>800</v>
      </c>
      <c r="U214" s="83">
        <f t="shared" si="167"/>
        <v>800</v>
      </c>
      <c r="V214" s="83">
        <f t="shared" si="168"/>
        <v>300</v>
      </c>
      <c r="W214" s="83">
        <f t="shared" si="168"/>
        <v>800</v>
      </c>
      <c r="X214" s="83">
        <f t="shared" si="169"/>
        <v>500</v>
      </c>
      <c r="Y214" s="83">
        <f t="shared" si="170"/>
        <v>0</v>
      </c>
      <c r="Z214" s="83">
        <f t="shared" si="171"/>
        <v>900</v>
      </c>
      <c r="AA214" s="83">
        <f t="shared" si="172"/>
        <v>500</v>
      </c>
      <c r="AB214" s="83">
        <f t="shared" si="173"/>
        <v>0</v>
      </c>
      <c r="AC214" s="83">
        <f t="shared" si="173"/>
        <v>0</v>
      </c>
      <c r="AD214" s="83">
        <f t="shared" si="174"/>
        <v>0</v>
      </c>
      <c r="AF214" s="83">
        <f>KPCO_Additions_Winter!R214*'Key Assumptions'!$F35</f>
        <v>129.52380952380958</v>
      </c>
      <c r="AG214" s="83">
        <f>KPCO_Additions_Winter!S214*'Key Assumptions'!$F35</f>
        <v>103.61904761904765</v>
      </c>
      <c r="AH214" s="83">
        <f>KPCO_Additions_Winter!T214*'Key Assumptions'!$F35</f>
        <v>103.61904761904765</v>
      </c>
      <c r="AI214" s="83">
        <f>KPCO_Additions_Winter!U214*'Key Assumptions'!$F35</f>
        <v>103.61904761904765</v>
      </c>
      <c r="AJ214" s="83">
        <f>KPCO_Additions_Winter!V214*'Key Assumptions'!$F35</f>
        <v>38.857142857142868</v>
      </c>
      <c r="AK214" s="83">
        <f>KPCO_Additions_Winter!W214*'Key Assumptions'!$F35</f>
        <v>103.61904761904765</v>
      </c>
      <c r="AL214" s="83">
        <f>KPCO_Additions_Winter!X214*'Key Assumptions'!$F35</f>
        <v>64.761904761904788</v>
      </c>
      <c r="AM214" s="83">
        <f>KPCO_Additions_Winter!Y214*'Key Assumptions'!$F35</f>
        <v>0</v>
      </c>
      <c r="AN214" s="83">
        <f>KPCO_Additions_Winter!Z214*'Key Assumptions'!$F35</f>
        <v>116.57142857142861</v>
      </c>
      <c r="AO214" s="83">
        <f>KPCO_Additions_Winter!AA214*'Key Assumptions'!$F35</f>
        <v>64.761904761904788</v>
      </c>
      <c r="AP214" s="83">
        <f>KPCO_Additions_Winter!AB214*'Key Assumptions'!$F35</f>
        <v>0</v>
      </c>
      <c r="AQ214" s="83">
        <f>KPCO_Additions_Winter!AC214*'Key Assumptions'!$F35</f>
        <v>0</v>
      </c>
      <c r="AR214" s="83">
        <f>KPCO_Additions_Winter!AD214*'Key Assumptions'!$F35</f>
        <v>0</v>
      </c>
      <c r="AT214" t="s">
        <v>8</v>
      </c>
    </row>
    <row r="215" spans="1:46" x14ac:dyDescent="0.25">
      <c r="A215" s="10" t="str">
        <f>KPCO_Additions_Summer!A215</f>
        <v>Area 1001 Wind 2037</v>
      </c>
      <c r="B215" s="10">
        <f>KPCO_Additions_Summer!B215</f>
        <v>2037</v>
      </c>
      <c r="C215" s="10" t="str">
        <f>KPCO_Additions_Summer!C215</f>
        <v>Wind</v>
      </c>
      <c r="D215" s="103"/>
      <c r="E215" s="103">
        <v>100</v>
      </c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2"/>
      <c r="R215" s="83">
        <f t="shared" si="164"/>
        <v>1000</v>
      </c>
      <c r="S215" s="83">
        <f t="shared" si="165"/>
        <v>900</v>
      </c>
      <c r="T215" s="83">
        <f t="shared" si="166"/>
        <v>800</v>
      </c>
      <c r="U215" s="83">
        <f t="shared" si="167"/>
        <v>800</v>
      </c>
      <c r="V215" s="83">
        <f t="shared" si="168"/>
        <v>300</v>
      </c>
      <c r="W215" s="83">
        <f t="shared" si="168"/>
        <v>800</v>
      </c>
      <c r="X215" s="83">
        <f t="shared" si="169"/>
        <v>500</v>
      </c>
      <c r="Y215" s="83">
        <f t="shared" si="170"/>
        <v>0</v>
      </c>
      <c r="Z215" s="83">
        <f t="shared" si="171"/>
        <v>900</v>
      </c>
      <c r="AA215" s="83">
        <f t="shared" si="172"/>
        <v>500</v>
      </c>
      <c r="AB215" s="83">
        <f t="shared" si="173"/>
        <v>0</v>
      </c>
      <c r="AC215" s="83">
        <f t="shared" si="173"/>
        <v>0</v>
      </c>
      <c r="AD215" s="83">
        <f t="shared" si="174"/>
        <v>0</v>
      </c>
      <c r="AF215" s="83">
        <f>KPCO_Additions_Winter!R215*'Key Assumptions'!$F36</f>
        <v>129.52380952380958</v>
      </c>
      <c r="AG215" s="83">
        <f>KPCO_Additions_Winter!S215*'Key Assumptions'!$F36</f>
        <v>116.57142857142861</v>
      </c>
      <c r="AH215" s="83">
        <f>KPCO_Additions_Winter!T215*'Key Assumptions'!$F36</f>
        <v>103.61904761904765</v>
      </c>
      <c r="AI215" s="83">
        <f>KPCO_Additions_Winter!U215*'Key Assumptions'!$F36</f>
        <v>103.61904761904765</v>
      </c>
      <c r="AJ215" s="83">
        <f>KPCO_Additions_Winter!V215*'Key Assumptions'!$F36</f>
        <v>38.857142857142868</v>
      </c>
      <c r="AK215" s="83">
        <f>KPCO_Additions_Winter!W215*'Key Assumptions'!$F36</f>
        <v>103.61904761904765</v>
      </c>
      <c r="AL215" s="83">
        <f>KPCO_Additions_Winter!X215*'Key Assumptions'!$F36</f>
        <v>64.761904761904788</v>
      </c>
      <c r="AM215" s="83">
        <f>KPCO_Additions_Winter!Y215*'Key Assumptions'!$F36</f>
        <v>0</v>
      </c>
      <c r="AN215" s="83">
        <f>KPCO_Additions_Winter!Z215*'Key Assumptions'!$F36</f>
        <v>116.57142857142861</v>
      </c>
      <c r="AO215" s="83">
        <f>KPCO_Additions_Winter!AA215*'Key Assumptions'!$F36</f>
        <v>64.761904761904788</v>
      </c>
      <c r="AP215" s="83">
        <f>KPCO_Additions_Winter!AB215*'Key Assumptions'!$F36</f>
        <v>0</v>
      </c>
      <c r="AQ215" s="83">
        <f>KPCO_Additions_Winter!AC215*'Key Assumptions'!$F36</f>
        <v>0</v>
      </c>
      <c r="AR215" s="83">
        <f>KPCO_Additions_Winter!AD215*'Key Assumptions'!$F36</f>
        <v>0</v>
      </c>
      <c r="AT215" t="s">
        <v>8</v>
      </c>
    </row>
    <row r="216" spans="1:46" x14ac:dyDescent="0.25">
      <c r="A216" s="10" t="str">
        <f>KPCO_Additions_Summer!A216</f>
        <v>Area 1001 Wind 2038</v>
      </c>
      <c r="B216" s="10">
        <f>KPCO_Additions_Summer!B216</f>
        <v>2038</v>
      </c>
      <c r="C216" s="10" t="str">
        <f>KPCO_Additions_Summer!C216</f>
        <v>Wind</v>
      </c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2"/>
      <c r="R216" s="83">
        <f t="shared" si="164"/>
        <v>1000</v>
      </c>
      <c r="S216" s="83">
        <f t="shared" si="165"/>
        <v>900</v>
      </c>
      <c r="T216" s="83">
        <f t="shared" si="166"/>
        <v>800</v>
      </c>
      <c r="U216" s="83">
        <f t="shared" si="167"/>
        <v>800</v>
      </c>
      <c r="V216" s="83">
        <f t="shared" si="168"/>
        <v>300</v>
      </c>
      <c r="W216" s="83">
        <f t="shared" si="168"/>
        <v>800</v>
      </c>
      <c r="X216" s="83">
        <f t="shared" si="169"/>
        <v>500</v>
      </c>
      <c r="Y216" s="83">
        <f t="shared" si="170"/>
        <v>0</v>
      </c>
      <c r="Z216" s="83">
        <f t="shared" si="171"/>
        <v>900</v>
      </c>
      <c r="AA216" s="83">
        <f t="shared" si="172"/>
        <v>500</v>
      </c>
      <c r="AB216" s="83">
        <f t="shared" si="173"/>
        <v>0</v>
      </c>
      <c r="AC216" s="83">
        <f t="shared" si="173"/>
        <v>0</v>
      </c>
      <c r="AD216" s="83">
        <f t="shared" si="174"/>
        <v>0</v>
      </c>
      <c r="AF216" s="83">
        <f>KPCO_Additions_Winter!R216*'Key Assumptions'!$F37</f>
        <v>129.52380952380958</v>
      </c>
      <c r="AG216" s="83">
        <f>KPCO_Additions_Winter!S216*'Key Assumptions'!$F37</f>
        <v>116.57142857142861</v>
      </c>
      <c r="AH216" s="83">
        <f>KPCO_Additions_Winter!T216*'Key Assumptions'!$F37</f>
        <v>103.61904761904765</v>
      </c>
      <c r="AI216" s="83">
        <f>KPCO_Additions_Winter!U216*'Key Assumptions'!$F37</f>
        <v>103.61904761904765</v>
      </c>
      <c r="AJ216" s="83">
        <f>KPCO_Additions_Winter!V216*'Key Assumptions'!$F37</f>
        <v>38.857142857142868</v>
      </c>
      <c r="AK216" s="83">
        <f>KPCO_Additions_Winter!W216*'Key Assumptions'!$F37</f>
        <v>103.61904761904765</v>
      </c>
      <c r="AL216" s="83">
        <f>KPCO_Additions_Winter!X216*'Key Assumptions'!$F37</f>
        <v>64.761904761904788</v>
      </c>
      <c r="AM216" s="83">
        <f>KPCO_Additions_Winter!Y216*'Key Assumptions'!$F37</f>
        <v>0</v>
      </c>
      <c r="AN216" s="83">
        <f>KPCO_Additions_Winter!Z216*'Key Assumptions'!$F37</f>
        <v>116.57142857142861</v>
      </c>
      <c r="AO216" s="83">
        <f>KPCO_Additions_Winter!AA216*'Key Assumptions'!$F37</f>
        <v>64.761904761904788</v>
      </c>
      <c r="AP216" s="83">
        <f>KPCO_Additions_Winter!AB216*'Key Assumptions'!$F37</f>
        <v>0</v>
      </c>
      <c r="AQ216" s="83">
        <f>KPCO_Additions_Winter!AC216*'Key Assumptions'!$F37</f>
        <v>0</v>
      </c>
      <c r="AR216" s="83">
        <f>KPCO_Additions_Winter!AD216*'Key Assumptions'!$F37</f>
        <v>0</v>
      </c>
      <c r="AT216" t="s">
        <v>8</v>
      </c>
    </row>
    <row r="217" spans="1:46" x14ac:dyDescent="0.25">
      <c r="A217" s="10" t="str">
        <f>KPCO_Additions_Summer!A217</f>
        <v>Area 1001 Wind 2039</v>
      </c>
      <c r="B217" s="10">
        <f>KPCO_Additions_Summer!B217</f>
        <v>2039</v>
      </c>
      <c r="C217" s="10" t="str">
        <f>KPCO_Additions_Summer!C217</f>
        <v>Wind</v>
      </c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2"/>
      <c r="R217" s="83">
        <f t="shared" si="164"/>
        <v>1000</v>
      </c>
      <c r="S217" s="83">
        <f t="shared" si="165"/>
        <v>900</v>
      </c>
      <c r="T217" s="83">
        <f t="shared" si="166"/>
        <v>800</v>
      </c>
      <c r="U217" s="83">
        <f t="shared" si="167"/>
        <v>800</v>
      </c>
      <c r="V217" s="83">
        <f t="shared" si="168"/>
        <v>300</v>
      </c>
      <c r="W217" s="83">
        <f t="shared" si="168"/>
        <v>800</v>
      </c>
      <c r="X217" s="83">
        <f t="shared" si="169"/>
        <v>500</v>
      </c>
      <c r="Y217" s="83">
        <f t="shared" si="170"/>
        <v>0</v>
      </c>
      <c r="Z217" s="83">
        <f t="shared" si="171"/>
        <v>900</v>
      </c>
      <c r="AA217" s="83">
        <f t="shared" si="172"/>
        <v>500</v>
      </c>
      <c r="AB217" s="83">
        <f t="shared" si="173"/>
        <v>0</v>
      </c>
      <c r="AC217" s="83">
        <f t="shared" si="173"/>
        <v>0</v>
      </c>
      <c r="AD217" s="83">
        <f t="shared" si="174"/>
        <v>0</v>
      </c>
      <c r="AF217" s="83">
        <f>KPCO_Additions_Winter!R217*'Key Assumptions'!$F38</f>
        <v>129.52380952380958</v>
      </c>
      <c r="AG217" s="83">
        <f>KPCO_Additions_Winter!S217*'Key Assumptions'!$F38</f>
        <v>116.57142857142861</v>
      </c>
      <c r="AH217" s="83">
        <f>KPCO_Additions_Winter!T217*'Key Assumptions'!$F38</f>
        <v>103.61904761904765</v>
      </c>
      <c r="AI217" s="83">
        <f>KPCO_Additions_Winter!U217*'Key Assumptions'!$F38</f>
        <v>103.61904761904765</v>
      </c>
      <c r="AJ217" s="83">
        <f>KPCO_Additions_Winter!V217*'Key Assumptions'!$F38</f>
        <v>38.857142857142868</v>
      </c>
      <c r="AK217" s="83">
        <f>KPCO_Additions_Winter!W217*'Key Assumptions'!$F38</f>
        <v>103.61904761904765</v>
      </c>
      <c r="AL217" s="83">
        <f>KPCO_Additions_Winter!X217*'Key Assumptions'!$F38</f>
        <v>64.761904761904788</v>
      </c>
      <c r="AM217" s="83">
        <f>KPCO_Additions_Winter!Y217*'Key Assumptions'!$F38</f>
        <v>0</v>
      </c>
      <c r="AN217" s="83">
        <f>KPCO_Additions_Winter!Z217*'Key Assumptions'!$F38</f>
        <v>116.57142857142861</v>
      </c>
      <c r="AO217" s="83">
        <f>KPCO_Additions_Winter!AA217*'Key Assumptions'!$F38</f>
        <v>64.761904761904788</v>
      </c>
      <c r="AP217" s="83">
        <f>KPCO_Additions_Winter!AB217*'Key Assumptions'!$F38</f>
        <v>0</v>
      </c>
      <c r="AQ217" s="83">
        <f>KPCO_Additions_Winter!AC217*'Key Assumptions'!$F38</f>
        <v>0</v>
      </c>
      <c r="AR217" s="83">
        <f>KPCO_Additions_Winter!AD217*'Key Assumptions'!$F38</f>
        <v>0</v>
      </c>
      <c r="AT217" t="s">
        <v>8</v>
      </c>
    </row>
    <row r="218" spans="1:46" x14ac:dyDescent="0.25">
      <c r="A218" s="10" t="str">
        <f>KPCO_Additions_Summer!A218</f>
        <v>Area 1001 Wind 2040</v>
      </c>
      <c r="B218" s="10">
        <f>KPCO_Additions_Summer!B218</f>
        <v>2040</v>
      </c>
      <c r="C218" s="10" t="str">
        <f>KPCO_Additions_Summer!C218</f>
        <v>Wind</v>
      </c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2"/>
      <c r="R218" s="83">
        <f t="shared" si="164"/>
        <v>1000</v>
      </c>
      <c r="S218" s="83">
        <f t="shared" si="165"/>
        <v>900</v>
      </c>
      <c r="T218" s="83">
        <f t="shared" si="166"/>
        <v>800</v>
      </c>
      <c r="U218" s="83">
        <f t="shared" si="167"/>
        <v>800</v>
      </c>
      <c r="V218" s="83">
        <f t="shared" si="168"/>
        <v>300</v>
      </c>
      <c r="W218" s="83">
        <f t="shared" si="168"/>
        <v>800</v>
      </c>
      <c r="X218" s="83">
        <f t="shared" si="169"/>
        <v>500</v>
      </c>
      <c r="Y218" s="83">
        <f t="shared" si="170"/>
        <v>0</v>
      </c>
      <c r="Z218" s="83">
        <f t="shared" si="171"/>
        <v>900</v>
      </c>
      <c r="AA218" s="83">
        <f t="shared" si="172"/>
        <v>500</v>
      </c>
      <c r="AB218" s="83">
        <f t="shared" si="173"/>
        <v>0</v>
      </c>
      <c r="AC218" s="83">
        <f t="shared" si="173"/>
        <v>0</v>
      </c>
      <c r="AD218" s="83">
        <f t="shared" si="174"/>
        <v>0</v>
      </c>
      <c r="AF218" s="83">
        <f>KPCO_Additions_Winter!R218*'Key Assumptions'!$F39</f>
        <v>129.52380952380958</v>
      </c>
      <c r="AG218" s="83">
        <f>KPCO_Additions_Winter!S218*'Key Assumptions'!$F39</f>
        <v>116.57142857142861</v>
      </c>
      <c r="AH218" s="83">
        <f>KPCO_Additions_Winter!T218*'Key Assumptions'!$F39</f>
        <v>103.61904761904765</v>
      </c>
      <c r="AI218" s="83">
        <f>KPCO_Additions_Winter!U218*'Key Assumptions'!$F39</f>
        <v>103.61904761904765</v>
      </c>
      <c r="AJ218" s="83">
        <f>KPCO_Additions_Winter!V218*'Key Assumptions'!$F39</f>
        <v>38.857142857142868</v>
      </c>
      <c r="AK218" s="83">
        <f>KPCO_Additions_Winter!W218*'Key Assumptions'!$F39</f>
        <v>103.61904761904765</v>
      </c>
      <c r="AL218" s="83">
        <f>KPCO_Additions_Winter!X218*'Key Assumptions'!$F39</f>
        <v>64.761904761904788</v>
      </c>
      <c r="AM218" s="83">
        <f>KPCO_Additions_Winter!Y218*'Key Assumptions'!$F39</f>
        <v>0</v>
      </c>
      <c r="AN218" s="83">
        <f>KPCO_Additions_Winter!Z218*'Key Assumptions'!$F39</f>
        <v>116.57142857142861</v>
      </c>
      <c r="AO218" s="83">
        <f>KPCO_Additions_Winter!AA218*'Key Assumptions'!$F39</f>
        <v>64.761904761904788</v>
      </c>
      <c r="AP218" s="83">
        <f>KPCO_Additions_Winter!AB218*'Key Assumptions'!$F39</f>
        <v>0</v>
      </c>
      <c r="AQ218" s="83">
        <f>KPCO_Additions_Winter!AC218*'Key Assumptions'!$F39</f>
        <v>0</v>
      </c>
      <c r="AR218" s="83">
        <f>KPCO_Additions_Winter!AD218*'Key Assumptions'!$F39</f>
        <v>0</v>
      </c>
      <c r="AT218" t="s">
        <v>8</v>
      </c>
    </row>
    <row r="219" spans="1:46" x14ac:dyDescent="0.25">
      <c r="A219" s="10" t="str">
        <f>KPCO_Additions_Summer!A219</f>
        <v>Area 1001 Wind 2041</v>
      </c>
      <c r="B219" s="10">
        <f>KPCO_Additions_Summer!B219</f>
        <v>2041</v>
      </c>
      <c r="C219" s="10" t="str">
        <f>KPCO_Additions_Summer!C219</f>
        <v>Wind</v>
      </c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2"/>
      <c r="R219" s="83">
        <f t="shared" si="164"/>
        <v>1000</v>
      </c>
      <c r="S219" s="83">
        <f t="shared" si="165"/>
        <v>900</v>
      </c>
      <c r="T219" s="83">
        <f t="shared" si="166"/>
        <v>800</v>
      </c>
      <c r="U219" s="83">
        <f t="shared" si="167"/>
        <v>800</v>
      </c>
      <c r="V219" s="83">
        <f t="shared" ref="V219:W221" si="175">H219+V218</f>
        <v>300</v>
      </c>
      <c r="W219" s="83">
        <f t="shared" si="175"/>
        <v>800</v>
      </c>
      <c r="X219" s="83">
        <f t="shared" si="169"/>
        <v>500</v>
      </c>
      <c r="Y219" s="83">
        <f t="shared" si="170"/>
        <v>0</v>
      </c>
      <c r="Z219" s="83">
        <f t="shared" si="171"/>
        <v>900</v>
      </c>
      <c r="AA219" s="83">
        <f t="shared" si="172"/>
        <v>500</v>
      </c>
      <c r="AB219" s="83">
        <f t="shared" ref="AB219:AC221" si="176">N219+AB218</f>
        <v>0</v>
      </c>
      <c r="AC219" s="83">
        <f t="shared" si="176"/>
        <v>0</v>
      </c>
      <c r="AD219" s="83">
        <f t="shared" si="174"/>
        <v>0</v>
      </c>
      <c r="AF219" s="83">
        <f>KPCO_Additions_Winter!R219*'Key Assumptions'!$F40</f>
        <v>129.52380952380958</v>
      </c>
      <c r="AG219" s="83">
        <f>KPCO_Additions_Winter!S219*'Key Assumptions'!$F40</f>
        <v>116.57142857142861</v>
      </c>
      <c r="AH219" s="83">
        <f>KPCO_Additions_Winter!T219*'Key Assumptions'!$F40</f>
        <v>103.61904761904765</v>
      </c>
      <c r="AI219" s="83">
        <f>KPCO_Additions_Winter!U219*'Key Assumptions'!$F40</f>
        <v>103.61904761904765</v>
      </c>
      <c r="AJ219" s="83">
        <f>KPCO_Additions_Winter!V219*'Key Assumptions'!$F40</f>
        <v>38.857142857142868</v>
      </c>
      <c r="AK219" s="83">
        <f>KPCO_Additions_Winter!W219*'Key Assumptions'!$F40</f>
        <v>103.61904761904765</v>
      </c>
      <c r="AL219" s="83">
        <f>KPCO_Additions_Winter!X219*'Key Assumptions'!$F40</f>
        <v>64.761904761904788</v>
      </c>
      <c r="AM219" s="83">
        <f>KPCO_Additions_Winter!Y219*'Key Assumptions'!$F40</f>
        <v>0</v>
      </c>
      <c r="AN219" s="83">
        <f>KPCO_Additions_Winter!Z219*'Key Assumptions'!$F40</f>
        <v>116.57142857142861</v>
      </c>
      <c r="AO219" s="83">
        <f>KPCO_Additions_Winter!AA219*'Key Assumptions'!$F40</f>
        <v>64.761904761904788</v>
      </c>
      <c r="AP219" s="83">
        <f>KPCO_Additions_Winter!AB219*'Key Assumptions'!$F40</f>
        <v>0</v>
      </c>
      <c r="AQ219" s="83">
        <f>KPCO_Additions_Winter!AC219*'Key Assumptions'!$F40</f>
        <v>0</v>
      </c>
      <c r="AR219" s="83">
        <f>KPCO_Additions_Winter!AD219*'Key Assumptions'!$F40</f>
        <v>0</v>
      </c>
      <c r="AT219" t="s">
        <v>8</v>
      </c>
    </row>
    <row r="220" spans="1:46" x14ac:dyDescent="0.25">
      <c r="A220" s="10" t="str">
        <f>KPCO_Additions_Summer!A220</f>
        <v>Area 1001 Wind 2042</v>
      </c>
      <c r="B220" s="10">
        <f>KPCO_Additions_Summer!B220</f>
        <v>2042</v>
      </c>
      <c r="C220" s="10" t="str">
        <f>KPCO_Additions_Summer!C220</f>
        <v>Wind</v>
      </c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2"/>
      <c r="R220" s="83">
        <f t="shared" si="164"/>
        <v>1000</v>
      </c>
      <c r="S220" s="83">
        <f t="shared" si="165"/>
        <v>900</v>
      </c>
      <c r="T220" s="83">
        <f t="shared" si="166"/>
        <v>800</v>
      </c>
      <c r="U220" s="83">
        <f t="shared" si="167"/>
        <v>800</v>
      </c>
      <c r="V220" s="83">
        <f t="shared" si="175"/>
        <v>300</v>
      </c>
      <c r="W220" s="83">
        <f t="shared" si="175"/>
        <v>800</v>
      </c>
      <c r="X220" s="83">
        <f t="shared" si="169"/>
        <v>500</v>
      </c>
      <c r="Y220" s="83">
        <f t="shared" si="170"/>
        <v>0</v>
      </c>
      <c r="Z220" s="83">
        <f t="shared" si="171"/>
        <v>900</v>
      </c>
      <c r="AA220" s="83">
        <f t="shared" si="172"/>
        <v>500</v>
      </c>
      <c r="AB220" s="83">
        <f t="shared" si="176"/>
        <v>0</v>
      </c>
      <c r="AC220" s="83">
        <f t="shared" si="176"/>
        <v>0</v>
      </c>
      <c r="AD220" s="83">
        <f t="shared" si="174"/>
        <v>0</v>
      </c>
      <c r="AF220" s="83">
        <f>KPCO_Additions_Winter!R220*'Key Assumptions'!$F41</f>
        <v>129.52380952380958</v>
      </c>
      <c r="AG220" s="83">
        <f>KPCO_Additions_Winter!S220*'Key Assumptions'!$F41</f>
        <v>116.57142857142861</v>
      </c>
      <c r="AH220" s="83">
        <f>KPCO_Additions_Winter!T220*'Key Assumptions'!$F41</f>
        <v>103.61904761904765</v>
      </c>
      <c r="AI220" s="83">
        <f>KPCO_Additions_Winter!U220*'Key Assumptions'!$F41</f>
        <v>103.61904761904765</v>
      </c>
      <c r="AJ220" s="83">
        <f>KPCO_Additions_Winter!V220*'Key Assumptions'!$F41</f>
        <v>38.857142857142868</v>
      </c>
      <c r="AK220" s="83">
        <f>KPCO_Additions_Winter!W220*'Key Assumptions'!$F41</f>
        <v>103.61904761904765</v>
      </c>
      <c r="AL220" s="83">
        <f>KPCO_Additions_Winter!X220*'Key Assumptions'!$F41</f>
        <v>64.761904761904788</v>
      </c>
      <c r="AM220" s="83">
        <f>KPCO_Additions_Winter!Y220*'Key Assumptions'!$F41</f>
        <v>0</v>
      </c>
      <c r="AN220" s="83">
        <f>KPCO_Additions_Winter!Z220*'Key Assumptions'!$F41</f>
        <v>116.57142857142861</v>
      </c>
      <c r="AO220" s="83">
        <f>KPCO_Additions_Winter!AA220*'Key Assumptions'!$F41</f>
        <v>64.761904761904788</v>
      </c>
      <c r="AP220" s="83">
        <f>KPCO_Additions_Winter!AB220*'Key Assumptions'!$F41</f>
        <v>0</v>
      </c>
      <c r="AQ220" s="83">
        <f>KPCO_Additions_Winter!AC220*'Key Assumptions'!$F41</f>
        <v>0</v>
      </c>
      <c r="AR220" s="83">
        <f>KPCO_Additions_Winter!AD220*'Key Assumptions'!$F41</f>
        <v>0</v>
      </c>
      <c r="AT220" t="s">
        <v>8</v>
      </c>
    </row>
    <row r="221" spans="1:46" x14ac:dyDescent="0.25">
      <c r="A221" s="10" t="str">
        <f>KPCO_Additions_Summer!A221</f>
        <v>Area 1001 Wind 2043</v>
      </c>
      <c r="B221" s="10">
        <f>KPCO_Additions_Summer!B221</f>
        <v>2043</v>
      </c>
      <c r="C221" s="10" t="str">
        <f>KPCO_Additions_Summer!C221</f>
        <v>Wind</v>
      </c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2"/>
      <c r="R221" s="83">
        <f t="shared" si="164"/>
        <v>1000</v>
      </c>
      <c r="S221" s="83">
        <f t="shared" si="165"/>
        <v>900</v>
      </c>
      <c r="T221" s="83">
        <f t="shared" si="166"/>
        <v>800</v>
      </c>
      <c r="U221" s="83">
        <f t="shared" si="167"/>
        <v>800</v>
      </c>
      <c r="V221" s="83">
        <f t="shared" si="175"/>
        <v>300</v>
      </c>
      <c r="W221" s="83">
        <f t="shared" si="175"/>
        <v>800</v>
      </c>
      <c r="X221" s="83">
        <f t="shared" si="169"/>
        <v>500</v>
      </c>
      <c r="Y221" s="83">
        <f t="shared" si="170"/>
        <v>0</v>
      </c>
      <c r="Z221" s="83">
        <f t="shared" si="171"/>
        <v>900</v>
      </c>
      <c r="AA221" s="83">
        <f t="shared" si="172"/>
        <v>500</v>
      </c>
      <c r="AB221" s="83">
        <f t="shared" si="176"/>
        <v>0</v>
      </c>
      <c r="AC221" s="83">
        <f t="shared" si="176"/>
        <v>0</v>
      </c>
      <c r="AD221" s="83">
        <f t="shared" si="174"/>
        <v>0</v>
      </c>
      <c r="AF221" s="83">
        <f>KPCO_Additions_Winter!R221*'Key Assumptions'!$F42</f>
        <v>129.52380952380958</v>
      </c>
      <c r="AG221" s="83">
        <f>KPCO_Additions_Winter!S221*'Key Assumptions'!$F42</f>
        <v>116.57142857142861</v>
      </c>
      <c r="AH221" s="83">
        <f>KPCO_Additions_Winter!T221*'Key Assumptions'!$F42</f>
        <v>103.61904761904765</v>
      </c>
      <c r="AI221" s="83">
        <f>KPCO_Additions_Winter!U221*'Key Assumptions'!$F42</f>
        <v>103.61904761904765</v>
      </c>
      <c r="AJ221" s="83">
        <f>KPCO_Additions_Winter!V221*'Key Assumptions'!$F42</f>
        <v>38.857142857142868</v>
      </c>
      <c r="AK221" s="83">
        <f>KPCO_Additions_Winter!W221*'Key Assumptions'!$F42</f>
        <v>103.61904761904765</v>
      </c>
      <c r="AL221" s="83">
        <f>KPCO_Additions_Winter!X221*'Key Assumptions'!$F42</f>
        <v>64.761904761904788</v>
      </c>
      <c r="AM221" s="83">
        <f>KPCO_Additions_Winter!Y221*'Key Assumptions'!$F42</f>
        <v>0</v>
      </c>
      <c r="AN221" s="83">
        <f>KPCO_Additions_Winter!Z221*'Key Assumptions'!$F42</f>
        <v>116.57142857142861</v>
      </c>
      <c r="AO221" s="83">
        <f>KPCO_Additions_Winter!AA221*'Key Assumptions'!$F42</f>
        <v>64.761904761904788</v>
      </c>
      <c r="AP221" s="83">
        <f>KPCO_Additions_Winter!AB221*'Key Assumptions'!$F42</f>
        <v>0</v>
      </c>
      <c r="AQ221" s="83">
        <f>KPCO_Additions_Winter!AC221*'Key Assumptions'!$F42</f>
        <v>0</v>
      </c>
      <c r="AR221" s="83">
        <f>KPCO_Additions_Winter!AD221*'Key Assumptions'!$F42</f>
        <v>0</v>
      </c>
      <c r="AT221" t="s">
        <v>8</v>
      </c>
    </row>
    <row r="222" spans="1:46" x14ac:dyDescent="0.25">
      <c r="A222" s="10" t="str">
        <f>KPCO_Additions_Summer!A222</f>
        <v>Area 1001 4-Hour Li-on Battery 2023</v>
      </c>
      <c r="B222" s="10">
        <f>KPCO_Additions_Summer!B222</f>
        <v>2023</v>
      </c>
      <c r="C222" s="10" t="str">
        <f>KPCO_Additions_Summer!C222</f>
        <v>4hr Li Ion</v>
      </c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2"/>
      <c r="R222" s="84">
        <f>D222</f>
        <v>0</v>
      </c>
      <c r="S222" s="84">
        <f>E222</f>
        <v>0</v>
      </c>
      <c r="T222" s="84">
        <f>F222</f>
        <v>0</v>
      </c>
      <c r="U222" s="84">
        <f>G222</f>
        <v>0</v>
      </c>
      <c r="V222" s="84">
        <f t="shared" ref="V222:W222" si="177">H222</f>
        <v>0</v>
      </c>
      <c r="W222" s="84">
        <f t="shared" si="177"/>
        <v>0</v>
      </c>
      <c r="X222" s="84">
        <f>J222</f>
        <v>0</v>
      </c>
      <c r="Y222" s="84">
        <f>K222</f>
        <v>0</v>
      </c>
      <c r="Z222" s="84">
        <f>L222</f>
        <v>0</v>
      </c>
      <c r="AA222" s="84">
        <f>M222</f>
        <v>0</v>
      </c>
      <c r="AB222" s="84">
        <f t="shared" ref="AB222:AC222" si="178">N222</f>
        <v>0</v>
      </c>
      <c r="AC222" s="84">
        <f t="shared" si="178"/>
        <v>0</v>
      </c>
      <c r="AD222" s="84">
        <f>P222</f>
        <v>0</v>
      </c>
      <c r="AF222" s="83">
        <f>KPCO_Additions_Winter!R222*'Key Assumptions'!$G22</f>
        <v>0</v>
      </c>
      <c r="AG222" s="83">
        <f>KPCO_Additions_Winter!S222*'Key Assumptions'!$G22</f>
        <v>0</v>
      </c>
      <c r="AH222" s="83">
        <f>KPCO_Additions_Winter!T222*'Key Assumptions'!$G22</f>
        <v>0</v>
      </c>
      <c r="AI222" s="83">
        <f>KPCO_Additions_Winter!U222*'Key Assumptions'!$G22</f>
        <v>0</v>
      </c>
      <c r="AJ222" s="83">
        <f>KPCO_Additions_Winter!V222*'Key Assumptions'!$G22</f>
        <v>0</v>
      </c>
      <c r="AK222" s="83">
        <f>KPCO_Additions_Winter!W222*'Key Assumptions'!$G22</f>
        <v>0</v>
      </c>
      <c r="AL222" s="83">
        <f>KPCO_Additions_Winter!X222*'Key Assumptions'!$G22</f>
        <v>0</v>
      </c>
      <c r="AM222" s="83">
        <f>KPCO_Additions_Winter!Y222*'Key Assumptions'!$G22</f>
        <v>0</v>
      </c>
      <c r="AN222" s="83">
        <f>KPCO_Additions_Winter!Z222*'Key Assumptions'!$G22</f>
        <v>0</v>
      </c>
      <c r="AO222" s="83">
        <f>KPCO_Additions_Winter!AA222*'Key Assumptions'!$G22</f>
        <v>0</v>
      </c>
      <c r="AP222" s="83">
        <f>KPCO_Additions_Winter!AB222*'Key Assumptions'!$G22</f>
        <v>0</v>
      </c>
      <c r="AQ222" s="83">
        <f>KPCO_Additions_Winter!AC222*'Key Assumptions'!$G22</f>
        <v>0</v>
      </c>
      <c r="AR222" s="83">
        <f>KPCO_Additions_Winter!AD222*'Key Assumptions'!$G22</f>
        <v>0</v>
      </c>
      <c r="AT222" t="s">
        <v>11</v>
      </c>
    </row>
    <row r="223" spans="1:46" x14ac:dyDescent="0.25">
      <c r="A223" s="10" t="str">
        <f>KPCO_Additions_Summer!A223</f>
        <v>Area 1001 4-Hour Li-on Battery 2024</v>
      </c>
      <c r="B223" s="10">
        <f>KPCO_Additions_Summer!B223</f>
        <v>2024</v>
      </c>
      <c r="C223" s="10" t="str">
        <f>KPCO_Additions_Summer!C223</f>
        <v>4hr Li Ion</v>
      </c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2"/>
      <c r="R223" s="84">
        <f t="shared" ref="R223:R231" si="179">R222+D223</f>
        <v>0</v>
      </c>
      <c r="S223" s="84">
        <f t="shared" ref="S223:S231" si="180">S222+E223</f>
        <v>0</v>
      </c>
      <c r="T223" s="84">
        <f t="shared" ref="T223:T231" si="181">T222+F223</f>
        <v>0</v>
      </c>
      <c r="U223" s="84">
        <f t="shared" ref="U223:U231" si="182">U222+G223</f>
        <v>0</v>
      </c>
      <c r="V223" s="84">
        <f t="shared" ref="V223:W231" si="183">V222+H223</f>
        <v>0</v>
      </c>
      <c r="W223" s="84">
        <f t="shared" si="183"/>
        <v>0</v>
      </c>
      <c r="X223" s="84">
        <f t="shared" ref="X223:X231" si="184">X222+J223</f>
        <v>0</v>
      </c>
      <c r="Y223" s="84">
        <f t="shared" ref="Y223:Y231" si="185">Y222+K223</f>
        <v>0</v>
      </c>
      <c r="Z223" s="84">
        <f t="shared" ref="Z223:Z231" si="186">Z222+L223</f>
        <v>0</v>
      </c>
      <c r="AA223" s="84">
        <f t="shared" ref="AA223:AA231" si="187">AA222+M223</f>
        <v>0</v>
      </c>
      <c r="AB223" s="84">
        <f t="shared" ref="AB223:AC231" si="188">AB222+N223</f>
        <v>0</v>
      </c>
      <c r="AC223" s="84">
        <f t="shared" si="188"/>
        <v>0</v>
      </c>
      <c r="AD223" s="84">
        <f t="shared" ref="AD223:AD231" si="189">AD222+P223</f>
        <v>0</v>
      </c>
      <c r="AF223" s="83">
        <f>KPCO_Additions_Winter!R223*'Key Assumptions'!$G23</f>
        <v>0</v>
      </c>
      <c r="AG223" s="83">
        <f>KPCO_Additions_Winter!S223*'Key Assumptions'!$G23</f>
        <v>0</v>
      </c>
      <c r="AH223" s="83">
        <f>KPCO_Additions_Winter!T223*'Key Assumptions'!$G23</f>
        <v>0</v>
      </c>
      <c r="AI223" s="83">
        <f>KPCO_Additions_Winter!U223*'Key Assumptions'!$G23</f>
        <v>0</v>
      </c>
      <c r="AJ223" s="83">
        <f>KPCO_Additions_Winter!V223*'Key Assumptions'!$G23</f>
        <v>0</v>
      </c>
      <c r="AK223" s="83">
        <f>KPCO_Additions_Winter!W223*'Key Assumptions'!$G23</f>
        <v>0</v>
      </c>
      <c r="AL223" s="83">
        <f>KPCO_Additions_Winter!X223*'Key Assumptions'!$G23</f>
        <v>0</v>
      </c>
      <c r="AM223" s="83">
        <f>KPCO_Additions_Winter!Y223*'Key Assumptions'!$G23</f>
        <v>0</v>
      </c>
      <c r="AN223" s="83">
        <f>KPCO_Additions_Winter!Z223*'Key Assumptions'!$G23</f>
        <v>0</v>
      </c>
      <c r="AO223" s="83">
        <f>KPCO_Additions_Winter!AA223*'Key Assumptions'!$G23</f>
        <v>0</v>
      </c>
      <c r="AP223" s="83">
        <f>KPCO_Additions_Winter!AB223*'Key Assumptions'!$G23</f>
        <v>0</v>
      </c>
      <c r="AQ223" s="83">
        <f>KPCO_Additions_Winter!AC223*'Key Assumptions'!$G23</f>
        <v>0</v>
      </c>
      <c r="AR223" s="83">
        <f>KPCO_Additions_Winter!AD223*'Key Assumptions'!$G23</f>
        <v>0</v>
      </c>
      <c r="AT223" t="s">
        <v>11</v>
      </c>
    </row>
    <row r="224" spans="1:46" x14ac:dyDescent="0.25">
      <c r="A224" s="10" t="str">
        <f>KPCO_Additions_Summer!A224</f>
        <v>Area 1001 4-Hour Li-on Battery 2025</v>
      </c>
      <c r="B224" s="10">
        <f>KPCO_Additions_Summer!B224</f>
        <v>2025</v>
      </c>
      <c r="C224" s="10" t="str">
        <f>KPCO_Additions_Summer!C224</f>
        <v>4hr Li Ion</v>
      </c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2"/>
      <c r="R224" s="84">
        <f t="shared" si="179"/>
        <v>0</v>
      </c>
      <c r="S224" s="84">
        <f t="shared" si="180"/>
        <v>0</v>
      </c>
      <c r="T224" s="84">
        <f t="shared" si="181"/>
        <v>0</v>
      </c>
      <c r="U224" s="84">
        <f t="shared" si="182"/>
        <v>0</v>
      </c>
      <c r="V224" s="84">
        <f t="shared" si="183"/>
        <v>0</v>
      </c>
      <c r="W224" s="84">
        <f t="shared" si="183"/>
        <v>0</v>
      </c>
      <c r="X224" s="84">
        <f t="shared" si="184"/>
        <v>0</v>
      </c>
      <c r="Y224" s="84">
        <f t="shared" si="185"/>
        <v>0</v>
      </c>
      <c r="Z224" s="84">
        <f t="shared" si="186"/>
        <v>0</v>
      </c>
      <c r="AA224" s="84">
        <f t="shared" si="187"/>
        <v>0</v>
      </c>
      <c r="AB224" s="84">
        <f t="shared" si="188"/>
        <v>0</v>
      </c>
      <c r="AC224" s="84">
        <f t="shared" si="188"/>
        <v>0</v>
      </c>
      <c r="AD224" s="84">
        <f t="shared" si="189"/>
        <v>0</v>
      </c>
      <c r="AF224" s="83">
        <f>KPCO_Additions_Winter!R224*'Key Assumptions'!$G24</f>
        <v>0</v>
      </c>
      <c r="AG224" s="83">
        <f>KPCO_Additions_Winter!S224*'Key Assumptions'!$G24</f>
        <v>0</v>
      </c>
      <c r="AH224" s="83">
        <f>KPCO_Additions_Winter!T224*'Key Assumptions'!$G24</f>
        <v>0</v>
      </c>
      <c r="AI224" s="83">
        <f>KPCO_Additions_Winter!U224*'Key Assumptions'!$G24</f>
        <v>0</v>
      </c>
      <c r="AJ224" s="83">
        <f>KPCO_Additions_Winter!V224*'Key Assumptions'!$G24</f>
        <v>0</v>
      </c>
      <c r="AK224" s="83">
        <f>KPCO_Additions_Winter!W224*'Key Assumptions'!$G24</f>
        <v>0</v>
      </c>
      <c r="AL224" s="83">
        <f>KPCO_Additions_Winter!X224*'Key Assumptions'!$G24</f>
        <v>0</v>
      </c>
      <c r="AM224" s="83">
        <f>KPCO_Additions_Winter!Y224*'Key Assumptions'!$G24</f>
        <v>0</v>
      </c>
      <c r="AN224" s="83">
        <f>KPCO_Additions_Winter!Z224*'Key Assumptions'!$G24</f>
        <v>0</v>
      </c>
      <c r="AO224" s="83">
        <f>KPCO_Additions_Winter!AA224*'Key Assumptions'!$G24</f>
        <v>0</v>
      </c>
      <c r="AP224" s="83">
        <f>KPCO_Additions_Winter!AB224*'Key Assumptions'!$G24</f>
        <v>0</v>
      </c>
      <c r="AQ224" s="83">
        <f>KPCO_Additions_Winter!AC224*'Key Assumptions'!$G24</f>
        <v>0</v>
      </c>
      <c r="AR224" s="83">
        <f>KPCO_Additions_Winter!AD224*'Key Assumptions'!$G24</f>
        <v>0</v>
      </c>
      <c r="AT224" t="s">
        <v>11</v>
      </c>
    </row>
    <row r="225" spans="1:46" x14ac:dyDescent="0.25">
      <c r="A225" s="10" t="str">
        <f>KPCO_Additions_Summer!A225</f>
        <v>Area 1001 4-Hour Li-on Battery 2026</v>
      </c>
      <c r="B225" s="10">
        <f>KPCO_Additions_Summer!B225</f>
        <v>2026</v>
      </c>
      <c r="C225" s="10" t="str">
        <f>KPCO_Additions_Summer!C225</f>
        <v>4hr Li Ion</v>
      </c>
      <c r="D225" s="103"/>
      <c r="E225" s="103"/>
      <c r="F225" s="103"/>
      <c r="G225" s="103"/>
      <c r="H225" s="103"/>
      <c r="I225" s="103">
        <v>200</v>
      </c>
      <c r="J225" s="103"/>
      <c r="K225" s="103"/>
      <c r="L225" s="103"/>
      <c r="M225" s="103"/>
      <c r="N225" s="103"/>
      <c r="O225" s="103"/>
      <c r="P225" s="102"/>
      <c r="R225" s="84">
        <f t="shared" si="179"/>
        <v>0</v>
      </c>
      <c r="S225" s="84">
        <f t="shared" si="180"/>
        <v>0</v>
      </c>
      <c r="T225" s="84">
        <f t="shared" si="181"/>
        <v>0</v>
      </c>
      <c r="U225" s="84">
        <f t="shared" si="182"/>
        <v>0</v>
      </c>
      <c r="V225" s="84">
        <f t="shared" si="183"/>
        <v>0</v>
      </c>
      <c r="W225" s="84">
        <f t="shared" si="183"/>
        <v>200</v>
      </c>
      <c r="X225" s="84">
        <f t="shared" si="184"/>
        <v>0</v>
      </c>
      <c r="Y225" s="84">
        <f t="shared" si="185"/>
        <v>0</v>
      </c>
      <c r="Z225" s="84">
        <f t="shared" si="186"/>
        <v>0</v>
      </c>
      <c r="AA225" s="84">
        <f t="shared" si="187"/>
        <v>0</v>
      </c>
      <c r="AB225" s="84">
        <f t="shared" si="188"/>
        <v>0</v>
      </c>
      <c r="AC225" s="84">
        <f t="shared" si="188"/>
        <v>0</v>
      </c>
      <c r="AD225" s="84">
        <f t="shared" si="189"/>
        <v>0</v>
      </c>
      <c r="AF225" s="83">
        <f>KPCO_Additions_Winter!R225*'Key Assumptions'!$G25</f>
        <v>0</v>
      </c>
      <c r="AG225" s="83">
        <f>KPCO_Additions_Winter!S225*'Key Assumptions'!$G25</f>
        <v>0</v>
      </c>
      <c r="AH225" s="83">
        <f>KPCO_Additions_Winter!T225*'Key Assumptions'!$G25</f>
        <v>0</v>
      </c>
      <c r="AI225" s="83">
        <f>KPCO_Additions_Winter!U225*'Key Assumptions'!$G25</f>
        <v>0</v>
      </c>
      <c r="AJ225" s="83">
        <f>KPCO_Additions_Winter!V225*'Key Assumptions'!$G25</f>
        <v>0</v>
      </c>
      <c r="AK225" s="83">
        <f>KPCO_Additions_Winter!W225*'Key Assumptions'!$G25</f>
        <v>164</v>
      </c>
      <c r="AL225" s="83">
        <f>KPCO_Additions_Winter!X225*'Key Assumptions'!$G25</f>
        <v>0</v>
      </c>
      <c r="AM225" s="83">
        <f>KPCO_Additions_Winter!Y225*'Key Assumptions'!$G25</f>
        <v>0</v>
      </c>
      <c r="AN225" s="83">
        <f>KPCO_Additions_Winter!Z225*'Key Assumptions'!$G25</f>
        <v>0</v>
      </c>
      <c r="AO225" s="83">
        <f>KPCO_Additions_Winter!AA225*'Key Assumptions'!$G25</f>
        <v>0</v>
      </c>
      <c r="AP225" s="83">
        <f>KPCO_Additions_Winter!AB225*'Key Assumptions'!$G25</f>
        <v>0</v>
      </c>
      <c r="AQ225" s="83">
        <f>KPCO_Additions_Winter!AC225*'Key Assumptions'!$G25</f>
        <v>0</v>
      </c>
      <c r="AR225" s="83">
        <f>KPCO_Additions_Winter!AD225*'Key Assumptions'!$G25</f>
        <v>0</v>
      </c>
      <c r="AT225" t="s">
        <v>11</v>
      </c>
    </row>
    <row r="226" spans="1:46" x14ac:dyDescent="0.25">
      <c r="A226" s="10" t="str">
        <f>KPCO_Additions_Summer!A226</f>
        <v>Area 1001 4-Hour Li-on Battery 2027</v>
      </c>
      <c r="B226" s="10">
        <f>KPCO_Additions_Summer!B226</f>
        <v>2027</v>
      </c>
      <c r="C226" s="10" t="str">
        <f>KPCO_Additions_Summer!C226</f>
        <v>4hr Li Ion</v>
      </c>
      <c r="D226" s="103"/>
      <c r="E226" s="103"/>
      <c r="F226" s="103"/>
      <c r="G226" s="103"/>
      <c r="H226" s="103"/>
      <c r="I226" s="103">
        <v>150</v>
      </c>
      <c r="J226" s="103"/>
      <c r="K226" s="103"/>
      <c r="L226" s="103"/>
      <c r="M226" s="103"/>
      <c r="N226" s="103"/>
      <c r="O226" s="103"/>
      <c r="P226" s="102"/>
      <c r="R226" s="84">
        <f t="shared" si="179"/>
        <v>0</v>
      </c>
      <c r="S226" s="84">
        <f t="shared" si="180"/>
        <v>0</v>
      </c>
      <c r="T226" s="84">
        <f t="shared" si="181"/>
        <v>0</v>
      </c>
      <c r="U226" s="84">
        <f t="shared" si="182"/>
        <v>0</v>
      </c>
      <c r="V226" s="84">
        <f t="shared" si="183"/>
        <v>0</v>
      </c>
      <c r="W226" s="84">
        <f t="shared" si="183"/>
        <v>350</v>
      </c>
      <c r="X226" s="84">
        <f t="shared" si="184"/>
        <v>0</v>
      </c>
      <c r="Y226" s="84">
        <f t="shared" si="185"/>
        <v>0</v>
      </c>
      <c r="Z226" s="84">
        <f t="shared" si="186"/>
        <v>0</v>
      </c>
      <c r="AA226" s="84">
        <f t="shared" si="187"/>
        <v>0</v>
      </c>
      <c r="AB226" s="84">
        <f t="shared" si="188"/>
        <v>0</v>
      </c>
      <c r="AC226" s="84">
        <f t="shared" si="188"/>
        <v>0</v>
      </c>
      <c r="AD226" s="84">
        <f t="shared" si="189"/>
        <v>0</v>
      </c>
      <c r="AF226" s="83">
        <f>KPCO_Additions_Winter!R226*'Key Assumptions'!$G26</f>
        <v>0</v>
      </c>
      <c r="AG226" s="83">
        <f>KPCO_Additions_Winter!S226*'Key Assumptions'!$G26</f>
        <v>0</v>
      </c>
      <c r="AH226" s="83">
        <f>KPCO_Additions_Winter!T226*'Key Assumptions'!$G26</f>
        <v>0</v>
      </c>
      <c r="AI226" s="83">
        <f>KPCO_Additions_Winter!U226*'Key Assumptions'!$G26</f>
        <v>0</v>
      </c>
      <c r="AJ226" s="83">
        <f>KPCO_Additions_Winter!V226*'Key Assumptions'!$G26</f>
        <v>0</v>
      </c>
      <c r="AK226" s="83">
        <f>KPCO_Additions_Winter!W226*'Key Assumptions'!$G26</f>
        <v>287</v>
      </c>
      <c r="AL226" s="83">
        <f>KPCO_Additions_Winter!X226*'Key Assumptions'!$G26</f>
        <v>0</v>
      </c>
      <c r="AM226" s="83">
        <f>KPCO_Additions_Winter!Y226*'Key Assumptions'!$G26</f>
        <v>0</v>
      </c>
      <c r="AN226" s="83">
        <f>KPCO_Additions_Winter!Z226*'Key Assumptions'!$G26</f>
        <v>0</v>
      </c>
      <c r="AO226" s="83">
        <f>KPCO_Additions_Winter!AA226*'Key Assumptions'!$G26</f>
        <v>0</v>
      </c>
      <c r="AP226" s="83">
        <f>KPCO_Additions_Winter!AB226*'Key Assumptions'!$G26</f>
        <v>0</v>
      </c>
      <c r="AQ226" s="83">
        <f>KPCO_Additions_Winter!AC226*'Key Assumptions'!$G26</f>
        <v>0</v>
      </c>
      <c r="AR226" s="83">
        <f>KPCO_Additions_Winter!AD226*'Key Assumptions'!$G26</f>
        <v>0</v>
      </c>
      <c r="AT226" t="s">
        <v>11</v>
      </c>
    </row>
    <row r="227" spans="1:46" x14ac:dyDescent="0.25">
      <c r="A227" s="10" t="str">
        <f>KPCO_Additions_Summer!A227</f>
        <v>Area 1001 4-Hour Li-on Battery 2028</v>
      </c>
      <c r="B227" s="10">
        <f>KPCO_Additions_Summer!B227</f>
        <v>2028</v>
      </c>
      <c r="C227" s="10" t="str">
        <f>KPCO_Additions_Summer!C227</f>
        <v>4hr Li Ion</v>
      </c>
      <c r="D227" s="103"/>
      <c r="E227" s="103"/>
      <c r="F227" s="103"/>
      <c r="G227" s="103"/>
      <c r="H227" s="103"/>
      <c r="I227" s="103">
        <v>150</v>
      </c>
      <c r="J227" s="103"/>
      <c r="K227" s="103"/>
      <c r="L227" s="103"/>
      <c r="M227" s="103"/>
      <c r="N227" s="103"/>
      <c r="O227" s="103"/>
      <c r="P227" s="102"/>
      <c r="R227" s="84">
        <f t="shared" si="179"/>
        <v>0</v>
      </c>
      <c r="S227" s="84">
        <f t="shared" si="180"/>
        <v>0</v>
      </c>
      <c r="T227" s="84">
        <f t="shared" si="181"/>
        <v>0</v>
      </c>
      <c r="U227" s="84">
        <f t="shared" si="182"/>
        <v>0</v>
      </c>
      <c r="V227" s="84">
        <f t="shared" si="183"/>
        <v>0</v>
      </c>
      <c r="W227" s="84">
        <f t="shared" si="183"/>
        <v>500</v>
      </c>
      <c r="X227" s="84">
        <f t="shared" si="184"/>
        <v>0</v>
      </c>
      <c r="Y227" s="84">
        <f t="shared" si="185"/>
        <v>0</v>
      </c>
      <c r="Z227" s="84">
        <f t="shared" si="186"/>
        <v>0</v>
      </c>
      <c r="AA227" s="84">
        <f t="shared" si="187"/>
        <v>0</v>
      </c>
      <c r="AB227" s="84">
        <f t="shared" si="188"/>
        <v>0</v>
      </c>
      <c r="AC227" s="84">
        <f t="shared" si="188"/>
        <v>0</v>
      </c>
      <c r="AD227" s="84">
        <f t="shared" si="189"/>
        <v>0</v>
      </c>
      <c r="AF227" s="83">
        <f>KPCO_Additions_Winter!R227*'Key Assumptions'!$G27</f>
        <v>0</v>
      </c>
      <c r="AG227" s="83">
        <f>KPCO_Additions_Winter!S227*'Key Assumptions'!$G27</f>
        <v>0</v>
      </c>
      <c r="AH227" s="83">
        <f>KPCO_Additions_Winter!T227*'Key Assumptions'!$G27</f>
        <v>0</v>
      </c>
      <c r="AI227" s="83">
        <f>KPCO_Additions_Winter!U227*'Key Assumptions'!$G27</f>
        <v>0</v>
      </c>
      <c r="AJ227" s="83">
        <f>KPCO_Additions_Winter!V227*'Key Assumptions'!$G27</f>
        <v>0</v>
      </c>
      <c r="AK227" s="83">
        <f>KPCO_Additions_Winter!W227*'Key Assumptions'!$G27</f>
        <v>410</v>
      </c>
      <c r="AL227" s="83">
        <f>KPCO_Additions_Winter!X227*'Key Assumptions'!$G27</f>
        <v>0</v>
      </c>
      <c r="AM227" s="83">
        <f>KPCO_Additions_Winter!Y227*'Key Assumptions'!$G27</f>
        <v>0</v>
      </c>
      <c r="AN227" s="83">
        <f>KPCO_Additions_Winter!Z227*'Key Assumptions'!$G27</f>
        <v>0</v>
      </c>
      <c r="AO227" s="83">
        <f>KPCO_Additions_Winter!AA227*'Key Assumptions'!$G27</f>
        <v>0</v>
      </c>
      <c r="AP227" s="83">
        <f>KPCO_Additions_Winter!AB227*'Key Assumptions'!$G27</f>
        <v>0</v>
      </c>
      <c r="AQ227" s="83">
        <f>KPCO_Additions_Winter!AC227*'Key Assumptions'!$G27</f>
        <v>0</v>
      </c>
      <c r="AR227" s="83">
        <f>KPCO_Additions_Winter!AD227*'Key Assumptions'!$G27</f>
        <v>0</v>
      </c>
      <c r="AT227" t="s">
        <v>11</v>
      </c>
    </row>
    <row r="228" spans="1:46" x14ac:dyDescent="0.25">
      <c r="A228" s="10" t="str">
        <f>KPCO_Additions_Summer!A228</f>
        <v>Area 1001 4-Hour Li-on Battery 2029</v>
      </c>
      <c r="B228" s="10">
        <f>KPCO_Additions_Summer!B228</f>
        <v>2029</v>
      </c>
      <c r="C228" s="10" t="str">
        <f>KPCO_Additions_Summer!C228</f>
        <v>4hr Li Ion</v>
      </c>
      <c r="D228" s="102"/>
      <c r="E228" s="103"/>
      <c r="F228" s="102"/>
      <c r="G228" s="103"/>
      <c r="H228" s="103">
        <v>100</v>
      </c>
      <c r="I228" s="103"/>
      <c r="J228" s="103"/>
      <c r="K228" s="103">
        <v>50</v>
      </c>
      <c r="L228" s="103"/>
      <c r="M228" s="103"/>
      <c r="N228" s="103"/>
      <c r="O228" s="103"/>
      <c r="P228" s="102"/>
      <c r="R228" s="84">
        <f t="shared" si="179"/>
        <v>0</v>
      </c>
      <c r="S228" s="84">
        <f t="shared" si="180"/>
        <v>0</v>
      </c>
      <c r="T228" s="84">
        <f t="shared" si="181"/>
        <v>0</v>
      </c>
      <c r="U228" s="84">
        <f t="shared" si="182"/>
        <v>0</v>
      </c>
      <c r="V228" s="84">
        <f t="shared" si="183"/>
        <v>100</v>
      </c>
      <c r="W228" s="84">
        <f t="shared" si="183"/>
        <v>500</v>
      </c>
      <c r="X228" s="84">
        <f t="shared" si="184"/>
        <v>0</v>
      </c>
      <c r="Y228" s="84">
        <f t="shared" si="185"/>
        <v>50</v>
      </c>
      <c r="Z228" s="84">
        <f t="shared" si="186"/>
        <v>0</v>
      </c>
      <c r="AA228" s="84">
        <f t="shared" si="187"/>
        <v>0</v>
      </c>
      <c r="AB228" s="84">
        <f t="shared" si="188"/>
        <v>0</v>
      </c>
      <c r="AC228" s="84">
        <f t="shared" si="188"/>
        <v>0</v>
      </c>
      <c r="AD228" s="84">
        <f t="shared" si="189"/>
        <v>0</v>
      </c>
      <c r="AF228" s="83">
        <f>KPCO_Additions_Winter!R228*'Key Assumptions'!$G28</f>
        <v>0</v>
      </c>
      <c r="AG228" s="83">
        <f>KPCO_Additions_Winter!S228*'Key Assumptions'!$G28</f>
        <v>0</v>
      </c>
      <c r="AH228" s="83">
        <f>KPCO_Additions_Winter!T228*'Key Assumptions'!$G28</f>
        <v>0</v>
      </c>
      <c r="AI228" s="83">
        <f>KPCO_Additions_Winter!U228*'Key Assumptions'!$G28</f>
        <v>0</v>
      </c>
      <c r="AJ228" s="83">
        <f>KPCO_Additions_Winter!V228*'Key Assumptions'!$G28</f>
        <v>82</v>
      </c>
      <c r="AK228" s="83">
        <f>KPCO_Additions_Winter!W228*'Key Assumptions'!$G28</f>
        <v>410</v>
      </c>
      <c r="AL228" s="83">
        <f>KPCO_Additions_Winter!X228*'Key Assumptions'!$G28</f>
        <v>0</v>
      </c>
      <c r="AM228" s="83">
        <f>KPCO_Additions_Winter!Y228*'Key Assumptions'!$G28</f>
        <v>41</v>
      </c>
      <c r="AN228" s="83">
        <f>KPCO_Additions_Winter!Z228*'Key Assumptions'!$G28</f>
        <v>0</v>
      </c>
      <c r="AO228" s="83">
        <f>KPCO_Additions_Winter!AA228*'Key Assumptions'!$G28</f>
        <v>0</v>
      </c>
      <c r="AP228" s="83">
        <f>KPCO_Additions_Winter!AB228*'Key Assumptions'!$G28</f>
        <v>0</v>
      </c>
      <c r="AQ228" s="83">
        <f>KPCO_Additions_Winter!AC228*'Key Assumptions'!$G28</f>
        <v>0</v>
      </c>
      <c r="AR228" s="83">
        <f>KPCO_Additions_Winter!AD228*'Key Assumptions'!$G28</f>
        <v>0</v>
      </c>
      <c r="AT228" t="s">
        <v>11</v>
      </c>
    </row>
    <row r="229" spans="1:46" x14ac:dyDescent="0.25">
      <c r="A229" s="10" t="str">
        <f>KPCO_Additions_Summer!A229</f>
        <v>Area 1001 4-Hour Li-on Battery 2030</v>
      </c>
      <c r="B229" s="10">
        <f>KPCO_Additions_Summer!B229</f>
        <v>2030</v>
      </c>
      <c r="C229" s="10" t="str">
        <f>KPCO_Additions_Summer!C229</f>
        <v>4hr Li Ion</v>
      </c>
      <c r="D229" s="102"/>
      <c r="E229" s="103"/>
      <c r="F229" s="102"/>
      <c r="G229" s="103"/>
      <c r="H229" s="103"/>
      <c r="I229" s="103"/>
      <c r="J229" s="103"/>
      <c r="K229" s="103"/>
      <c r="L229" s="103"/>
      <c r="M229" s="103"/>
      <c r="N229" s="103"/>
      <c r="O229" s="103"/>
      <c r="P229" s="102"/>
      <c r="R229" s="84">
        <f t="shared" si="179"/>
        <v>0</v>
      </c>
      <c r="S229" s="84">
        <f t="shared" si="180"/>
        <v>0</v>
      </c>
      <c r="T229" s="84">
        <f t="shared" si="181"/>
        <v>0</v>
      </c>
      <c r="U229" s="84">
        <f t="shared" si="182"/>
        <v>0</v>
      </c>
      <c r="V229" s="84">
        <f t="shared" si="183"/>
        <v>100</v>
      </c>
      <c r="W229" s="84">
        <f t="shared" si="183"/>
        <v>500</v>
      </c>
      <c r="X229" s="84">
        <f t="shared" si="184"/>
        <v>0</v>
      </c>
      <c r="Y229" s="84">
        <f t="shared" si="185"/>
        <v>50</v>
      </c>
      <c r="Z229" s="84">
        <f t="shared" si="186"/>
        <v>0</v>
      </c>
      <c r="AA229" s="84">
        <f t="shared" si="187"/>
        <v>0</v>
      </c>
      <c r="AB229" s="84">
        <f t="shared" si="188"/>
        <v>0</v>
      </c>
      <c r="AC229" s="84">
        <f t="shared" si="188"/>
        <v>0</v>
      </c>
      <c r="AD229" s="84">
        <f t="shared" si="189"/>
        <v>0</v>
      </c>
      <c r="AF229" s="83">
        <f>KPCO_Additions_Winter!R229*'Key Assumptions'!$G29</f>
        <v>0</v>
      </c>
      <c r="AG229" s="83">
        <f>KPCO_Additions_Winter!S229*'Key Assumptions'!$G29</f>
        <v>0</v>
      </c>
      <c r="AH229" s="83">
        <f>KPCO_Additions_Winter!T229*'Key Assumptions'!$G29</f>
        <v>0</v>
      </c>
      <c r="AI229" s="83">
        <f>KPCO_Additions_Winter!U229*'Key Assumptions'!$G29</f>
        <v>0</v>
      </c>
      <c r="AJ229" s="83">
        <f>KPCO_Additions_Winter!V229*'Key Assumptions'!$G29</f>
        <v>79.266666666666652</v>
      </c>
      <c r="AK229" s="83">
        <f>KPCO_Additions_Winter!W229*'Key Assumptions'!$G29</f>
        <v>396.33333333333326</v>
      </c>
      <c r="AL229" s="83">
        <f>KPCO_Additions_Winter!X229*'Key Assumptions'!$G29</f>
        <v>0</v>
      </c>
      <c r="AM229" s="83">
        <f>KPCO_Additions_Winter!Y229*'Key Assumptions'!$G29</f>
        <v>39.633333333333326</v>
      </c>
      <c r="AN229" s="83">
        <f>KPCO_Additions_Winter!Z229*'Key Assumptions'!$G29</f>
        <v>0</v>
      </c>
      <c r="AO229" s="83">
        <f>KPCO_Additions_Winter!AA229*'Key Assumptions'!$G29</f>
        <v>0</v>
      </c>
      <c r="AP229" s="83">
        <f>KPCO_Additions_Winter!AB229*'Key Assumptions'!$G29</f>
        <v>0</v>
      </c>
      <c r="AQ229" s="83">
        <f>KPCO_Additions_Winter!AC229*'Key Assumptions'!$G29</f>
        <v>0</v>
      </c>
      <c r="AR229" s="83">
        <f>KPCO_Additions_Winter!AD229*'Key Assumptions'!$G29</f>
        <v>0</v>
      </c>
      <c r="AT229" t="s">
        <v>11</v>
      </c>
    </row>
    <row r="230" spans="1:46" x14ac:dyDescent="0.25">
      <c r="A230" s="10" t="str">
        <f>KPCO_Additions_Summer!A230</f>
        <v>Area 1001 4-Hour Li-on Battery 2031</v>
      </c>
      <c r="B230" s="10">
        <f>KPCO_Additions_Summer!B230</f>
        <v>2031</v>
      </c>
      <c r="C230" s="10" t="str">
        <f>KPCO_Additions_Summer!C230</f>
        <v>4hr Li Ion</v>
      </c>
      <c r="D230" s="102"/>
      <c r="E230" s="103"/>
      <c r="F230" s="102"/>
      <c r="G230" s="103"/>
      <c r="H230" s="103"/>
      <c r="I230" s="103"/>
      <c r="J230" s="103"/>
      <c r="K230" s="103"/>
      <c r="L230" s="103"/>
      <c r="M230" s="103"/>
      <c r="N230" s="103"/>
      <c r="O230" s="103"/>
      <c r="P230" s="102"/>
      <c r="R230" s="84">
        <f t="shared" si="179"/>
        <v>0</v>
      </c>
      <c r="S230" s="84">
        <f t="shared" si="180"/>
        <v>0</v>
      </c>
      <c r="T230" s="84">
        <f t="shared" si="181"/>
        <v>0</v>
      </c>
      <c r="U230" s="84">
        <f t="shared" si="182"/>
        <v>0</v>
      </c>
      <c r="V230" s="84">
        <f t="shared" si="183"/>
        <v>100</v>
      </c>
      <c r="W230" s="84">
        <f t="shared" si="183"/>
        <v>500</v>
      </c>
      <c r="X230" s="84">
        <f t="shared" si="184"/>
        <v>0</v>
      </c>
      <c r="Y230" s="84">
        <f t="shared" si="185"/>
        <v>50</v>
      </c>
      <c r="Z230" s="84">
        <f t="shared" si="186"/>
        <v>0</v>
      </c>
      <c r="AA230" s="84">
        <f t="shared" si="187"/>
        <v>0</v>
      </c>
      <c r="AB230" s="84">
        <f t="shared" si="188"/>
        <v>0</v>
      </c>
      <c r="AC230" s="84">
        <f t="shared" si="188"/>
        <v>0</v>
      </c>
      <c r="AD230" s="84">
        <f t="shared" si="189"/>
        <v>0</v>
      </c>
      <c r="AF230" s="83">
        <f>KPCO_Additions_Winter!R230*'Key Assumptions'!$G30</f>
        <v>0</v>
      </c>
      <c r="AG230" s="83">
        <f>KPCO_Additions_Winter!S230*'Key Assumptions'!$G30</f>
        <v>0</v>
      </c>
      <c r="AH230" s="83">
        <f>KPCO_Additions_Winter!T230*'Key Assumptions'!$G30</f>
        <v>0</v>
      </c>
      <c r="AI230" s="83">
        <f>KPCO_Additions_Winter!U230*'Key Assumptions'!$G30</f>
        <v>0</v>
      </c>
      <c r="AJ230" s="83">
        <f>KPCO_Additions_Winter!V230*'Key Assumptions'!$G30</f>
        <v>76.533333333333303</v>
      </c>
      <c r="AK230" s="83">
        <f>KPCO_Additions_Winter!W230*'Key Assumptions'!$G30</f>
        <v>382.66666666666657</v>
      </c>
      <c r="AL230" s="83">
        <f>KPCO_Additions_Winter!X230*'Key Assumptions'!$G30</f>
        <v>0</v>
      </c>
      <c r="AM230" s="83">
        <f>KPCO_Additions_Winter!Y230*'Key Assumptions'!$G30</f>
        <v>38.266666666666652</v>
      </c>
      <c r="AN230" s="83">
        <f>KPCO_Additions_Winter!Z230*'Key Assumptions'!$G30</f>
        <v>0</v>
      </c>
      <c r="AO230" s="83">
        <f>KPCO_Additions_Winter!AA230*'Key Assumptions'!$G30</f>
        <v>0</v>
      </c>
      <c r="AP230" s="83">
        <f>KPCO_Additions_Winter!AB230*'Key Assumptions'!$G30</f>
        <v>0</v>
      </c>
      <c r="AQ230" s="83">
        <f>KPCO_Additions_Winter!AC230*'Key Assumptions'!$G30</f>
        <v>0</v>
      </c>
      <c r="AR230" s="83">
        <f>KPCO_Additions_Winter!AD230*'Key Assumptions'!$G30</f>
        <v>0</v>
      </c>
      <c r="AT230" t="s">
        <v>11</v>
      </c>
    </row>
    <row r="231" spans="1:46" x14ac:dyDescent="0.25">
      <c r="A231" s="10" t="str">
        <f>KPCO_Additions_Summer!A231</f>
        <v>Area 1001 4-Hour Li-on Battery 2032</v>
      </c>
      <c r="B231" s="10">
        <f>KPCO_Additions_Summer!B231</f>
        <v>2032</v>
      </c>
      <c r="C231" s="10" t="str">
        <f>KPCO_Additions_Summer!C231</f>
        <v>4hr Li Ion</v>
      </c>
      <c r="D231" s="102"/>
      <c r="E231" s="103"/>
      <c r="F231" s="102"/>
      <c r="G231" s="103">
        <v>200</v>
      </c>
      <c r="H231" s="103"/>
      <c r="I231" s="103"/>
      <c r="J231" s="103"/>
      <c r="K231" s="103"/>
      <c r="L231" s="103"/>
      <c r="M231" s="103"/>
      <c r="N231" s="103"/>
      <c r="O231" s="103"/>
      <c r="P231" s="102"/>
      <c r="R231" s="84">
        <f t="shared" si="179"/>
        <v>0</v>
      </c>
      <c r="S231" s="84">
        <f t="shared" si="180"/>
        <v>0</v>
      </c>
      <c r="T231" s="84">
        <f t="shared" si="181"/>
        <v>0</v>
      </c>
      <c r="U231" s="84">
        <f t="shared" si="182"/>
        <v>200</v>
      </c>
      <c r="V231" s="84">
        <f t="shared" si="183"/>
        <v>100</v>
      </c>
      <c r="W231" s="84">
        <f t="shared" si="183"/>
        <v>500</v>
      </c>
      <c r="X231" s="84">
        <f t="shared" si="184"/>
        <v>0</v>
      </c>
      <c r="Y231" s="84">
        <f t="shared" si="185"/>
        <v>50</v>
      </c>
      <c r="Z231" s="84">
        <f t="shared" si="186"/>
        <v>0</v>
      </c>
      <c r="AA231" s="84">
        <f t="shared" si="187"/>
        <v>0</v>
      </c>
      <c r="AB231" s="84">
        <f t="shared" si="188"/>
        <v>0</v>
      </c>
      <c r="AC231" s="84">
        <f t="shared" si="188"/>
        <v>0</v>
      </c>
      <c r="AD231" s="84">
        <f t="shared" si="189"/>
        <v>0</v>
      </c>
      <c r="AF231" s="83">
        <f>KPCO_Additions_Winter!R231*'Key Assumptions'!$G31</f>
        <v>0</v>
      </c>
      <c r="AG231" s="83">
        <f>KPCO_Additions_Winter!S231*'Key Assumptions'!$G31</f>
        <v>0</v>
      </c>
      <c r="AH231" s="83">
        <f>KPCO_Additions_Winter!T231*'Key Assumptions'!$G31</f>
        <v>0</v>
      </c>
      <c r="AI231" s="83">
        <f>KPCO_Additions_Winter!U231*'Key Assumptions'!$G31</f>
        <v>147.59999999999997</v>
      </c>
      <c r="AJ231" s="83">
        <f>KPCO_Additions_Winter!V231*'Key Assumptions'!$G31</f>
        <v>73.799999999999983</v>
      </c>
      <c r="AK231" s="83">
        <f>KPCO_Additions_Winter!W231*'Key Assumptions'!$G31</f>
        <v>368.99999999999989</v>
      </c>
      <c r="AL231" s="83">
        <f>KPCO_Additions_Winter!X231*'Key Assumptions'!$G31</f>
        <v>0</v>
      </c>
      <c r="AM231" s="83">
        <f>KPCO_Additions_Winter!Y231*'Key Assumptions'!$G31</f>
        <v>36.899999999999991</v>
      </c>
      <c r="AN231" s="83">
        <f>KPCO_Additions_Winter!Z231*'Key Assumptions'!$G31</f>
        <v>0</v>
      </c>
      <c r="AO231" s="83">
        <f>KPCO_Additions_Winter!AA231*'Key Assumptions'!$G31</f>
        <v>0</v>
      </c>
      <c r="AP231" s="83">
        <f>KPCO_Additions_Winter!AB231*'Key Assumptions'!$G31</f>
        <v>0</v>
      </c>
      <c r="AQ231" s="83">
        <f>KPCO_Additions_Winter!AC231*'Key Assumptions'!$G31</f>
        <v>0</v>
      </c>
      <c r="AR231" s="83">
        <f>KPCO_Additions_Winter!AD231*'Key Assumptions'!$G31</f>
        <v>0</v>
      </c>
      <c r="AT231" t="s">
        <v>11</v>
      </c>
    </row>
    <row r="232" spans="1:46" x14ac:dyDescent="0.25">
      <c r="A232" s="10" t="str">
        <f>KPCO_Additions_Summer!A232</f>
        <v>Area 1001 4-Hour Li-on Battery 2033</v>
      </c>
      <c r="B232" s="10">
        <f>KPCO_Additions_Summer!B232</f>
        <v>2033</v>
      </c>
      <c r="C232" s="10" t="str">
        <f>KPCO_Additions_Summer!C232</f>
        <v>4hr Li Ion</v>
      </c>
      <c r="D232" s="102"/>
      <c r="E232" s="103"/>
      <c r="F232" s="102"/>
      <c r="G232" s="103"/>
      <c r="H232" s="103"/>
      <c r="I232" s="103"/>
      <c r="J232" s="103"/>
      <c r="K232" s="103"/>
      <c r="L232" s="103"/>
      <c r="M232" s="103"/>
      <c r="N232" s="103"/>
      <c r="O232" s="103"/>
      <c r="P232" s="102"/>
      <c r="R232" s="83">
        <f t="shared" ref="R232:R242" si="190">R231+D232-D222</f>
        <v>0</v>
      </c>
      <c r="S232" s="83">
        <f t="shared" ref="S232:S242" si="191">S231+E232-E222</f>
        <v>0</v>
      </c>
      <c r="T232" s="83">
        <f t="shared" ref="T232:T242" si="192">T231+F232-F222</f>
        <v>0</v>
      </c>
      <c r="U232" s="83">
        <f t="shared" ref="U232:U242" si="193">U231+G232-G222</f>
        <v>200</v>
      </c>
      <c r="V232" s="83">
        <f t="shared" ref="V232:W232" si="194">V231+H232-H222</f>
        <v>100</v>
      </c>
      <c r="W232" s="83">
        <f t="shared" si="194"/>
        <v>500</v>
      </c>
      <c r="X232" s="83">
        <f t="shared" ref="X232:X242" si="195">X231+J232-J222</f>
        <v>0</v>
      </c>
      <c r="Y232" s="83">
        <f t="shared" ref="Y232:Y242" si="196">Y231+K232-K222</f>
        <v>50</v>
      </c>
      <c r="Z232" s="83">
        <f t="shared" ref="Z232:Z242" si="197">Z231+L232-L222</f>
        <v>0</v>
      </c>
      <c r="AA232" s="83">
        <f t="shared" ref="AA232:AA242" si="198">AA231+M232-M222</f>
        <v>0</v>
      </c>
      <c r="AB232" s="83">
        <f t="shared" ref="AB232:AC232" si="199">AB231+N232-N222</f>
        <v>0</v>
      </c>
      <c r="AC232" s="83">
        <f t="shared" si="199"/>
        <v>0</v>
      </c>
      <c r="AD232" s="83">
        <f t="shared" ref="AD232:AD242" si="200">AD231+P232-P222</f>
        <v>0</v>
      </c>
      <c r="AF232" s="83">
        <f>KPCO_Additions_Winter!R232*'Key Assumptions'!$G32</f>
        <v>0</v>
      </c>
      <c r="AG232" s="83">
        <f>KPCO_Additions_Winter!S232*'Key Assumptions'!$G32</f>
        <v>0</v>
      </c>
      <c r="AH232" s="83">
        <f>KPCO_Additions_Winter!T232*'Key Assumptions'!$G32</f>
        <v>0</v>
      </c>
      <c r="AI232" s="83">
        <f>KPCO_Additions_Winter!U232*'Key Assumptions'!$G32</f>
        <v>142.13333333333333</v>
      </c>
      <c r="AJ232" s="83">
        <f>KPCO_Additions_Winter!V232*'Key Assumptions'!$G32</f>
        <v>71.066666666666663</v>
      </c>
      <c r="AK232" s="83">
        <f>KPCO_Additions_Winter!W232*'Key Assumptions'!$G32</f>
        <v>355.33333333333326</v>
      </c>
      <c r="AL232" s="83">
        <f>KPCO_Additions_Winter!X232*'Key Assumptions'!$G32</f>
        <v>0</v>
      </c>
      <c r="AM232" s="83">
        <f>KPCO_Additions_Winter!Y232*'Key Assumptions'!$G32</f>
        <v>35.533333333333331</v>
      </c>
      <c r="AN232" s="83">
        <f>KPCO_Additions_Winter!Z232*'Key Assumptions'!$G32</f>
        <v>0</v>
      </c>
      <c r="AO232" s="83">
        <f>KPCO_Additions_Winter!AA232*'Key Assumptions'!$G32</f>
        <v>0</v>
      </c>
      <c r="AP232" s="83">
        <f>KPCO_Additions_Winter!AB232*'Key Assumptions'!$G32</f>
        <v>0</v>
      </c>
      <c r="AQ232" s="83">
        <f>KPCO_Additions_Winter!AC232*'Key Assumptions'!$G32</f>
        <v>0</v>
      </c>
      <c r="AR232" s="83">
        <f>KPCO_Additions_Winter!AD232*'Key Assumptions'!$G32</f>
        <v>0</v>
      </c>
      <c r="AT232" t="s">
        <v>11</v>
      </c>
    </row>
    <row r="233" spans="1:46" x14ac:dyDescent="0.25">
      <c r="A233" s="10" t="str">
        <f>KPCO_Additions_Summer!A233</f>
        <v>Area 1001 4-Hour Li-on Battery 2034</v>
      </c>
      <c r="B233" s="10">
        <f>KPCO_Additions_Summer!B233</f>
        <v>2034</v>
      </c>
      <c r="C233" s="10" t="str">
        <f>KPCO_Additions_Summer!C233</f>
        <v>4hr Li Ion</v>
      </c>
      <c r="D233" s="102"/>
      <c r="E233" s="103"/>
      <c r="F233" s="102"/>
      <c r="G233" s="103"/>
      <c r="H233" s="103"/>
      <c r="I233" s="103"/>
      <c r="J233" s="103"/>
      <c r="K233" s="103"/>
      <c r="L233" s="103"/>
      <c r="M233" s="103"/>
      <c r="N233" s="103"/>
      <c r="O233" s="103"/>
      <c r="P233" s="102"/>
      <c r="R233" s="83">
        <f t="shared" si="190"/>
        <v>0</v>
      </c>
      <c r="S233" s="83">
        <f t="shared" si="191"/>
        <v>0</v>
      </c>
      <c r="T233" s="83">
        <f t="shared" si="192"/>
        <v>0</v>
      </c>
      <c r="U233" s="83">
        <f t="shared" si="193"/>
        <v>200</v>
      </c>
      <c r="V233" s="83">
        <f t="shared" ref="V233:W233" si="201">V232+H233-H223</f>
        <v>100</v>
      </c>
      <c r="W233" s="83">
        <f t="shared" si="201"/>
        <v>500</v>
      </c>
      <c r="X233" s="83">
        <f t="shared" si="195"/>
        <v>0</v>
      </c>
      <c r="Y233" s="83">
        <f t="shared" si="196"/>
        <v>50</v>
      </c>
      <c r="Z233" s="83">
        <f t="shared" si="197"/>
        <v>0</v>
      </c>
      <c r="AA233" s="83">
        <f t="shared" si="198"/>
        <v>0</v>
      </c>
      <c r="AB233" s="83">
        <f t="shared" ref="AB233:AC233" si="202">AB232+N233-N223</f>
        <v>0</v>
      </c>
      <c r="AC233" s="83">
        <f t="shared" si="202"/>
        <v>0</v>
      </c>
      <c r="AD233" s="83">
        <f t="shared" si="200"/>
        <v>0</v>
      </c>
      <c r="AF233" s="83">
        <f>KPCO_Additions_Winter!R233*'Key Assumptions'!$G33</f>
        <v>0</v>
      </c>
      <c r="AG233" s="83">
        <f>KPCO_Additions_Winter!S233*'Key Assumptions'!$G33</f>
        <v>0</v>
      </c>
      <c r="AH233" s="83">
        <f>KPCO_Additions_Winter!T233*'Key Assumptions'!$G33</f>
        <v>0</v>
      </c>
      <c r="AI233" s="83">
        <f>KPCO_Additions_Winter!U233*'Key Assumptions'!$G33</f>
        <v>138.8533333333333</v>
      </c>
      <c r="AJ233" s="83">
        <f>KPCO_Additions_Winter!V233*'Key Assumptions'!$G33</f>
        <v>69.426666666666648</v>
      </c>
      <c r="AK233" s="83">
        <f>KPCO_Additions_Winter!W233*'Key Assumptions'!$G33</f>
        <v>347.13333333333321</v>
      </c>
      <c r="AL233" s="83">
        <f>KPCO_Additions_Winter!X233*'Key Assumptions'!$G33</f>
        <v>0</v>
      </c>
      <c r="AM233" s="83">
        <f>KPCO_Additions_Winter!Y233*'Key Assumptions'!$G33</f>
        <v>34.713333333333324</v>
      </c>
      <c r="AN233" s="83">
        <f>KPCO_Additions_Winter!Z233*'Key Assumptions'!$G33</f>
        <v>0</v>
      </c>
      <c r="AO233" s="83">
        <f>KPCO_Additions_Winter!AA233*'Key Assumptions'!$G33</f>
        <v>0</v>
      </c>
      <c r="AP233" s="83">
        <f>KPCO_Additions_Winter!AB233*'Key Assumptions'!$G33</f>
        <v>0</v>
      </c>
      <c r="AQ233" s="83">
        <f>KPCO_Additions_Winter!AC233*'Key Assumptions'!$G33</f>
        <v>0</v>
      </c>
      <c r="AR233" s="83">
        <f>KPCO_Additions_Winter!AD233*'Key Assumptions'!$G33</f>
        <v>0</v>
      </c>
      <c r="AT233" t="s">
        <v>11</v>
      </c>
    </row>
    <row r="234" spans="1:46" x14ac:dyDescent="0.25">
      <c r="A234" s="10" t="str">
        <f>KPCO_Additions_Summer!A234</f>
        <v>Area 1001 4-Hour Li-on Battery 2035</v>
      </c>
      <c r="B234" s="10">
        <f>KPCO_Additions_Summer!B234</f>
        <v>2035</v>
      </c>
      <c r="C234" s="10" t="str">
        <f>KPCO_Additions_Summer!C234</f>
        <v>4hr Li Ion</v>
      </c>
      <c r="D234" s="102"/>
      <c r="E234" s="103"/>
      <c r="F234" s="102">
        <v>50</v>
      </c>
      <c r="G234" s="103"/>
      <c r="H234" s="103">
        <v>50</v>
      </c>
      <c r="I234" s="103"/>
      <c r="J234" s="103">
        <v>50</v>
      </c>
      <c r="K234" s="103"/>
      <c r="L234" s="103">
        <v>50</v>
      </c>
      <c r="M234" s="103">
        <v>50</v>
      </c>
      <c r="N234" s="103"/>
      <c r="O234" s="103"/>
      <c r="P234" s="102"/>
      <c r="R234" s="83">
        <f t="shared" si="190"/>
        <v>0</v>
      </c>
      <c r="S234" s="83">
        <f t="shared" si="191"/>
        <v>0</v>
      </c>
      <c r="T234" s="83">
        <f t="shared" si="192"/>
        <v>50</v>
      </c>
      <c r="U234" s="83">
        <f t="shared" si="193"/>
        <v>200</v>
      </c>
      <c r="V234" s="83">
        <f t="shared" ref="V234:W234" si="203">V233+H234-H224</f>
        <v>150</v>
      </c>
      <c r="W234" s="83">
        <f t="shared" si="203"/>
        <v>500</v>
      </c>
      <c r="X234" s="83">
        <f t="shared" si="195"/>
        <v>50</v>
      </c>
      <c r="Y234" s="83">
        <f t="shared" si="196"/>
        <v>50</v>
      </c>
      <c r="Z234" s="83">
        <f t="shared" si="197"/>
        <v>50</v>
      </c>
      <c r="AA234" s="83">
        <f t="shared" si="198"/>
        <v>50</v>
      </c>
      <c r="AB234" s="83">
        <f t="shared" ref="AB234:AC234" si="204">AB233+N234-N224</f>
        <v>0</v>
      </c>
      <c r="AC234" s="83">
        <f t="shared" si="204"/>
        <v>0</v>
      </c>
      <c r="AD234" s="83">
        <f t="shared" si="200"/>
        <v>0</v>
      </c>
      <c r="AF234" s="83">
        <f>KPCO_Additions_Winter!R234*'Key Assumptions'!$G34</f>
        <v>0</v>
      </c>
      <c r="AG234" s="83">
        <f>KPCO_Additions_Winter!S234*'Key Assumptions'!$G34</f>
        <v>0</v>
      </c>
      <c r="AH234" s="83">
        <f>KPCO_Additions_Winter!T234*'Key Assumptions'!$G34</f>
        <v>34.713333333333324</v>
      </c>
      <c r="AI234" s="83">
        <f>KPCO_Additions_Winter!U234*'Key Assumptions'!$G34</f>
        <v>138.8533333333333</v>
      </c>
      <c r="AJ234" s="83">
        <f>KPCO_Additions_Winter!V234*'Key Assumptions'!$G34</f>
        <v>104.13999999999997</v>
      </c>
      <c r="AK234" s="83">
        <f>KPCO_Additions_Winter!W234*'Key Assumptions'!$G34</f>
        <v>347.13333333333321</v>
      </c>
      <c r="AL234" s="83">
        <f>KPCO_Additions_Winter!X234*'Key Assumptions'!$G34</f>
        <v>34.713333333333324</v>
      </c>
      <c r="AM234" s="83">
        <f>KPCO_Additions_Winter!Y234*'Key Assumptions'!$G34</f>
        <v>34.713333333333324</v>
      </c>
      <c r="AN234" s="83">
        <f>KPCO_Additions_Winter!Z234*'Key Assumptions'!$G34</f>
        <v>34.713333333333324</v>
      </c>
      <c r="AO234" s="83">
        <f>KPCO_Additions_Winter!AA234*'Key Assumptions'!$G34</f>
        <v>34.713333333333324</v>
      </c>
      <c r="AP234" s="83">
        <f>KPCO_Additions_Winter!AB234*'Key Assumptions'!$G34</f>
        <v>0</v>
      </c>
      <c r="AQ234" s="83">
        <f>KPCO_Additions_Winter!AC234*'Key Assumptions'!$G34</f>
        <v>0</v>
      </c>
      <c r="AR234" s="83">
        <f>KPCO_Additions_Winter!AD234*'Key Assumptions'!$G34</f>
        <v>0</v>
      </c>
      <c r="AT234" t="s">
        <v>11</v>
      </c>
    </row>
    <row r="235" spans="1:46" x14ac:dyDescent="0.25">
      <c r="A235" s="10" t="str">
        <f>KPCO_Additions_Summer!A235</f>
        <v>Area 1001 4-Hour Li-on Battery 2036</v>
      </c>
      <c r="B235" s="10">
        <f>KPCO_Additions_Summer!B235</f>
        <v>2036</v>
      </c>
      <c r="C235" s="10" t="str">
        <f>KPCO_Additions_Summer!C235</f>
        <v>4hr Li Ion</v>
      </c>
      <c r="D235" s="102"/>
      <c r="E235" s="103"/>
      <c r="F235" s="102"/>
      <c r="G235" s="103"/>
      <c r="H235" s="103"/>
      <c r="I235" s="103">
        <v>200</v>
      </c>
      <c r="J235" s="103"/>
      <c r="K235" s="103"/>
      <c r="L235" s="103"/>
      <c r="M235" s="103"/>
      <c r="N235" s="103"/>
      <c r="O235" s="103"/>
      <c r="P235" s="102"/>
      <c r="R235" s="83">
        <f t="shared" si="190"/>
        <v>0</v>
      </c>
      <c r="S235" s="83">
        <f t="shared" si="191"/>
        <v>0</v>
      </c>
      <c r="T235" s="83">
        <f t="shared" si="192"/>
        <v>50</v>
      </c>
      <c r="U235" s="83">
        <f t="shared" si="193"/>
        <v>200</v>
      </c>
      <c r="V235" s="83">
        <f t="shared" ref="V235:W235" si="205">V234+H235-H225</f>
        <v>150</v>
      </c>
      <c r="W235" s="83">
        <f t="shared" si="205"/>
        <v>500</v>
      </c>
      <c r="X235" s="83">
        <f t="shared" si="195"/>
        <v>50</v>
      </c>
      <c r="Y235" s="83">
        <f t="shared" si="196"/>
        <v>50</v>
      </c>
      <c r="Z235" s="83">
        <f t="shared" si="197"/>
        <v>50</v>
      </c>
      <c r="AA235" s="83">
        <f t="shared" si="198"/>
        <v>50</v>
      </c>
      <c r="AB235" s="83">
        <f t="shared" ref="AB235:AC235" si="206">AB234+N235-N225</f>
        <v>0</v>
      </c>
      <c r="AC235" s="83">
        <f t="shared" si="206"/>
        <v>0</v>
      </c>
      <c r="AD235" s="83">
        <f t="shared" si="200"/>
        <v>0</v>
      </c>
      <c r="AF235" s="83">
        <f>KPCO_Additions_Winter!R235*'Key Assumptions'!$G35</f>
        <v>0</v>
      </c>
      <c r="AG235" s="83">
        <f>KPCO_Additions_Winter!S235*'Key Assumptions'!$G35</f>
        <v>0</v>
      </c>
      <c r="AH235" s="83">
        <f>KPCO_Additions_Winter!T235*'Key Assumptions'!$G35</f>
        <v>33.893333333333324</v>
      </c>
      <c r="AI235" s="83">
        <f>KPCO_Additions_Winter!U235*'Key Assumptions'!$G35</f>
        <v>135.5733333333333</v>
      </c>
      <c r="AJ235" s="83">
        <f>KPCO_Additions_Winter!V235*'Key Assumptions'!$G35</f>
        <v>101.67999999999998</v>
      </c>
      <c r="AK235" s="83">
        <f>KPCO_Additions_Winter!W235*'Key Assumptions'!$G35</f>
        <v>338.93333333333328</v>
      </c>
      <c r="AL235" s="83">
        <f>KPCO_Additions_Winter!X235*'Key Assumptions'!$G35</f>
        <v>33.893333333333324</v>
      </c>
      <c r="AM235" s="83">
        <f>KPCO_Additions_Winter!Y235*'Key Assumptions'!$G35</f>
        <v>33.893333333333324</v>
      </c>
      <c r="AN235" s="83">
        <f>KPCO_Additions_Winter!Z235*'Key Assumptions'!$G35</f>
        <v>33.893333333333324</v>
      </c>
      <c r="AO235" s="83">
        <f>KPCO_Additions_Winter!AA235*'Key Assumptions'!$G35</f>
        <v>33.893333333333324</v>
      </c>
      <c r="AP235" s="83">
        <f>KPCO_Additions_Winter!AB235*'Key Assumptions'!$G35</f>
        <v>0</v>
      </c>
      <c r="AQ235" s="83">
        <f>KPCO_Additions_Winter!AC235*'Key Assumptions'!$G35</f>
        <v>0</v>
      </c>
      <c r="AR235" s="83">
        <f>KPCO_Additions_Winter!AD235*'Key Assumptions'!$G35</f>
        <v>0</v>
      </c>
      <c r="AT235" t="s">
        <v>11</v>
      </c>
    </row>
    <row r="236" spans="1:46" x14ac:dyDescent="0.25">
      <c r="A236" s="10" t="str">
        <f>KPCO_Additions_Summer!A236</f>
        <v>Area 1001 4-Hour Li-on Battery 2037</v>
      </c>
      <c r="B236" s="10">
        <f>KPCO_Additions_Summer!B236</f>
        <v>2037</v>
      </c>
      <c r="C236" s="10" t="str">
        <f>KPCO_Additions_Summer!C236</f>
        <v>4hr Li Ion</v>
      </c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2"/>
      <c r="R236" s="83">
        <f t="shared" si="190"/>
        <v>0</v>
      </c>
      <c r="S236" s="83">
        <f t="shared" si="191"/>
        <v>0</v>
      </c>
      <c r="T236" s="83">
        <f t="shared" si="192"/>
        <v>50</v>
      </c>
      <c r="U236" s="83">
        <f t="shared" si="193"/>
        <v>200</v>
      </c>
      <c r="V236" s="83">
        <f t="shared" ref="V236:W236" si="207">V235+H236-H226</f>
        <v>150</v>
      </c>
      <c r="W236" s="83">
        <f t="shared" si="207"/>
        <v>350</v>
      </c>
      <c r="X236" s="83">
        <f t="shared" si="195"/>
        <v>50</v>
      </c>
      <c r="Y236" s="83">
        <f t="shared" si="196"/>
        <v>50</v>
      </c>
      <c r="Z236" s="83">
        <f t="shared" si="197"/>
        <v>50</v>
      </c>
      <c r="AA236" s="83">
        <f t="shared" si="198"/>
        <v>50</v>
      </c>
      <c r="AB236" s="83">
        <f t="shared" ref="AB236:AC236" si="208">AB235+N236-N226</f>
        <v>0</v>
      </c>
      <c r="AC236" s="83">
        <f t="shared" si="208"/>
        <v>0</v>
      </c>
      <c r="AD236" s="83">
        <f t="shared" si="200"/>
        <v>0</v>
      </c>
      <c r="AF236" s="83">
        <f>KPCO_Additions_Winter!R236*'Key Assumptions'!$G36</f>
        <v>0</v>
      </c>
      <c r="AG236" s="83">
        <f>KPCO_Additions_Winter!S236*'Key Assumptions'!$G36</f>
        <v>0</v>
      </c>
      <c r="AH236" s="83">
        <f>KPCO_Additions_Winter!T236*'Key Assumptions'!$G36</f>
        <v>33.073333333333323</v>
      </c>
      <c r="AI236" s="83">
        <f>KPCO_Additions_Winter!U236*'Key Assumptions'!$G36</f>
        <v>132.29333333333329</v>
      </c>
      <c r="AJ236" s="83">
        <f>KPCO_Additions_Winter!V236*'Key Assumptions'!$G36</f>
        <v>99.21999999999997</v>
      </c>
      <c r="AK236" s="83">
        <f>KPCO_Additions_Winter!W236*'Key Assumptions'!$G36</f>
        <v>231.51333333333324</v>
      </c>
      <c r="AL236" s="83">
        <f>KPCO_Additions_Winter!X236*'Key Assumptions'!$G36</f>
        <v>33.073333333333323</v>
      </c>
      <c r="AM236" s="83">
        <f>KPCO_Additions_Winter!Y236*'Key Assumptions'!$G36</f>
        <v>33.073333333333323</v>
      </c>
      <c r="AN236" s="83">
        <f>KPCO_Additions_Winter!Z236*'Key Assumptions'!$G36</f>
        <v>33.073333333333323</v>
      </c>
      <c r="AO236" s="83">
        <f>KPCO_Additions_Winter!AA236*'Key Assumptions'!$G36</f>
        <v>33.073333333333323</v>
      </c>
      <c r="AP236" s="83">
        <f>KPCO_Additions_Winter!AB236*'Key Assumptions'!$G36</f>
        <v>0</v>
      </c>
      <c r="AQ236" s="83">
        <f>KPCO_Additions_Winter!AC236*'Key Assumptions'!$G36</f>
        <v>0</v>
      </c>
      <c r="AR236" s="83">
        <f>KPCO_Additions_Winter!AD236*'Key Assumptions'!$G36</f>
        <v>0</v>
      </c>
      <c r="AT236" t="s">
        <v>11</v>
      </c>
    </row>
    <row r="237" spans="1:46" x14ac:dyDescent="0.25">
      <c r="A237" s="10" t="str">
        <f>KPCO_Additions_Summer!A237</f>
        <v>Area 1001 4-Hour Li-on Battery 2038</v>
      </c>
      <c r="B237" s="10">
        <f>KPCO_Additions_Summer!B237</f>
        <v>2038</v>
      </c>
      <c r="C237" s="10" t="str">
        <f>KPCO_Additions_Summer!C237</f>
        <v>4hr Li Ion</v>
      </c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2"/>
      <c r="R237" s="83">
        <f t="shared" si="190"/>
        <v>0</v>
      </c>
      <c r="S237" s="83">
        <f t="shared" si="191"/>
        <v>0</v>
      </c>
      <c r="T237" s="83">
        <f t="shared" si="192"/>
        <v>50</v>
      </c>
      <c r="U237" s="83">
        <f t="shared" si="193"/>
        <v>200</v>
      </c>
      <c r="V237" s="83">
        <f t="shared" ref="V237:W237" si="209">V236+H237-H227</f>
        <v>150</v>
      </c>
      <c r="W237" s="83">
        <f t="shared" si="209"/>
        <v>200</v>
      </c>
      <c r="X237" s="83">
        <f t="shared" si="195"/>
        <v>50</v>
      </c>
      <c r="Y237" s="83">
        <f t="shared" si="196"/>
        <v>50</v>
      </c>
      <c r="Z237" s="83">
        <f t="shared" si="197"/>
        <v>50</v>
      </c>
      <c r="AA237" s="83">
        <f t="shared" si="198"/>
        <v>50</v>
      </c>
      <c r="AB237" s="83">
        <f t="shared" ref="AB237:AC237" si="210">AB236+N237-N227</f>
        <v>0</v>
      </c>
      <c r="AC237" s="83">
        <f t="shared" si="210"/>
        <v>0</v>
      </c>
      <c r="AD237" s="83">
        <f t="shared" si="200"/>
        <v>0</v>
      </c>
      <c r="AF237" s="83">
        <f>KPCO_Additions_Winter!R237*'Key Assumptions'!$G37</f>
        <v>0</v>
      </c>
      <c r="AG237" s="83">
        <f>KPCO_Additions_Winter!S237*'Key Assumptions'!$G37</f>
        <v>0</v>
      </c>
      <c r="AH237" s="83">
        <f>KPCO_Additions_Winter!T237*'Key Assumptions'!$G37</f>
        <v>33.073333333333323</v>
      </c>
      <c r="AI237" s="83">
        <f>KPCO_Additions_Winter!U237*'Key Assumptions'!$G37</f>
        <v>132.29333333333329</v>
      </c>
      <c r="AJ237" s="83">
        <f>KPCO_Additions_Winter!V237*'Key Assumptions'!$G37</f>
        <v>99.21999999999997</v>
      </c>
      <c r="AK237" s="83">
        <f>KPCO_Additions_Winter!W237*'Key Assumptions'!$G37</f>
        <v>132.29333333333329</v>
      </c>
      <c r="AL237" s="83">
        <f>KPCO_Additions_Winter!X237*'Key Assumptions'!$G37</f>
        <v>33.073333333333323</v>
      </c>
      <c r="AM237" s="83">
        <f>KPCO_Additions_Winter!Y237*'Key Assumptions'!$G37</f>
        <v>33.073333333333323</v>
      </c>
      <c r="AN237" s="83">
        <f>KPCO_Additions_Winter!Z237*'Key Assumptions'!$G37</f>
        <v>33.073333333333323</v>
      </c>
      <c r="AO237" s="83">
        <f>KPCO_Additions_Winter!AA237*'Key Assumptions'!$G37</f>
        <v>33.073333333333323</v>
      </c>
      <c r="AP237" s="83">
        <f>KPCO_Additions_Winter!AB237*'Key Assumptions'!$G37</f>
        <v>0</v>
      </c>
      <c r="AQ237" s="83">
        <f>KPCO_Additions_Winter!AC237*'Key Assumptions'!$G37</f>
        <v>0</v>
      </c>
      <c r="AR237" s="83">
        <f>KPCO_Additions_Winter!AD237*'Key Assumptions'!$G37</f>
        <v>0</v>
      </c>
      <c r="AT237" t="s">
        <v>11</v>
      </c>
    </row>
    <row r="238" spans="1:46" x14ac:dyDescent="0.25">
      <c r="A238" s="10" t="str">
        <f>KPCO_Additions_Summer!A238</f>
        <v>Area 1001 4-Hour Li-on Battery 2039</v>
      </c>
      <c r="B238" s="10">
        <f>KPCO_Additions_Summer!B238</f>
        <v>2039</v>
      </c>
      <c r="C238" s="10" t="str">
        <f>KPCO_Additions_Summer!C238</f>
        <v>4hr Li Ion</v>
      </c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2"/>
      <c r="R238" s="83">
        <f t="shared" si="190"/>
        <v>0</v>
      </c>
      <c r="S238" s="83">
        <f t="shared" si="191"/>
        <v>0</v>
      </c>
      <c r="T238" s="83">
        <f t="shared" si="192"/>
        <v>50</v>
      </c>
      <c r="U238" s="83">
        <f t="shared" si="193"/>
        <v>200</v>
      </c>
      <c r="V238" s="83">
        <f t="shared" ref="V238:W238" si="211">V237+H238-H228</f>
        <v>50</v>
      </c>
      <c r="W238" s="83">
        <f t="shared" si="211"/>
        <v>200</v>
      </c>
      <c r="X238" s="83">
        <f t="shared" si="195"/>
        <v>50</v>
      </c>
      <c r="Y238" s="83">
        <f t="shared" si="196"/>
        <v>0</v>
      </c>
      <c r="Z238" s="83">
        <f t="shared" si="197"/>
        <v>50</v>
      </c>
      <c r="AA238" s="83">
        <f t="shared" si="198"/>
        <v>50</v>
      </c>
      <c r="AB238" s="83">
        <f t="shared" ref="AB238:AC238" si="212">AB237+N238-N228</f>
        <v>0</v>
      </c>
      <c r="AC238" s="83">
        <f t="shared" si="212"/>
        <v>0</v>
      </c>
      <c r="AD238" s="83">
        <f t="shared" si="200"/>
        <v>0</v>
      </c>
      <c r="AF238" s="83">
        <f>KPCO_Additions_Winter!R238*'Key Assumptions'!$G38</f>
        <v>0</v>
      </c>
      <c r="AG238" s="83">
        <f>KPCO_Additions_Winter!S238*'Key Assumptions'!$G38</f>
        <v>0</v>
      </c>
      <c r="AH238" s="83">
        <f>KPCO_Additions_Winter!T238*'Key Assumptions'!$G38</f>
        <v>32.253333333333323</v>
      </c>
      <c r="AI238" s="83">
        <f>KPCO_Additions_Winter!U238*'Key Assumptions'!$G38</f>
        <v>129.01333333333329</v>
      </c>
      <c r="AJ238" s="83">
        <f>KPCO_Additions_Winter!V238*'Key Assumptions'!$G38</f>
        <v>32.253333333333323</v>
      </c>
      <c r="AK238" s="83">
        <f>KPCO_Additions_Winter!W238*'Key Assumptions'!$G38</f>
        <v>129.01333333333329</v>
      </c>
      <c r="AL238" s="83">
        <f>KPCO_Additions_Winter!X238*'Key Assumptions'!$G38</f>
        <v>32.253333333333323</v>
      </c>
      <c r="AM238" s="83">
        <f>KPCO_Additions_Winter!Y238*'Key Assumptions'!$G38</f>
        <v>0</v>
      </c>
      <c r="AN238" s="83">
        <f>KPCO_Additions_Winter!Z238*'Key Assumptions'!$G38</f>
        <v>32.253333333333323</v>
      </c>
      <c r="AO238" s="83">
        <f>KPCO_Additions_Winter!AA238*'Key Assumptions'!$G38</f>
        <v>32.253333333333323</v>
      </c>
      <c r="AP238" s="83">
        <f>KPCO_Additions_Winter!AB238*'Key Assumptions'!$G38</f>
        <v>0</v>
      </c>
      <c r="AQ238" s="83">
        <f>KPCO_Additions_Winter!AC238*'Key Assumptions'!$G38</f>
        <v>0</v>
      </c>
      <c r="AR238" s="83">
        <f>KPCO_Additions_Winter!AD238*'Key Assumptions'!$G38</f>
        <v>0</v>
      </c>
      <c r="AT238" t="s">
        <v>11</v>
      </c>
    </row>
    <row r="239" spans="1:46" x14ac:dyDescent="0.25">
      <c r="A239" s="10" t="str">
        <f>KPCO_Additions_Summer!A239</f>
        <v>Area 1001 4-Hour Li-on Battery 2040</v>
      </c>
      <c r="B239" s="10">
        <f>KPCO_Additions_Summer!B239</f>
        <v>2040</v>
      </c>
      <c r="C239" s="10" t="str">
        <f>KPCO_Additions_Summer!C239</f>
        <v>4hr Li Ion</v>
      </c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2"/>
      <c r="R239" s="83">
        <f t="shared" si="190"/>
        <v>0</v>
      </c>
      <c r="S239" s="83">
        <f t="shared" si="191"/>
        <v>0</v>
      </c>
      <c r="T239" s="83">
        <f t="shared" si="192"/>
        <v>50</v>
      </c>
      <c r="U239" s="83">
        <f t="shared" si="193"/>
        <v>200</v>
      </c>
      <c r="V239" s="83">
        <f t="shared" ref="V239:W239" si="213">V238+H239-H229</f>
        <v>50</v>
      </c>
      <c r="W239" s="83">
        <f t="shared" si="213"/>
        <v>200</v>
      </c>
      <c r="X239" s="83">
        <f t="shared" si="195"/>
        <v>50</v>
      </c>
      <c r="Y239" s="83">
        <f t="shared" si="196"/>
        <v>0</v>
      </c>
      <c r="Z239" s="83">
        <f t="shared" si="197"/>
        <v>50</v>
      </c>
      <c r="AA239" s="83">
        <f t="shared" si="198"/>
        <v>50</v>
      </c>
      <c r="AB239" s="83">
        <f t="shared" ref="AB239:AC239" si="214">AB238+N239-N229</f>
        <v>0</v>
      </c>
      <c r="AC239" s="83">
        <f t="shared" si="214"/>
        <v>0</v>
      </c>
      <c r="AD239" s="83">
        <f t="shared" si="200"/>
        <v>0</v>
      </c>
      <c r="AF239" s="83">
        <f>KPCO_Additions_Winter!R239*'Key Assumptions'!$G39</f>
        <v>0</v>
      </c>
      <c r="AG239" s="83">
        <f>KPCO_Additions_Winter!S239*'Key Assumptions'!$G39</f>
        <v>0</v>
      </c>
      <c r="AH239" s="83">
        <f>KPCO_Additions_Winter!T239*'Key Assumptions'!$G39</f>
        <v>32.253333333333323</v>
      </c>
      <c r="AI239" s="83">
        <f>KPCO_Additions_Winter!U239*'Key Assumptions'!$G39</f>
        <v>129.01333333333329</v>
      </c>
      <c r="AJ239" s="83">
        <f>KPCO_Additions_Winter!V239*'Key Assumptions'!$G39</f>
        <v>32.253333333333323</v>
      </c>
      <c r="AK239" s="83">
        <f>KPCO_Additions_Winter!W239*'Key Assumptions'!$G39</f>
        <v>129.01333333333329</v>
      </c>
      <c r="AL239" s="83">
        <f>KPCO_Additions_Winter!X239*'Key Assumptions'!$G39</f>
        <v>32.253333333333323</v>
      </c>
      <c r="AM239" s="83">
        <f>KPCO_Additions_Winter!Y239*'Key Assumptions'!$G39</f>
        <v>0</v>
      </c>
      <c r="AN239" s="83">
        <f>KPCO_Additions_Winter!Z239*'Key Assumptions'!$G39</f>
        <v>32.253333333333323</v>
      </c>
      <c r="AO239" s="83">
        <f>KPCO_Additions_Winter!AA239*'Key Assumptions'!$G39</f>
        <v>32.253333333333323</v>
      </c>
      <c r="AP239" s="83">
        <f>KPCO_Additions_Winter!AB239*'Key Assumptions'!$G39</f>
        <v>0</v>
      </c>
      <c r="AQ239" s="83">
        <f>KPCO_Additions_Winter!AC239*'Key Assumptions'!$G39</f>
        <v>0</v>
      </c>
      <c r="AR239" s="83">
        <f>KPCO_Additions_Winter!AD239*'Key Assumptions'!$G39</f>
        <v>0</v>
      </c>
      <c r="AT239" t="s">
        <v>11</v>
      </c>
    </row>
    <row r="240" spans="1:46" x14ac:dyDescent="0.25">
      <c r="A240" s="10" t="str">
        <f>KPCO_Additions_Summer!A240</f>
        <v>Area 1001 4-Hour Li-on Battery 2041</v>
      </c>
      <c r="B240" s="10">
        <f>KPCO_Additions_Summer!B240</f>
        <v>2041</v>
      </c>
      <c r="C240" s="10" t="str">
        <f>KPCO_Additions_Summer!C240</f>
        <v>4hr Li Ion</v>
      </c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2"/>
      <c r="R240" s="83">
        <f t="shared" si="190"/>
        <v>0</v>
      </c>
      <c r="S240" s="83">
        <f t="shared" si="191"/>
        <v>0</v>
      </c>
      <c r="T240" s="83">
        <f t="shared" si="192"/>
        <v>50</v>
      </c>
      <c r="U240" s="83">
        <f t="shared" si="193"/>
        <v>200</v>
      </c>
      <c r="V240" s="83">
        <f t="shared" ref="V240:W240" si="215">V239+H240-H230</f>
        <v>50</v>
      </c>
      <c r="W240" s="83">
        <f t="shared" si="215"/>
        <v>200</v>
      </c>
      <c r="X240" s="83">
        <f t="shared" si="195"/>
        <v>50</v>
      </c>
      <c r="Y240" s="83">
        <f t="shared" si="196"/>
        <v>0</v>
      </c>
      <c r="Z240" s="83">
        <f t="shared" si="197"/>
        <v>50</v>
      </c>
      <c r="AA240" s="83">
        <f t="shared" si="198"/>
        <v>50</v>
      </c>
      <c r="AB240" s="83">
        <f t="shared" ref="AB240:AC240" si="216">AB239+N240-N230</f>
        <v>0</v>
      </c>
      <c r="AC240" s="83">
        <f t="shared" si="216"/>
        <v>0</v>
      </c>
      <c r="AD240" s="83">
        <f t="shared" si="200"/>
        <v>0</v>
      </c>
      <c r="AF240" s="83">
        <f>KPCO_Additions_Winter!R240*'Key Assumptions'!$G40</f>
        <v>0</v>
      </c>
      <c r="AG240" s="83">
        <f>KPCO_Additions_Winter!S240*'Key Assumptions'!$G40</f>
        <v>0</v>
      </c>
      <c r="AH240" s="83">
        <f>KPCO_Additions_Winter!T240*'Key Assumptions'!$G40</f>
        <v>32.253333333333323</v>
      </c>
      <c r="AI240" s="83">
        <f>KPCO_Additions_Winter!U240*'Key Assumptions'!$G40</f>
        <v>129.01333333333329</v>
      </c>
      <c r="AJ240" s="83">
        <f>KPCO_Additions_Winter!V240*'Key Assumptions'!$G40</f>
        <v>32.253333333333323</v>
      </c>
      <c r="AK240" s="83">
        <f>KPCO_Additions_Winter!W240*'Key Assumptions'!$G40</f>
        <v>129.01333333333329</v>
      </c>
      <c r="AL240" s="83">
        <f>KPCO_Additions_Winter!X240*'Key Assumptions'!$G40</f>
        <v>32.253333333333323</v>
      </c>
      <c r="AM240" s="83">
        <f>KPCO_Additions_Winter!Y240*'Key Assumptions'!$G40</f>
        <v>0</v>
      </c>
      <c r="AN240" s="83">
        <f>KPCO_Additions_Winter!Z240*'Key Assumptions'!$G40</f>
        <v>32.253333333333323</v>
      </c>
      <c r="AO240" s="83">
        <f>KPCO_Additions_Winter!AA240*'Key Assumptions'!$G40</f>
        <v>32.253333333333323</v>
      </c>
      <c r="AP240" s="83">
        <f>KPCO_Additions_Winter!AB240*'Key Assumptions'!$G40</f>
        <v>0</v>
      </c>
      <c r="AQ240" s="83">
        <f>KPCO_Additions_Winter!AC240*'Key Assumptions'!$G40</f>
        <v>0</v>
      </c>
      <c r="AR240" s="83">
        <f>KPCO_Additions_Winter!AD240*'Key Assumptions'!$G40</f>
        <v>0</v>
      </c>
      <c r="AT240" t="s">
        <v>11</v>
      </c>
    </row>
    <row r="241" spans="1:46" x14ac:dyDescent="0.25">
      <c r="A241" s="10" t="str">
        <f>KPCO_Additions_Summer!A241</f>
        <v>Area 1001 4-Hour Li-on Battery 2042</v>
      </c>
      <c r="B241" s="10">
        <f>KPCO_Additions_Summer!B241</f>
        <v>2042</v>
      </c>
      <c r="C241" s="10" t="str">
        <f>KPCO_Additions_Summer!C241</f>
        <v>4hr Li Ion</v>
      </c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2"/>
      <c r="R241" s="83">
        <f t="shared" si="190"/>
        <v>0</v>
      </c>
      <c r="S241" s="83">
        <f t="shared" si="191"/>
        <v>0</v>
      </c>
      <c r="T241" s="83">
        <f t="shared" si="192"/>
        <v>50</v>
      </c>
      <c r="U241" s="83">
        <f t="shared" si="193"/>
        <v>0</v>
      </c>
      <c r="V241" s="83">
        <f t="shared" ref="V241:W241" si="217">V240+H241-H231</f>
        <v>50</v>
      </c>
      <c r="W241" s="83">
        <f t="shared" si="217"/>
        <v>200</v>
      </c>
      <c r="X241" s="83">
        <f t="shared" si="195"/>
        <v>50</v>
      </c>
      <c r="Y241" s="83">
        <f t="shared" si="196"/>
        <v>0</v>
      </c>
      <c r="Z241" s="83">
        <f t="shared" si="197"/>
        <v>50</v>
      </c>
      <c r="AA241" s="83">
        <f t="shared" si="198"/>
        <v>50</v>
      </c>
      <c r="AB241" s="83">
        <f t="shared" ref="AB241:AC241" si="218">AB240+N241-N231</f>
        <v>0</v>
      </c>
      <c r="AC241" s="83">
        <f t="shared" si="218"/>
        <v>0</v>
      </c>
      <c r="AD241" s="83">
        <f t="shared" si="200"/>
        <v>0</v>
      </c>
      <c r="AF241" s="83">
        <f>KPCO_Additions_Winter!R241*'Key Assumptions'!$G41</f>
        <v>0</v>
      </c>
      <c r="AG241" s="83">
        <f>KPCO_Additions_Winter!S241*'Key Assumptions'!$G41</f>
        <v>0</v>
      </c>
      <c r="AH241" s="83">
        <f>KPCO_Additions_Winter!T241*'Key Assumptions'!$G41</f>
        <v>32.253333333333323</v>
      </c>
      <c r="AI241" s="83">
        <f>KPCO_Additions_Winter!U241*'Key Assumptions'!$G41</f>
        <v>0</v>
      </c>
      <c r="AJ241" s="83">
        <f>KPCO_Additions_Winter!V241*'Key Assumptions'!$G41</f>
        <v>32.253333333333323</v>
      </c>
      <c r="AK241" s="83">
        <f>KPCO_Additions_Winter!W241*'Key Assumptions'!$G41</f>
        <v>129.01333333333329</v>
      </c>
      <c r="AL241" s="83">
        <f>KPCO_Additions_Winter!X241*'Key Assumptions'!$G41</f>
        <v>32.253333333333323</v>
      </c>
      <c r="AM241" s="83">
        <f>KPCO_Additions_Winter!Y241*'Key Assumptions'!$G41</f>
        <v>0</v>
      </c>
      <c r="AN241" s="83">
        <f>KPCO_Additions_Winter!Z241*'Key Assumptions'!$G41</f>
        <v>32.253333333333323</v>
      </c>
      <c r="AO241" s="83">
        <f>KPCO_Additions_Winter!AA241*'Key Assumptions'!$G41</f>
        <v>32.253333333333323</v>
      </c>
      <c r="AP241" s="83">
        <f>KPCO_Additions_Winter!AB241*'Key Assumptions'!$G41</f>
        <v>0</v>
      </c>
      <c r="AQ241" s="83">
        <f>KPCO_Additions_Winter!AC241*'Key Assumptions'!$G41</f>
        <v>0</v>
      </c>
      <c r="AR241" s="83">
        <f>KPCO_Additions_Winter!AD241*'Key Assumptions'!$G41</f>
        <v>0</v>
      </c>
      <c r="AT241" t="s">
        <v>11</v>
      </c>
    </row>
    <row r="242" spans="1:46" x14ac:dyDescent="0.25">
      <c r="A242" s="10" t="str">
        <f>KPCO_Additions_Summer!A242</f>
        <v>Area 1001 4-Hour Li-on Battery 2043</v>
      </c>
      <c r="B242" s="10">
        <f>KPCO_Additions_Summer!B242</f>
        <v>2043</v>
      </c>
      <c r="C242" s="10" t="str">
        <f>KPCO_Additions_Summer!C242</f>
        <v>4hr Li Ion</v>
      </c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2"/>
      <c r="R242" s="83">
        <f t="shared" si="190"/>
        <v>0</v>
      </c>
      <c r="S242" s="83">
        <f t="shared" si="191"/>
        <v>0</v>
      </c>
      <c r="T242" s="83">
        <f t="shared" si="192"/>
        <v>50</v>
      </c>
      <c r="U242" s="83">
        <f t="shared" si="193"/>
        <v>0</v>
      </c>
      <c r="V242" s="83">
        <f t="shared" ref="V242:W242" si="219">V241+H242-H232</f>
        <v>50</v>
      </c>
      <c r="W242" s="83">
        <f t="shared" si="219"/>
        <v>200</v>
      </c>
      <c r="X242" s="83">
        <f t="shared" si="195"/>
        <v>50</v>
      </c>
      <c r="Y242" s="83">
        <f t="shared" si="196"/>
        <v>0</v>
      </c>
      <c r="Z242" s="83">
        <f t="shared" si="197"/>
        <v>50</v>
      </c>
      <c r="AA242" s="83">
        <f t="shared" si="198"/>
        <v>50</v>
      </c>
      <c r="AB242" s="83">
        <f t="shared" ref="AB242:AC242" si="220">AB241+N242-N232</f>
        <v>0</v>
      </c>
      <c r="AC242" s="83">
        <f t="shared" si="220"/>
        <v>0</v>
      </c>
      <c r="AD242" s="83">
        <f t="shared" si="200"/>
        <v>0</v>
      </c>
      <c r="AF242" s="83">
        <f>KPCO_Additions_Winter!R242*'Key Assumptions'!$G42</f>
        <v>0</v>
      </c>
      <c r="AG242" s="83">
        <f>KPCO_Additions_Winter!S242*'Key Assumptions'!$G42</f>
        <v>0</v>
      </c>
      <c r="AH242" s="83">
        <f>KPCO_Additions_Winter!T242*'Key Assumptions'!$G42</f>
        <v>32.253333333333323</v>
      </c>
      <c r="AI242" s="83">
        <f>KPCO_Additions_Winter!U242*'Key Assumptions'!$G42</f>
        <v>0</v>
      </c>
      <c r="AJ242" s="83">
        <f>KPCO_Additions_Winter!V242*'Key Assumptions'!$G42</f>
        <v>32.253333333333323</v>
      </c>
      <c r="AK242" s="83">
        <f>KPCO_Additions_Winter!W242*'Key Assumptions'!$G42</f>
        <v>129.01333333333329</v>
      </c>
      <c r="AL242" s="83">
        <f>KPCO_Additions_Winter!X242*'Key Assumptions'!$G42</f>
        <v>32.253333333333323</v>
      </c>
      <c r="AM242" s="83">
        <f>KPCO_Additions_Winter!Y242*'Key Assumptions'!$G42</f>
        <v>0</v>
      </c>
      <c r="AN242" s="83">
        <f>KPCO_Additions_Winter!Z242*'Key Assumptions'!$G42</f>
        <v>32.253333333333323</v>
      </c>
      <c r="AO242" s="83">
        <f>KPCO_Additions_Winter!AA242*'Key Assumptions'!$G42</f>
        <v>32.253333333333323</v>
      </c>
      <c r="AP242" s="83">
        <f>KPCO_Additions_Winter!AB242*'Key Assumptions'!$G42</f>
        <v>0</v>
      </c>
      <c r="AQ242" s="83">
        <f>KPCO_Additions_Winter!AC242*'Key Assumptions'!$G42</f>
        <v>0</v>
      </c>
      <c r="AR242" s="83">
        <f>KPCO_Additions_Winter!AD242*'Key Assumptions'!$G42</f>
        <v>0</v>
      </c>
      <c r="AT242" t="s">
        <v>11</v>
      </c>
    </row>
    <row r="243" spans="1:46" x14ac:dyDescent="0.25">
      <c r="A243" s="10" t="str">
        <f>KPCO_Additions_Summer!A243</f>
        <v>Area 1001 20-Hour Flow Battery 2023</v>
      </c>
      <c r="B243" s="10">
        <f>KPCO_Additions_Summer!B243</f>
        <v>2023</v>
      </c>
      <c r="C243" s="10" t="str">
        <f>KPCO_Additions_Summer!C243</f>
        <v>20hr Flow</v>
      </c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2"/>
      <c r="R243" s="84">
        <f>D243</f>
        <v>0</v>
      </c>
      <c r="S243" s="84">
        <f>E243</f>
        <v>0</v>
      </c>
      <c r="T243" s="84">
        <f>F243</f>
        <v>0</v>
      </c>
      <c r="U243" s="84">
        <f>G243</f>
        <v>0</v>
      </c>
      <c r="V243" s="84">
        <f t="shared" ref="V243" si="221">H243</f>
        <v>0</v>
      </c>
      <c r="W243" s="84">
        <f t="shared" ref="W243" si="222">I243</f>
        <v>0</v>
      </c>
      <c r="X243" s="84">
        <f t="shared" ref="X243" si="223">J243</f>
        <v>0</v>
      </c>
      <c r="Y243" s="84">
        <f t="shared" ref="Y243" si="224">K243</f>
        <v>0</v>
      </c>
      <c r="Z243" s="84">
        <f t="shared" ref="Z243" si="225">L243</f>
        <v>0</v>
      </c>
      <c r="AA243" s="84">
        <f t="shared" ref="AA243" si="226">M243</f>
        <v>0</v>
      </c>
      <c r="AB243" s="84">
        <f t="shared" ref="AB243" si="227">N243</f>
        <v>0</v>
      </c>
      <c r="AC243" s="84">
        <f t="shared" ref="AC243" si="228">O243</f>
        <v>0</v>
      </c>
      <c r="AD243" s="84">
        <f>P243</f>
        <v>0</v>
      </c>
      <c r="AF243" s="83">
        <f>KPCO_Additions_Winter!R243*'Key Assumptions'!$H22</f>
        <v>0</v>
      </c>
      <c r="AG243" s="83">
        <f>KPCO_Additions_Winter!S243*'Key Assumptions'!$H22</f>
        <v>0</v>
      </c>
      <c r="AH243" s="83">
        <f>KPCO_Additions_Winter!T243*'Key Assumptions'!$H22</f>
        <v>0</v>
      </c>
      <c r="AI243" s="83">
        <f>KPCO_Additions_Winter!U243*'Key Assumptions'!$H22</f>
        <v>0</v>
      </c>
      <c r="AJ243" s="83">
        <f>KPCO_Additions_Winter!V243*'Key Assumptions'!$H22</f>
        <v>0</v>
      </c>
      <c r="AK243" s="83">
        <f>KPCO_Additions_Winter!W243*'Key Assumptions'!$H22</f>
        <v>0</v>
      </c>
      <c r="AL243" s="83">
        <f>KPCO_Additions_Winter!X243*'Key Assumptions'!$H22</f>
        <v>0</v>
      </c>
      <c r="AM243" s="83">
        <f>KPCO_Additions_Winter!Y243*'Key Assumptions'!$H22</f>
        <v>0</v>
      </c>
      <c r="AN243" s="83">
        <f>KPCO_Additions_Winter!Z243*'Key Assumptions'!$H22</f>
        <v>0</v>
      </c>
      <c r="AO243" s="83">
        <f>KPCO_Additions_Winter!AA243*'Key Assumptions'!$H22</f>
        <v>0</v>
      </c>
      <c r="AP243" s="83">
        <f>KPCO_Additions_Winter!AB243*'Key Assumptions'!$H22</f>
        <v>0</v>
      </c>
      <c r="AQ243" s="83">
        <f>KPCO_Additions_Winter!AC243*'Key Assumptions'!$H22</f>
        <v>0</v>
      </c>
      <c r="AR243" s="83">
        <f>KPCO_Additions_Winter!AD243*'Key Assumptions'!$H22</f>
        <v>0</v>
      </c>
      <c r="AT243" t="s">
        <v>13</v>
      </c>
    </row>
    <row r="244" spans="1:46" x14ac:dyDescent="0.25">
      <c r="A244" s="10" t="str">
        <f>KPCO_Additions_Summer!A244</f>
        <v>Area 1001 20-Hour Flow Battery 2024</v>
      </c>
      <c r="B244" s="10">
        <f>KPCO_Additions_Summer!B244</f>
        <v>2024</v>
      </c>
      <c r="C244" s="10" t="str">
        <f>KPCO_Additions_Summer!C244</f>
        <v>20hr Flow</v>
      </c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2"/>
      <c r="R244" s="84">
        <f t="shared" ref="R244:V252" si="229">R243+D244</f>
        <v>0</v>
      </c>
      <c r="S244" s="84">
        <f t="shared" si="229"/>
        <v>0</v>
      </c>
      <c r="T244" s="84">
        <f t="shared" si="229"/>
        <v>0</v>
      </c>
      <c r="U244" s="84">
        <f t="shared" si="229"/>
        <v>0</v>
      </c>
      <c r="V244" s="84">
        <f t="shared" si="229"/>
        <v>0</v>
      </c>
      <c r="W244" s="84">
        <f t="shared" ref="W244:W252" si="230">W243+I244</f>
        <v>0</v>
      </c>
      <c r="X244" s="84">
        <f t="shared" ref="X244:X252" si="231">X243+J244</f>
        <v>0</v>
      </c>
      <c r="Y244" s="84">
        <f t="shared" ref="Y244:Y252" si="232">Y243+K244</f>
        <v>0</v>
      </c>
      <c r="Z244" s="84">
        <f t="shared" ref="Z244:Z252" si="233">Z243+L244</f>
        <v>0</v>
      </c>
      <c r="AA244" s="84">
        <f t="shared" ref="AA244:AA252" si="234">AA243+M244</f>
        <v>0</v>
      </c>
      <c r="AB244" s="84">
        <f t="shared" ref="AB244:AB252" si="235">AB243+N244</f>
        <v>0</v>
      </c>
      <c r="AC244" s="84">
        <f t="shared" ref="AC244:AC252" si="236">AC243+O244</f>
        <v>0</v>
      </c>
      <c r="AD244" s="84">
        <f t="shared" ref="AD244:AD263" si="237">AD243+P244</f>
        <v>0</v>
      </c>
      <c r="AF244" s="83">
        <f>KPCO_Additions_Winter!R244*'Key Assumptions'!$H23</f>
        <v>0</v>
      </c>
      <c r="AG244" s="83">
        <f>KPCO_Additions_Winter!S244*'Key Assumptions'!$H23</f>
        <v>0</v>
      </c>
      <c r="AH244" s="83">
        <f>KPCO_Additions_Winter!T244*'Key Assumptions'!$H23</f>
        <v>0</v>
      </c>
      <c r="AI244" s="83">
        <f>KPCO_Additions_Winter!U244*'Key Assumptions'!$H23</f>
        <v>0</v>
      </c>
      <c r="AJ244" s="83">
        <f>KPCO_Additions_Winter!V244*'Key Assumptions'!$H23</f>
        <v>0</v>
      </c>
      <c r="AK244" s="83">
        <f>KPCO_Additions_Winter!W244*'Key Assumptions'!$H23</f>
        <v>0</v>
      </c>
      <c r="AL244" s="83">
        <f>KPCO_Additions_Winter!X244*'Key Assumptions'!$H23</f>
        <v>0</v>
      </c>
      <c r="AM244" s="83">
        <f>KPCO_Additions_Winter!Y244*'Key Assumptions'!$H23</f>
        <v>0</v>
      </c>
      <c r="AN244" s="83">
        <f>KPCO_Additions_Winter!Z244*'Key Assumptions'!$H23</f>
        <v>0</v>
      </c>
      <c r="AO244" s="83">
        <f>KPCO_Additions_Winter!AA244*'Key Assumptions'!$H23</f>
        <v>0</v>
      </c>
      <c r="AP244" s="83">
        <f>KPCO_Additions_Winter!AB244*'Key Assumptions'!$H23</f>
        <v>0</v>
      </c>
      <c r="AQ244" s="83">
        <f>KPCO_Additions_Winter!AC244*'Key Assumptions'!$H23</f>
        <v>0</v>
      </c>
      <c r="AR244" s="83">
        <f>KPCO_Additions_Winter!AD244*'Key Assumptions'!$H23</f>
        <v>0</v>
      </c>
      <c r="AT244" t="s">
        <v>13</v>
      </c>
    </row>
    <row r="245" spans="1:46" x14ac:dyDescent="0.25">
      <c r="A245" s="10" t="str">
        <f>KPCO_Additions_Summer!A245</f>
        <v>Area 1001 20-Hour Flow Battery 2025</v>
      </c>
      <c r="B245" s="10">
        <f>KPCO_Additions_Summer!B245</f>
        <v>2025</v>
      </c>
      <c r="C245" s="10" t="str">
        <f>KPCO_Additions_Summer!C245</f>
        <v>20hr Flow</v>
      </c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2"/>
      <c r="R245" s="84">
        <f t="shared" si="229"/>
        <v>0</v>
      </c>
      <c r="S245" s="84">
        <f t="shared" si="229"/>
        <v>0</v>
      </c>
      <c r="T245" s="84">
        <f t="shared" si="229"/>
        <v>0</v>
      </c>
      <c r="U245" s="84">
        <f t="shared" si="229"/>
        <v>0</v>
      </c>
      <c r="V245" s="84">
        <f t="shared" si="229"/>
        <v>0</v>
      </c>
      <c r="W245" s="84">
        <f t="shared" si="230"/>
        <v>0</v>
      </c>
      <c r="X245" s="84">
        <f t="shared" si="231"/>
        <v>0</v>
      </c>
      <c r="Y245" s="84">
        <f t="shared" si="232"/>
        <v>0</v>
      </c>
      <c r="Z245" s="84">
        <f t="shared" si="233"/>
        <v>0</v>
      </c>
      <c r="AA245" s="84">
        <f t="shared" si="234"/>
        <v>0</v>
      </c>
      <c r="AB245" s="84">
        <f t="shared" si="235"/>
        <v>0</v>
      </c>
      <c r="AC245" s="84">
        <f t="shared" si="236"/>
        <v>0</v>
      </c>
      <c r="AD245" s="84">
        <f t="shared" si="237"/>
        <v>0</v>
      </c>
      <c r="AF245" s="83">
        <f>KPCO_Additions_Winter!R245*'Key Assumptions'!$H24</f>
        <v>0</v>
      </c>
      <c r="AG245" s="83">
        <f>KPCO_Additions_Winter!S245*'Key Assumptions'!$H24</f>
        <v>0</v>
      </c>
      <c r="AH245" s="83">
        <f>KPCO_Additions_Winter!T245*'Key Assumptions'!$H24</f>
        <v>0</v>
      </c>
      <c r="AI245" s="83">
        <f>KPCO_Additions_Winter!U245*'Key Assumptions'!$H24</f>
        <v>0</v>
      </c>
      <c r="AJ245" s="83">
        <f>KPCO_Additions_Winter!V245*'Key Assumptions'!$H24</f>
        <v>0</v>
      </c>
      <c r="AK245" s="83">
        <f>KPCO_Additions_Winter!W245*'Key Assumptions'!$H24</f>
        <v>0</v>
      </c>
      <c r="AL245" s="83">
        <f>KPCO_Additions_Winter!X245*'Key Assumptions'!$H24</f>
        <v>0</v>
      </c>
      <c r="AM245" s="83">
        <f>KPCO_Additions_Winter!Y245*'Key Assumptions'!$H24</f>
        <v>0</v>
      </c>
      <c r="AN245" s="83">
        <f>KPCO_Additions_Winter!Z245*'Key Assumptions'!$H24</f>
        <v>0</v>
      </c>
      <c r="AO245" s="83">
        <f>KPCO_Additions_Winter!AA245*'Key Assumptions'!$H24</f>
        <v>0</v>
      </c>
      <c r="AP245" s="83">
        <f>KPCO_Additions_Winter!AB245*'Key Assumptions'!$H24</f>
        <v>0</v>
      </c>
      <c r="AQ245" s="83">
        <f>KPCO_Additions_Winter!AC245*'Key Assumptions'!$H24</f>
        <v>0</v>
      </c>
      <c r="AR245" s="83">
        <f>KPCO_Additions_Winter!AD245*'Key Assumptions'!$H24</f>
        <v>0</v>
      </c>
      <c r="AT245" t="s">
        <v>13</v>
      </c>
    </row>
    <row r="246" spans="1:46" x14ac:dyDescent="0.25">
      <c r="A246" s="10" t="str">
        <f>KPCO_Additions_Summer!A246</f>
        <v>Area 1001 20-Hour Flow Battery 2026</v>
      </c>
      <c r="B246" s="10">
        <f>KPCO_Additions_Summer!B246</f>
        <v>2026</v>
      </c>
      <c r="C246" s="10" t="str">
        <f>KPCO_Additions_Summer!C246</f>
        <v>20hr Flow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2"/>
      <c r="R246" s="84">
        <f t="shared" si="229"/>
        <v>0</v>
      </c>
      <c r="S246" s="84">
        <f t="shared" si="229"/>
        <v>0</v>
      </c>
      <c r="T246" s="84">
        <f t="shared" si="229"/>
        <v>0</v>
      </c>
      <c r="U246" s="84">
        <f t="shared" si="229"/>
        <v>0</v>
      </c>
      <c r="V246" s="84">
        <f t="shared" si="229"/>
        <v>0</v>
      </c>
      <c r="W246" s="84">
        <f t="shared" si="230"/>
        <v>0</v>
      </c>
      <c r="X246" s="84">
        <f t="shared" si="231"/>
        <v>0</v>
      </c>
      <c r="Y246" s="84">
        <f t="shared" si="232"/>
        <v>0</v>
      </c>
      <c r="Z246" s="84">
        <f t="shared" si="233"/>
        <v>0</v>
      </c>
      <c r="AA246" s="84">
        <f t="shared" si="234"/>
        <v>0</v>
      </c>
      <c r="AB246" s="84">
        <f t="shared" si="235"/>
        <v>0</v>
      </c>
      <c r="AC246" s="84">
        <f t="shared" si="236"/>
        <v>0</v>
      </c>
      <c r="AD246" s="84">
        <f t="shared" si="237"/>
        <v>0</v>
      </c>
      <c r="AF246" s="83">
        <f>KPCO_Additions_Winter!R246*'Key Assumptions'!$H25</f>
        <v>0</v>
      </c>
      <c r="AG246" s="83">
        <f>KPCO_Additions_Winter!S246*'Key Assumptions'!$H25</f>
        <v>0</v>
      </c>
      <c r="AH246" s="83">
        <f>KPCO_Additions_Winter!T246*'Key Assumptions'!$H25</f>
        <v>0</v>
      </c>
      <c r="AI246" s="83">
        <f>KPCO_Additions_Winter!U246*'Key Assumptions'!$H25</f>
        <v>0</v>
      </c>
      <c r="AJ246" s="83">
        <f>KPCO_Additions_Winter!V246*'Key Assumptions'!$H25</f>
        <v>0</v>
      </c>
      <c r="AK246" s="83">
        <f>KPCO_Additions_Winter!W246*'Key Assumptions'!$H25</f>
        <v>0</v>
      </c>
      <c r="AL246" s="83">
        <f>KPCO_Additions_Winter!X246*'Key Assumptions'!$H25</f>
        <v>0</v>
      </c>
      <c r="AM246" s="83">
        <f>KPCO_Additions_Winter!Y246*'Key Assumptions'!$H25</f>
        <v>0</v>
      </c>
      <c r="AN246" s="83">
        <f>KPCO_Additions_Winter!Z246*'Key Assumptions'!$H25</f>
        <v>0</v>
      </c>
      <c r="AO246" s="83">
        <f>KPCO_Additions_Winter!AA246*'Key Assumptions'!$H25</f>
        <v>0</v>
      </c>
      <c r="AP246" s="83">
        <f>KPCO_Additions_Winter!AB246*'Key Assumptions'!$H25</f>
        <v>0</v>
      </c>
      <c r="AQ246" s="83">
        <f>KPCO_Additions_Winter!AC246*'Key Assumptions'!$H25</f>
        <v>0</v>
      </c>
      <c r="AR246" s="83">
        <f>KPCO_Additions_Winter!AD246*'Key Assumptions'!$H25</f>
        <v>0</v>
      </c>
      <c r="AT246" t="s">
        <v>13</v>
      </c>
    </row>
    <row r="247" spans="1:46" x14ac:dyDescent="0.25">
      <c r="A247" s="10" t="str">
        <f>KPCO_Additions_Summer!A247</f>
        <v>Area 1001 20-Hour Flow Battery 2027</v>
      </c>
      <c r="B247" s="10">
        <f>KPCO_Additions_Summer!B247</f>
        <v>2027</v>
      </c>
      <c r="C247" s="10" t="str">
        <f>KPCO_Additions_Summer!C247</f>
        <v>20hr Flow</v>
      </c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2"/>
      <c r="R247" s="84">
        <f t="shared" si="229"/>
        <v>0</v>
      </c>
      <c r="S247" s="84">
        <f t="shared" si="229"/>
        <v>0</v>
      </c>
      <c r="T247" s="84">
        <f t="shared" si="229"/>
        <v>0</v>
      </c>
      <c r="U247" s="84">
        <f t="shared" si="229"/>
        <v>0</v>
      </c>
      <c r="V247" s="84">
        <f t="shared" si="229"/>
        <v>0</v>
      </c>
      <c r="W247" s="84">
        <f t="shared" si="230"/>
        <v>0</v>
      </c>
      <c r="X247" s="84">
        <f t="shared" si="231"/>
        <v>0</v>
      </c>
      <c r="Y247" s="84">
        <f t="shared" si="232"/>
        <v>0</v>
      </c>
      <c r="Z247" s="84">
        <f t="shared" si="233"/>
        <v>0</v>
      </c>
      <c r="AA247" s="84">
        <f t="shared" si="234"/>
        <v>0</v>
      </c>
      <c r="AB247" s="84">
        <f t="shared" si="235"/>
        <v>0</v>
      </c>
      <c r="AC247" s="84">
        <f t="shared" si="236"/>
        <v>0</v>
      </c>
      <c r="AD247" s="84">
        <f t="shared" si="237"/>
        <v>0</v>
      </c>
      <c r="AF247" s="83">
        <f>KPCO_Additions_Winter!R247*'Key Assumptions'!$H26</f>
        <v>0</v>
      </c>
      <c r="AG247" s="83">
        <f>KPCO_Additions_Winter!S247*'Key Assumptions'!$H26</f>
        <v>0</v>
      </c>
      <c r="AH247" s="83">
        <f>KPCO_Additions_Winter!T247*'Key Assumptions'!$H26</f>
        <v>0</v>
      </c>
      <c r="AI247" s="83">
        <f>KPCO_Additions_Winter!U247*'Key Assumptions'!$H26</f>
        <v>0</v>
      </c>
      <c r="AJ247" s="83">
        <f>KPCO_Additions_Winter!V247*'Key Assumptions'!$H26</f>
        <v>0</v>
      </c>
      <c r="AK247" s="83">
        <f>KPCO_Additions_Winter!W247*'Key Assumptions'!$H26</f>
        <v>0</v>
      </c>
      <c r="AL247" s="83">
        <f>KPCO_Additions_Winter!X247*'Key Assumptions'!$H26</f>
        <v>0</v>
      </c>
      <c r="AM247" s="83">
        <f>KPCO_Additions_Winter!Y247*'Key Assumptions'!$H26</f>
        <v>0</v>
      </c>
      <c r="AN247" s="83">
        <f>KPCO_Additions_Winter!Z247*'Key Assumptions'!$H26</f>
        <v>0</v>
      </c>
      <c r="AO247" s="83">
        <f>KPCO_Additions_Winter!AA247*'Key Assumptions'!$H26</f>
        <v>0</v>
      </c>
      <c r="AP247" s="83">
        <f>KPCO_Additions_Winter!AB247*'Key Assumptions'!$H26</f>
        <v>0</v>
      </c>
      <c r="AQ247" s="83">
        <f>KPCO_Additions_Winter!AC247*'Key Assumptions'!$H26</f>
        <v>0</v>
      </c>
      <c r="AR247" s="83">
        <f>KPCO_Additions_Winter!AD247*'Key Assumptions'!$H26</f>
        <v>0</v>
      </c>
      <c r="AT247" t="s">
        <v>13</v>
      </c>
    </row>
    <row r="248" spans="1:46" x14ac:dyDescent="0.25">
      <c r="A248" s="10" t="str">
        <f>KPCO_Additions_Summer!A248</f>
        <v>Area 1001 20-Hour Flow Battery 2028</v>
      </c>
      <c r="B248" s="10">
        <f>KPCO_Additions_Summer!B248</f>
        <v>2028</v>
      </c>
      <c r="C248" s="10" t="str">
        <f>KPCO_Additions_Summer!C248</f>
        <v>20hr Flow</v>
      </c>
      <c r="D248" s="103"/>
      <c r="E248" s="103"/>
      <c r="F248" s="103"/>
      <c r="G248" s="103"/>
      <c r="H248" s="103"/>
      <c r="I248" s="103">
        <v>50</v>
      </c>
      <c r="J248" s="103"/>
      <c r="K248" s="103"/>
      <c r="L248" s="103"/>
      <c r="M248" s="103"/>
      <c r="N248" s="103"/>
      <c r="O248" s="103"/>
      <c r="P248" s="102"/>
      <c r="R248" s="84">
        <f t="shared" si="229"/>
        <v>0</v>
      </c>
      <c r="S248" s="84">
        <f t="shared" si="229"/>
        <v>0</v>
      </c>
      <c r="T248" s="84">
        <f t="shared" si="229"/>
        <v>0</v>
      </c>
      <c r="U248" s="84">
        <f t="shared" si="229"/>
        <v>0</v>
      </c>
      <c r="V248" s="84">
        <f t="shared" si="229"/>
        <v>0</v>
      </c>
      <c r="W248" s="84">
        <f t="shared" si="230"/>
        <v>50</v>
      </c>
      <c r="X248" s="84">
        <f t="shared" si="231"/>
        <v>0</v>
      </c>
      <c r="Y248" s="84">
        <f t="shared" si="232"/>
        <v>0</v>
      </c>
      <c r="Z248" s="84">
        <f t="shared" si="233"/>
        <v>0</v>
      </c>
      <c r="AA248" s="84">
        <f t="shared" si="234"/>
        <v>0</v>
      </c>
      <c r="AB248" s="84">
        <f t="shared" si="235"/>
        <v>0</v>
      </c>
      <c r="AC248" s="84">
        <f t="shared" si="236"/>
        <v>0</v>
      </c>
      <c r="AD248" s="84">
        <f t="shared" si="237"/>
        <v>0</v>
      </c>
      <c r="AF248" s="83">
        <f>KPCO_Additions_Winter!R248*'Key Assumptions'!$H27</f>
        <v>0</v>
      </c>
      <c r="AG248" s="83">
        <f>KPCO_Additions_Winter!S248*'Key Assumptions'!$H27</f>
        <v>0</v>
      </c>
      <c r="AH248" s="83">
        <f>KPCO_Additions_Winter!T248*'Key Assumptions'!$H27</f>
        <v>0</v>
      </c>
      <c r="AI248" s="83">
        <f>KPCO_Additions_Winter!U248*'Key Assumptions'!$H27</f>
        <v>0</v>
      </c>
      <c r="AJ248" s="83">
        <f>KPCO_Additions_Winter!V248*'Key Assumptions'!$H27</f>
        <v>0</v>
      </c>
      <c r="AK248" s="83">
        <f>KPCO_Additions_Winter!W248*'Key Assumptions'!$H27</f>
        <v>50</v>
      </c>
      <c r="AL248" s="83">
        <f>KPCO_Additions_Winter!X248*'Key Assumptions'!$H27</f>
        <v>0</v>
      </c>
      <c r="AM248" s="83">
        <f>KPCO_Additions_Winter!Y248*'Key Assumptions'!$H27</f>
        <v>0</v>
      </c>
      <c r="AN248" s="83">
        <f>KPCO_Additions_Winter!Z248*'Key Assumptions'!$H27</f>
        <v>0</v>
      </c>
      <c r="AO248" s="83">
        <f>KPCO_Additions_Winter!AA248*'Key Assumptions'!$H27</f>
        <v>0</v>
      </c>
      <c r="AP248" s="83">
        <f>KPCO_Additions_Winter!AB248*'Key Assumptions'!$H27</f>
        <v>0</v>
      </c>
      <c r="AQ248" s="83">
        <f>KPCO_Additions_Winter!AC248*'Key Assumptions'!$H27</f>
        <v>0</v>
      </c>
      <c r="AR248" s="83">
        <f>KPCO_Additions_Winter!AD248*'Key Assumptions'!$H27</f>
        <v>0</v>
      </c>
      <c r="AT248" t="s">
        <v>13</v>
      </c>
    </row>
    <row r="249" spans="1:46" x14ac:dyDescent="0.25">
      <c r="A249" s="10" t="str">
        <f>KPCO_Additions_Summer!A249</f>
        <v>Area 1001 20-Hour Flow Battery 2029</v>
      </c>
      <c r="B249" s="10">
        <f>KPCO_Additions_Summer!B249</f>
        <v>2029</v>
      </c>
      <c r="C249" s="10" t="str">
        <f>KPCO_Additions_Summer!C249</f>
        <v>20hr Flow</v>
      </c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2"/>
      <c r="R249" s="84">
        <f t="shared" si="229"/>
        <v>0</v>
      </c>
      <c r="S249" s="84">
        <f t="shared" si="229"/>
        <v>0</v>
      </c>
      <c r="T249" s="84">
        <f t="shared" si="229"/>
        <v>0</v>
      </c>
      <c r="U249" s="84">
        <f t="shared" si="229"/>
        <v>0</v>
      </c>
      <c r="V249" s="84">
        <f t="shared" si="229"/>
        <v>0</v>
      </c>
      <c r="W249" s="84">
        <f t="shared" si="230"/>
        <v>50</v>
      </c>
      <c r="X249" s="84">
        <f t="shared" si="231"/>
        <v>0</v>
      </c>
      <c r="Y249" s="84">
        <f t="shared" si="232"/>
        <v>0</v>
      </c>
      <c r="Z249" s="84">
        <f t="shared" si="233"/>
        <v>0</v>
      </c>
      <c r="AA249" s="84">
        <f t="shared" si="234"/>
        <v>0</v>
      </c>
      <c r="AB249" s="84">
        <f t="shared" si="235"/>
        <v>0</v>
      </c>
      <c r="AC249" s="84">
        <f t="shared" si="236"/>
        <v>0</v>
      </c>
      <c r="AD249" s="84">
        <f t="shared" si="237"/>
        <v>0</v>
      </c>
      <c r="AF249" s="83">
        <f>KPCO_Additions_Winter!R249*'Key Assumptions'!$H28</f>
        <v>0</v>
      </c>
      <c r="AG249" s="83">
        <f>KPCO_Additions_Winter!S249*'Key Assumptions'!$H28</f>
        <v>0</v>
      </c>
      <c r="AH249" s="83">
        <f>KPCO_Additions_Winter!T249*'Key Assumptions'!$H28</f>
        <v>0</v>
      </c>
      <c r="AI249" s="83">
        <f>KPCO_Additions_Winter!U249*'Key Assumptions'!$H28</f>
        <v>0</v>
      </c>
      <c r="AJ249" s="83">
        <f>KPCO_Additions_Winter!V249*'Key Assumptions'!$H28</f>
        <v>0</v>
      </c>
      <c r="AK249" s="83">
        <f>KPCO_Additions_Winter!W249*'Key Assumptions'!$H28</f>
        <v>50</v>
      </c>
      <c r="AL249" s="83">
        <f>KPCO_Additions_Winter!X249*'Key Assumptions'!$H28</f>
        <v>0</v>
      </c>
      <c r="AM249" s="83">
        <f>KPCO_Additions_Winter!Y249*'Key Assumptions'!$H28</f>
        <v>0</v>
      </c>
      <c r="AN249" s="83">
        <f>KPCO_Additions_Winter!Z249*'Key Assumptions'!$H28</f>
        <v>0</v>
      </c>
      <c r="AO249" s="83">
        <f>KPCO_Additions_Winter!AA249*'Key Assumptions'!$H28</f>
        <v>0</v>
      </c>
      <c r="AP249" s="83">
        <f>KPCO_Additions_Winter!AB249*'Key Assumptions'!$H28</f>
        <v>0</v>
      </c>
      <c r="AQ249" s="83">
        <f>KPCO_Additions_Winter!AC249*'Key Assumptions'!$H28</f>
        <v>0</v>
      </c>
      <c r="AR249" s="83">
        <f>KPCO_Additions_Winter!AD249*'Key Assumptions'!$H28</f>
        <v>0</v>
      </c>
      <c r="AT249" t="s">
        <v>13</v>
      </c>
    </row>
    <row r="250" spans="1:46" x14ac:dyDescent="0.25">
      <c r="A250" s="10" t="str">
        <f>KPCO_Additions_Summer!A250</f>
        <v>Area 1001 20-Hour Flow Battery 2030</v>
      </c>
      <c r="B250" s="10">
        <f>KPCO_Additions_Summer!B250</f>
        <v>2030</v>
      </c>
      <c r="C250" s="10" t="str">
        <f>KPCO_Additions_Summer!C250</f>
        <v>20hr Flow</v>
      </c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2"/>
      <c r="R250" s="84">
        <f t="shared" si="229"/>
        <v>0</v>
      </c>
      <c r="S250" s="84">
        <f t="shared" si="229"/>
        <v>0</v>
      </c>
      <c r="T250" s="84">
        <f t="shared" si="229"/>
        <v>0</v>
      </c>
      <c r="U250" s="84">
        <f t="shared" si="229"/>
        <v>0</v>
      </c>
      <c r="V250" s="84">
        <f t="shared" si="229"/>
        <v>0</v>
      </c>
      <c r="W250" s="84">
        <f t="shared" si="230"/>
        <v>50</v>
      </c>
      <c r="X250" s="84">
        <f t="shared" si="231"/>
        <v>0</v>
      </c>
      <c r="Y250" s="84">
        <f t="shared" si="232"/>
        <v>0</v>
      </c>
      <c r="Z250" s="84">
        <f t="shared" si="233"/>
        <v>0</v>
      </c>
      <c r="AA250" s="84">
        <f t="shared" si="234"/>
        <v>0</v>
      </c>
      <c r="AB250" s="84">
        <f t="shared" si="235"/>
        <v>0</v>
      </c>
      <c r="AC250" s="84">
        <f t="shared" si="236"/>
        <v>0</v>
      </c>
      <c r="AD250" s="84">
        <f t="shared" si="237"/>
        <v>0</v>
      </c>
      <c r="AF250" s="83">
        <f>KPCO_Additions_Winter!R250*'Key Assumptions'!$H29</f>
        <v>0</v>
      </c>
      <c r="AG250" s="83">
        <f>KPCO_Additions_Winter!S250*'Key Assumptions'!$H29</f>
        <v>0</v>
      </c>
      <c r="AH250" s="83">
        <f>KPCO_Additions_Winter!T250*'Key Assumptions'!$H29</f>
        <v>0</v>
      </c>
      <c r="AI250" s="83">
        <f>KPCO_Additions_Winter!U250*'Key Assumptions'!$H29</f>
        <v>0</v>
      </c>
      <c r="AJ250" s="83">
        <f>KPCO_Additions_Winter!V250*'Key Assumptions'!$H29</f>
        <v>0</v>
      </c>
      <c r="AK250" s="83">
        <f>KPCO_Additions_Winter!W250*'Key Assumptions'!$H29</f>
        <v>50</v>
      </c>
      <c r="AL250" s="83">
        <f>KPCO_Additions_Winter!X250*'Key Assumptions'!$H29</f>
        <v>0</v>
      </c>
      <c r="AM250" s="83">
        <f>KPCO_Additions_Winter!Y250*'Key Assumptions'!$H29</f>
        <v>0</v>
      </c>
      <c r="AN250" s="83">
        <f>KPCO_Additions_Winter!Z250*'Key Assumptions'!$H29</f>
        <v>0</v>
      </c>
      <c r="AO250" s="83">
        <f>KPCO_Additions_Winter!AA250*'Key Assumptions'!$H29</f>
        <v>0</v>
      </c>
      <c r="AP250" s="83">
        <f>KPCO_Additions_Winter!AB250*'Key Assumptions'!$H29</f>
        <v>0</v>
      </c>
      <c r="AQ250" s="83">
        <f>KPCO_Additions_Winter!AC250*'Key Assumptions'!$H29</f>
        <v>0</v>
      </c>
      <c r="AR250" s="83">
        <f>KPCO_Additions_Winter!AD250*'Key Assumptions'!$H29</f>
        <v>0</v>
      </c>
      <c r="AT250" t="s">
        <v>13</v>
      </c>
    </row>
    <row r="251" spans="1:46" x14ac:dyDescent="0.25">
      <c r="A251" s="10" t="str">
        <f>KPCO_Additions_Summer!A251</f>
        <v>Area 1001 20-Hour Flow Battery 2031</v>
      </c>
      <c r="B251" s="10">
        <f>KPCO_Additions_Summer!B251</f>
        <v>2031</v>
      </c>
      <c r="C251" s="10" t="str">
        <f>KPCO_Additions_Summer!C251</f>
        <v>20hr Flow</v>
      </c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2"/>
      <c r="R251" s="84">
        <f t="shared" si="229"/>
        <v>0</v>
      </c>
      <c r="S251" s="84">
        <f t="shared" si="229"/>
        <v>0</v>
      </c>
      <c r="T251" s="84">
        <f t="shared" si="229"/>
        <v>0</v>
      </c>
      <c r="U251" s="84">
        <f t="shared" si="229"/>
        <v>0</v>
      </c>
      <c r="V251" s="84">
        <f t="shared" si="229"/>
        <v>0</v>
      </c>
      <c r="W251" s="84">
        <f t="shared" si="230"/>
        <v>50</v>
      </c>
      <c r="X251" s="84">
        <f t="shared" si="231"/>
        <v>0</v>
      </c>
      <c r="Y251" s="84">
        <f t="shared" si="232"/>
        <v>0</v>
      </c>
      <c r="Z251" s="84">
        <f t="shared" si="233"/>
        <v>0</v>
      </c>
      <c r="AA251" s="84">
        <f t="shared" si="234"/>
        <v>0</v>
      </c>
      <c r="AB251" s="84">
        <f t="shared" si="235"/>
        <v>0</v>
      </c>
      <c r="AC251" s="84">
        <f t="shared" si="236"/>
        <v>0</v>
      </c>
      <c r="AD251" s="84">
        <f t="shared" si="237"/>
        <v>0</v>
      </c>
      <c r="AF251" s="83">
        <f>KPCO_Additions_Winter!R251*'Key Assumptions'!$H30</f>
        <v>0</v>
      </c>
      <c r="AG251" s="83">
        <f>KPCO_Additions_Winter!S251*'Key Assumptions'!$H30</f>
        <v>0</v>
      </c>
      <c r="AH251" s="83">
        <f>KPCO_Additions_Winter!T251*'Key Assumptions'!$H30</f>
        <v>0</v>
      </c>
      <c r="AI251" s="83">
        <f>KPCO_Additions_Winter!U251*'Key Assumptions'!$H30</f>
        <v>0</v>
      </c>
      <c r="AJ251" s="83">
        <f>KPCO_Additions_Winter!V251*'Key Assumptions'!$H30</f>
        <v>0</v>
      </c>
      <c r="AK251" s="83">
        <f>KPCO_Additions_Winter!W251*'Key Assumptions'!$H30</f>
        <v>50</v>
      </c>
      <c r="AL251" s="83">
        <f>KPCO_Additions_Winter!X251*'Key Assumptions'!$H30</f>
        <v>0</v>
      </c>
      <c r="AM251" s="83">
        <f>KPCO_Additions_Winter!Y251*'Key Assumptions'!$H30</f>
        <v>0</v>
      </c>
      <c r="AN251" s="83">
        <f>KPCO_Additions_Winter!Z251*'Key Assumptions'!$H30</f>
        <v>0</v>
      </c>
      <c r="AO251" s="83">
        <f>KPCO_Additions_Winter!AA251*'Key Assumptions'!$H30</f>
        <v>0</v>
      </c>
      <c r="AP251" s="83">
        <f>KPCO_Additions_Winter!AB251*'Key Assumptions'!$H30</f>
        <v>0</v>
      </c>
      <c r="AQ251" s="83">
        <f>KPCO_Additions_Winter!AC251*'Key Assumptions'!$H30</f>
        <v>0</v>
      </c>
      <c r="AR251" s="83">
        <f>KPCO_Additions_Winter!AD251*'Key Assumptions'!$H30</f>
        <v>0</v>
      </c>
      <c r="AT251" t="s">
        <v>13</v>
      </c>
    </row>
    <row r="252" spans="1:46" x14ac:dyDescent="0.25">
      <c r="A252" s="10" t="str">
        <f>KPCO_Additions_Summer!A252</f>
        <v>Area 1001 20-Hour Flow Battery 2032</v>
      </c>
      <c r="B252" s="10">
        <f>KPCO_Additions_Summer!B252</f>
        <v>2032</v>
      </c>
      <c r="C252" s="10" t="str">
        <f>KPCO_Additions_Summer!C252</f>
        <v>20hr Flow</v>
      </c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2"/>
      <c r="R252" s="84">
        <f>R251+D252</f>
        <v>0</v>
      </c>
      <c r="S252" s="84">
        <f t="shared" si="229"/>
        <v>0</v>
      </c>
      <c r="T252" s="84">
        <f t="shared" si="229"/>
        <v>0</v>
      </c>
      <c r="U252" s="84">
        <f t="shared" si="229"/>
        <v>0</v>
      </c>
      <c r="V252" s="84">
        <f t="shared" si="229"/>
        <v>0</v>
      </c>
      <c r="W252" s="84">
        <f t="shared" si="230"/>
        <v>50</v>
      </c>
      <c r="X252" s="84">
        <f t="shared" si="231"/>
        <v>0</v>
      </c>
      <c r="Y252" s="84">
        <f t="shared" si="232"/>
        <v>0</v>
      </c>
      <c r="Z252" s="84">
        <f t="shared" si="233"/>
        <v>0</v>
      </c>
      <c r="AA252" s="84">
        <f t="shared" si="234"/>
        <v>0</v>
      </c>
      <c r="AB252" s="84">
        <f t="shared" si="235"/>
        <v>0</v>
      </c>
      <c r="AC252" s="84">
        <f t="shared" si="236"/>
        <v>0</v>
      </c>
      <c r="AD252" s="84">
        <f t="shared" si="237"/>
        <v>0</v>
      </c>
      <c r="AF252" s="83">
        <f>KPCO_Additions_Winter!R252*'Key Assumptions'!$H31</f>
        <v>0</v>
      </c>
      <c r="AG252" s="83">
        <f>KPCO_Additions_Winter!S252*'Key Assumptions'!$H31</f>
        <v>0</v>
      </c>
      <c r="AH252" s="83">
        <f>KPCO_Additions_Winter!T252*'Key Assumptions'!$H31</f>
        <v>0</v>
      </c>
      <c r="AI252" s="83">
        <f>KPCO_Additions_Winter!U252*'Key Assumptions'!$H31</f>
        <v>0</v>
      </c>
      <c r="AJ252" s="83">
        <f>KPCO_Additions_Winter!V252*'Key Assumptions'!$H31</f>
        <v>0</v>
      </c>
      <c r="AK252" s="83">
        <f>KPCO_Additions_Winter!W252*'Key Assumptions'!$H31</f>
        <v>50</v>
      </c>
      <c r="AL252" s="83">
        <f>KPCO_Additions_Winter!X252*'Key Assumptions'!$H31</f>
        <v>0</v>
      </c>
      <c r="AM252" s="83">
        <f>KPCO_Additions_Winter!Y252*'Key Assumptions'!$H31</f>
        <v>0</v>
      </c>
      <c r="AN252" s="83">
        <f>KPCO_Additions_Winter!Z252*'Key Assumptions'!$H31</f>
        <v>0</v>
      </c>
      <c r="AO252" s="83">
        <f>KPCO_Additions_Winter!AA252*'Key Assumptions'!$H31</f>
        <v>0</v>
      </c>
      <c r="AP252" s="83">
        <f>KPCO_Additions_Winter!AB252*'Key Assumptions'!$H31</f>
        <v>0</v>
      </c>
      <c r="AQ252" s="83">
        <f>KPCO_Additions_Winter!AC252*'Key Assumptions'!$H31</f>
        <v>0</v>
      </c>
      <c r="AR252" s="83">
        <f>KPCO_Additions_Winter!AD252*'Key Assumptions'!$H31</f>
        <v>0</v>
      </c>
      <c r="AT252" t="s">
        <v>13</v>
      </c>
    </row>
    <row r="253" spans="1:46" x14ac:dyDescent="0.25">
      <c r="A253" s="10" t="str">
        <f>KPCO_Additions_Summer!A253</f>
        <v>Area 1001 20-Hour Flow Battery 2033</v>
      </c>
      <c r="B253" s="10">
        <f>KPCO_Additions_Summer!B253</f>
        <v>2033</v>
      </c>
      <c r="C253" s="10" t="str">
        <f>KPCO_Additions_Summer!C253</f>
        <v>20hr Flow</v>
      </c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2"/>
      <c r="R253" s="83">
        <f t="shared" ref="R253:V263" si="238">R252+D253-D243</f>
        <v>0</v>
      </c>
      <c r="S253" s="83">
        <f t="shared" si="238"/>
        <v>0</v>
      </c>
      <c r="T253" s="83">
        <f t="shared" si="238"/>
        <v>0</v>
      </c>
      <c r="U253" s="83">
        <f t="shared" si="238"/>
        <v>0</v>
      </c>
      <c r="V253" s="83">
        <f t="shared" si="238"/>
        <v>0</v>
      </c>
      <c r="W253" s="83">
        <f t="shared" ref="W253:W263" si="239">W252+I253-I243</f>
        <v>50</v>
      </c>
      <c r="X253" s="83">
        <f t="shared" ref="X253:X263" si="240">X252+J253-J243</f>
        <v>0</v>
      </c>
      <c r="Y253" s="83">
        <f t="shared" ref="Y253:Y263" si="241">Y252+K253-K243</f>
        <v>0</v>
      </c>
      <c r="Z253" s="83">
        <f t="shared" ref="Z253:Z263" si="242">Z252+L253-L243</f>
        <v>0</v>
      </c>
      <c r="AA253" s="83">
        <f t="shared" ref="AA253:AA263" si="243">AA252+M253-M243</f>
        <v>0</v>
      </c>
      <c r="AB253" s="83">
        <f t="shared" ref="AB253:AB263" si="244">AB252+N253-N243</f>
        <v>0</v>
      </c>
      <c r="AC253" s="83">
        <f t="shared" ref="AC253:AC263" si="245">AC252+O253-O243</f>
        <v>0</v>
      </c>
      <c r="AD253" s="84">
        <f t="shared" si="237"/>
        <v>0</v>
      </c>
      <c r="AF253" s="83">
        <f>KPCO_Additions_Winter!R253*'Key Assumptions'!$H32</f>
        <v>0</v>
      </c>
      <c r="AG253" s="83">
        <f>KPCO_Additions_Winter!S253*'Key Assumptions'!$H32</f>
        <v>0</v>
      </c>
      <c r="AH253" s="83">
        <f>KPCO_Additions_Winter!T253*'Key Assumptions'!$H32</f>
        <v>0</v>
      </c>
      <c r="AI253" s="83">
        <f>KPCO_Additions_Winter!U253*'Key Assumptions'!$H32</f>
        <v>0</v>
      </c>
      <c r="AJ253" s="83">
        <f>KPCO_Additions_Winter!V253*'Key Assumptions'!$H32</f>
        <v>0</v>
      </c>
      <c r="AK253" s="83">
        <f>KPCO_Additions_Winter!W253*'Key Assumptions'!$H32</f>
        <v>50</v>
      </c>
      <c r="AL253" s="83">
        <f>KPCO_Additions_Winter!X253*'Key Assumptions'!$H32</f>
        <v>0</v>
      </c>
      <c r="AM253" s="83">
        <f>KPCO_Additions_Winter!Y253*'Key Assumptions'!$H32</f>
        <v>0</v>
      </c>
      <c r="AN253" s="83">
        <f>KPCO_Additions_Winter!Z253*'Key Assumptions'!$H32</f>
        <v>0</v>
      </c>
      <c r="AO253" s="83">
        <f>KPCO_Additions_Winter!AA253*'Key Assumptions'!$H32</f>
        <v>0</v>
      </c>
      <c r="AP253" s="83">
        <f>KPCO_Additions_Winter!AB253*'Key Assumptions'!$H32</f>
        <v>0</v>
      </c>
      <c r="AQ253" s="83">
        <f>KPCO_Additions_Winter!AC253*'Key Assumptions'!$H32</f>
        <v>0</v>
      </c>
      <c r="AR253" s="83">
        <f>KPCO_Additions_Winter!AD253*'Key Assumptions'!$H32</f>
        <v>0</v>
      </c>
      <c r="AT253" t="s">
        <v>13</v>
      </c>
    </row>
    <row r="254" spans="1:46" x14ac:dyDescent="0.25">
      <c r="A254" s="10" t="str">
        <f>KPCO_Additions_Summer!A254</f>
        <v>Area 1001 20-Hour Flow Battery 2034</v>
      </c>
      <c r="B254" s="10">
        <f>KPCO_Additions_Summer!B254</f>
        <v>2034</v>
      </c>
      <c r="C254" s="10" t="str">
        <f>KPCO_Additions_Summer!C254</f>
        <v>20hr Flow</v>
      </c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2"/>
      <c r="R254" s="83">
        <f t="shared" si="238"/>
        <v>0</v>
      </c>
      <c r="S254" s="83">
        <f t="shared" si="238"/>
        <v>0</v>
      </c>
      <c r="T254" s="83">
        <f t="shared" si="238"/>
        <v>0</v>
      </c>
      <c r="U254" s="83">
        <f t="shared" si="238"/>
        <v>0</v>
      </c>
      <c r="V254" s="83">
        <f t="shared" si="238"/>
        <v>0</v>
      </c>
      <c r="W254" s="83">
        <f t="shared" si="239"/>
        <v>50</v>
      </c>
      <c r="X254" s="83">
        <f t="shared" si="240"/>
        <v>0</v>
      </c>
      <c r="Y254" s="83">
        <f t="shared" si="241"/>
        <v>0</v>
      </c>
      <c r="Z254" s="83">
        <f t="shared" si="242"/>
        <v>0</v>
      </c>
      <c r="AA254" s="83">
        <f t="shared" si="243"/>
        <v>0</v>
      </c>
      <c r="AB254" s="83">
        <f t="shared" si="244"/>
        <v>0</v>
      </c>
      <c r="AC254" s="83">
        <f t="shared" si="245"/>
        <v>0</v>
      </c>
      <c r="AD254" s="84">
        <f t="shared" si="237"/>
        <v>0</v>
      </c>
      <c r="AF254" s="83">
        <f>KPCO_Additions_Winter!R254*'Key Assumptions'!$H33</f>
        <v>0</v>
      </c>
      <c r="AG254" s="83">
        <f>KPCO_Additions_Winter!S254*'Key Assumptions'!$H33</f>
        <v>0</v>
      </c>
      <c r="AH254" s="83">
        <f>KPCO_Additions_Winter!T254*'Key Assumptions'!$H33</f>
        <v>0</v>
      </c>
      <c r="AI254" s="83">
        <f>KPCO_Additions_Winter!U254*'Key Assumptions'!$H33</f>
        <v>0</v>
      </c>
      <c r="AJ254" s="83">
        <f>KPCO_Additions_Winter!V254*'Key Assumptions'!$H33</f>
        <v>0</v>
      </c>
      <c r="AK254" s="83">
        <f>KPCO_Additions_Winter!W254*'Key Assumptions'!$H33</f>
        <v>50</v>
      </c>
      <c r="AL254" s="83">
        <f>KPCO_Additions_Winter!X254*'Key Assumptions'!$H33</f>
        <v>0</v>
      </c>
      <c r="AM254" s="83">
        <f>KPCO_Additions_Winter!Y254*'Key Assumptions'!$H33</f>
        <v>0</v>
      </c>
      <c r="AN254" s="83">
        <f>KPCO_Additions_Winter!Z254*'Key Assumptions'!$H33</f>
        <v>0</v>
      </c>
      <c r="AO254" s="83">
        <f>KPCO_Additions_Winter!AA254*'Key Assumptions'!$H33</f>
        <v>0</v>
      </c>
      <c r="AP254" s="83">
        <f>KPCO_Additions_Winter!AB254*'Key Assumptions'!$H33</f>
        <v>0</v>
      </c>
      <c r="AQ254" s="83">
        <f>KPCO_Additions_Winter!AC254*'Key Assumptions'!$H33</f>
        <v>0</v>
      </c>
      <c r="AR254" s="83">
        <f>KPCO_Additions_Winter!AD254*'Key Assumptions'!$H33</f>
        <v>0</v>
      </c>
      <c r="AT254" t="s">
        <v>13</v>
      </c>
    </row>
    <row r="255" spans="1:46" x14ac:dyDescent="0.25">
      <c r="A255" s="10" t="str">
        <f>KPCO_Additions_Summer!A255</f>
        <v>Area 1001 20-Hour Flow Battery 2035</v>
      </c>
      <c r="B255" s="10">
        <f>KPCO_Additions_Summer!B255</f>
        <v>2035</v>
      </c>
      <c r="C255" s="10" t="str">
        <f>KPCO_Additions_Summer!C255</f>
        <v>20hr Flow</v>
      </c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2"/>
      <c r="R255" s="83">
        <f t="shared" si="238"/>
        <v>0</v>
      </c>
      <c r="S255" s="83">
        <f t="shared" si="238"/>
        <v>0</v>
      </c>
      <c r="T255" s="83">
        <f t="shared" si="238"/>
        <v>0</v>
      </c>
      <c r="U255" s="83">
        <f t="shared" si="238"/>
        <v>0</v>
      </c>
      <c r="V255" s="83">
        <f t="shared" si="238"/>
        <v>0</v>
      </c>
      <c r="W255" s="83">
        <f t="shared" si="239"/>
        <v>50</v>
      </c>
      <c r="X255" s="83">
        <f t="shared" si="240"/>
        <v>0</v>
      </c>
      <c r="Y255" s="83">
        <f t="shared" si="241"/>
        <v>0</v>
      </c>
      <c r="Z255" s="83">
        <f t="shared" si="242"/>
        <v>0</v>
      </c>
      <c r="AA255" s="83">
        <f t="shared" si="243"/>
        <v>0</v>
      </c>
      <c r="AB255" s="83">
        <f t="shared" si="244"/>
        <v>0</v>
      </c>
      <c r="AC255" s="83">
        <f t="shared" si="245"/>
        <v>0</v>
      </c>
      <c r="AD255" s="84">
        <f t="shared" si="237"/>
        <v>0</v>
      </c>
      <c r="AF255" s="83">
        <f>KPCO_Additions_Winter!R255*'Key Assumptions'!$H34</f>
        <v>0</v>
      </c>
      <c r="AG255" s="83">
        <f>KPCO_Additions_Winter!S255*'Key Assumptions'!$H34</f>
        <v>0</v>
      </c>
      <c r="AH255" s="83">
        <f>KPCO_Additions_Winter!T255*'Key Assumptions'!$H34</f>
        <v>0</v>
      </c>
      <c r="AI255" s="83">
        <f>KPCO_Additions_Winter!U255*'Key Assumptions'!$H34</f>
        <v>0</v>
      </c>
      <c r="AJ255" s="83">
        <f>KPCO_Additions_Winter!V255*'Key Assumptions'!$H34</f>
        <v>0</v>
      </c>
      <c r="AK255" s="83">
        <f>KPCO_Additions_Winter!W255*'Key Assumptions'!$H34</f>
        <v>50</v>
      </c>
      <c r="AL255" s="83">
        <f>KPCO_Additions_Winter!X255*'Key Assumptions'!$H34</f>
        <v>0</v>
      </c>
      <c r="AM255" s="83">
        <f>KPCO_Additions_Winter!Y255*'Key Assumptions'!$H34</f>
        <v>0</v>
      </c>
      <c r="AN255" s="83">
        <f>KPCO_Additions_Winter!Z255*'Key Assumptions'!$H34</f>
        <v>0</v>
      </c>
      <c r="AO255" s="83">
        <f>KPCO_Additions_Winter!AA255*'Key Assumptions'!$H34</f>
        <v>0</v>
      </c>
      <c r="AP255" s="83">
        <f>KPCO_Additions_Winter!AB255*'Key Assumptions'!$H34</f>
        <v>0</v>
      </c>
      <c r="AQ255" s="83">
        <f>KPCO_Additions_Winter!AC255*'Key Assumptions'!$H34</f>
        <v>0</v>
      </c>
      <c r="AR255" s="83">
        <f>KPCO_Additions_Winter!AD255*'Key Assumptions'!$H34</f>
        <v>0</v>
      </c>
      <c r="AT255" t="s">
        <v>13</v>
      </c>
    </row>
    <row r="256" spans="1:46" x14ac:dyDescent="0.25">
      <c r="A256" s="10" t="str">
        <f>KPCO_Additions_Summer!A256</f>
        <v>Area 1001 20-Hour Flow Battery 2036</v>
      </c>
      <c r="B256" s="10">
        <f>KPCO_Additions_Summer!B256</f>
        <v>2036</v>
      </c>
      <c r="C256" s="10" t="str">
        <f>KPCO_Additions_Summer!C256</f>
        <v>20hr Flow</v>
      </c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2"/>
      <c r="R256" s="83">
        <f t="shared" si="238"/>
        <v>0</v>
      </c>
      <c r="S256" s="83">
        <f t="shared" si="238"/>
        <v>0</v>
      </c>
      <c r="T256" s="83">
        <f t="shared" si="238"/>
        <v>0</v>
      </c>
      <c r="U256" s="83">
        <f t="shared" si="238"/>
        <v>0</v>
      </c>
      <c r="V256" s="83">
        <f t="shared" si="238"/>
        <v>0</v>
      </c>
      <c r="W256" s="83">
        <f t="shared" si="239"/>
        <v>50</v>
      </c>
      <c r="X256" s="83">
        <f t="shared" si="240"/>
        <v>0</v>
      </c>
      <c r="Y256" s="83">
        <f t="shared" si="241"/>
        <v>0</v>
      </c>
      <c r="Z256" s="83">
        <f t="shared" si="242"/>
        <v>0</v>
      </c>
      <c r="AA256" s="83">
        <f t="shared" si="243"/>
        <v>0</v>
      </c>
      <c r="AB256" s="83">
        <f t="shared" si="244"/>
        <v>0</v>
      </c>
      <c r="AC256" s="83">
        <f t="shared" si="245"/>
        <v>0</v>
      </c>
      <c r="AD256" s="84">
        <f t="shared" si="237"/>
        <v>0</v>
      </c>
      <c r="AF256" s="83">
        <f>KPCO_Additions_Winter!R256*'Key Assumptions'!$H35</f>
        <v>0</v>
      </c>
      <c r="AG256" s="83">
        <f>KPCO_Additions_Winter!S256*'Key Assumptions'!$H35</f>
        <v>0</v>
      </c>
      <c r="AH256" s="83">
        <f>KPCO_Additions_Winter!T256*'Key Assumptions'!$H35</f>
        <v>0</v>
      </c>
      <c r="AI256" s="83">
        <f>KPCO_Additions_Winter!U256*'Key Assumptions'!$H35</f>
        <v>0</v>
      </c>
      <c r="AJ256" s="83">
        <f>KPCO_Additions_Winter!V256*'Key Assumptions'!$H35</f>
        <v>0</v>
      </c>
      <c r="AK256" s="83">
        <f>KPCO_Additions_Winter!W256*'Key Assumptions'!$H35</f>
        <v>50</v>
      </c>
      <c r="AL256" s="83">
        <f>KPCO_Additions_Winter!X256*'Key Assumptions'!$H35</f>
        <v>0</v>
      </c>
      <c r="AM256" s="83">
        <f>KPCO_Additions_Winter!Y256*'Key Assumptions'!$H35</f>
        <v>0</v>
      </c>
      <c r="AN256" s="83">
        <f>KPCO_Additions_Winter!Z256*'Key Assumptions'!$H35</f>
        <v>0</v>
      </c>
      <c r="AO256" s="83">
        <f>KPCO_Additions_Winter!AA256*'Key Assumptions'!$H35</f>
        <v>0</v>
      </c>
      <c r="AP256" s="83">
        <f>KPCO_Additions_Winter!AB256*'Key Assumptions'!$H35</f>
        <v>0</v>
      </c>
      <c r="AQ256" s="83">
        <f>KPCO_Additions_Winter!AC256*'Key Assumptions'!$H35</f>
        <v>0</v>
      </c>
      <c r="AR256" s="83">
        <f>KPCO_Additions_Winter!AD256*'Key Assumptions'!$H35</f>
        <v>0</v>
      </c>
      <c r="AT256" t="s">
        <v>13</v>
      </c>
    </row>
    <row r="257" spans="1:46" x14ac:dyDescent="0.25">
      <c r="A257" s="10" t="str">
        <f>KPCO_Additions_Summer!A257</f>
        <v>Area 1001 20-Hour Flow Battery 2037</v>
      </c>
      <c r="B257" s="10">
        <f>KPCO_Additions_Summer!B257</f>
        <v>2037</v>
      </c>
      <c r="C257" s="10" t="str">
        <f>KPCO_Additions_Summer!C257</f>
        <v>20hr Flow</v>
      </c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2"/>
      <c r="R257" s="83">
        <f t="shared" si="238"/>
        <v>0</v>
      </c>
      <c r="S257" s="83">
        <f t="shared" si="238"/>
        <v>0</v>
      </c>
      <c r="T257" s="83">
        <f t="shared" si="238"/>
        <v>0</v>
      </c>
      <c r="U257" s="83">
        <f t="shared" si="238"/>
        <v>0</v>
      </c>
      <c r="V257" s="83">
        <f t="shared" si="238"/>
        <v>0</v>
      </c>
      <c r="W257" s="83">
        <f t="shared" si="239"/>
        <v>50</v>
      </c>
      <c r="X257" s="83">
        <f t="shared" si="240"/>
        <v>0</v>
      </c>
      <c r="Y257" s="83">
        <f t="shared" si="241"/>
        <v>0</v>
      </c>
      <c r="Z257" s="83">
        <f t="shared" si="242"/>
        <v>0</v>
      </c>
      <c r="AA257" s="83">
        <f t="shared" si="243"/>
        <v>0</v>
      </c>
      <c r="AB257" s="83">
        <f t="shared" si="244"/>
        <v>0</v>
      </c>
      <c r="AC257" s="83">
        <f t="shared" si="245"/>
        <v>0</v>
      </c>
      <c r="AD257" s="84">
        <f t="shared" si="237"/>
        <v>0</v>
      </c>
      <c r="AF257" s="83">
        <f>KPCO_Additions_Winter!R257*'Key Assumptions'!$H36</f>
        <v>0</v>
      </c>
      <c r="AG257" s="83">
        <f>KPCO_Additions_Winter!S257*'Key Assumptions'!$H36</f>
        <v>0</v>
      </c>
      <c r="AH257" s="83">
        <f>KPCO_Additions_Winter!T257*'Key Assumptions'!$H36</f>
        <v>0</v>
      </c>
      <c r="AI257" s="83">
        <f>KPCO_Additions_Winter!U257*'Key Assumptions'!$H36</f>
        <v>0</v>
      </c>
      <c r="AJ257" s="83">
        <f>KPCO_Additions_Winter!V257*'Key Assumptions'!$H36</f>
        <v>0</v>
      </c>
      <c r="AK257" s="83">
        <f>KPCO_Additions_Winter!W257*'Key Assumptions'!$H36</f>
        <v>50</v>
      </c>
      <c r="AL257" s="83">
        <f>KPCO_Additions_Winter!X257*'Key Assumptions'!$H36</f>
        <v>0</v>
      </c>
      <c r="AM257" s="83">
        <f>KPCO_Additions_Winter!Y257*'Key Assumptions'!$H36</f>
        <v>0</v>
      </c>
      <c r="AN257" s="83">
        <f>KPCO_Additions_Winter!Z257*'Key Assumptions'!$H36</f>
        <v>0</v>
      </c>
      <c r="AO257" s="83">
        <f>KPCO_Additions_Winter!AA257*'Key Assumptions'!$H36</f>
        <v>0</v>
      </c>
      <c r="AP257" s="83">
        <f>KPCO_Additions_Winter!AB257*'Key Assumptions'!$H36</f>
        <v>0</v>
      </c>
      <c r="AQ257" s="83">
        <f>KPCO_Additions_Winter!AC257*'Key Assumptions'!$H36</f>
        <v>0</v>
      </c>
      <c r="AR257" s="83">
        <f>KPCO_Additions_Winter!AD257*'Key Assumptions'!$H36</f>
        <v>0</v>
      </c>
      <c r="AT257" t="s">
        <v>13</v>
      </c>
    </row>
    <row r="258" spans="1:46" x14ac:dyDescent="0.25">
      <c r="A258" s="10" t="str">
        <f>KPCO_Additions_Summer!A258</f>
        <v>Area 1001 20-Hour Flow Battery 2038</v>
      </c>
      <c r="B258" s="10">
        <f>KPCO_Additions_Summer!B258</f>
        <v>2038</v>
      </c>
      <c r="C258" s="10" t="str">
        <f>KPCO_Additions_Summer!C258</f>
        <v>20hr Flow</v>
      </c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2"/>
      <c r="R258" s="83">
        <f t="shared" si="238"/>
        <v>0</v>
      </c>
      <c r="S258" s="83">
        <f t="shared" si="238"/>
        <v>0</v>
      </c>
      <c r="T258" s="83">
        <f t="shared" si="238"/>
        <v>0</v>
      </c>
      <c r="U258" s="83">
        <f t="shared" si="238"/>
        <v>0</v>
      </c>
      <c r="V258" s="83">
        <f t="shared" si="238"/>
        <v>0</v>
      </c>
      <c r="W258" s="83">
        <f t="shared" si="239"/>
        <v>0</v>
      </c>
      <c r="X258" s="83">
        <f t="shared" si="240"/>
        <v>0</v>
      </c>
      <c r="Y258" s="83">
        <f t="shared" si="241"/>
        <v>0</v>
      </c>
      <c r="Z258" s="83">
        <f t="shared" si="242"/>
        <v>0</v>
      </c>
      <c r="AA258" s="83">
        <f t="shared" si="243"/>
        <v>0</v>
      </c>
      <c r="AB258" s="83">
        <f t="shared" si="244"/>
        <v>0</v>
      </c>
      <c r="AC258" s="83">
        <f t="shared" si="245"/>
        <v>0</v>
      </c>
      <c r="AD258" s="84">
        <f t="shared" si="237"/>
        <v>0</v>
      </c>
      <c r="AF258" s="83">
        <f>KPCO_Additions_Winter!R258*'Key Assumptions'!$H37</f>
        <v>0</v>
      </c>
      <c r="AG258" s="83">
        <f>KPCO_Additions_Winter!S258*'Key Assumptions'!$H37</f>
        <v>0</v>
      </c>
      <c r="AH258" s="83">
        <f>KPCO_Additions_Winter!T258*'Key Assumptions'!$H37</f>
        <v>0</v>
      </c>
      <c r="AI258" s="83">
        <f>KPCO_Additions_Winter!U258*'Key Assumptions'!$H37</f>
        <v>0</v>
      </c>
      <c r="AJ258" s="83">
        <f>KPCO_Additions_Winter!V258*'Key Assumptions'!$H37</f>
        <v>0</v>
      </c>
      <c r="AK258" s="83">
        <f>KPCO_Additions_Winter!W258*'Key Assumptions'!$H37</f>
        <v>0</v>
      </c>
      <c r="AL258" s="83">
        <f>KPCO_Additions_Winter!X258*'Key Assumptions'!$H37</f>
        <v>0</v>
      </c>
      <c r="AM258" s="83">
        <f>KPCO_Additions_Winter!Y258*'Key Assumptions'!$H37</f>
        <v>0</v>
      </c>
      <c r="AN258" s="83">
        <f>KPCO_Additions_Winter!Z258*'Key Assumptions'!$H37</f>
        <v>0</v>
      </c>
      <c r="AO258" s="83">
        <f>KPCO_Additions_Winter!AA258*'Key Assumptions'!$H37</f>
        <v>0</v>
      </c>
      <c r="AP258" s="83">
        <f>KPCO_Additions_Winter!AB258*'Key Assumptions'!$H37</f>
        <v>0</v>
      </c>
      <c r="AQ258" s="83">
        <f>KPCO_Additions_Winter!AC258*'Key Assumptions'!$H37</f>
        <v>0</v>
      </c>
      <c r="AR258" s="83">
        <f>KPCO_Additions_Winter!AD258*'Key Assumptions'!$H37</f>
        <v>0</v>
      </c>
      <c r="AT258" t="s">
        <v>13</v>
      </c>
    </row>
    <row r="259" spans="1:46" x14ac:dyDescent="0.25">
      <c r="A259" s="10" t="str">
        <f>KPCO_Additions_Summer!A259</f>
        <v>Area 1001 20-Hour Flow Battery 2039</v>
      </c>
      <c r="B259" s="10">
        <f>KPCO_Additions_Summer!B259</f>
        <v>2039</v>
      </c>
      <c r="C259" s="10" t="str">
        <f>KPCO_Additions_Summer!C259</f>
        <v>20hr Flow</v>
      </c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2"/>
      <c r="R259" s="83">
        <f>R258+D259-D249</f>
        <v>0</v>
      </c>
      <c r="S259" s="83">
        <f t="shared" si="238"/>
        <v>0</v>
      </c>
      <c r="T259" s="83">
        <f t="shared" si="238"/>
        <v>0</v>
      </c>
      <c r="U259" s="83">
        <f t="shared" si="238"/>
        <v>0</v>
      </c>
      <c r="V259" s="83">
        <f t="shared" si="238"/>
        <v>0</v>
      </c>
      <c r="W259" s="83">
        <f t="shared" si="239"/>
        <v>0</v>
      </c>
      <c r="X259" s="83">
        <f t="shared" si="240"/>
        <v>0</v>
      </c>
      <c r="Y259" s="83">
        <f t="shared" si="241"/>
        <v>0</v>
      </c>
      <c r="Z259" s="83">
        <f t="shared" si="242"/>
        <v>0</v>
      </c>
      <c r="AA259" s="83">
        <f t="shared" si="243"/>
        <v>0</v>
      </c>
      <c r="AB259" s="83">
        <f t="shared" si="244"/>
        <v>0</v>
      </c>
      <c r="AC259" s="83">
        <f t="shared" si="245"/>
        <v>0</v>
      </c>
      <c r="AD259" s="84">
        <f t="shared" si="237"/>
        <v>0</v>
      </c>
      <c r="AF259" s="83">
        <f>KPCO_Additions_Winter!R259*'Key Assumptions'!$H38</f>
        <v>0</v>
      </c>
      <c r="AG259" s="83">
        <f>KPCO_Additions_Winter!S259*'Key Assumptions'!$H38</f>
        <v>0</v>
      </c>
      <c r="AH259" s="83">
        <f>KPCO_Additions_Winter!T259*'Key Assumptions'!$H38</f>
        <v>0</v>
      </c>
      <c r="AI259" s="83">
        <f>KPCO_Additions_Winter!U259*'Key Assumptions'!$H38</f>
        <v>0</v>
      </c>
      <c r="AJ259" s="83">
        <f>KPCO_Additions_Winter!V259*'Key Assumptions'!$H38</f>
        <v>0</v>
      </c>
      <c r="AK259" s="83">
        <f>KPCO_Additions_Winter!W259*'Key Assumptions'!$H38</f>
        <v>0</v>
      </c>
      <c r="AL259" s="83">
        <f>KPCO_Additions_Winter!X259*'Key Assumptions'!$H38</f>
        <v>0</v>
      </c>
      <c r="AM259" s="83">
        <f>KPCO_Additions_Winter!Y259*'Key Assumptions'!$H38</f>
        <v>0</v>
      </c>
      <c r="AN259" s="83">
        <f>KPCO_Additions_Winter!Z259*'Key Assumptions'!$H38</f>
        <v>0</v>
      </c>
      <c r="AO259" s="83">
        <f>KPCO_Additions_Winter!AA259*'Key Assumptions'!$H38</f>
        <v>0</v>
      </c>
      <c r="AP259" s="83">
        <f>KPCO_Additions_Winter!AB259*'Key Assumptions'!$H38</f>
        <v>0</v>
      </c>
      <c r="AQ259" s="83">
        <f>KPCO_Additions_Winter!AC259*'Key Assumptions'!$H38</f>
        <v>0</v>
      </c>
      <c r="AR259" s="83">
        <f>KPCO_Additions_Winter!AD259*'Key Assumptions'!$H38</f>
        <v>0</v>
      </c>
      <c r="AT259" t="s">
        <v>13</v>
      </c>
    </row>
    <row r="260" spans="1:46" x14ac:dyDescent="0.25">
      <c r="A260" s="10" t="str">
        <f>KPCO_Additions_Summer!A260</f>
        <v>Area 1001 20-Hour Flow Battery 2040</v>
      </c>
      <c r="B260" s="10">
        <f>KPCO_Additions_Summer!B260</f>
        <v>2040</v>
      </c>
      <c r="C260" s="10" t="str">
        <f>KPCO_Additions_Summer!C260</f>
        <v>20hr Flow</v>
      </c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2"/>
      <c r="R260" s="83">
        <f t="shared" ref="R260:R263" si="246">R259+D260-D250</f>
        <v>0</v>
      </c>
      <c r="S260" s="83">
        <f t="shared" si="238"/>
        <v>0</v>
      </c>
      <c r="T260" s="83">
        <f t="shared" si="238"/>
        <v>0</v>
      </c>
      <c r="U260" s="83">
        <f t="shared" si="238"/>
        <v>0</v>
      </c>
      <c r="V260" s="83">
        <f t="shared" si="238"/>
        <v>0</v>
      </c>
      <c r="W260" s="83">
        <f t="shared" si="239"/>
        <v>0</v>
      </c>
      <c r="X260" s="83">
        <f t="shared" si="240"/>
        <v>0</v>
      </c>
      <c r="Y260" s="83">
        <f t="shared" si="241"/>
        <v>0</v>
      </c>
      <c r="Z260" s="83">
        <f t="shared" si="242"/>
        <v>0</v>
      </c>
      <c r="AA260" s="83">
        <f t="shared" si="243"/>
        <v>0</v>
      </c>
      <c r="AB260" s="83">
        <f t="shared" si="244"/>
        <v>0</v>
      </c>
      <c r="AC260" s="83">
        <f t="shared" si="245"/>
        <v>0</v>
      </c>
      <c r="AD260" s="84">
        <f t="shared" si="237"/>
        <v>0</v>
      </c>
      <c r="AF260" s="83">
        <f>KPCO_Additions_Winter!R260*'Key Assumptions'!$H39</f>
        <v>0</v>
      </c>
      <c r="AG260" s="83">
        <f>KPCO_Additions_Winter!S260*'Key Assumptions'!$H39</f>
        <v>0</v>
      </c>
      <c r="AH260" s="83">
        <f>KPCO_Additions_Winter!T260*'Key Assumptions'!$H39</f>
        <v>0</v>
      </c>
      <c r="AI260" s="83">
        <f>KPCO_Additions_Winter!U260*'Key Assumptions'!$H39</f>
        <v>0</v>
      </c>
      <c r="AJ260" s="83">
        <f>KPCO_Additions_Winter!V260*'Key Assumptions'!$H39</f>
        <v>0</v>
      </c>
      <c r="AK260" s="83">
        <f>KPCO_Additions_Winter!W260*'Key Assumptions'!$H39</f>
        <v>0</v>
      </c>
      <c r="AL260" s="83">
        <f>KPCO_Additions_Winter!X260*'Key Assumptions'!$H39</f>
        <v>0</v>
      </c>
      <c r="AM260" s="83">
        <f>KPCO_Additions_Winter!Y260*'Key Assumptions'!$H39</f>
        <v>0</v>
      </c>
      <c r="AN260" s="83">
        <f>KPCO_Additions_Winter!Z260*'Key Assumptions'!$H39</f>
        <v>0</v>
      </c>
      <c r="AO260" s="83">
        <f>KPCO_Additions_Winter!AA260*'Key Assumptions'!$H39</f>
        <v>0</v>
      </c>
      <c r="AP260" s="83">
        <f>KPCO_Additions_Winter!AB260*'Key Assumptions'!$H39</f>
        <v>0</v>
      </c>
      <c r="AQ260" s="83">
        <f>KPCO_Additions_Winter!AC260*'Key Assumptions'!$H39</f>
        <v>0</v>
      </c>
      <c r="AR260" s="83">
        <f>KPCO_Additions_Winter!AD260*'Key Assumptions'!$H39</f>
        <v>0</v>
      </c>
      <c r="AT260" t="s">
        <v>13</v>
      </c>
    </row>
    <row r="261" spans="1:46" x14ac:dyDescent="0.25">
      <c r="A261" s="10" t="str">
        <f>KPCO_Additions_Summer!A261</f>
        <v>Area 1001 20-Hour Flow Battery 2041</v>
      </c>
      <c r="B261" s="10">
        <f>KPCO_Additions_Summer!B261</f>
        <v>2041</v>
      </c>
      <c r="C261" s="10" t="str">
        <f>KPCO_Additions_Summer!C261</f>
        <v>20hr Flow</v>
      </c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2"/>
      <c r="R261" s="83">
        <f t="shared" si="246"/>
        <v>0</v>
      </c>
      <c r="S261" s="83">
        <f t="shared" si="238"/>
        <v>0</v>
      </c>
      <c r="T261" s="83">
        <f t="shared" si="238"/>
        <v>0</v>
      </c>
      <c r="U261" s="83">
        <f t="shared" si="238"/>
        <v>0</v>
      </c>
      <c r="V261" s="83">
        <f t="shared" si="238"/>
        <v>0</v>
      </c>
      <c r="W261" s="83">
        <f t="shared" si="239"/>
        <v>0</v>
      </c>
      <c r="X261" s="83">
        <f t="shared" si="240"/>
        <v>0</v>
      </c>
      <c r="Y261" s="83">
        <f t="shared" si="241"/>
        <v>0</v>
      </c>
      <c r="Z261" s="83">
        <f t="shared" si="242"/>
        <v>0</v>
      </c>
      <c r="AA261" s="83">
        <f t="shared" si="243"/>
        <v>0</v>
      </c>
      <c r="AB261" s="83">
        <f t="shared" si="244"/>
        <v>0</v>
      </c>
      <c r="AC261" s="83">
        <f t="shared" si="245"/>
        <v>0</v>
      </c>
      <c r="AD261" s="84">
        <f t="shared" si="237"/>
        <v>0</v>
      </c>
      <c r="AF261" s="83">
        <f>KPCO_Additions_Winter!R261*'Key Assumptions'!$H40</f>
        <v>0</v>
      </c>
      <c r="AG261" s="83">
        <f>KPCO_Additions_Winter!S261*'Key Assumptions'!$H40</f>
        <v>0</v>
      </c>
      <c r="AH261" s="83">
        <f>KPCO_Additions_Winter!T261*'Key Assumptions'!$H40</f>
        <v>0</v>
      </c>
      <c r="AI261" s="83">
        <f>KPCO_Additions_Winter!U261*'Key Assumptions'!$H40</f>
        <v>0</v>
      </c>
      <c r="AJ261" s="83">
        <f>KPCO_Additions_Winter!V261*'Key Assumptions'!$H40</f>
        <v>0</v>
      </c>
      <c r="AK261" s="83">
        <f>KPCO_Additions_Winter!W261*'Key Assumptions'!$H40</f>
        <v>0</v>
      </c>
      <c r="AL261" s="83">
        <f>KPCO_Additions_Winter!X261*'Key Assumptions'!$H40</f>
        <v>0</v>
      </c>
      <c r="AM261" s="83">
        <f>KPCO_Additions_Winter!Y261*'Key Assumptions'!$H40</f>
        <v>0</v>
      </c>
      <c r="AN261" s="83">
        <f>KPCO_Additions_Winter!Z261*'Key Assumptions'!$H40</f>
        <v>0</v>
      </c>
      <c r="AO261" s="83">
        <f>KPCO_Additions_Winter!AA261*'Key Assumptions'!$H40</f>
        <v>0</v>
      </c>
      <c r="AP261" s="83">
        <f>KPCO_Additions_Winter!AB261*'Key Assumptions'!$H40</f>
        <v>0</v>
      </c>
      <c r="AQ261" s="83">
        <f>KPCO_Additions_Winter!AC261*'Key Assumptions'!$H40</f>
        <v>0</v>
      </c>
      <c r="AR261" s="83">
        <f>KPCO_Additions_Winter!AD261*'Key Assumptions'!$H40</f>
        <v>0</v>
      </c>
      <c r="AT261" t="s">
        <v>13</v>
      </c>
    </row>
    <row r="262" spans="1:46" x14ac:dyDescent="0.25">
      <c r="A262" s="10" t="str">
        <f>KPCO_Additions_Summer!A262</f>
        <v>Area 1001 20-Hour Flow Battery 2042</v>
      </c>
      <c r="B262" s="10">
        <f>KPCO_Additions_Summer!B262</f>
        <v>2042</v>
      </c>
      <c r="C262" s="10" t="str">
        <f>KPCO_Additions_Summer!C262</f>
        <v>20hr Flow</v>
      </c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2"/>
      <c r="R262" s="83">
        <f t="shared" si="246"/>
        <v>0</v>
      </c>
      <c r="S262" s="83">
        <f t="shared" si="238"/>
        <v>0</v>
      </c>
      <c r="T262" s="83">
        <f t="shared" si="238"/>
        <v>0</v>
      </c>
      <c r="U262" s="83">
        <f t="shared" si="238"/>
        <v>0</v>
      </c>
      <c r="V262" s="83">
        <f t="shared" si="238"/>
        <v>0</v>
      </c>
      <c r="W262" s="83">
        <f t="shared" si="239"/>
        <v>0</v>
      </c>
      <c r="X262" s="83">
        <f t="shared" si="240"/>
        <v>0</v>
      </c>
      <c r="Y262" s="83">
        <f t="shared" si="241"/>
        <v>0</v>
      </c>
      <c r="Z262" s="83">
        <f t="shared" si="242"/>
        <v>0</v>
      </c>
      <c r="AA262" s="83">
        <f t="shared" si="243"/>
        <v>0</v>
      </c>
      <c r="AB262" s="83">
        <f t="shared" si="244"/>
        <v>0</v>
      </c>
      <c r="AC262" s="83">
        <f t="shared" si="245"/>
        <v>0</v>
      </c>
      <c r="AD262" s="84">
        <f t="shared" si="237"/>
        <v>0</v>
      </c>
      <c r="AF262" s="83">
        <f>KPCO_Additions_Winter!R262*'Key Assumptions'!$H41</f>
        <v>0</v>
      </c>
      <c r="AG262" s="83">
        <f>KPCO_Additions_Winter!S262*'Key Assumptions'!$H41</f>
        <v>0</v>
      </c>
      <c r="AH262" s="83">
        <f>KPCO_Additions_Winter!T262*'Key Assumptions'!$H41</f>
        <v>0</v>
      </c>
      <c r="AI262" s="83">
        <f>KPCO_Additions_Winter!U262*'Key Assumptions'!$H41</f>
        <v>0</v>
      </c>
      <c r="AJ262" s="83">
        <f>KPCO_Additions_Winter!V262*'Key Assumptions'!$H41</f>
        <v>0</v>
      </c>
      <c r="AK262" s="83">
        <f>KPCO_Additions_Winter!W262*'Key Assumptions'!$H41</f>
        <v>0</v>
      </c>
      <c r="AL262" s="83">
        <f>KPCO_Additions_Winter!X262*'Key Assumptions'!$H41</f>
        <v>0</v>
      </c>
      <c r="AM262" s="83">
        <f>KPCO_Additions_Winter!Y262*'Key Assumptions'!$H41</f>
        <v>0</v>
      </c>
      <c r="AN262" s="83">
        <f>KPCO_Additions_Winter!Z262*'Key Assumptions'!$H41</f>
        <v>0</v>
      </c>
      <c r="AO262" s="83">
        <f>KPCO_Additions_Winter!AA262*'Key Assumptions'!$H41</f>
        <v>0</v>
      </c>
      <c r="AP262" s="83">
        <f>KPCO_Additions_Winter!AB262*'Key Assumptions'!$H41</f>
        <v>0</v>
      </c>
      <c r="AQ262" s="83">
        <f>KPCO_Additions_Winter!AC262*'Key Assumptions'!$H41</f>
        <v>0</v>
      </c>
      <c r="AR262" s="83">
        <f>KPCO_Additions_Winter!AD262*'Key Assumptions'!$H41</f>
        <v>0</v>
      </c>
      <c r="AT262" t="s">
        <v>13</v>
      </c>
    </row>
    <row r="263" spans="1:46" x14ac:dyDescent="0.25">
      <c r="A263" s="10" t="str">
        <f>KPCO_Additions_Summer!A263</f>
        <v>Area 1001 20-Hour Flow Battery 2043</v>
      </c>
      <c r="B263" s="10">
        <f>KPCO_Additions_Summer!B263</f>
        <v>2043</v>
      </c>
      <c r="C263" s="10" t="str">
        <f>KPCO_Additions_Summer!C263</f>
        <v>20hr Flow</v>
      </c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2"/>
      <c r="R263" s="83">
        <f t="shared" si="246"/>
        <v>0</v>
      </c>
      <c r="S263" s="83">
        <f t="shared" si="238"/>
        <v>0</v>
      </c>
      <c r="T263" s="83">
        <f t="shared" si="238"/>
        <v>0</v>
      </c>
      <c r="U263" s="83">
        <f t="shared" si="238"/>
        <v>0</v>
      </c>
      <c r="V263" s="83">
        <f t="shared" si="238"/>
        <v>0</v>
      </c>
      <c r="W263" s="83">
        <f t="shared" si="239"/>
        <v>0</v>
      </c>
      <c r="X263" s="83">
        <f t="shared" si="240"/>
        <v>0</v>
      </c>
      <c r="Y263" s="83">
        <f t="shared" si="241"/>
        <v>0</v>
      </c>
      <c r="Z263" s="83">
        <f t="shared" si="242"/>
        <v>0</v>
      </c>
      <c r="AA263" s="83">
        <f t="shared" si="243"/>
        <v>0</v>
      </c>
      <c r="AB263" s="83">
        <f t="shared" si="244"/>
        <v>0</v>
      </c>
      <c r="AC263" s="83">
        <f t="shared" si="245"/>
        <v>0</v>
      </c>
      <c r="AD263" s="84">
        <f t="shared" si="237"/>
        <v>0</v>
      </c>
      <c r="AF263" s="83">
        <f>KPCO_Additions_Winter!R263*'Key Assumptions'!$H42</f>
        <v>0</v>
      </c>
      <c r="AG263" s="83">
        <f>KPCO_Additions_Winter!S263*'Key Assumptions'!$H42</f>
        <v>0</v>
      </c>
      <c r="AH263" s="83">
        <f>KPCO_Additions_Winter!T263*'Key Assumptions'!$H42</f>
        <v>0</v>
      </c>
      <c r="AI263" s="83">
        <f>KPCO_Additions_Winter!U263*'Key Assumptions'!$H42</f>
        <v>0</v>
      </c>
      <c r="AJ263" s="83">
        <f>KPCO_Additions_Winter!V263*'Key Assumptions'!$H42</f>
        <v>0</v>
      </c>
      <c r="AK263" s="83">
        <f>KPCO_Additions_Winter!W263*'Key Assumptions'!$H42</f>
        <v>0</v>
      </c>
      <c r="AL263" s="83">
        <f>KPCO_Additions_Winter!X263*'Key Assumptions'!$H42</f>
        <v>0</v>
      </c>
      <c r="AM263" s="83">
        <f>KPCO_Additions_Winter!Y263*'Key Assumptions'!$H42</f>
        <v>0</v>
      </c>
      <c r="AN263" s="83">
        <f>KPCO_Additions_Winter!Z263*'Key Assumptions'!$H42</f>
        <v>0</v>
      </c>
      <c r="AO263" s="83">
        <f>KPCO_Additions_Winter!AA263*'Key Assumptions'!$H42</f>
        <v>0</v>
      </c>
      <c r="AP263" s="83">
        <f>KPCO_Additions_Winter!AB263*'Key Assumptions'!$H42</f>
        <v>0</v>
      </c>
      <c r="AQ263" s="83">
        <f>KPCO_Additions_Winter!AC263*'Key Assumptions'!$H42</f>
        <v>0</v>
      </c>
      <c r="AR263" s="83">
        <f>KPCO_Additions_Winter!AD263*'Key Assumptions'!$H42</f>
        <v>0</v>
      </c>
      <c r="AT263" t="s">
        <v>13</v>
      </c>
    </row>
    <row r="264" spans="1:46" x14ac:dyDescent="0.25">
      <c r="A264" s="10" t="str">
        <f>KPCO_Additions_Summer!A264</f>
        <v>Area 1001 20-Hour Pumped Thermal 2023</v>
      </c>
      <c r="B264" s="10">
        <f>KPCO_Additions_Summer!B264</f>
        <v>2023</v>
      </c>
      <c r="C264" s="10" t="str">
        <f>KPCO_Additions_Summer!C264</f>
        <v>Pumped Thermal</v>
      </c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2"/>
      <c r="R264" s="84">
        <f>D264</f>
        <v>0</v>
      </c>
      <c r="S264" s="84">
        <f>E264</f>
        <v>0</v>
      </c>
      <c r="T264" s="84">
        <f>F264</f>
        <v>0</v>
      </c>
      <c r="U264" s="84">
        <f>G264</f>
        <v>0</v>
      </c>
      <c r="V264" s="84">
        <f t="shared" ref="V264:W264" si="247">H264</f>
        <v>0</v>
      </c>
      <c r="W264" s="84">
        <f t="shared" si="247"/>
        <v>0</v>
      </c>
      <c r="X264" s="84">
        <f>J264</f>
        <v>0</v>
      </c>
      <c r="Y264" s="84">
        <f>K264</f>
        <v>0</v>
      </c>
      <c r="Z264" s="84">
        <f>L264</f>
        <v>0</v>
      </c>
      <c r="AA264" s="84">
        <f>M264</f>
        <v>0</v>
      </c>
      <c r="AB264" s="84">
        <f t="shared" ref="AB264:AC264" si="248">N264</f>
        <v>0</v>
      </c>
      <c r="AC264" s="84">
        <f t="shared" si="248"/>
        <v>0</v>
      </c>
      <c r="AD264" s="84">
        <f>P264</f>
        <v>0</v>
      </c>
      <c r="AF264" s="83">
        <f>KPCO_Additions_Winter!R264*'Key Assumptions'!$H22</f>
        <v>0</v>
      </c>
      <c r="AG264" s="83">
        <f>KPCO_Additions_Winter!S264*'Key Assumptions'!$H22</f>
        <v>0</v>
      </c>
      <c r="AH264" s="83">
        <f>KPCO_Additions_Winter!T264*'Key Assumptions'!$H22</f>
        <v>0</v>
      </c>
      <c r="AI264" s="83">
        <f>KPCO_Additions_Winter!U264*'Key Assumptions'!$H22</f>
        <v>0</v>
      </c>
      <c r="AJ264" s="83">
        <f>KPCO_Additions_Winter!V264*'Key Assumptions'!$H22</f>
        <v>0</v>
      </c>
      <c r="AK264" s="83">
        <f>KPCO_Additions_Winter!W264*'Key Assumptions'!$H22</f>
        <v>0</v>
      </c>
      <c r="AL264" s="83">
        <f>KPCO_Additions_Winter!X264*'Key Assumptions'!$H22</f>
        <v>0</v>
      </c>
      <c r="AM264" s="83">
        <f>KPCO_Additions_Winter!Y264*'Key Assumptions'!$H22</f>
        <v>0</v>
      </c>
      <c r="AN264" s="83">
        <f>KPCO_Additions_Winter!Z264*'Key Assumptions'!$H22</f>
        <v>0</v>
      </c>
      <c r="AO264" s="83">
        <f>KPCO_Additions_Winter!AA264*'Key Assumptions'!$H22</f>
        <v>0</v>
      </c>
      <c r="AP264" s="83">
        <f>KPCO_Additions_Winter!AB264*'Key Assumptions'!$H22</f>
        <v>0</v>
      </c>
      <c r="AQ264" s="83">
        <f>KPCO_Additions_Winter!AC264*'Key Assumptions'!$H22</f>
        <v>0</v>
      </c>
      <c r="AR264" s="83">
        <f>KPCO_Additions_Winter!AD264*'Key Assumptions'!$H22</f>
        <v>0</v>
      </c>
      <c r="AT264" t="s">
        <v>104</v>
      </c>
    </row>
    <row r="265" spans="1:46" x14ac:dyDescent="0.25">
      <c r="A265" s="10" t="str">
        <f>KPCO_Additions_Summer!A265</f>
        <v>Area 1001 20-Hour Pumped Thermal 2024</v>
      </c>
      <c r="B265" s="10">
        <f>KPCO_Additions_Summer!B265</f>
        <v>2024</v>
      </c>
      <c r="C265" s="10" t="str">
        <f>KPCO_Additions_Summer!C265</f>
        <v>Pumped Thermal</v>
      </c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2"/>
      <c r="R265" s="84">
        <f t="shared" ref="R265:R284" si="249">R264+D265</f>
        <v>0</v>
      </c>
      <c r="S265" s="84">
        <f t="shared" ref="S265:S284" si="250">S264+E265</f>
        <v>0</v>
      </c>
      <c r="T265" s="84">
        <f t="shared" ref="T265:T284" si="251">T264+F265</f>
        <v>0</v>
      </c>
      <c r="U265" s="84">
        <f t="shared" ref="U265:U284" si="252">U264+G265</f>
        <v>0</v>
      </c>
      <c r="V265" s="84">
        <f t="shared" ref="V265:W280" si="253">V264+H265</f>
        <v>0</v>
      </c>
      <c r="W265" s="84">
        <f t="shared" si="253"/>
        <v>0</v>
      </c>
      <c r="X265" s="84">
        <f t="shared" ref="X265:X284" si="254">X264+J265</f>
        <v>0</v>
      </c>
      <c r="Y265" s="84">
        <f t="shared" ref="Y265:Y284" si="255">Y264+K265</f>
        <v>0</v>
      </c>
      <c r="Z265" s="84">
        <f t="shared" ref="Z265:Z284" si="256">Z264+L265</f>
        <v>0</v>
      </c>
      <c r="AA265" s="84">
        <f t="shared" ref="AA265:AA284" si="257">AA264+M265</f>
        <v>0</v>
      </c>
      <c r="AB265" s="84">
        <f t="shared" ref="AB265:AC280" si="258">AB264+N265</f>
        <v>0</v>
      </c>
      <c r="AC265" s="84">
        <f t="shared" si="258"/>
        <v>0</v>
      </c>
      <c r="AD265" s="84">
        <f t="shared" ref="AD265:AD284" si="259">AD264+P265</f>
        <v>0</v>
      </c>
      <c r="AF265" s="83">
        <f>KPCO_Additions_Winter!R265*'Key Assumptions'!$H23</f>
        <v>0</v>
      </c>
      <c r="AG265" s="83">
        <f>KPCO_Additions_Winter!S265*'Key Assumptions'!$H23</f>
        <v>0</v>
      </c>
      <c r="AH265" s="83">
        <f>KPCO_Additions_Winter!T265*'Key Assumptions'!$H23</f>
        <v>0</v>
      </c>
      <c r="AI265" s="83">
        <f>KPCO_Additions_Winter!U265*'Key Assumptions'!$H23</f>
        <v>0</v>
      </c>
      <c r="AJ265" s="83">
        <f>KPCO_Additions_Winter!V265*'Key Assumptions'!$H23</f>
        <v>0</v>
      </c>
      <c r="AK265" s="83">
        <f>KPCO_Additions_Winter!W265*'Key Assumptions'!$H23</f>
        <v>0</v>
      </c>
      <c r="AL265" s="83">
        <f>KPCO_Additions_Winter!X265*'Key Assumptions'!$H23</f>
        <v>0</v>
      </c>
      <c r="AM265" s="83">
        <f>KPCO_Additions_Winter!Y265*'Key Assumptions'!$H23</f>
        <v>0</v>
      </c>
      <c r="AN265" s="83">
        <f>KPCO_Additions_Winter!Z265*'Key Assumptions'!$H23</f>
        <v>0</v>
      </c>
      <c r="AO265" s="83">
        <f>KPCO_Additions_Winter!AA265*'Key Assumptions'!$H23</f>
        <v>0</v>
      </c>
      <c r="AP265" s="83">
        <f>KPCO_Additions_Winter!AB265*'Key Assumptions'!$H23</f>
        <v>0</v>
      </c>
      <c r="AQ265" s="83">
        <f>KPCO_Additions_Winter!AC265*'Key Assumptions'!$H23</f>
        <v>0</v>
      </c>
      <c r="AR265" s="83">
        <f>KPCO_Additions_Winter!AD265*'Key Assumptions'!$H23</f>
        <v>0</v>
      </c>
      <c r="AT265" t="s">
        <v>104</v>
      </c>
    </row>
    <row r="266" spans="1:46" x14ac:dyDescent="0.25">
      <c r="A266" s="10" t="str">
        <f>KPCO_Additions_Summer!A266</f>
        <v>Area 1001 20-Hour Pumped Thermal 2025</v>
      </c>
      <c r="B266" s="10">
        <f>KPCO_Additions_Summer!B266</f>
        <v>2025</v>
      </c>
      <c r="C266" s="10" t="str">
        <f>KPCO_Additions_Summer!C266</f>
        <v>Pumped Thermal</v>
      </c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2"/>
      <c r="R266" s="84">
        <f t="shared" si="249"/>
        <v>0</v>
      </c>
      <c r="S266" s="84">
        <f t="shared" si="250"/>
        <v>0</v>
      </c>
      <c r="T266" s="84">
        <f t="shared" si="251"/>
        <v>0</v>
      </c>
      <c r="U266" s="84">
        <f t="shared" si="252"/>
        <v>0</v>
      </c>
      <c r="V266" s="84">
        <f t="shared" si="253"/>
        <v>0</v>
      </c>
      <c r="W266" s="84">
        <f t="shared" si="253"/>
        <v>0</v>
      </c>
      <c r="X266" s="84">
        <f t="shared" si="254"/>
        <v>0</v>
      </c>
      <c r="Y266" s="84">
        <f t="shared" si="255"/>
        <v>0</v>
      </c>
      <c r="Z266" s="84">
        <f t="shared" si="256"/>
        <v>0</v>
      </c>
      <c r="AA266" s="84">
        <f t="shared" si="257"/>
        <v>0</v>
      </c>
      <c r="AB266" s="84">
        <f t="shared" si="258"/>
        <v>0</v>
      </c>
      <c r="AC266" s="84">
        <f t="shared" si="258"/>
        <v>0</v>
      </c>
      <c r="AD266" s="84">
        <f t="shared" si="259"/>
        <v>0</v>
      </c>
      <c r="AF266" s="83">
        <f>KPCO_Additions_Winter!R266*'Key Assumptions'!$H24</f>
        <v>0</v>
      </c>
      <c r="AG266" s="83">
        <f>KPCO_Additions_Winter!S266*'Key Assumptions'!$H24</f>
        <v>0</v>
      </c>
      <c r="AH266" s="83">
        <f>KPCO_Additions_Winter!T266*'Key Assumptions'!$H24</f>
        <v>0</v>
      </c>
      <c r="AI266" s="83">
        <f>KPCO_Additions_Winter!U266*'Key Assumptions'!$H24</f>
        <v>0</v>
      </c>
      <c r="AJ266" s="83">
        <f>KPCO_Additions_Winter!V266*'Key Assumptions'!$H24</f>
        <v>0</v>
      </c>
      <c r="AK266" s="83">
        <f>KPCO_Additions_Winter!W266*'Key Assumptions'!$H24</f>
        <v>0</v>
      </c>
      <c r="AL266" s="83">
        <f>KPCO_Additions_Winter!X266*'Key Assumptions'!$H24</f>
        <v>0</v>
      </c>
      <c r="AM266" s="83">
        <f>KPCO_Additions_Winter!Y266*'Key Assumptions'!$H24</f>
        <v>0</v>
      </c>
      <c r="AN266" s="83">
        <f>KPCO_Additions_Winter!Z266*'Key Assumptions'!$H24</f>
        <v>0</v>
      </c>
      <c r="AO266" s="83">
        <f>KPCO_Additions_Winter!AA266*'Key Assumptions'!$H24</f>
        <v>0</v>
      </c>
      <c r="AP266" s="83">
        <f>KPCO_Additions_Winter!AB266*'Key Assumptions'!$H24</f>
        <v>0</v>
      </c>
      <c r="AQ266" s="83">
        <f>KPCO_Additions_Winter!AC266*'Key Assumptions'!$H24</f>
        <v>0</v>
      </c>
      <c r="AR266" s="83">
        <f>KPCO_Additions_Winter!AD266*'Key Assumptions'!$H24</f>
        <v>0</v>
      </c>
      <c r="AT266" t="s">
        <v>104</v>
      </c>
    </row>
    <row r="267" spans="1:46" x14ac:dyDescent="0.25">
      <c r="A267" s="10" t="str">
        <f>KPCO_Additions_Summer!A267</f>
        <v>Area 1001 20-Hour Pumped Thermal 2026</v>
      </c>
      <c r="B267" s="10">
        <f>KPCO_Additions_Summer!B267</f>
        <v>2026</v>
      </c>
      <c r="C267" s="10" t="str">
        <f>KPCO_Additions_Summer!C267</f>
        <v>Pumped Thermal</v>
      </c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2"/>
      <c r="R267" s="84">
        <f t="shared" si="249"/>
        <v>0</v>
      </c>
      <c r="S267" s="84">
        <f t="shared" si="250"/>
        <v>0</v>
      </c>
      <c r="T267" s="84">
        <f t="shared" si="251"/>
        <v>0</v>
      </c>
      <c r="U267" s="84">
        <f t="shared" si="252"/>
        <v>0</v>
      </c>
      <c r="V267" s="84">
        <f t="shared" si="253"/>
        <v>0</v>
      </c>
      <c r="W267" s="84">
        <f t="shared" si="253"/>
        <v>0</v>
      </c>
      <c r="X267" s="84">
        <f t="shared" si="254"/>
        <v>0</v>
      </c>
      <c r="Y267" s="84">
        <f t="shared" si="255"/>
        <v>0</v>
      </c>
      <c r="Z267" s="84">
        <f t="shared" si="256"/>
        <v>0</v>
      </c>
      <c r="AA267" s="84">
        <f t="shared" si="257"/>
        <v>0</v>
      </c>
      <c r="AB267" s="84">
        <f t="shared" si="258"/>
        <v>0</v>
      </c>
      <c r="AC267" s="84">
        <f t="shared" si="258"/>
        <v>0</v>
      </c>
      <c r="AD267" s="84">
        <f t="shared" si="259"/>
        <v>0</v>
      </c>
      <c r="AF267" s="83">
        <f>KPCO_Additions_Winter!R267*'Key Assumptions'!$H25</f>
        <v>0</v>
      </c>
      <c r="AG267" s="83">
        <f>KPCO_Additions_Winter!S267*'Key Assumptions'!$H25</f>
        <v>0</v>
      </c>
      <c r="AH267" s="83">
        <f>KPCO_Additions_Winter!T267*'Key Assumptions'!$H25</f>
        <v>0</v>
      </c>
      <c r="AI267" s="83">
        <f>KPCO_Additions_Winter!U267*'Key Assumptions'!$H25</f>
        <v>0</v>
      </c>
      <c r="AJ267" s="83">
        <f>KPCO_Additions_Winter!V267*'Key Assumptions'!$H25</f>
        <v>0</v>
      </c>
      <c r="AK267" s="83">
        <f>KPCO_Additions_Winter!W267*'Key Assumptions'!$H25</f>
        <v>0</v>
      </c>
      <c r="AL267" s="83">
        <f>KPCO_Additions_Winter!X267*'Key Assumptions'!$H25</f>
        <v>0</v>
      </c>
      <c r="AM267" s="83">
        <f>KPCO_Additions_Winter!Y267*'Key Assumptions'!$H25</f>
        <v>0</v>
      </c>
      <c r="AN267" s="83">
        <f>KPCO_Additions_Winter!Z267*'Key Assumptions'!$H25</f>
        <v>0</v>
      </c>
      <c r="AO267" s="83">
        <f>KPCO_Additions_Winter!AA267*'Key Assumptions'!$H25</f>
        <v>0</v>
      </c>
      <c r="AP267" s="83">
        <f>KPCO_Additions_Winter!AB267*'Key Assumptions'!$H25</f>
        <v>0</v>
      </c>
      <c r="AQ267" s="83">
        <f>KPCO_Additions_Winter!AC267*'Key Assumptions'!$H25</f>
        <v>0</v>
      </c>
      <c r="AR267" s="83">
        <f>KPCO_Additions_Winter!AD267*'Key Assumptions'!$H25</f>
        <v>0</v>
      </c>
      <c r="AT267" t="s">
        <v>104</v>
      </c>
    </row>
    <row r="268" spans="1:46" x14ac:dyDescent="0.25">
      <c r="A268" s="10" t="str">
        <f>KPCO_Additions_Summer!A268</f>
        <v>Area 1001 20-Hour Pumped Thermal 2027</v>
      </c>
      <c r="B268" s="10">
        <f>KPCO_Additions_Summer!B268</f>
        <v>2027</v>
      </c>
      <c r="C268" s="10" t="str">
        <f>KPCO_Additions_Summer!C268</f>
        <v>Pumped Thermal</v>
      </c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2"/>
      <c r="R268" s="84">
        <f t="shared" si="249"/>
        <v>0</v>
      </c>
      <c r="S268" s="84">
        <f t="shared" si="250"/>
        <v>0</v>
      </c>
      <c r="T268" s="84">
        <f t="shared" si="251"/>
        <v>0</v>
      </c>
      <c r="U268" s="84">
        <f t="shared" si="252"/>
        <v>0</v>
      </c>
      <c r="V268" s="84">
        <f t="shared" si="253"/>
        <v>0</v>
      </c>
      <c r="W268" s="84">
        <f t="shared" si="253"/>
        <v>0</v>
      </c>
      <c r="X268" s="84">
        <f t="shared" si="254"/>
        <v>0</v>
      </c>
      <c r="Y268" s="84">
        <f t="shared" si="255"/>
        <v>0</v>
      </c>
      <c r="Z268" s="84">
        <f t="shared" si="256"/>
        <v>0</v>
      </c>
      <c r="AA268" s="84">
        <f t="shared" si="257"/>
        <v>0</v>
      </c>
      <c r="AB268" s="84">
        <f t="shared" si="258"/>
        <v>0</v>
      </c>
      <c r="AC268" s="84">
        <f t="shared" si="258"/>
        <v>0</v>
      </c>
      <c r="AD268" s="84">
        <f t="shared" si="259"/>
        <v>0</v>
      </c>
      <c r="AF268" s="83">
        <f>KPCO_Additions_Winter!R268*'Key Assumptions'!$H26</f>
        <v>0</v>
      </c>
      <c r="AG268" s="83">
        <f>KPCO_Additions_Winter!S268*'Key Assumptions'!$H26</f>
        <v>0</v>
      </c>
      <c r="AH268" s="83">
        <f>KPCO_Additions_Winter!T268*'Key Assumptions'!$H26</f>
        <v>0</v>
      </c>
      <c r="AI268" s="83">
        <f>KPCO_Additions_Winter!U268*'Key Assumptions'!$H26</f>
        <v>0</v>
      </c>
      <c r="AJ268" s="83">
        <f>KPCO_Additions_Winter!V268*'Key Assumptions'!$H26</f>
        <v>0</v>
      </c>
      <c r="AK268" s="83">
        <f>KPCO_Additions_Winter!W268*'Key Assumptions'!$H26</f>
        <v>0</v>
      </c>
      <c r="AL268" s="83">
        <f>KPCO_Additions_Winter!X268*'Key Assumptions'!$H26</f>
        <v>0</v>
      </c>
      <c r="AM268" s="83">
        <f>KPCO_Additions_Winter!Y268*'Key Assumptions'!$H26</f>
        <v>0</v>
      </c>
      <c r="AN268" s="83">
        <f>KPCO_Additions_Winter!Z268*'Key Assumptions'!$H26</f>
        <v>0</v>
      </c>
      <c r="AO268" s="83">
        <f>KPCO_Additions_Winter!AA268*'Key Assumptions'!$H26</f>
        <v>0</v>
      </c>
      <c r="AP268" s="83">
        <f>KPCO_Additions_Winter!AB268*'Key Assumptions'!$H26</f>
        <v>0</v>
      </c>
      <c r="AQ268" s="83">
        <f>KPCO_Additions_Winter!AC268*'Key Assumptions'!$H26</f>
        <v>0</v>
      </c>
      <c r="AR268" s="83">
        <f>KPCO_Additions_Winter!AD268*'Key Assumptions'!$H26</f>
        <v>0</v>
      </c>
      <c r="AT268" t="s">
        <v>104</v>
      </c>
    </row>
    <row r="269" spans="1:46" x14ac:dyDescent="0.25">
      <c r="A269" s="10" t="str">
        <f>KPCO_Additions_Summer!A269</f>
        <v>Area 1001 20-Hour Pumped Thermal 2028</v>
      </c>
      <c r="B269" s="10">
        <f>KPCO_Additions_Summer!B269</f>
        <v>2028</v>
      </c>
      <c r="C269" s="10" t="str">
        <f>KPCO_Additions_Summer!C269</f>
        <v>Pumped Thermal</v>
      </c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2"/>
      <c r="R269" s="84">
        <f t="shared" si="249"/>
        <v>0</v>
      </c>
      <c r="S269" s="84">
        <f t="shared" si="250"/>
        <v>0</v>
      </c>
      <c r="T269" s="84">
        <f t="shared" si="251"/>
        <v>0</v>
      </c>
      <c r="U269" s="84">
        <f t="shared" si="252"/>
        <v>0</v>
      </c>
      <c r="V269" s="84">
        <f t="shared" si="253"/>
        <v>0</v>
      </c>
      <c r="W269" s="84">
        <f t="shared" si="253"/>
        <v>0</v>
      </c>
      <c r="X269" s="84">
        <f t="shared" si="254"/>
        <v>0</v>
      </c>
      <c r="Y269" s="84">
        <f t="shared" si="255"/>
        <v>0</v>
      </c>
      <c r="Z269" s="84">
        <f t="shared" si="256"/>
        <v>0</v>
      </c>
      <c r="AA269" s="84">
        <f t="shared" si="257"/>
        <v>0</v>
      </c>
      <c r="AB269" s="84">
        <f t="shared" si="258"/>
        <v>0</v>
      </c>
      <c r="AC269" s="84">
        <f t="shared" si="258"/>
        <v>0</v>
      </c>
      <c r="AD269" s="84">
        <f t="shared" si="259"/>
        <v>0</v>
      </c>
      <c r="AF269" s="83">
        <f>KPCO_Additions_Winter!R269*'Key Assumptions'!$H27</f>
        <v>0</v>
      </c>
      <c r="AG269" s="83">
        <f>KPCO_Additions_Winter!S269*'Key Assumptions'!$H27</f>
        <v>0</v>
      </c>
      <c r="AH269" s="83">
        <f>KPCO_Additions_Winter!T269*'Key Assumptions'!$H27</f>
        <v>0</v>
      </c>
      <c r="AI269" s="83">
        <f>KPCO_Additions_Winter!U269*'Key Assumptions'!$H27</f>
        <v>0</v>
      </c>
      <c r="AJ269" s="83">
        <f>KPCO_Additions_Winter!V269*'Key Assumptions'!$H27</f>
        <v>0</v>
      </c>
      <c r="AK269" s="83">
        <f>KPCO_Additions_Winter!W269*'Key Assumptions'!$H27</f>
        <v>0</v>
      </c>
      <c r="AL269" s="83">
        <f>KPCO_Additions_Winter!X269*'Key Assumptions'!$H27</f>
        <v>0</v>
      </c>
      <c r="AM269" s="83">
        <f>KPCO_Additions_Winter!Y269*'Key Assumptions'!$H27</f>
        <v>0</v>
      </c>
      <c r="AN269" s="83">
        <f>KPCO_Additions_Winter!Z269*'Key Assumptions'!$H27</f>
        <v>0</v>
      </c>
      <c r="AO269" s="83">
        <f>KPCO_Additions_Winter!AA269*'Key Assumptions'!$H27</f>
        <v>0</v>
      </c>
      <c r="AP269" s="83">
        <f>KPCO_Additions_Winter!AB269*'Key Assumptions'!$H27</f>
        <v>0</v>
      </c>
      <c r="AQ269" s="83">
        <f>KPCO_Additions_Winter!AC269*'Key Assumptions'!$H27</f>
        <v>0</v>
      </c>
      <c r="AR269" s="83">
        <f>KPCO_Additions_Winter!AD269*'Key Assumptions'!$H27</f>
        <v>0</v>
      </c>
      <c r="AT269" t="s">
        <v>104</v>
      </c>
    </row>
    <row r="270" spans="1:46" x14ac:dyDescent="0.25">
      <c r="A270" s="10" t="str">
        <f>KPCO_Additions_Summer!A270</f>
        <v>Area 1001 20-Hour Pumped Thermal 2029</v>
      </c>
      <c r="B270" s="10">
        <f>KPCO_Additions_Summer!B270</f>
        <v>2029</v>
      </c>
      <c r="C270" s="10" t="str">
        <f>KPCO_Additions_Summer!C270</f>
        <v>Pumped Thermal</v>
      </c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2"/>
      <c r="R270" s="84">
        <f t="shared" si="249"/>
        <v>0</v>
      </c>
      <c r="S270" s="84">
        <f t="shared" si="250"/>
        <v>0</v>
      </c>
      <c r="T270" s="84">
        <f t="shared" si="251"/>
        <v>0</v>
      </c>
      <c r="U270" s="84">
        <f t="shared" si="252"/>
        <v>0</v>
      </c>
      <c r="V270" s="84">
        <f t="shared" si="253"/>
        <v>0</v>
      </c>
      <c r="W270" s="84">
        <f t="shared" si="253"/>
        <v>0</v>
      </c>
      <c r="X270" s="84">
        <f t="shared" si="254"/>
        <v>0</v>
      </c>
      <c r="Y270" s="84">
        <f t="shared" si="255"/>
        <v>0</v>
      </c>
      <c r="Z270" s="84">
        <f t="shared" si="256"/>
        <v>0</v>
      </c>
      <c r="AA270" s="84">
        <f t="shared" si="257"/>
        <v>0</v>
      </c>
      <c r="AB270" s="84">
        <f t="shared" si="258"/>
        <v>0</v>
      </c>
      <c r="AC270" s="84">
        <f t="shared" si="258"/>
        <v>0</v>
      </c>
      <c r="AD270" s="84">
        <f t="shared" si="259"/>
        <v>0</v>
      </c>
      <c r="AF270" s="83">
        <f>KPCO_Additions_Winter!R270*'Key Assumptions'!$H28</f>
        <v>0</v>
      </c>
      <c r="AG270" s="83">
        <f>KPCO_Additions_Winter!S270*'Key Assumptions'!$H28</f>
        <v>0</v>
      </c>
      <c r="AH270" s="83">
        <f>KPCO_Additions_Winter!T270*'Key Assumptions'!$H28</f>
        <v>0</v>
      </c>
      <c r="AI270" s="83">
        <f>KPCO_Additions_Winter!U270*'Key Assumptions'!$H28</f>
        <v>0</v>
      </c>
      <c r="AJ270" s="83">
        <f>KPCO_Additions_Winter!V270*'Key Assumptions'!$H28</f>
        <v>0</v>
      </c>
      <c r="AK270" s="83">
        <f>KPCO_Additions_Winter!W270*'Key Assumptions'!$H28</f>
        <v>0</v>
      </c>
      <c r="AL270" s="83">
        <f>KPCO_Additions_Winter!X270*'Key Assumptions'!$H28</f>
        <v>0</v>
      </c>
      <c r="AM270" s="83">
        <f>KPCO_Additions_Winter!Y270*'Key Assumptions'!$H28</f>
        <v>0</v>
      </c>
      <c r="AN270" s="83">
        <f>KPCO_Additions_Winter!Z270*'Key Assumptions'!$H28</f>
        <v>0</v>
      </c>
      <c r="AO270" s="83">
        <f>KPCO_Additions_Winter!AA270*'Key Assumptions'!$H28</f>
        <v>0</v>
      </c>
      <c r="AP270" s="83">
        <f>KPCO_Additions_Winter!AB270*'Key Assumptions'!$H28</f>
        <v>0</v>
      </c>
      <c r="AQ270" s="83">
        <f>KPCO_Additions_Winter!AC270*'Key Assumptions'!$H28</f>
        <v>0</v>
      </c>
      <c r="AR270" s="83">
        <f>KPCO_Additions_Winter!AD270*'Key Assumptions'!$H28</f>
        <v>0</v>
      </c>
      <c r="AT270" t="s">
        <v>104</v>
      </c>
    </row>
    <row r="271" spans="1:46" x14ac:dyDescent="0.25">
      <c r="A271" s="10" t="str">
        <f>KPCO_Additions_Summer!A271</f>
        <v>Area 1001 20-Hour Pumped Thermal 2030</v>
      </c>
      <c r="B271" s="10">
        <f>KPCO_Additions_Summer!B271</f>
        <v>2030</v>
      </c>
      <c r="C271" s="10" t="str">
        <f>KPCO_Additions_Summer!C271</f>
        <v>Pumped Thermal</v>
      </c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2"/>
      <c r="R271" s="84">
        <f t="shared" si="249"/>
        <v>0</v>
      </c>
      <c r="S271" s="84">
        <f t="shared" si="250"/>
        <v>0</v>
      </c>
      <c r="T271" s="84">
        <f t="shared" si="251"/>
        <v>0</v>
      </c>
      <c r="U271" s="84">
        <f t="shared" si="252"/>
        <v>0</v>
      </c>
      <c r="V271" s="84">
        <f t="shared" si="253"/>
        <v>0</v>
      </c>
      <c r="W271" s="84">
        <f t="shared" si="253"/>
        <v>0</v>
      </c>
      <c r="X271" s="84">
        <f t="shared" si="254"/>
        <v>0</v>
      </c>
      <c r="Y271" s="84">
        <f t="shared" si="255"/>
        <v>0</v>
      </c>
      <c r="Z271" s="84">
        <f t="shared" si="256"/>
        <v>0</v>
      </c>
      <c r="AA271" s="84">
        <f t="shared" si="257"/>
        <v>0</v>
      </c>
      <c r="AB271" s="84">
        <f t="shared" si="258"/>
        <v>0</v>
      </c>
      <c r="AC271" s="84">
        <f t="shared" si="258"/>
        <v>0</v>
      </c>
      <c r="AD271" s="84">
        <f t="shared" si="259"/>
        <v>0</v>
      </c>
      <c r="AF271" s="83">
        <f>KPCO_Additions_Winter!R271*'Key Assumptions'!$H29</f>
        <v>0</v>
      </c>
      <c r="AG271" s="83">
        <f>KPCO_Additions_Winter!S271*'Key Assumptions'!$H29</f>
        <v>0</v>
      </c>
      <c r="AH271" s="83">
        <f>KPCO_Additions_Winter!T271*'Key Assumptions'!$H29</f>
        <v>0</v>
      </c>
      <c r="AI271" s="83">
        <f>KPCO_Additions_Winter!U271*'Key Assumptions'!$H29</f>
        <v>0</v>
      </c>
      <c r="AJ271" s="83">
        <f>KPCO_Additions_Winter!V271*'Key Assumptions'!$H29</f>
        <v>0</v>
      </c>
      <c r="AK271" s="83">
        <f>KPCO_Additions_Winter!W271*'Key Assumptions'!$H29</f>
        <v>0</v>
      </c>
      <c r="AL271" s="83">
        <f>KPCO_Additions_Winter!X271*'Key Assumptions'!$H29</f>
        <v>0</v>
      </c>
      <c r="AM271" s="83">
        <f>KPCO_Additions_Winter!Y271*'Key Assumptions'!$H29</f>
        <v>0</v>
      </c>
      <c r="AN271" s="83">
        <f>KPCO_Additions_Winter!Z271*'Key Assumptions'!$H29</f>
        <v>0</v>
      </c>
      <c r="AO271" s="83">
        <f>KPCO_Additions_Winter!AA271*'Key Assumptions'!$H29</f>
        <v>0</v>
      </c>
      <c r="AP271" s="83">
        <f>KPCO_Additions_Winter!AB271*'Key Assumptions'!$H29</f>
        <v>0</v>
      </c>
      <c r="AQ271" s="83">
        <f>KPCO_Additions_Winter!AC271*'Key Assumptions'!$H29</f>
        <v>0</v>
      </c>
      <c r="AR271" s="83">
        <f>KPCO_Additions_Winter!AD271*'Key Assumptions'!$H29</f>
        <v>0</v>
      </c>
      <c r="AT271" t="s">
        <v>104</v>
      </c>
    </row>
    <row r="272" spans="1:46" x14ac:dyDescent="0.25">
      <c r="A272" s="10" t="str">
        <f>KPCO_Additions_Summer!A272</f>
        <v>Area 1001 20-Hour Pumped Thermal 2031</v>
      </c>
      <c r="B272" s="10">
        <f>KPCO_Additions_Summer!B272</f>
        <v>2031</v>
      </c>
      <c r="C272" s="10" t="str">
        <f>KPCO_Additions_Summer!C272</f>
        <v>Pumped Thermal</v>
      </c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2"/>
      <c r="R272" s="84">
        <f t="shared" si="249"/>
        <v>0</v>
      </c>
      <c r="S272" s="84">
        <f t="shared" si="250"/>
        <v>0</v>
      </c>
      <c r="T272" s="84">
        <f t="shared" si="251"/>
        <v>0</v>
      </c>
      <c r="U272" s="84">
        <f t="shared" si="252"/>
        <v>0</v>
      </c>
      <c r="V272" s="84">
        <f t="shared" si="253"/>
        <v>0</v>
      </c>
      <c r="W272" s="84">
        <f t="shared" si="253"/>
        <v>0</v>
      </c>
      <c r="X272" s="84">
        <f t="shared" si="254"/>
        <v>0</v>
      </c>
      <c r="Y272" s="84">
        <f t="shared" si="255"/>
        <v>0</v>
      </c>
      <c r="Z272" s="84">
        <f t="shared" si="256"/>
        <v>0</v>
      </c>
      <c r="AA272" s="84">
        <f t="shared" si="257"/>
        <v>0</v>
      </c>
      <c r="AB272" s="84">
        <f t="shared" si="258"/>
        <v>0</v>
      </c>
      <c r="AC272" s="84">
        <f t="shared" si="258"/>
        <v>0</v>
      </c>
      <c r="AD272" s="84">
        <f t="shared" si="259"/>
        <v>0</v>
      </c>
      <c r="AF272" s="83">
        <f>KPCO_Additions_Winter!R272*'Key Assumptions'!$H30</f>
        <v>0</v>
      </c>
      <c r="AG272" s="83">
        <f>KPCO_Additions_Winter!S272*'Key Assumptions'!$H30</f>
        <v>0</v>
      </c>
      <c r="AH272" s="83">
        <f>KPCO_Additions_Winter!T272*'Key Assumptions'!$H30</f>
        <v>0</v>
      </c>
      <c r="AI272" s="83">
        <f>KPCO_Additions_Winter!U272*'Key Assumptions'!$H30</f>
        <v>0</v>
      </c>
      <c r="AJ272" s="83">
        <f>KPCO_Additions_Winter!V272*'Key Assumptions'!$H30</f>
        <v>0</v>
      </c>
      <c r="AK272" s="83">
        <f>KPCO_Additions_Winter!W272*'Key Assumptions'!$H30</f>
        <v>0</v>
      </c>
      <c r="AL272" s="83">
        <f>KPCO_Additions_Winter!X272*'Key Assumptions'!$H30</f>
        <v>0</v>
      </c>
      <c r="AM272" s="83">
        <f>KPCO_Additions_Winter!Y272*'Key Assumptions'!$H30</f>
        <v>0</v>
      </c>
      <c r="AN272" s="83">
        <f>KPCO_Additions_Winter!Z272*'Key Assumptions'!$H30</f>
        <v>0</v>
      </c>
      <c r="AO272" s="83">
        <f>KPCO_Additions_Winter!AA272*'Key Assumptions'!$H30</f>
        <v>0</v>
      </c>
      <c r="AP272" s="83">
        <f>KPCO_Additions_Winter!AB272*'Key Assumptions'!$H30</f>
        <v>0</v>
      </c>
      <c r="AQ272" s="83">
        <f>KPCO_Additions_Winter!AC272*'Key Assumptions'!$H30</f>
        <v>0</v>
      </c>
      <c r="AR272" s="83">
        <f>KPCO_Additions_Winter!AD272*'Key Assumptions'!$H30</f>
        <v>0</v>
      </c>
      <c r="AT272" t="s">
        <v>104</v>
      </c>
    </row>
    <row r="273" spans="1:46" x14ac:dyDescent="0.25">
      <c r="A273" s="10" t="str">
        <f>KPCO_Additions_Summer!A273</f>
        <v>Area 1001 20-Hour Pumped Thermal 2032</v>
      </c>
      <c r="B273" s="10">
        <f>KPCO_Additions_Summer!B273</f>
        <v>2032</v>
      </c>
      <c r="C273" s="10" t="str">
        <f>KPCO_Additions_Summer!C273</f>
        <v>Pumped Thermal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2"/>
      <c r="R273" s="84">
        <f t="shared" si="249"/>
        <v>0</v>
      </c>
      <c r="S273" s="84">
        <f t="shared" si="250"/>
        <v>0</v>
      </c>
      <c r="T273" s="84">
        <f t="shared" si="251"/>
        <v>0</v>
      </c>
      <c r="U273" s="84">
        <f t="shared" si="252"/>
        <v>0</v>
      </c>
      <c r="V273" s="84">
        <f t="shared" si="253"/>
        <v>0</v>
      </c>
      <c r="W273" s="84">
        <f t="shared" si="253"/>
        <v>0</v>
      </c>
      <c r="X273" s="84">
        <f t="shared" si="254"/>
        <v>0</v>
      </c>
      <c r="Y273" s="84">
        <f t="shared" si="255"/>
        <v>0</v>
      </c>
      <c r="Z273" s="84">
        <f t="shared" si="256"/>
        <v>0</v>
      </c>
      <c r="AA273" s="84">
        <f t="shared" si="257"/>
        <v>0</v>
      </c>
      <c r="AB273" s="84">
        <f t="shared" si="258"/>
        <v>0</v>
      </c>
      <c r="AC273" s="84">
        <f t="shared" si="258"/>
        <v>0</v>
      </c>
      <c r="AD273" s="84">
        <f t="shared" si="259"/>
        <v>0</v>
      </c>
      <c r="AF273" s="83">
        <f>KPCO_Additions_Winter!R273*'Key Assumptions'!$H31</f>
        <v>0</v>
      </c>
      <c r="AG273" s="83">
        <f>KPCO_Additions_Winter!S273*'Key Assumptions'!$H31</f>
        <v>0</v>
      </c>
      <c r="AH273" s="83">
        <f>KPCO_Additions_Winter!T273*'Key Assumptions'!$H31</f>
        <v>0</v>
      </c>
      <c r="AI273" s="83">
        <f>KPCO_Additions_Winter!U273*'Key Assumptions'!$H31</f>
        <v>0</v>
      </c>
      <c r="AJ273" s="83">
        <f>KPCO_Additions_Winter!V273*'Key Assumptions'!$H31</f>
        <v>0</v>
      </c>
      <c r="AK273" s="83">
        <f>KPCO_Additions_Winter!W273*'Key Assumptions'!$H31</f>
        <v>0</v>
      </c>
      <c r="AL273" s="83">
        <f>KPCO_Additions_Winter!X273*'Key Assumptions'!$H31</f>
        <v>0</v>
      </c>
      <c r="AM273" s="83">
        <f>KPCO_Additions_Winter!Y273*'Key Assumptions'!$H31</f>
        <v>0</v>
      </c>
      <c r="AN273" s="83">
        <f>KPCO_Additions_Winter!Z273*'Key Assumptions'!$H31</f>
        <v>0</v>
      </c>
      <c r="AO273" s="83">
        <f>KPCO_Additions_Winter!AA273*'Key Assumptions'!$H31</f>
        <v>0</v>
      </c>
      <c r="AP273" s="83">
        <f>KPCO_Additions_Winter!AB273*'Key Assumptions'!$H31</f>
        <v>0</v>
      </c>
      <c r="AQ273" s="83">
        <f>KPCO_Additions_Winter!AC273*'Key Assumptions'!$H31</f>
        <v>0</v>
      </c>
      <c r="AR273" s="83">
        <f>KPCO_Additions_Winter!AD273*'Key Assumptions'!$H31</f>
        <v>0</v>
      </c>
      <c r="AT273" t="s">
        <v>104</v>
      </c>
    </row>
    <row r="274" spans="1:46" x14ac:dyDescent="0.25">
      <c r="A274" s="10" t="str">
        <f>KPCO_Additions_Summer!A274</f>
        <v>Area 1001 20-Hour Pumped Thermal 2033</v>
      </c>
      <c r="B274" s="10">
        <f>KPCO_Additions_Summer!B274</f>
        <v>2033</v>
      </c>
      <c r="C274" s="10" t="str">
        <f>KPCO_Additions_Summer!C274</f>
        <v>Pumped Thermal</v>
      </c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2"/>
      <c r="R274" s="84">
        <f t="shared" si="249"/>
        <v>0</v>
      </c>
      <c r="S274" s="84">
        <f t="shared" si="250"/>
        <v>0</v>
      </c>
      <c r="T274" s="84">
        <f t="shared" si="251"/>
        <v>0</v>
      </c>
      <c r="U274" s="84">
        <f t="shared" si="252"/>
        <v>0</v>
      </c>
      <c r="V274" s="84">
        <f t="shared" si="253"/>
        <v>0</v>
      </c>
      <c r="W274" s="84">
        <f t="shared" si="253"/>
        <v>0</v>
      </c>
      <c r="X274" s="84">
        <f t="shared" si="254"/>
        <v>0</v>
      </c>
      <c r="Y274" s="84">
        <f t="shared" si="255"/>
        <v>0</v>
      </c>
      <c r="Z274" s="84">
        <f t="shared" si="256"/>
        <v>0</v>
      </c>
      <c r="AA274" s="84">
        <f t="shared" si="257"/>
        <v>0</v>
      </c>
      <c r="AB274" s="84">
        <f t="shared" si="258"/>
        <v>0</v>
      </c>
      <c r="AC274" s="84">
        <f t="shared" si="258"/>
        <v>0</v>
      </c>
      <c r="AD274" s="84">
        <f t="shared" si="259"/>
        <v>0</v>
      </c>
      <c r="AF274" s="83">
        <f>KPCO_Additions_Winter!R274*'Key Assumptions'!$H32</f>
        <v>0</v>
      </c>
      <c r="AG274" s="83">
        <f>KPCO_Additions_Winter!S274*'Key Assumptions'!$H32</f>
        <v>0</v>
      </c>
      <c r="AH274" s="83">
        <f>KPCO_Additions_Winter!T274*'Key Assumptions'!$H32</f>
        <v>0</v>
      </c>
      <c r="AI274" s="83">
        <f>KPCO_Additions_Winter!U274*'Key Assumptions'!$H32</f>
        <v>0</v>
      </c>
      <c r="AJ274" s="83">
        <f>KPCO_Additions_Winter!V274*'Key Assumptions'!$H32</f>
        <v>0</v>
      </c>
      <c r="AK274" s="83">
        <f>KPCO_Additions_Winter!W274*'Key Assumptions'!$H32</f>
        <v>0</v>
      </c>
      <c r="AL274" s="83">
        <f>KPCO_Additions_Winter!X274*'Key Assumptions'!$H32</f>
        <v>0</v>
      </c>
      <c r="AM274" s="83">
        <f>KPCO_Additions_Winter!Y274*'Key Assumptions'!$H32</f>
        <v>0</v>
      </c>
      <c r="AN274" s="83">
        <f>KPCO_Additions_Winter!Z274*'Key Assumptions'!$H32</f>
        <v>0</v>
      </c>
      <c r="AO274" s="83">
        <f>KPCO_Additions_Winter!AA274*'Key Assumptions'!$H32</f>
        <v>0</v>
      </c>
      <c r="AP274" s="83">
        <f>KPCO_Additions_Winter!AB274*'Key Assumptions'!$H32</f>
        <v>0</v>
      </c>
      <c r="AQ274" s="83">
        <f>KPCO_Additions_Winter!AC274*'Key Assumptions'!$H32</f>
        <v>0</v>
      </c>
      <c r="AR274" s="83">
        <f>KPCO_Additions_Winter!AD274*'Key Assumptions'!$H32</f>
        <v>0</v>
      </c>
      <c r="AT274" t="s">
        <v>104</v>
      </c>
    </row>
    <row r="275" spans="1:46" x14ac:dyDescent="0.25">
      <c r="A275" s="10" t="str">
        <f>KPCO_Additions_Summer!A275</f>
        <v>Area 1001 20-Hour Pumped Thermal 2034</v>
      </c>
      <c r="B275" s="10">
        <f>KPCO_Additions_Summer!B275</f>
        <v>2034</v>
      </c>
      <c r="C275" s="10" t="str">
        <f>KPCO_Additions_Summer!C275</f>
        <v>Pumped Thermal</v>
      </c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2"/>
      <c r="R275" s="84">
        <f t="shared" si="249"/>
        <v>0</v>
      </c>
      <c r="S275" s="84">
        <f t="shared" si="250"/>
        <v>0</v>
      </c>
      <c r="T275" s="84">
        <f t="shared" si="251"/>
        <v>0</v>
      </c>
      <c r="U275" s="84">
        <f t="shared" si="252"/>
        <v>0</v>
      </c>
      <c r="V275" s="84">
        <f t="shared" si="253"/>
        <v>0</v>
      </c>
      <c r="W275" s="84">
        <f t="shared" si="253"/>
        <v>0</v>
      </c>
      <c r="X275" s="84">
        <f t="shared" si="254"/>
        <v>0</v>
      </c>
      <c r="Y275" s="84">
        <f t="shared" si="255"/>
        <v>0</v>
      </c>
      <c r="Z275" s="84">
        <f t="shared" si="256"/>
        <v>0</v>
      </c>
      <c r="AA275" s="84">
        <f t="shared" si="257"/>
        <v>0</v>
      </c>
      <c r="AB275" s="84">
        <f t="shared" si="258"/>
        <v>0</v>
      </c>
      <c r="AC275" s="84">
        <f t="shared" si="258"/>
        <v>0</v>
      </c>
      <c r="AD275" s="84">
        <f t="shared" si="259"/>
        <v>0</v>
      </c>
      <c r="AF275" s="83">
        <f>KPCO_Additions_Winter!R275*'Key Assumptions'!$H33</f>
        <v>0</v>
      </c>
      <c r="AG275" s="83">
        <f>KPCO_Additions_Winter!S275*'Key Assumptions'!$H33</f>
        <v>0</v>
      </c>
      <c r="AH275" s="83">
        <f>KPCO_Additions_Winter!T275*'Key Assumptions'!$H33</f>
        <v>0</v>
      </c>
      <c r="AI275" s="83">
        <f>KPCO_Additions_Winter!U275*'Key Assumptions'!$H33</f>
        <v>0</v>
      </c>
      <c r="AJ275" s="83">
        <f>KPCO_Additions_Winter!V275*'Key Assumptions'!$H33</f>
        <v>0</v>
      </c>
      <c r="AK275" s="83">
        <f>KPCO_Additions_Winter!W275*'Key Assumptions'!$H33</f>
        <v>0</v>
      </c>
      <c r="AL275" s="83">
        <f>KPCO_Additions_Winter!X275*'Key Assumptions'!$H33</f>
        <v>0</v>
      </c>
      <c r="AM275" s="83">
        <f>KPCO_Additions_Winter!Y275*'Key Assumptions'!$H33</f>
        <v>0</v>
      </c>
      <c r="AN275" s="83">
        <f>KPCO_Additions_Winter!Z275*'Key Assumptions'!$H33</f>
        <v>0</v>
      </c>
      <c r="AO275" s="83">
        <f>KPCO_Additions_Winter!AA275*'Key Assumptions'!$H33</f>
        <v>0</v>
      </c>
      <c r="AP275" s="83">
        <f>KPCO_Additions_Winter!AB275*'Key Assumptions'!$H33</f>
        <v>0</v>
      </c>
      <c r="AQ275" s="83">
        <f>KPCO_Additions_Winter!AC275*'Key Assumptions'!$H33</f>
        <v>0</v>
      </c>
      <c r="AR275" s="83">
        <f>KPCO_Additions_Winter!AD275*'Key Assumptions'!$H33</f>
        <v>0</v>
      </c>
      <c r="AT275" t="s">
        <v>104</v>
      </c>
    </row>
    <row r="276" spans="1:46" x14ac:dyDescent="0.25">
      <c r="A276" s="10" t="str">
        <f>KPCO_Additions_Summer!A276</f>
        <v>Area 1001 20-Hour Pumped Thermal 2035</v>
      </c>
      <c r="B276" s="10">
        <f>KPCO_Additions_Summer!B276</f>
        <v>2035</v>
      </c>
      <c r="C276" s="10" t="str">
        <f>KPCO_Additions_Summer!C276</f>
        <v>Pumped Thermal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2"/>
      <c r="R276" s="84">
        <f t="shared" si="249"/>
        <v>0</v>
      </c>
      <c r="S276" s="84">
        <f t="shared" si="250"/>
        <v>0</v>
      </c>
      <c r="T276" s="84">
        <f t="shared" si="251"/>
        <v>0</v>
      </c>
      <c r="U276" s="84">
        <f t="shared" si="252"/>
        <v>0</v>
      </c>
      <c r="V276" s="84">
        <f t="shared" si="253"/>
        <v>0</v>
      </c>
      <c r="W276" s="84">
        <f t="shared" si="253"/>
        <v>0</v>
      </c>
      <c r="X276" s="84">
        <f t="shared" si="254"/>
        <v>0</v>
      </c>
      <c r="Y276" s="84">
        <f t="shared" si="255"/>
        <v>0</v>
      </c>
      <c r="Z276" s="84">
        <f t="shared" si="256"/>
        <v>0</v>
      </c>
      <c r="AA276" s="84">
        <f t="shared" si="257"/>
        <v>0</v>
      </c>
      <c r="AB276" s="84">
        <f t="shared" si="258"/>
        <v>0</v>
      </c>
      <c r="AC276" s="84">
        <f t="shared" si="258"/>
        <v>0</v>
      </c>
      <c r="AD276" s="84">
        <f t="shared" si="259"/>
        <v>0</v>
      </c>
      <c r="AF276" s="83">
        <f>KPCO_Additions_Winter!R276*'Key Assumptions'!$H34</f>
        <v>0</v>
      </c>
      <c r="AG276" s="83">
        <f>KPCO_Additions_Winter!S276*'Key Assumptions'!$H34</f>
        <v>0</v>
      </c>
      <c r="AH276" s="83">
        <f>KPCO_Additions_Winter!T276*'Key Assumptions'!$H34</f>
        <v>0</v>
      </c>
      <c r="AI276" s="83">
        <f>KPCO_Additions_Winter!U276*'Key Assumptions'!$H34</f>
        <v>0</v>
      </c>
      <c r="AJ276" s="83">
        <f>KPCO_Additions_Winter!V276*'Key Assumptions'!$H34</f>
        <v>0</v>
      </c>
      <c r="AK276" s="83">
        <f>KPCO_Additions_Winter!W276*'Key Assumptions'!$H34</f>
        <v>0</v>
      </c>
      <c r="AL276" s="83">
        <f>KPCO_Additions_Winter!X276*'Key Assumptions'!$H34</f>
        <v>0</v>
      </c>
      <c r="AM276" s="83">
        <f>KPCO_Additions_Winter!Y276*'Key Assumptions'!$H34</f>
        <v>0</v>
      </c>
      <c r="AN276" s="83">
        <f>KPCO_Additions_Winter!Z276*'Key Assumptions'!$H34</f>
        <v>0</v>
      </c>
      <c r="AO276" s="83">
        <f>KPCO_Additions_Winter!AA276*'Key Assumptions'!$H34</f>
        <v>0</v>
      </c>
      <c r="AP276" s="83">
        <f>KPCO_Additions_Winter!AB276*'Key Assumptions'!$H34</f>
        <v>0</v>
      </c>
      <c r="AQ276" s="83">
        <f>KPCO_Additions_Winter!AC276*'Key Assumptions'!$H34</f>
        <v>0</v>
      </c>
      <c r="AR276" s="83">
        <f>KPCO_Additions_Winter!AD276*'Key Assumptions'!$H34</f>
        <v>0</v>
      </c>
      <c r="AT276" t="s">
        <v>104</v>
      </c>
    </row>
    <row r="277" spans="1:46" x14ac:dyDescent="0.25">
      <c r="A277" s="10" t="str">
        <f>KPCO_Additions_Summer!A277</f>
        <v>Area 1001 20-Hour Pumped Thermal 2036</v>
      </c>
      <c r="B277" s="10">
        <f>KPCO_Additions_Summer!B277</f>
        <v>2036</v>
      </c>
      <c r="C277" s="10" t="str">
        <f>KPCO_Additions_Summer!C277</f>
        <v>Pumped Thermal</v>
      </c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2"/>
      <c r="R277" s="84">
        <f t="shared" si="249"/>
        <v>0</v>
      </c>
      <c r="S277" s="84">
        <f t="shared" si="250"/>
        <v>0</v>
      </c>
      <c r="T277" s="84">
        <f t="shared" si="251"/>
        <v>0</v>
      </c>
      <c r="U277" s="84">
        <f t="shared" si="252"/>
        <v>0</v>
      </c>
      <c r="V277" s="84">
        <f t="shared" si="253"/>
        <v>0</v>
      </c>
      <c r="W277" s="84">
        <f t="shared" si="253"/>
        <v>0</v>
      </c>
      <c r="X277" s="84">
        <f t="shared" si="254"/>
        <v>0</v>
      </c>
      <c r="Y277" s="84">
        <f t="shared" si="255"/>
        <v>0</v>
      </c>
      <c r="Z277" s="84">
        <f t="shared" si="256"/>
        <v>0</v>
      </c>
      <c r="AA277" s="84">
        <f t="shared" si="257"/>
        <v>0</v>
      </c>
      <c r="AB277" s="84">
        <f t="shared" si="258"/>
        <v>0</v>
      </c>
      <c r="AC277" s="84">
        <f t="shared" si="258"/>
        <v>0</v>
      </c>
      <c r="AD277" s="84">
        <f t="shared" si="259"/>
        <v>0</v>
      </c>
      <c r="AF277" s="83">
        <f>KPCO_Additions_Winter!R277*'Key Assumptions'!$H35</f>
        <v>0</v>
      </c>
      <c r="AG277" s="83">
        <f>KPCO_Additions_Winter!S277*'Key Assumptions'!$H35</f>
        <v>0</v>
      </c>
      <c r="AH277" s="83">
        <f>KPCO_Additions_Winter!T277*'Key Assumptions'!$H35</f>
        <v>0</v>
      </c>
      <c r="AI277" s="83">
        <f>KPCO_Additions_Winter!U277*'Key Assumptions'!$H35</f>
        <v>0</v>
      </c>
      <c r="AJ277" s="83">
        <f>KPCO_Additions_Winter!V277*'Key Assumptions'!$H35</f>
        <v>0</v>
      </c>
      <c r="AK277" s="83">
        <f>KPCO_Additions_Winter!W277*'Key Assumptions'!$H35</f>
        <v>0</v>
      </c>
      <c r="AL277" s="83">
        <f>KPCO_Additions_Winter!X277*'Key Assumptions'!$H35</f>
        <v>0</v>
      </c>
      <c r="AM277" s="83">
        <f>KPCO_Additions_Winter!Y277*'Key Assumptions'!$H35</f>
        <v>0</v>
      </c>
      <c r="AN277" s="83">
        <f>KPCO_Additions_Winter!Z277*'Key Assumptions'!$H35</f>
        <v>0</v>
      </c>
      <c r="AO277" s="83">
        <f>KPCO_Additions_Winter!AA277*'Key Assumptions'!$H35</f>
        <v>0</v>
      </c>
      <c r="AP277" s="83">
        <f>KPCO_Additions_Winter!AB277*'Key Assumptions'!$H35</f>
        <v>0</v>
      </c>
      <c r="AQ277" s="83">
        <f>KPCO_Additions_Winter!AC277*'Key Assumptions'!$H35</f>
        <v>0</v>
      </c>
      <c r="AR277" s="83">
        <f>KPCO_Additions_Winter!AD277*'Key Assumptions'!$H35</f>
        <v>0</v>
      </c>
      <c r="AT277" t="s">
        <v>104</v>
      </c>
    </row>
    <row r="278" spans="1:46" x14ac:dyDescent="0.25">
      <c r="A278" s="10" t="str">
        <f>KPCO_Additions_Summer!A278</f>
        <v>Area 1001 20-Hour Pumped Thermal 2037</v>
      </c>
      <c r="B278" s="10">
        <f>KPCO_Additions_Summer!B278</f>
        <v>2037</v>
      </c>
      <c r="C278" s="10" t="str">
        <f>KPCO_Additions_Summer!C278</f>
        <v>Pumped Thermal</v>
      </c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2"/>
      <c r="R278" s="84">
        <f t="shared" si="249"/>
        <v>0</v>
      </c>
      <c r="S278" s="84">
        <f t="shared" si="250"/>
        <v>0</v>
      </c>
      <c r="T278" s="84">
        <f t="shared" si="251"/>
        <v>0</v>
      </c>
      <c r="U278" s="84">
        <f t="shared" si="252"/>
        <v>0</v>
      </c>
      <c r="V278" s="84">
        <f t="shared" si="253"/>
        <v>0</v>
      </c>
      <c r="W278" s="84">
        <f t="shared" si="253"/>
        <v>0</v>
      </c>
      <c r="X278" s="84">
        <f t="shared" si="254"/>
        <v>0</v>
      </c>
      <c r="Y278" s="84">
        <f t="shared" si="255"/>
        <v>0</v>
      </c>
      <c r="Z278" s="84">
        <f t="shared" si="256"/>
        <v>0</v>
      </c>
      <c r="AA278" s="84">
        <f t="shared" si="257"/>
        <v>0</v>
      </c>
      <c r="AB278" s="84">
        <f t="shared" si="258"/>
        <v>0</v>
      </c>
      <c r="AC278" s="84">
        <f t="shared" si="258"/>
        <v>0</v>
      </c>
      <c r="AD278" s="84">
        <f t="shared" si="259"/>
        <v>0</v>
      </c>
      <c r="AF278" s="83">
        <f>KPCO_Additions_Winter!R278*'Key Assumptions'!$H36</f>
        <v>0</v>
      </c>
      <c r="AG278" s="83">
        <f>KPCO_Additions_Winter!S278*'Key Assumptions'!$H36</f>
        <v>0</v>
      </c>
      <c r="AH278" s="83">
        <f>KPCO_Additions_Winter!T278*'Key Assumptions'!$H36</f>
        <v>0</v>
      </c>
      <c r="AI278" s="83">
        <f>KPCO_Additions_Winter!U278*'Key Assumptions'!$H36</f>
        <v>0</v>
      </c>
      <c r="AJ278" s="83">
        <f>KPCO_Additions_Winter!V278*'Key Assumptions'!$H36</f>
        <v>0</v>
      </c>
      <c r="AK278" s="83">
        <f>KPCO_Additions_Winter!W278*'Key Assumptions'!$H36</f>
        <v>0</v>
      </c>
      <c r="AL278" s="83">
        <f>KPCO_Additions_Winter!X278*'Key Assumptions'!$H36</f>
        <v>0</v>
      </c>
      <c r="AM278" s="83">
        <f>KPCO_Additions_Winter!Y278*'Key Assumptions'!$H36</f>
        <v>0</v>
      </c>
      <c r="AN278" s="83">
        <f>KPCO_Additions_Winter!Z278*'Key Assumptions'!$H36</f>
        <v>0</v>
      </c>
      <c r="AO278" s="83">
        <f>KPCO_Additions_Winter!AA278*'Key Assumptions'!$H36</f>
        <v>0</v>
      </c>
      <c r="AP278" s="83">
        <f>KPCO_Additions_Winter!AB278*'Key Assumptions'!$H36</f>
        <v>0</v>
      </c>
      <c r="AQ278" s="83">
        <f>KPCO_Additions_Winter!AC278*'Key Assumptions'!$H36</f>
        <v>0</v>
      </c>
      <c r="AR278" s="83">
        <f>KPCO_Additions_Winter!AD278*'Key Assumptions'!$H36</f>
        <v>0</v>
      </c>
      <c r="AT278" t="s">
        <v>104</v>
      </c>
    </row>
    <row r="279" spans="1:46" x14ac:dyDescent="0.25">
      <c r="A279" s="10" t="str">
        <f>KPCO_Additions_Summer!A279</f>
        <v>Area 1001 20-Hour Pumped Thermal 2038</v>
      </c>
      <c r="B279" s="10">
        <f>KPCO_Additions_Summer!B279</f>
        <v>2038</v>
      </c>
      <c r="C279" s="10" t="str">
        <f>KPCO_Additions_Summer!C279</f>
        <v>Pumped Thermal</v>
      </c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2"/>
      <c r="R279" s="84">
        <f t="shared" si="249"/>
        <v>0</v>
      </c>
      <c r="S279" s="84">
        <f t="shared" si="250"/>
        <v>0</v>
      </c>
      <c r="T279" s="84">
        <f t="shared" si="251"/>
        <v>0</v>
      </c>
      <c r="U279" s="84">
        <f t="shared" si="252"/>
        <v>0</v>
      </c>
      <c r="V279" s="84">
        <f t="shared" si="253"/>
        <v>0</v>
      </c>
      <c r="W279" s="84">
        <f t="shared" si="253"/>
        <v>0</v>
      </c>
      <c r="X279" s="84">
        <f t="shared" si="254"/>
        <v>0</v>
      </c>
      <c r="Y279" s="84">
        <f t="shared" si="255"/>
        <v>0</v>
      </c>
      <c r="Z279" s="84">
        <f t="shared" si="256"/>
        <v>0</v>
      </c>
      <c r="AA279" s="84">
        <f t="shared" si="257"/>
        <v>0</v>
      </c>
      <c r="AB279" s="84">
        <f t="shared" si="258"/>
        <v>0</v>
      </c>
      <c r="AC279" s="84">
        <f t="shared" si="258"/>
        <v>0</v>
      </c>
      <c r="AD279" s="84">
        <f t="shared" si="259"/>
        <v>0</v>
      </c>
      <c r="AF279" s="83">
        <f>KPCO_Additions_Winter!R279*'Key Assumptions'!$H37</f>
        <v>0</v>
      </c>
      <c r="AG279" s="83">
        <f>KPCO_Additions_Winter!S279*'Key Assumptions'!$H37</f>
        <v>0</v>
      </c>
      <c r="AH279" s="83">
        <f>KPCO_Additions_Winter!T279*'Key Assumptions'!$H37</f>
        <v>0</v>
      </c>
      <c r="AI279" s="83">
        <f>KPCO_Additions_Winter!U279*'Key Assumptions'!$H37</f>
        <v>0</v>
      </c>
      <c r="AJ279" s="83">
        <f>KPCO_Additions_Winter!V279*'Key Assumptions'!$H37</f>
        <v>0</v>
      </c>
      <c r="AK279" s="83">
        <f>KPCO_Additions_Winter!W279*'Key Assumptions'!$H37</f>
        <v>0</v>
      </c>
      <c r="AL279" s="83">
        <f>KPCO_Additions_Winter!X279*'Key Assumptions'!$H37</f>
        <v>0</v>
      </c>
      <c r="AM279" s="83">
        <f>KPCO_Additions_Winter!Y279*'Key Assumptions'!$H37</f>
        <v>0</v>
      </c>
      <c r="AN279" s="83">
        <f>KPCO_Additions_Winter!Z279*'Key Assumptions'!$H37</f>
        <v>0</v>
      </c>
      <c r="AO279" s="83">
        <f>KPCO_Additions_Winter!AA279*'Key Assumptions'!$H37</f>
        <v>0</v>
      </c>
      <c r="AP279" s="83">
        <f>KPCO_Additions_Winter!AB279*'Key Assumptions'!$H37</f>
        <v>0</v>
      </c>
      <c r="AQ279" s="83">
        <f>KPCO_Additions_Winter!AC279*'Key Assumptions'!$H37</f>
        <v>0</v>
      </c>
      <c r="AR279" s="83">
        <f>KPCO_Additions_Winter!AD279*'Key Assumptions'!$H37</f>
        <v>0</v>
      </c>
      <c r="AT279" t="s">
        <v>104</v>
      </c>
    </row>
    <row r="280" spans="1:46" x14ac:dyDescent="0.25">
      <c r="A280" s="10" t="str">
        <f>KPCO_Additions_Summer!A280</f>
        <v>Area 1001 20-Hour Pumped Thermal 2039</v>
      </c>
      <c r="B280" s="10">
        <f>KPCO_Additions_Summer!B280</f>
        <v>2039</v>
      </c>
      <c r="C280" s="10" t="str">
        <f>KPCO_Additions_Summer!C280</f>
        <v>Pumped Thermal</v>
      </c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2"/>
      <c r="R280" s="84">
        <f t="shared" si="249"/>
        <v>0</v>
      </c>
      <c r="S280" s="84">
        <f t="shared" si="250"/>
        <v>0</v>
      </c>
      <c r="T280" s="84">
        <f t="shared" si="251"/>
        <v>0</v>
      </c>
      <c r="U280" s="84">
        <f t="shared" si="252"/>
        <v>0</v>
      </c>
      <c r="V280" s="84">
        <f t="shared" si="253"/>
        <v>0</v>
      </c>
      <c r="W280" s="84">
        <f t="shared" si="253"/>
        <v>0</v>
      </c>
      <c r="X280" s="84">
        <f t="shared" si="254"/>
        <v>0</v>
      </c>
      <c r="Y280" s="84">
        <f t="shared" si="255"/>
        <v>0</v>
      </c>
      <c r="Z280" s="84">
        <f t="shared" si="256"/>
        <v>0</v>
      </c>
      <c r="AA280" s="84">
        <f t="shared" si="257"/>
        <v>0</v>
      </c>
      <c r="AB280" s="84">
        <f t="shared" si="258"/>
        <v>0</v>
      </c>
      <c r="AC280" s="84">
        <f t="shared" si="258"/>
        <v>0</v>
      </c>
      <c r="AD280" s="84">
        <f t="shared" si="259"/>
        <v>0</v>
      </c>
      <c r="AF280" s="83">
        <f>KPCO_Additions_Winter!R280*'Key Assumptions'!$H38</f>
        <v>0</v>
      </c>
      <c r="AG280" s="83">
        <f>KPCO_Additions_Winter!S280*'Key Assumptions'!$H38</f>
        <v>0</v>
      </c>
      <c r="AH280" s="83">
        <f>KPCO_Additions_Winter!T280*'Key Assumptions'!$H38</f>
        <v>0</v>
      </c>
      <c r="AI280" s="83">
        <f>KPCO_Additions_Winter!U280*'Key Assumptions'!$H38</f>
        <v>0</v>
      </c>
      <c r="AJ280" s="83">
        <f>KPCO_Additions_Winter!V280*'Key Assumptions'!$H38</f>
        <v>0</v>
      </c>
      <c r="AK280" s="83">
        <f>KPCO_Additions_Winter!W280*'Key Assumptions'!$H38</f>
        <v>0</v>
      </c>
      <c r="AL280" s="83">
        <f>KPCO_Additions_Winter!X280*'Key Assumptions'!$H38</f>
        <v>0</v>
      </c>
      <c r="AM280" s="83">
        <f>KPCO_Additions_Winter!Y280*'Key Assumptions'!$H38</f>
        <v>0</v>
      </c>
      <c r="AN280" s="83">
        <f>KPCO_Additions_Winter!Z280*'Key Assumptions'!$H38</f>
        <v>0</v>
      </c>
      <c r="AO280" s="83">
        <f>KPCO_Additions_Winter!AA280*'Key Assumptions'!$H38</f>
        <v>0</v>
      </c>
      <c r="AP280" s="83">
        <f>KPCO_Additions_Winter!AB280*'Key Assumptions'!$H38</f>
        <v>0</v>
      </c>
      <c r="AQ280" s="83">
        <f>KPCO_Additions_Winter!AC280*'Key Assumptions'!$H38</f>
        <v>0</v>
      </c>
      <c r="AR280" s="83">
        <f>KPCO_Additions_Winter!AD280*'Key Assumptions'!$H38</f>
        <v>0</v>
      </c>
      <c r="AT280" t="s">
        <v>104</v>
      </c>
    </row>
    <row r="281" spans="1:46" x14ac:dyDescent="0.25">
      <c r="A281" s="10" t="str">
        <f>KPCO_Additions_Summer!A281</f>
        <v>Area 1001 20-Hour Pumped Thermal 2040</v>
      </c>
      <c r="B281" s="10">
        <f>KPCO_Additions_Summer!B281</f>
        <v>2040</v>
      </c>
      <c r="C281" s="10" t="str">
        <f>KPCO_Additions_Summer!C281</f>
        <v>Pumped Thermal</v>
      </c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2"/>
      <c r="R281" s="84">
        <f t="shared" si="249"/>
        <v>0</v>
      </c>
      <c r="S281" s="84">
        <f t="shared" si="250"/>
        <v>0</v>
      </c>
      <c r="T281" s="84">
        <f t="shared" si="251"/>
        <v>0</v>
      </c>
      <c r="U281" s="84">
        <f t="shared" si="252"/>
        <v>0</v>
      </c>
      <c r="V281" s="84">
        <f t="shared" ref="V281:W284" si="260">V280+H281</f>
        <v>0</v>
      </c>
      <c r="W281" s="84">
        <f t="shared" si="260"/>
        <v>0</v>
      </c>
      <c r="X281" s="84">
        <f t="shared" si="254"/>
        <v>0</v>
      </c>
      <c r="Y281" s="84">
        <f t="shared" si="255"/>
        <v>0</v>
      </c>
      <c r="Z281" s="84">
        <f t="shared" si="256"/>
        <v>0</v>
      </c>
      <c r="AA281" s="84">
        <f t="shared" si="257"/>
        <v>0</v>
      </c>
      <c r="AB281" s="84">
        <f t="shared" ref="AB281:AC284" si="261">AB280+N281</f>
        <v>0</v>
      </c>
      <c r="AC281" s="84">
        <f t="shared" si="261"/>
        <v>0</v>
      </c>
      <c r="AD281" s="84">
        <f t="shared" si="259"/>
        <v>0</v>
      </c>
      <c r="AF281" s="83">
        <f>KPCO_Additions_Winter!R281*'Key Assumptions'!$H39</f>
        <v>0</v>
      </c>
      <c r="AG281" s="83">
        <f>KPCO_Additions_Winter!S281*'Key Assumptions'!$H39</f>
        <v>0</v>
      </c>
      <c r="AH281" s="83">
        <f>KPCO_Additions_Winter!T281*'Key Assumptions'!$H39</f>
        <v>0</v>
      </c>
      <c r="AI281" s="83">
        <f>KPCO_Additions_Winter!U281*'Key Assumptions'!$H39</f>
        <v>0</v>
      </c>
      <c r="AJ281" s="83">
        <f>KPCO_Additions_Winter!V281*'Key Assumptions'!$H39</f>
        <v>0</v>
      </c>
      <c r="AK281" s="83">
        <f>KPCO_Additions_Winter!W281*'Key Assumptions'!$H39</f>
        <v>0</v>
      </c>
      <c r="AL281" s="83">
        <f>KPCO_Additions_Winter!X281*'Key Assumptions'!$H39</f>
        <v>0</v>
      </c>
      <c r="AM281" s="83">
        <f>KPCO_Additions_Winter!Y281*'Key Assumptions'!$H39</f>
        <v>0</v>
      </c>
      <c r="AN281" s="83">
        <f>KPCO_Additions_Winter!Z281*'Key Assumptions'!$H39</f>
        <v>0</v>
      </c>
      <c r="AO281" s="83">
        <f>KPCO_Additions_Winter!AA281*'Key Assumptions'!$H39</f>
        <v>0</v>
      </c>
      <c r="AP281" s="83">
        <f>KPCO_Additions_Winter!AB281*'Key Assumptions'!$H39</f>
        <v>0</v>
      </c>
      <c r="AQ281" s="83">
        <f>KPCO_Additions_Winter!AC281*'Key Assumptions'!$H39</f>
        <v>0</v>
      </c>
      <c r="AR281" s="83">
        <f>KPCO_Additions_Winter!AD281*'Key Assumptions'!$H39</f>
        <v>0</v>
      </c>
      <c r="AT281" t="s">
        <v>104</v>
      </c>
    </row>
    <row r="282" spans="1:46" x14ac:dyDescent="0.25">
      <c r="A282" s="10" t="str">
        <f>KPCO_Additions_Summer!A282</f>
        <v>Area 1001 20-Hour Pumped Thermal 2041</v>
      </c>
      <c r="B282" s="10">
        <f>KPCO_Additions_Summer!B282</f>
        <v>2041</v>
      </c>
      <c r="C282" s="10" t="str">
        <f>KPCO_Additions_Summer!C282</f>
        <v>Pumped Thermal</v>
      </c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2"/>
      <c r="R282" s="84">
        <f t="shared" si="249"/>
        <v>0</v>
      </c>
      <c r="S282" s="84">
        <f t="shared" si="250"/>
        <v>0</v>
      </c>
      <c r="T282" s="84">
        <f t="shared" si="251"/>
        <v>0</v>
      </c>
      <c r="U282" s="84">
        <f t="shared" si="252"/>
        <v>0</v>
      </c>
      <c r="V282" s="84">
        <f t="shared" si="260"/>
        <v>0</v>
      </c>
      <c r="W282" s="84">
        <f t="shared" si="260"/>
        <v>0</v>
      </c>
      <c r="X282" s="84">
        <f t="shared" si="254"/>
        <v>0</v>
      </c>
      <c r="Y282" s="84">
        <f t="shared" si="255"/>
        <v>0</v>
      </c>
      <c r="Z282" s="84">
        <f t="shared" si="256"/>
        <v>0</v>
      </c>
      <c r="AA282" s="84">
        <f t="shared" si="257"/>
        <v>0</v>
      </c>
      <c r="AB282" s="84">
        <f t="shared" si="261"/>
        <v>0</v>
      </c>
      <c r="AC282" s="84">
        <f t="shared" si="261"/>
        <v>0</v>
      </c>
      <c r="AD282" s="84">
        <f t="shared" si="259"/>
        <v>0</v>
      </c>
      <c r="AF282" s="83">
        <f>KPCO_Additions_Winter!R282*'Key Assumptions'!$H40</f>
        <v>0</v>
      </c>
      <c r="AG282" s="83">
        <f>KPCO_Additions_Winter!S282*'Key Assumptions'!$H40</f>
        <v>0</v>
      </c>
      <c r="AH282" s="83">
        <f>KPCO_Additions_Winter!T282*'Key Assumptions'!$H40</f>
        <v>0</v>
      </c>
      <c r="AI282" s="83">
        <f>KPCO_Additions_Winter!U282*'Key Assumptions'!$H40</f>
        <v>0</v>
      </c>
      <c r="AJ282" s="83">
        <f>KPCO_Additions_Winter!V282*'Key Assumptions'!$H40</f>
        <v>0</v>
      </c>
      <c r="AK282" s="83">
        <f>KPCO_Additions_Winter!W282*'Key Assumptions'!$H40</f>
        <v>0</v>
      </c>
      <c r="AL282" s="83">
        <f>KPCO_Additions_Winter!X282*'Key Assumptions'!$H40</f>
        <v>0</v>
      </c>
      <c r="AM282" s="83">
        <f>KPCO_Additions_Winter!Y282*'Key Assumptions'!$H40</f>
        <v>0</v>
      </c>
      <c r="AN282" s="83">
        <f>KPCO_Additions_Winter!Z282*'Key Assumptions'!$H40</f>
        <v>0</v>
      </c>
      <c r="AO282" s="83">
        <f>KPCO_Additions_Winter!AA282*'Key Assumptions'!$H40</f>
        <v>0</v>
      </c>
      <c r="AP282" s="83">
        <f>KPCO_Additions_Winter!AB282*'Key Assumptions'!$H40</f>
        <v>0</v>
      </c>
      <c r="AQ282" s="83">
        <f>KPCO_Additions_Winter!AC282*'Key Assumptions'!$H40</f>
        <v>0</v>
      </c>
      <c r="AR282" s="83">
        <f>KPCO_Additions_Winter!AD282*'Key Assumptions'!$H40</f>
        <v>0</v>
      </c>
      <c r="AT282" t="s">
        <v>104</v>
      </c>
    </row>
    <row r="283" spans="1:46" x14ac:dyDescent="0.25">
      <c r="A283" s="10" t="str">
        <f>KPCO_Additions_Summer!A283</f>
        <v>Area 1001 20-Hour Pumped Thermal 2042</v>
      </c>
      <c r="B283" s="10">
        <f>KPCO_Additions_Summer!B283</f>
        <v>2042</v>
      </c>
      <c r="C283" s="10" t="str">
        <f>KPCO_Additions_Summer!C283</f>
        <v>Pumped Thermal</v>
      </c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2"/>
      <c r="R283" s="84">
        <f t="shared" si="249"/>
        <v>0</v>
      </c>
      <c r="S283" s="84">
        <f t="shared" si="250"/>
        <v>0</v>
      </c>
      <c r="T283" s="84">
        <f t="shared" si="251"/>
        <v>0</v>
      </c>
      <c r="U283" s="84">
        <f t="shared" si="252"/>
        <v>0</v>
      </c>
      <c r="V283" s="84">
        <f t="shared" si="260"/>
        <v>0</v>
      </c>
      <c r="W283" s="84">
        <f t="shared" si="260"/>
        <v>0</v>
      </c>
      <c r="X283" s="84">
        <f t="shared" si="254"/>
        <v>0</v>
      </c>
      <c r="Y283" s="84">
        <f t="shared" si="255"/>
        <v>0</v>
      </c>
      <c r="Z283" s="84">
        <f t="shared" si="256"/>
        <v>0</v>
      </c>
      <c r="AA283" s="84">
        <f t="shared" si="257"/>
        <v>0</v>
      </c>
      <c r="AB283" s="84">
        <f t="shared" si="261"/>
        <v>0</v>
      </c>
      <c r="AC283" s="84">
        <f t="shared" si="261"/>
        <v>0</v>
      </c>
      <c r="AD283" s="84">
        <f t="shared" si="259"/>
        <v>0</v>
      </c>
      <c r="AF283" s="83">
        <f>KPCO_Additions_Winter!R283*'Key Assumptions'!$H41</f>
        <v>0</v>
      </c>
      <c r="AG283" s="83">
        <f>KPCO_Additions_Winter!S283*'Key Assumptions'!$H41</f>
        <v>0</v>
      </c>
      <c r="AH283" s="83">
        <f>KPCO_Additions_Winter!T283*'Key Assumptions'!$H41</f>
        <v>0</v>
      </c>
      <c r="AI283" s="83">
        <f>KPCO_Additions_Winter!U283*'Key Assumptions'!$H41</f>
        <v>0</v>
      </c>
      <c r="AJ283" s="83">
        <f>KPCO_Additions_Winter!V283*'Key Assumptions'!$H41</f>
        <v>0</v>
      </c>
      <c r="AK283" s="83">
        <f>KPCO_Additions_Winter!W283*'Key Assumptions'!$H41</f>
        <v>0</v>
      </c>
      <c r="AL283" s="83">
        <f>KPCO_Additions_Winter!X283*'Key Assumptions'!$H41</f>
        <v>0</v>
      </c>
      <c r="AM283" s="83">
        <f>KPCO_Additions_Winter!Y283*'Key Assumptions'!$H41</f>
        <v>0</v>
      </c>
      <c r="AN283" s="83">
        <f>KPCO_Additions_Winter!Z283*'Key Assumptions'!$H41</f>
        <v>0</v>
      </c>
      <c r="AO283" s="83">
        <f>KPCO_Additions_Winter!AA283*'Key Assumptions'!$H41</f>
        <v>0</v>
      </c>
      <c r="AP283" s="83">
        <f>KPCO_Additions_Winter!AB283*'Key Assumptions'!$H41</f>
        <v>0</v>
      </c>
      <c r="AQ283" s="83">
        <f>KPCO_Additions_Winter!AC283*'Key Assumptions'!$H41</f>
        <v>0</v>
      </c>
      <c r="AR283" s="83">
        <f>KPCO_Additions_Winter!AD283*'Key Assumptions'!$H41</f>
        <v>0</v>
      </c>
      <c r="AT283" t="s">
        <v>104</v>
      </c>
    </row>
    <row r="284" spans="1:46" x14ac:dyDescent="0.25">
      <c r="A284" s="10" t="str">
        <f>KPCO_Additions_Summer!A284</f>
        <v>Area 1001 20-Hour Pumped Thermal 2043</v>
      </c>
      <c r="B284" s="10">
        <f>KPCO_Additions_Summer!B284</f>
        <v>2043</v>
      </c>
      <c r="C284" s="10" t="str">
        <f>KPCO_Additions_Summer!C284</f>
        <v>Pumped Thermal</v>
      </c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2"/>
      <c r="R284" s="84">
        <f t="shared" si="249"/>
        <v>0</v>
      </c>
      <c r="S284" s="84">
        <f t="shared" si="250"/>
        <v>0</v>
      </c>
      <c r="T284" s="84">
        <f t="shared" si="251"/>
        <v>0</v>
      </c>
      <c r="U284" s="84">
        <f t="shared" si="252"/>
        <v>0</v>
      </c>
      <c r="V284" s="84">
        <f t="shared" si="260"/>
        <v>0</v>
      </c>
      <c r="W284" s="84">
        <f t="shared" si="260"/>
        <v>0</v>
      </c>
      <c r="X284" s="84">
        <f t="shared" si="254"/>
        <v>0</v>
      </c>
      <c r="Y284" s="84">
        <f t="shared" si="255"/>
        <v>0</v>
      </c>
      <c r="Z284" s="84">
        <f t="shared" si="256"/>
        <v>0</v>
      </c>
      <c r="AA284" s="84">
        <f t="shared" si="257"/>
        <v>0</v>
      </c>
      <c r="AB284" s="84">
        <f t="shared" si="261"/>
        <v>0</v>
      </c>
      <c r="AC284" s="84">
        <f t="shared" si="261"/>
        <v>0</v>
      </c>
      <c r="AD284" s="84">
        <f t="shared" si="259"/>
        <v>0</v>
      </c>
      <c r="AF284" s="83">
        <f>KPCO_Additions_Winter!R284*'Key Assumptions'!$H42</f>
        <v>0</v>
      </c>
      <c r="AG284" s="83">
        <f>KPCO_Additions_Winter!S284*'Key Assumptions'!$H42</f>
        <v>0</v>
      </c>
      <c r="AH284" s="83">
        <f>KPCO_Additions_Winter!T284*'Key Assumptions'!$H42</f>
        <v>0</v>
      </c>
      <c r="AI284" s="83">
        <f>KPCO_Additions_Winter!U284*'Key Assumptions'!$H42</f>
        <v>0</v>
      </c>
      <c r="AJ284" s="83">
        <f>KPCO_Additions_Winter!V284*'Key Assumptions'!$H42</f>
        <v>0</v>
      </c>
      <c r="AK284" s="83">
        <f>KPCO_Additions_Winter!W284*'Key Assumptions'!$H42</f>
        <v>0</v>
      </c>
      <c r="AL284" s="83">
        <f>KPCO_Additions_Winter!X284*'Key Assumptions'!$H42</f>
        <v>0</v>
      </c>
      <c r="AM284" s="83">
        <f>KPCO_Additions_Winter!Y284*'Key Assumptions'!$H42</f>
        <v>0</v>
      </c>
      <c r="AN284" s="83">
        <f>KPCO_Additions_Winter!Z284*'Key Assumptions'!$H42</f>
        <v>0</v>
      </c>
      <c r="AO284" s="83">
        <f>KPCO_Additions_Winter!AA284*'Key Assumptions'!$H42</f>
        <v>0</v>
      </c>
      <c r="AP284" s="83">
        <f>KPCO_Additions_Winter!AB284*'Key Assumptions'!$H42</f>
        <v>0</v>
      </c>
      <c r="AQ284" s="83">
        <f>KPCO_Additions_Winter!AC284*'Key Assumptions'!$H42</f>
        <v>0</v>
      </c>
      <c r="AR284" s="83">
        <f>KPCO_Additions_Winter!AD284*'Key Assumptions'!$H42</f>
        <v>0</v>
      </c>
      <c r="AT284" t="s">
        <v>104</v>
      </c>
    </row>
    <row r="285" spans="1:46" x14ac:dyDescent="0.25">
      <c r="A285" s="10" t="str">
        <f>KPCO_Additions_Summer!A285</f>
        <v>Area 1001 20-Hour Compressed Air 2023</v>
      </c>
      <c r="B285" s="10">
        <f>KPCO_Additions_Summer!B285</f>
        <v>2023</v>
      </c>
      <c r="C285" s="10" t="str">
        <f>KPCO_Additions_Summer!C285</f>
        <v>CAES</v>
      </c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2"/>
      <c r="R285" s="84">
        <f>D285</f>
        <v>0</v>
      </c>
      <c r="S285" s="84">
        <f>E285</f>
        <v>0</v>
      </c>
      <c r="T285" s="84">
        <f>F285</f>
        <v>0</v>
      </c>
      <c r="U285" s="84">
        <f>G285</f>
        <v>0</v>
      </c>
      <c r="V285" s="84">
        <f t="shared" ref="V285:W285" si="262">H285</f>
        <v>0</v>
      </c>
      <c r="W285" s="84">
        <f t="shared" si="262"/>
        <v>0</v>
      </c>
      <c r="X285" s="84">
        <f>J285</f>
        <v>0</v>
      </c>
      <c r="Y285" s="84">
        <f>K285</f>
        <v>0</v>
      </c>
      <c r="Z285" s="84">
        <f>L285</f>
        <v>0</v>
      </c>
      <c r="AA285" s="84">
        <f>M285</f>
        <v>0</v>
      </c>
      <c r="AB285" s="84">
        <f t="shared" ref="AB285:AC285" si="263">N285</f>
        <v>0</v>
      </c>
      <c r="AC285" s="84">
        <f t="shared" si="263"/>
        <v>0</v>
      </c>
      <c r="AD285" s="84">
        <f>P285</f>
        <v>0</v>
      </c>
      <c r="AF285" s="83">
        <f>KPCO_Additions_Winter!R285*'Key Assumptions'!$H22</f>
        <v>0</v>
      </c>
      <c r="AG285" s="83">
        <f>KPCO_Additions_Winter!S285*'Key Assumptions'!$H22</f>
        <v>0</v>
      </c>
      <c r="AH285" s="83">
        <f>KPCO_Additions_Winter!T285*'Key Assumptions'!$H22</f>
        <v>0</v>
      </c>
      <c r="AI285" s="83">
        <f>KPCO_Additions_Winter!U285*'Key Assumptions'!$H22</f>
        <v>0</v>
      </c>
      <c r="AJ285" s="83">
        <f>KPCO_Additions_Winter!V285*'Key Assumptions'!$H22</f>
        <v>0</v>
      </c>
      <c r="AK285" s="83">
        <f>KPCO_Additions_Winter!W285*'Key Assumptions'!$H22</f>
        <v>0</v>
      </c>
      <c r="AL285" s="83">
        <f>KPCO_Additions_Winter!X285*'Key Assumptions'!$H22</f>
        <v>0</v>
      </c>
      <c r="AM285" s="83">
        <f>KPCO_Additions_Winter!Y285*'Key Assumptions'!$H22</f>
        <v>0</v>
      </c>
      <c r="AN285" s="83">
        <f>KPCO_Additions_Winter!Z285*'Key Assumptions'!$H22</f>
        <v>0</v>
      </c>
      <c r="AO285" s="83">
        <f>KPCO_Additions_Winter!AA285*'Key Assumptions'!$H22</f>
        <v>0</v>
      </c>
      <c r="AP285" s="83">
        <f>KPCO_Additions_Winter!AB285*'Key Assumptions'!$H22</f>
        <v>0</v>
      </c>
      <c r="AQ285" s="83">
        <f>KPCO_Additions_Winter!AC285*'Key Assumptions'!$H22</f>
        <v>0</v>
      </c>
      <c r="AR285" s="83">
        <f>KPCO_Additions_Winter!AD285*'Key Assumptions'!$H22</f>
        <v>0</v>
      </c>
      <c r="AT285" t="s">
        <v>14</v>
      </c>
    </row>
    <row r="286" spans="1:46" x14ac:dyDescent="0.25">
      <c r="A286" s="10" t="str">
        <f>KPCO_Additions_Summer!A286</f>
        <v>Area 1001 20-Hour Compressed Air 2024</v>
      </c>
      <c r="B286" s="10">
        <f>KPCO_Additions_Summer!B286</f>
        <v>2024</v>
      </c>
      <c r="C286" s="10" t="str">
        <f>KPCO_Additions_Summer!C286</f>
        <v>CAES</v>
      </c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2"/>
      <c r="R286" s="84">
        <f t="shared" ref="R286:R305" si="264">R285+D286</f>
        <v>0</v>
      </c>
      <c r="S286" s="84">
        <f t="shared" ref="S286:S305" si="265">S285+E286</f>
        <v>0</v>
      </c>
      <c r="T286" s="84">
        <f t="shared" ref="T286:T305" si="266">T285+F286</f>
        <v>0</v>
      </c>
      <c r="U286" s="84">
        <f t="shared" ref="U286:U305" si="267">U285+G286</f>
        <v>0</v>
      </c>
      <c r="V286" s="84">
        <f t="shared" ref="V286:W301" si="268">V285+H286</f>
        <v>0</v>
      </c>
      <c r="W286" s="84">
        <f t="shared" si="268"/>
        <v>0</v>
      </c>
      <c r="X286" s="84">
        <f t="shared" ref="X286:X305" si="269">X285+J286</f>
        <v>0</v>
      </c>
      <c r="Y286" s="84">
        <f t="shared" ref="Y286:Y305" si="270">Y285+K286</f>
        <v>0</v>
      </c>
      <c r="Z286" s="84">
        <f t="shared" ref="Z286:Z305" si="271">Z285+L286</f>
        <v>0</v>
      </c>
      <c r="AA286" s="84">
        <f t="shared" ref="AA286:AA305" si="272">AA285+M286</f>
        <v>0</v>
      </c>
      <c r="AB286" s="84">
        <f t="shared" ref="AB286:AC301" si="273">AB285+N286</f>
        <v>0</v>
      </c>
      <c r="AC286" s="84">
        <f t="shared" si="273"/>
        <v>0</v>
      </c>
      <c r="AD286" s="84">
        <f t="shared" ref="AD286:AD305" si="274">AD285+P286</f>
        <v>0</v>
      </c>
      <c r="AF286" s="83">
        <f>KPCO_Additions_Winter!R286*'Key Assumptions'!$H23</f>
        <v>0</v>
      </c>
      <c r="AG286" s="83">
        <f>KPCO_Additions_Winter!S286*'Key Assumptions'!$H23</f>
        <v>0</v>
      </c>
      <c r="AH286" s="83">
        <f>KPCO_Additions_Winter!T286*'Key Assumptions'!$H23</f>
        <v>0</v>
      </c>
      <c r="AI286" s="83">
        <f>KPCO_Additions_Winter!U286*'Key Assumptions'!$H23</f>
        <v>0</v>
      </c>
      <c r="AJ286" s="83">
        <f>KPCO_Additions_Winter!V286*'Key Assumptions'!$H23</f>
        <v>0</v>
      </c>
      <c r="AK286" s="83">
        <f>KPCO_Additions_Winter!W286*'Key Assumptions'!$H23</f>
        <v>0</v>
      </c>
      <c r="AL286" s="83">
        <f>KPCO_Additions_Winter!X286*'Key Assumptions'!$H23</f>
        <v>0</v>
      </c>
      <c r="AM286" s="83">
        <f>KPCO_Additions_Winter!Y286*'Key Assumptions'!$H23</f>
        <v>0</v>
      </c>
      <c r="AN286" s="83">
        <f>KPCO_Additions_Winter!Z286*'Key Assumptions'!$H23</f>
        <v>0</v>
      </c>
      <c r="AO286" s="83">
        <f>KPCO_Additions_Winter!AA286*'Key Assumptions'!$H23</f>
        <v>0</v>
      </c>
      <c r="AP286" s="83">
        <f>KPCO_Additions_Winter!AB286*'Key Assumptions'!$H23</f>
        <v>0</v>
      </c>
      <c r="AQ286" s="83">
        <f>KPCO_Additions_Winter!AC286*'Key Assumptions'!$H23</f>
        <v>0</v>
      </c>
      <c r="AR286" s="83">
        <f>KPCO_Additions_Winter!AD286*'Key Assumptions'!$H23</f>
        <v>0</v>
      </c>
      <c r="AT286" t="s">
        <v>14</v>
      </c>
    </row>
    <row r="287" spans="1:46" x14ac:dyDescent="0.25">
      <c r="A287" s="10" t="str">
        <f>KPCO_Additions_Summer!A287</f>
        <v>Area 1001 20-Hour Compressed Air 2025</v>
      </c>
      <c r="B287" s="10">
        <f>KPCO_Additions_Summer!B287</f>
        <v>2025</v>
      </c>
      <c r="C287" s="10" t="str">
        <f>KPCO_Additions_Summer!C287</f>
        <v>CAES</v>
      </c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2"/>
      <c r="R287" s="84">
        <f t="shared" si="264"/>
        <v>0</v>
      </c>
      <c r="S287" s="84">
        <f t="shared" si="265"/>
        <v>0</v>
      </c>
      <c r="T287" s="84">
        <f t="shared" si="266"/>
        <v>0</v>
      </c>
      <c r="U287" s="84">
        <f t="shared" si="267"/>
        <v>0</v>
      </c>
      <c r="V287" s="84">
        <f t="shared" si="268"/>
        <v>0</v>
      </c>
      <c r="W287" s="84">
        <f t="shared" si="268"/>
        <v>0</v>
      </c>
      <c r="X287" s="84">
        <f t="shared" si="269"/>
        <v>0</v>
      </c>
      <c r="Y287" s="84">
        <f t="shared" si="270"/>
        <v>0</v>
      </c>
      <c r="Z287" s="84">
        <f t="shared" si="271"/>
        <v>0</v>
      </c>
      <c r="AA287" s="84">
        <f t="shared" si="272"/>
        <v>0</v>
      </c>
      <c r="AB287" s="84">
        <f t="shared" si="273"/>
        <v>0</v>
      </c>
      <c r="AC287" s="84">
        <f t="shared" si="273"/>
        <v>0</v>
      </c>
      <c r="AD287" s="84">
        <f t="shared" si="274"/>
        <v>0</v>
      </c>
      <c r="AF287" s="83">
        <f>KPCO_Additions_Winter!R287*'Key Assumptions'!$H24</f>
        <v>0</v>
      </c>
      <c r="AG287" s="83">
        <f>KPCO_Additions_Winter!S287*'Key Assumptions'!$H24</f>
        <v>0</v>
      </c>
      <c r="AH287" s="83">
        <f>KPCO_Additions_Winter!T287*'Key Assumptions'!$H24</f>
        <v>0</v>
      </c>
      <c r="AI287" s="83">
        <f>KPCO_Additions_Winter!U287*'Key Assumptions'!$H24</f>
        <v>0</v>
      </c>
      <c r="AJ287" s="83">
        <f>KPCO_Additions_Winter!V287*'Key Assumptions'!$H24</f>
        <v>0</v>
      </c>
      <c r="AK287" s="83">
        <f>KPCO_Additions_Winter!W287*'Key Assumptions'!$H24</f>
        <v>0</v>
      </c>
      <c r="AL287" s="83">
        <f>KPCO_Additions_Winter!X287*'Key Assumptions'!$H24</f>
        <v>0</v>
      </c>
      <c r="AM287" s="83">
        <f>KPCO_Additions_Winter!Y287*'Key Assumptions'!$H24</f>
        <v>0</v>
      </c>
      <c r="AN287" s="83">
        <f>KPCO_Additions_Winter!Z287*'Key Assumptions'!$H24</f>
        <v>0</v>
      </c>
      <c r="AO287" s="83">
        <f>KPCO_Additions_Winter!AA287*'Key Assumptions'!$H24</f>
        <v>0</v>
      </c>
      <c r="AP287" s="83">
        <f>KPCO_Additions_Winter!AB287*'Key Assumptions'!$H24</f>
        <v>0</v>
      </c>
      <c r="AQ287" s="83">
        <f>KPCO_Additions_Winter!AC287*'Key Assumptions'!$H24</f>
        <v>0</v>
      </c>
      <c r="AR287" s="83">
        <f>KPCO_Additions_Winter!AD287*'Key Assumptions'!$H24</f>
        <v>0</v>
      </c>
      <c r="AT287" t="s">
        <v>14</v>
      </c>
    </row>
    <row r="288" spans="1:46" x14ac:dyDescent="0.25">
      <c r="A288" s="10" t="str">
        <f>KPCO_Additions_Summer!A288</f>
        <v>Area 1001 20-Hour Compressed Air 2026</v>
      </c>
      <c r="B288" s="10">
        <f>KPCO_Additions_Summer!B288</f>
        <v>2026</v>
      </c>
      <c r="C288" s="10" t="str">
        <f>KPCO_Additions_Summer!C288</f>
        <v>CAES</v>
      </c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2"/>
      <c r="R288" s="84">
        <f t="shared" si="264"/>
        <v>0</v>
      </c>
      <c r="S288" s="84">
        <f t="shared" si="265"/>
        <v>0</v>
      </c>
      <c r="T288" s="84">
        <f t="shared" si="266"/>
        <v>0</v>
      </c>
      <c r="U288" s="84">
        <f t="shared" si="267"/>
        <v>0</v>
      </c>
      <c r="V288" s="84">
        <f t="shared" si="268"/>
        <v>0</v>
      </c>
      <c r="W288" s="84">
        <f t="shared" si="268"/>
        <v>0</v>
      </c>
      <c r="X288" s="84">
        <f t="shared" si="269"/>
        <v>0</v>
      </c>
      <c r="Y288" s="84">
        <f t="shared" si="270"/>
        <v>0</v>
      </c>
      <c r="Z288" s="84">
        <f t="shared" si="271"/>
        <v>0</v>
      </c>
      <c r="AA288" s="84">
        <f t="shared" si="272"/>
        <v>0</v>
      </c>
      <c r="AB288" s="84">
        <f t="shared" si="273"/>
        <v>0</v>
      </c>
      <c r="AC288" s="84">
        <f t="shared" si="273"/>
        <v>0</v>
      </c>
      <c r="AD288" s="84">
        <f t="shared" si="274"/>
        <v>0</v>
      </c>
      <c r="AF288" s="83">
        <f>KPCO_Additions_Winter!R288*'Key Assumptions'!$H25</f>
        <v>0</v>
      </c>
      <c r="AG288" s="83">
        <f>KPCO_Additions_Winter!S288*'Key Assumptions'!$H25</f>
        <v>0</v>
      </c>
      <c r="AH288" s="83">
        <f>KPCO_Additions_Winter!T288*'Key Assumptions'!$H25</f>
        <v>0</v>
      </c>
      <c r="AI288" s="83">
        <f>KPCO_Additions_Winter!U288*'Key Assumptions'!$H25</f>
        <v>0</v>
      </c>
      <c r="AJ288" s="83">
        <f>KPCO_Additions_Winter!V288*'Key Assumptions'!$H25</f>
        <v>0</v>
      </c>
      <c r="AK288" s="83">
        <f>KPCO_Additions_Winter!W288*'Key Assumptions'!$H25</f>
        <v>0</v>
      </c>
      <c r="AL288" s="83">
        <f>KPCO_Additions_Winter!X288*'Key Assumptions'!$H25</f>
        <v>0</v>
      </c>
      <c r="AM288" s="83">
        <f>KPCO_Additions_Winter!Y288*'Key Assumptions'!$H25</f>
        <v>0</v>
      </c>
      <c r="AN288" s="83">
        <f>KPCO_Additions_Winter!Z288*'Key Assumptions'!$H25</f>
        <v>0</v>
      </c>
      <c r="AO288" s="83">
        <f>KPCO_Additions_Winter!AA288*'Key Assumptions'!$H25</f>
        <v>0</v>
      </c>
      <c r="AP288" s="83">
        <f>KPCO_Additions_Winter!AB288*'Key Assumptions'!$H25</f>
        <v>0</v>
      </c>
      <c r="AQ288" s="83">
        <f>KPCO_Additions_Winter!AC288*'Key Assumptions'!$H25</f>
        <v>0</v>
      </c>
      <c r="AR288" s="83">
        <f>KPCO_Additions_Winter!AD288*'Key Assumptions'!$H25</f>
        <v>0</v>
      </c>
      <c r="AT288" t="s">
        <v>14</v>
      </c>
    </row>
    <row r="289" spans="1:46" x14ac:dyDescent="0.25">
      <c r="A289" s="10" t="str">
        <f>KPCO_Additions_Summer!A289</f>
        <v>Area 1001 20-Hour Compressed Air 2027</v>
      </c>
      <c r="B289" s="10">
        <f>KPCO_Additions_Summer!B289</f>
        <v>2027</v>
      </c>
      <c r="C289" s="10" t="str">
        <f>KPCO_Additions_Summer!C289</f>
        <v>CAES</v>
      </c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2"/>
      <c r="R289" s="84">
        <f t="shared" si="264"/>
        <v>0</v>
      </c>
      <c r="S289" s="84">
        <f t="shared" si="265"/>
        <v>0</v>
      </c>
      <c r="T289" s="84">
        <f t="shared" si="266"/>
        <v>0</v>
      </c>
      <c r="U289" s="84">
        <f t="shared" si="267"/>
        <v>0</v>
      </c>
      <c r="V289" s="84">
        <f t="shared" si="268"/>
        <v>0</v>
      </c>
      <c r="W289" s="84">
        <f t="shared" si="268"/>
        <v>0</v>
      </c>
      <c r="X289" s="84">
        <f t="shared" si="269"/>
        <v>0</v>
      </c>
      <c r="Y289" s="84">
        <f t="shared" si="270"/>
        <v>0</v>
      </c>
      <c r="Z289" s="84">
        <f t="shared" si="271"/>
        <v>0</v>
      </c>
      <c r="AA289" s="84">
        <f t="shared" si="272"/>
        <v>0</v>
      </c>
      <c r="AB289" s="84">
        <f t="shared" si="273"/>
        <v>0</v>
      </c>
      <c r="AC289" s="84">
        <f t="shared" si="273"/>
        <v>0</v>
      </c>
      <c r="AD289" s="84">
        <f t="shared" si="274"/>
        <v>0</v>
      </c>
      <c r="AF289" s="83">
        <f>KPCO_Additions_Winter!R289*'Key Assumptions'!$H26</f>
        <v>0</v>
      </c>
      <c r="AG289" s="83">
        <f>KPCO_Additions_Winter!S289*'Key Assumptions'!$H26</f>
        <v>0</v>
      </c>
      <c r="AH289" s="83">
        <f>KPCO_Additions_Winter!T289*'Key Assumptions'!$H26</f>
        <v>0</v>
      </c>
      <c r="AI289" s="83">
        <f>KPCO_Additions_Winter!U289*'Key Assumptions'!$H26</f>
        <v>0</v>
      </c>
      <c r="AJ289" s="83">
        <f>KPCO_Additions_Winter!V289*'Key Assumptions'!$H26</f>
        <v>0</v>
      </c>
      <c r="AK289" s="83">
        <f>KPCO_Additions_Winter!W289*'Key Assumptions'!$H26</f>
        <v>0</v>
      </c>
      <c r="AL289" s="83">
        <f>KPCO_Additions_Winter!X289*'Key Assumptions'!$H26</f>
        <v>0</v>
      </c>
      <c r="AM289" s="83">
        <f>KPCO_Additions_Winter!Y289*'Key Assumptions'!$H26</f>
        <v>0</v>
      </c>
      <c r="AN289" s="83">
        <f>KPCO_Additions_Winter!Z289*'Key Assumptions'!$H26</f>
        <v>0</v>
      </c>
      <c r="AO289" s="83">
        <f>KPCO_Additions_Winter!AA289*'Key Assumptions'!$H26</f>
        <v>0</v>
      </c>
      <c r="AP289" s="83">
        <f>KPCO_Additions_Winter!AB289*'Key Assumptions'!$H26</f>
        <v>0</v>
      </c>
      <c r="AQ289" s="83">
        <f>KPCO_Additions_Winter!AC289*'Key Assumptions'!$H26</f>
        <v>0</v>
      </c>
      <c r="AR289" s="83">
        <f>KPCO_Additions_Winter!AD289*'Key Assumptions'!$H26</f>
        <v>0</v>
      </c>
      <c r="AT289" t="s">
        <v>14</v>
      </c>
    </row>
    <row r="290" spans="1:46" x14ac:dyDescent="0.25">
      <c r="A290" s="10" t="str">
        <f>KPCO_Additions_Summer!A290</f>
        <v>Area 1001 20-Hour Compressed Air 2028</v>
      </c>
      <c r="B290" s="10">
        <f>KPCO_Additions_Summer!B290</f>
        <v>2028</v>
      </c>
      <c r="C290" s="10" t="str">
        <f>KPCO_Additions_Summer!C290</f>
        <v>CAES</v>
      </c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2"/>
      <c r="R290" s="84">
        <f t="shared" si="264"/>
        <v>0</v>
      </c>
      <c r="S290" s="84">
        <f t="shared" si="265"/>
        <v>0</v>
      </c>
      <c r="T290" s="84">
        <f t="shared" si="266"/>
        <v>0</v>
      </c>
      <c r="U290" s="84">
        <f t="shared" si="267"/>
        <v>0</v>
      </c>
      <c r="V290" s="84">
        <f t="shared" si="268"/>
        <v>0</v>
      </c>
      <c r="W290" s="84">
        <f t="shared" si="268"/>
        <v>0</v>
      </c>
      <c r="X290" s="84">
        <f t="shared" si="269"/>
        <v>0</v>
      </c>
      <c r="Y290" s="84">
        <f t="shared" si="270"/>
        <v>0</v>
      </c>
      <c r="Z290" s="84">
        <f t="shared" si="271"/>
        <v>0</v>
      </c>
      <c r="AA290" s="84">
        <f t="shared" si="272"/>
        <v>0</v>
      </c>
      <c r="AB290" s="84">
        <f t="shared" si="273"/>
        <v>0</v>
      </c>
      <c r="AC290" s="84">
        <f t="shared" si="273"/>
        <v>0</v>
      </c>
      <c r="AD290" s="84">
        <f t="shared" si="274"/>
        <v>0</v>
      </c>
      <c r="AF290" s="83">
        <f>KPCO_Additions_Winter!R290*'Key Assumptions'!$H27</f>
        <v>0</v>
      </c>
      <c r="AG290" s="83">
        <f>KPCO_Additions_Winter!S290*'Key Assumptions'!$H27</f>
        <v>0</v>
      </c>
      <c r="AH290" s="83">
        <f>KPCO_Additions_Winter!T290*'Key Assumptions'!$H27</f>
        <v>0</v>
      </c>
      <c r="AI290" s="83">
        <f>KPCO_Additions_Winter!U290*'Key Assumptions'!$H27</f>
        <v>0</v>
      </c>
      <c r="AJ290" s="83">
        <f>KPCO_Additions_Winter!V290*'Key Assumptions'!$H27</f>
        <v>0</v>
      </c>
      <c r="AK290" s="83">
        <f>KPCO_Additions_Winter!W290*'Key Assumptions'!$H27</f>
        <v>0</v>
      </c>
      <c r="AL290" s="83">
        <f>KPCO_Additions_Winter!X290*'Key Assumptions'!$H27</f>
        <v>0</v>
      </c>
      <c r="AM290" s="83">
        <f>KPCO_Additions_Winter!Y290*'Key Assumptions'!$H27</f>
        <v>0</v>
      </c>
      <c r="AN290" s="83">
        <f>KPCO_Additions_Winter!Z290*'Key Assumptions'!$H27</f>
        <v>0</v>
      </c>
      <c r="AO290" s="83">
        <f>KPCO_Additions_Winter!AA290*'Key Assumptions'!$H27</f>
        <v>0</v>
      </c>
      <c r="AP290" s="83">
        <f>KPCO_Additions_Winter!AB290*'Key Assumptions'!$H27</f>
        <v>0</v>
      </c>
      <c r="AQ290" s="83">
        <f>KPCO_Additions_Winter!AC290*'Key Assumptions'!$H27</f>
        <v>0</v>
      </c>
      <c r="AR290" s="83">
        <f>KPCO_Additions_Winter!AD290*'Key Assumptions'!$H27</f>
        <v>0</v>
      </c>
      <c r="AT290" t="s">
        <v>14</v>
      </c>
    </row>
    <row r="291" spans="1:46" x14ac:dyDescent="0.25">
      <c r="A291" s="10" t="str">
        <f>KPCO_Additions_Summer!A291</f>
        <v>Area 1001 20-Hour Compressed Air 2029</v>
      </c>
      <c r="B291" s="10">
        <f>KPCO_Additions_Summer!B291</f>
        <v>2029</v>
      </c>
      <c r="C291" s="10" t="str">
        <f>KPCO_Additions_Summer!C291</f>
        <v>CAES</v>
      </c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2"/>
      <c r="R291" s="84">
        <f t="shared" si="264"/>
        <v>0</v>
      </c>
      <c r="S291" s="84">
        <f t="shared" si="265"/>
        <v>0</v>
      </c>
      <c r="T291" s="84">
        <f t="shared" si="266"/>
        <v>0</v>
      </c>
      <c r="U291" s="84">
        <f t="shared" si="267"/>
        <v>0</v>
      </c>
      <c r="V291" s="84">
        <f t="shared" si="268"/>
        <v>0</v>
      </c>
      <c r="W291" s="84">
        <f t="shared" si="268"/>
        <v>0</v>
      </c>
      <c r="X291" s="84">
        <f t="shared" si="269"/>
        <v>0</v>
      </c>
      <c r="Y291" s="84">
        <f t="shared" si="270"/>
        <v>0</v>
      </c>
      <c r="Z291" s="84">
        <f t="shared" si="271"/>
        <v>0</v>
      </c>
      <c r="AA291" s="84">
        <f t="shared" si="272"/>
        <v>0</v>
      </c>
      <c r="AB291" s="84">
        <f t="shared" si="273"/>
        <v>0</v>
      </c>
      <c r="AC291" s="84">
        <f t="shared" si="273"/>
        <v>0</v>
      </c>
      <c r="AD291" s="84">
        <f t="shared" si="274"/>
        <v>0</v>
      </c>
      <c r="AF291" s="83">
        <f>KPCO_Additions_Winter!R291*'Key Assumptions'!$H28</f>
        <v>0</v>
      </c>
      <c r="AG291" s="83">
        <f>KPCO_Additions_Winter!S291*'Key Assumptions'!$H28</f>
        <v>0</v>
      </c>
      <c r="AH291" s="83">
        <f>KPCO_Additions_Winter!T291*'Key Assumptions'!$H28</f>
        <v>0</v>
      </c>
      <c r="AI291" s="83">
        <f>KPCO_Additions_Winter!U291*'Key Assumptions'!$H28</f>
        <v>0</v>
      </c>
      <c r="AJ291" s="83">
        <f>KPCO_Additions_Winter!V291*'Key Assumptions'!$H28</f>
        <v>0</v>
      </c>
      <c r="AK291" s="83">
        <f>KPCO_Additions_Winter!W291*'Key Assumptions'!$H28</f>
        <v>0</v>
      </c>
      <c r="AL291" s="83">
        <f>KPCO_Additions_Winter!X291*'Key Assumptions'!$H28</f>
        <v>0</v>
      </c>
      <c r="AM291" s="83">
        <f>KPCO_Additions_Winter!Y291*'Key Assumptions'!$H28</f>
        <v>0</v>
      </c>
      <c r="AN291" s="83">
        <f>KPCO_Additions_Winter!Z291*'Key Assumptions'!$H28</f>
        <v>0</v>
      </c>
      <c r="AO291" s="83">
        <f>KPCO_Additions_Winter!AA291*'Key Assumptions'!$H28</f>
        <v>0</v>
      </c>
      <c r="AP291" s="83">
        <f>KPCO_Additions_Winter!AB291*'Key Assumptions'!$H28</f>
        <v>0</v>
      </c>
      <c r="AQ291" s="83">
        <f>KPCO_Additions_Winter!AC291*'Key Assumptions'!$H28</f>
        <v>0</v>
      </c>
      <c r="AR291" s="83">
        <f>KPCO_Additions_Winter!AD291*'Key Assumptions'!$H28</f>
        <v>0</v>
      </c>
      <c r="AT291" t="s">
        <v>14</v>
      </c>
    </row>
    <row r="292" spans="1:46" x14ac:dyDescent="0.25">
      <c r="A292" s="10" t="str">
        <f>KPCO_Additions_Summer!A292</f>
        <v>Area 1001 20-Hour Compressed Air 2030</v>
      </c>
      <c r="B292" s="10">
        <f>KPCO_Additions_Summer!B292</f>
        <v>2030</v>
      </c>
      <c r="C292" s="10" t="str">
        <f>KPCO_Additions_Summer!C292</f>
        <v>CAES</v>
      </c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2"/>
      <c r="R292" s="84">
        <f t="shared" si="264"/>
        <v>0</v>
      </c>
      <c r="S292" s="84">
        <f t="shared" si="265"/>
        <v>0</v>
      </c>
      <c r="T292" s="84">
        <f t="shared" si="266"/>
        <v>0</v>
      </c>
      <c r="U292" s="84">
        <f t="shared" si="267"/>
        <v>0</v>
      </c>
      <c r="V292" s="84">
        <f t="shared" si="268"/>
        <v>0</v>
      </c>
      <c r="W292" s="84">
        <f t="shared" si="268"/>
        <v>0</v>
      </c>
      <c r="X292" s="84">
        <f t="shared" si="269"/>
        <v>0</v>
      </c>
      <c r="Y292" s="84">
        <f t="shared" si="270"/>
        <v>0</v>
      </c>
      <c r="Z292" s="84">
        <f t="shared" si="271"/>
        <v>0</v>
      </c>
      <c r="AA292" s="84">
        <f t="shared" si="272"/>
        <v>0</v>
      </c>
      <c r="AB292" s="84">
        <f t="shared" si="273"/>
        <v>0</v>
      </c>
      <c r="AC292" s="84">
        <f t="shared" si="273"/>
        <v>0</v>
      </c>
      <c r="AD292" s="84">
        <f t="shared" si="274"/>
        <v>0</v>
      </c>
      <c r="AF292" s="83">
        <f>KPCO_Additions_Winter!R292*'Key Assumptions'!$H29</f>
        <v>0</v>
      </c>
      <c r="AG292" s="83">
        <f>KPCO_Additions_Winter!S292*'Key Assumptions'!$H29</f>
        <v>0</v>
      </c>
      <c r="AH292" s="83">
        <f>KPCO_Additions_Winter!T292*'Key Assumptions'!$H29</f>
        <v>0</v>
      </c>
      <c r="AI292" s="83">
        <f>KPCO_Additions_Winter!U292*'Key Assumptions'!$H29</f>
        <v>0</v>
      </c>
      <c r="AJ292" s="83">
        <f>KPCO_Additions_Winter!V292*'Key Assumptions'!$H29</f>
        <v>0</v>
      </c>
      <c r="AK292" s="83">
        <f>KPCO_Additions_Winter!W292*'Key Assumptions'!$H29</f>
        <v>0</v>
      </c>
      <c r="AL292" s="83">
        <f>KPCO_Additions_Winter!X292*'Key Assumptions'!$H29</f>
        <v>0</v>
      </c>
      <c r="AM292" s="83">
        <f>KPCO_Additions_Winter!Y292*'Key Assumptions'!$H29</f>
        <v>0</v>
      </c>
      <c r="AN292" s="83">
        <f>KPCO_Additions_Winter!Z292*'Key Assumptions'!$H29</f>
        <v>0</v>
      </c>
      <c r="AO292" s="83">
        <f>KPCO_Additions_Winter!AA292*'Key Assumptions'!$H29</f>
        <v>0</v>
      </c>
      <c r="AP292" s="83">
        <f>KPCO_Additions_Winter!AB292*'Key Assumptions'!$H29</f>
        <v>0</v>
      </c>
      <c r="AQ292" s="83">
        <f>KPCO_Additions_Winter!AC292*'Key Assumptions'!$H29</f>
        <v>0</v>
      </c>
      <c r="AR292" s="83">
        <f>KPCO_Additions_Winter!AD292*'Key Assumptions'!$H29</f>
        <v>0</v>
      </c>
      <c r="AT292" t="s">
        <v>14</v>
      </c>
    </row>
    <row r="293" spans="1:46" x14ac:dyDescent="0.25">
      <c r="A293" s="10" t="str">
        <f>KPCO_Additions_Summer!A293</f>
        <v>Area 1001 20-Hour Compressed Air 2031</v>
      </c>
      <c r="B293" s="10">
        <f>KPCO_Additions_Summer!B293</f>
        <v>2031</v>
      </c>
      <c r="C293" s="10" t="str">
        <f>KPCO_Additions_Summer!C293</f>
        <v>CAES</v>
      </c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2"/>
      <c r="R293" s="84">
        <f t="shared" si="264"/>
        <v>0</v>
      </c>
      <c r="S293" s="84">
        <f t="shared" si="265"/>
        <v>0</v>
      </c>
      <c r="T293" s="84">
        <f t="shared" si="266"/>
        <v>0</v>
      </c>
      <c r="U293" s="84">
        <f t="shared" si="267"/>
        <v>0</v>
      </c>
      <c r="V293" s="84">
        <f t="shared" si="268"/>
        <v>0</v>
      </c>
      <c r="W293" s="84">
        <f t="shared" si="268"/>
        <v>0</v>
      </c>
      <c r="X293" s="84">
        <f t="shared" si="269"/>
        <v>0</v>
      </c>
      <c r="Y293" s="84">
        <f t="shared" si="270"/>
        <v>0</v>
      </c>
      <c r="Z293" s="84">
        <f t="shared" si="271"/>
        <v>0</v>
      </c>
      <c r="AA293" s="84">
        <f t="shared" si="272"/>
        <v>0</v>
      </c>
      <c r="AB293" s="84">
        <f t="shared" si="273"/>
        <v>0</v>
      </c>
      <c r="AC293" s="84">
        <f t="shared" si="273"/>
        <v>0</v>
      </c>
      <c r="AD293" s="84">
        <f t="shared" si="274"/>
        <v>0</v>
      </c>
      <c r="AF293" s="83">
        <f>KPCO_Additions_Winter!R293*'Key Assumptions'!$H30</f>
        <v>0</v>
      </c>
      <c r="AG293" s="83">
        <f>KPCO_Additions_Winter!S293*'Key Assumptions'!$H30</f>
        <v>0</v>
      </c>
      <c r="AH293" s="83">
        <f>KPCO_Additions_Winter!T293*'Key Assumptions'!$H30</f>
        <v>0</v>
      </c>
      <c r="AI293" s="83">
        <f>KPCO_Additions_Winter!U293*'Key Assumptions'!$H30</f>
        <v>0</v>
      </c>
      <c r="AJ293" s="83">
        <f>KPCO_Additions_Winter!V293*'Key Assumptions'!$H30</f>
        <v>0</v>
      </c>
      <c r="AK293" s="83">
        <f>KPCO_Additions_Winter!W293*'Key Assumptions'!$H30</f>
        <v>0</v>
      </c>
      <c r="AL293" s="83">
        <f>KPCO_Additions_Winter!X293*'Key Assumptions'!$H30</f>
        <v>0</v>
      </c>
      <c r="AM293" s="83">
        <f>KPCO_Additions_Winter!Y293*'Key Assumptions'!$H30</f>
        <v>0</v>
      </c>
      <c r="AN293" s="83">
        <f>KPCO_Additions_Winter!Z293*'Key Assumptions'!$H30</f>
        <v>0</v>
      </c>
      <c r="AO293" s="83">
        <f>KPCO_Additions_Winter!AA293*'Key Assumptions'!$H30</f>
        <v>0</v>
      </c>
      <c r="AP293" s="83">
        <f>KPCO_Additions_Winter!AB293*'Key Assumptions'!$H30</f>
        <v>0</v>
      </c>
      <c r="AQ293" s="83">
        <f>KPCO_Additions_Winter!AC293*'Key Assumptions'!$H30</f>
        <v>0</v>
      </c>
      <c r="AR293" s="83">
        <f>KPCO_Additions_Winter!AD293*'Key Assumptions'!$H30</f>
        <v>0</v>
      </c>
      <c r="AT293" t="s">
        <v>14</v>
      </c>
    </row>
    <row r="294" spans="1:46" x14ac:dyDescent="0.25">
      <c r="A294" s="10" t="str">
        <f>KPCO_Additions_Summer!A294</f>
        <v>Area 1001 20-Hour Compressed Air 2032</v>
      </c>
      <c r="B294" s="10">
        <f>KPCO_Additions_Summer!B294</f>
        <v>2032</v>
      </c>
      <c r="C294" s="10" t="str">
        <f>KPCO_Additions_Summer!C294</f>
        <v>CAES</v>
      </c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2"/>
      <c r="R294" s="84">
        <f t="shared" si="264"/>
        <v>0</v>
      </c>
      <c r="S294" s="84">
        <f t="shared" si="265"/>
        <v>0</v>
      </c>
      <c r="T294" s="84">
        <f t="shared" si="266"/>
        <v>0</v>
      </c>
      <c r="U294" s="84">
        <f t="shared" si="267"/>
        <v>0</v>
      </c>
      <c r="V294" s="84">
        <f t="shared" si="268"/>
        <v>0</v>
      </c>
      <c r="W294" s="84">
        <f t="shared" si="268"/>
        <v>0</v>
      </c>
      <c r="X294" s="84">
        <f t="shared" si="269"/>
        <v>0</v>
      </c>
      <c r="Y294" s="84">
        <f t="shared" si="270"/>
        <v>0</v>
      </c>
      <c r="Z294" s="84">
        <f t="shared" si="271"/>
        <v>0</v>
      </c>
      <c r="AA294" s="84">
        <f t="shared" si="272"/>
        <v>0</v>
      </c>
      <c r="AB294" s="84">
        <f t="shared" si="273"/>
        <v>0</v>
      </c>
      <c r="AC294" s="84">
        <f t="shared" si="273"/>
        <v>0</v>
      </c>
      <c r="AD294" s="84">
        <f t="shared" si="274"/>
        <v>0</v>
      </c>
      <c r="AF294" s="83">
        <f>KPCO_Additions_Winter!R294*'Key Assumptions'!$H31</f>
        <v>0</v>
      </c>
      <c r="AG294" s="83">
        <f>KPCO_Additions_Winter!S294*'Key Assumptions'!$H31</f>
        <v>0</v>
      </c>
      <c r="AH294" s="83">
        <f>KPCO_Additions_Winter!T294*'Key Assumptions'!$H31</f>
        <v>0</v>
      </c>
      <c r="AI294" s="83">
        <f>KPCO_Additions_Winter!U294*'Key Assumptions'!$H31</f>
        <v>0</v>
      </c>
      <c r="AJ294" s="83">
        <f>KPCO_Additions_Winter!V294*'Key Assumptions'!$H31</f>
        <v>0</v>
      </c>
      <c r="AK294" s="83">
        <f>KPCO_Additions_Winter!W294*'Key Assumptions'!$H31</f>
        <v>0</v>
      </c>
      <c r="AL294" s="83">
        <f>KPCO_Additions_Winter!X294*'Key Assumptions'!$H31</f>
        <v>0</v>
      </c>
      <c r="AM294" s="83">
        <f>KPCO_Additions_Winter!Y294*'Key Assumptions'!$H31</f>
        <v>0</v>
      </c>
      <c r="AN294" s="83">
        <f>KPCO_Additions_Winter!Z294*'Key Assumptions'!$H31</f>
        <v>0</v>
      </c>
      <c r="AO294" s="83">
        <f>KPCO_Additions_Winter!AA294*'Key Assumptions'!$H31</f>
        <v>0</v>
      </c>
      <c r="AP294" s="83">
        <f>KPCO_Additions_Winter!AB294*'Key Assumptions'!$H31</f>
        <v>0</v>
      </c>
      <c r="AQ294" s="83">
        <f>KPCO_Additions_Winter!AC294*'Key Assumptions'!$H31</f>
        <v>0</v>
      </c>
      <c r="AR294" s="83">
        <f>KPCO_Additions_Winter!AD294*'Key Assumptions'!$H31</f>
        <v>0</v>
      </c>
      <c r="AT294" t="s">
        <v>14</v>
      </c>
    </row>
    <row r="295" spans="1:46" x14ac:dyDescent="0.25">
      <c r="A295" s="10" t="str">
        <f>KPCO_Additions_Summer!A295</f>
        <v>Area 1001 20-Hour Compressed Air 2033</v>
      </c>
      <c r="B295" s="10">
        <f>KPCO_Additions_Summer!B295</f>
        <v>2033</v>
      </c>
      <c r="C295" s="10" t="str">
        <f>KPCO_Additions_Summer!C295</f>
        <v>CAES</v>
      </c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2"/>
      <c r="R295" s="84">
        <f t="shared" si="264"/>
        <v>0</v>
      </c>
      <c r="S295" s="84">
        <f t="shared" si="265"/>
        <v>0</v>
      </c>
      <c r="T295" s="84">
        <f t="shared" si="266"/>
        <v>0</v>
      </c>
      <c r="U295" s="84">
        <f t="shared" si="267"/>
        <v>0</v>
      </c>
      <c r="V295" s="84">
        <f t="shared" si="268"/>
        <v>0</v>
      </c>
      <c r="W295" s="84">
        <f t="shared" si="268"/>
        <v>0</v>
      </c>
      <c r="X295" s="84">
        <f t="shared" si="269"/>
        <v>0</v>
      </c>
      <c r="Y295" s="84">
        <f t="shared" si="270"/>
        <v>0</v>
      </c>
      <c r="Z295" s="84">
        <f t="shared" si="271"/>
        <v>0</v>
      </c>
      <c r="AA295" s="84">
        <f t="shared" si="272"/>
        <v>0</v>
      </c>
      <c r="AB295" s="84">
        <f t="shared" si="273"/>
        <v>0</v>
      </c>
      <c r="AC295" s="84">
        <f t="shared" si="273"/>
        <v>0</v>
      </c>
      <c r="AD295" s="84">
        <f t="shared" si="274"/>
        <v>0</v>
      </c>
      <c r="AF295" s="83">
        <f>KPCO_Additions_Winter!R295*'Key Assumptions'!$H32</f>
        <v>0</v>
      </c>
      <c r="AG295" s="83">
        <f>KPCO_Additions_Winter!S295*'Key Assumptions'!$H32</f>
        <v>0</v>
      </c>
      <c r="AH295" s="83">
        <f>KPCO_Additions_Winter!T295*'Key Assumptions'!$H32</f>
        <v>0</v>
      </c>
      <c r="AI295" s="83">
        <f>KPCO_Additions_Winter!U295*'Key Assumptions'!$H32</f>
        <v>0</v>
      </c>
      <c r="AJ295" s="83">
        <f>KPCO_Additions_Winter!V295*'Key Assumptions'!$H32</f>
        <v>0</v>
      </c>
      <c r="AK295" s="83">
        <f>KPCO_Additions_Winter!W295*'Key Assumptions'!$H32</f>
        <v>0</v>
      </c>
      <c r="AL295" s="83">
        <f>KPCO_Additions_Winter!X295*'Key Assumptions'!$H32</f>
        <v>0</v>
      </c>
      <c r="AM295" s="83">
        <f>KPCO_Additions_Winter!Y295*'Key Assumptions'!$H32</f>
        <v>0</v>
      </c>
      <c r="AN295" s="83">
        <f>KPCO_Additions_Winter!Z295*'Key Assumptions'!$H32</f>
        <v>0</v>
      </c>
      <c r="AO295" s="83">
        <f>KPCO_Additions_Winter!AA295*'Key Assumptions'!$H32</f>
        <v>0</v>
      </c>
      <c r="AP295" s="83">
        <f>KPCO_Additions_Winter!AB295*'Key Assumptions'!$H32</f>
        <v>0</v>
      </c>
      <c r="AQ295" s="83">
        <f>KPCO_Additions_Winter!AC295*'Key Assumptions'!$H32</f>
        <v>0</v>
      </c>
      <c r="AR295" s="83">
        <f>KPCO_Additions_Winter!AD295*'Key Assumptions'!$H32</f>
        <v>0</v>
      </c>
      <c r="AT295" t="s">
        <v>14</v>
      </c>
    </row>
    <row r="296" spans="1:46" x14ac:dyDescent="0.25">
      <c r="A296" s="10" t="str">
        <f>KPCO_Additions_Summer!A296</f>
        <v>Area 1001 20-Hour Compressed Air 2034</v>
      </c>
      <c r="B296" s="10">
        <f>KPCO_Additions_Summer!B296</f>
        <v>2034</v>
      </c>
      <c r="C296" s="10" t="str">
        <f>KPCO_Additions_Summer!C296</f>
        <v>CAES</v>
      </c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2"/>
      <c r="R296" s="84">
        <f t="shared" si="264"/>
        <v>0</v>
      </c>
      <c r="S296" s="84">
        <f t="shared" si="265"/>
        <v>0</v>
      </c>
      <c r="T296" s="84">
        <f t="shared" si="266"/>
        <v>0</v>
      </c>
      <c r="U296" s="84">
        <f t="shared" si="267"/>
        <v>0</v>
      </c>
      <c r="V296" s="84">
        <f t="shared" si="268"/>
        <v>0</v>
      </c>
      <c r="W296" s="84">
        <f t="shared" si="268"/>
        <v>0</v>
      </c>
      <c r="X296" s="84">
        <f t="shared" si="269"/>
        <v>0</v>
      </c>
      <c r="Y296" s="84">
        <f t="shared" si="270"/>
        <v>0</v>
      </c>
      <c r="Z296" s="84">
        <f t="shared" si="271"/>
        <v>0</v>
      </c>
      <c r="AA296" s="84">
        <f t="shared" si="272"/>
        <v>0</v>
      </c>
      <c r="AB296" s="84">
        <f t="shared" si="273"/>
        <v>0</v>
      </c>
      <c r="AC296" s="84">
        <f t="shared" si="273"/>
        <v>0</v>
      </c>
      <c r="AD296" s="84">
        <f t="shared" si="274"/>
        <v>0</v>
      </c>
      <c r="AF296" s="83">
        <f>KPCO_Additions_Winter!R296*'Key Assumptions'!$H33</f>
        <v>0</v>
      </c>
      <c r="AG296" s="83">
        <f>KPCO_Additions_Winter!S296*'Key Assumptions'!$H33</f>
        <v>0</v>
      </c>
      <c r="AH296" s="83">
        <f>KPCO_Additions_Winter!T296*'Key Assumptions'!$H33</f>
        <v>0</v>
      </c>
      <c r="AI296" s="83">
        <f>KPCO_Additions_Winter!U296*'Key Assumptions'!$H33</f>
        <v>0</v>
      </c>
      <c r="AJ296" s="83">
        <f>KPCO_Additions_Winter!V296*'Key Assumptions'!$H33</f>
        <v>0</v>
      </c>
      <c r="AK296" s="83">
        <f>KPCO_Additions_Winter!W296*'Key Assumptions'!$H33</f>
        <v>0</v>
      </c>
      <c r="AL296" s="83">
        <f>KPCO_Additions_Winter!X296*'Key Assumptions'!$H33</f>
        <v>0</v>
      </c>
      <c r="AM296" s="83">
        <f>KPCO_Additions_Winter!Y296*'Key Assumptions'!$H33</f>
        <v>0</v>
      </c>
      <c r="AN296" s="83">
        <f>KPCO_Additions_Winter!Z296*'Key Assumptions'!$H33</f>
        <v>0</v>
      </c>
      <c r="AO296" s="83">
        <f>KPCO_Additions_Winter!AA296*'Key Assumptions'!$H33</f>
        <v>0</v>
      </c>
      <c r="AP296" s="83">
        <f>KPCO_Additions_Winter!AB296*'Key Assumptions'!$H33</f>
        <v>0</v>
      </c>
      <c r="AQ296" s="83">
        <f>KPCO_Additions_Winter!AC296*'Key Assumptions'!$H33</f>
        <v>0</v>
      </c>
      <c r="AR296" s="83">
        <f>KPCO_Additions_Winter!AD296*'Key Assumptions'!$H33</f>
        <v>0</v>
      </c>
      <c r="AT296" t="s">
        <v>14</v>
      </c>
    </row>
    <row r="297" spans="1:46" x14ac:dyDescent="0.25">
      <c r="A297" s="10" t="str">
        <f>KPCO_Additions_Summer!A297</f>
        <v>Area 1001 20-Hour Compressed Air 2035</v>
      </c>
      <c r="B297" s="10">
        <f>KPCO_Additions_Summer!B297</f>
        <v>2035</v>
      </c>
      <c r="C297" s="10" t="str">
        <f>KPCO_Additions_Summer!C297</f>
        <v>CAES</v>
      </c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2"/>
      <c r="R297" s="84">
        <f t="shared" si="264"/>
        <v>0</v>
      </c>
      <c r="S297" s="84">
        <f t="shared" si="265"/>
        <v>0</v>
      </c>
      <c r="T297" s="84">
        <f t="shared" si="266"/>
        <v>0</v>
      </c>
      <c r="U297" s="84">
        <f t="shared" si="267"/>
        <v>0</v>
      </c>
      <c r="V297" s="84">
        <f t="shared" si="268"/>
        <v>0</v>
      </c>
      <c r="W297" s="84">
        <f t="shared" si="268"/>
        <v>0</v>
      </c>
      <c r="X297" s="84">
        <f t="shared" si="269"/>
        <v>0</v>
      </c>
      <c r="Y297" s="84">
        <f t="shared" si="270"/>
        <v>0</v>
      </c>
      <c r="Z297" s="84">
        <f t="shared" si="271"/>
        <v>0</v>
      </c>
      <c r="AA297" s="84">
        <f t="shared" si="272"/>
        <v>0</v>
      </c>
      <c r="AB297" s="84">
        <f t="shared" si="273"/>
        <v>0</v>
      </c>
      <c r="AC297" s="84">
        <f t="shared" si="273"/>
        <v>0</v>
      </c>
      <c r="AD297" s="84">
        <f t="shared" si="274"/>
        <v>0</v>
      </c>
      <c r="AF297" s="83">
        <f>KPCO_Additions_Winter!R297*'Key Assumptions'!$H34</f>
        <v>0</v>
      </c>
      <c r="AG297" s="83">
        <f>KPCO_Additions_Winter!S297*'Key Assumptions'!$H34</f>
        <v>0</v>
      </c>
      <c r="AH297" s="83">
        <f>KPCO_Additions_Winter!T297*'Key Assumptions'!$H34</f>
        <v>0</v>
      </c>
      <c r="AI297" s="83">
        <f>KPCO_Additions_Winter!U297*'Key Assumptions'!$H34</f>
        <v>0</v>
      </c>
      <c r="AJ297" s="83">
        <f>KPCO_Additions_Winter!V297*'Key Assumptions'!$H34</f>
        <v>0</v>
      </c>
      <c r="AK297" s="83">
        <f>KPCO_Additions_Winter!W297*'Key Assumptions'!$H34</f>
        <v>0</v>
      </c>
      <c r="AL297" s="83">
        <f>KPCO_Additions_Winter!X297*'Key Assumptions'!$H34</f>
        <v>0</v>
      </c>
      <c r="AM297" s="83">
        <f>KPCO_Additions_Winter!Y297*'Key Assumptions'!$H34</f>
        <v>0</v>
      </c>
      <c r="AN297" s="83">
        <f>KPCO_Additions_Winter!Z297*'Key Assumptions'!$H34</f>
        <v>0</v>
      </c>
      <c r="AO297" s="83">
        <f>KPCO_Additions_Winter!AA297*'Key Assumptions'!$H34</f>
        <v>0</v>
      </c>
      <c r="AP297" s="83">
        <f>KPCO_Additions_Winter!AB297*'Key Assumptions'!$H34</f>
        <v>0</v>
      </c>
      <c r="AQ297" s="83">
        <f>KPCO_Additions_Winter!AC297*'Key Assumptions'!$H34</f>
        <v>0</v>
      </c>
      <c r="AR297" s="83">
        <f>KPCO_Additions_Winter!AD297*'Key Assumptions'!$H34</f>
        <v>0</v>
      </c>
      <c r="AT297" t="s">
        <v>14</v>
      </c>
    </row>
    <row r="298" spans="1:46" x14ac:dyDescent="0.25">
      <c r="A298" s="10" t="str">
        <f>KPCO_Additions_Summer!A298</f>
        <v>Area 1001 20-Hour Compressed Air 2036</v>
      </c>
      <c r="B298" s="10">
        <f>KPCO_Additions_Summer!B298</f>
        <v>2036</v>
      </c>
      <c r="C298" s="10" t="str">
        <f>KPCO_Additions_Summer!C298</f>
        <v>CAES</v>
      </c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2"/>
      <c r="R298" s="84">
        <f t="shared" si="264"/>
        <v>0</v>
      </c>
      <c r="S298" s="84">
        <f t="shared" si="265"/>
        <v>0</v>
      </c>
      <c r="T298" s="84">
        <f t="shared" si="266"/>
        <v>0</v>
      </c>
      <c r="U298" s="84">
        <f t="shared" si="267"/>
        <v>0</v>
      </c>
      <c r="V298" s="84">
        <f t="shared" si="268"/>
        <v>0</v>
      </c>
      <c r="W298" s="84">
        <f t="shared" si="268"/>
        <v>0</v>
      </c>
      <c r="X298" s="84">
        <f t="shared" si="269"/>
        <v>0</v>
      </c>
      <c r="Y298" s="84">
        <f t="shared" si="270"/>
        <v>0</v>
      </c>
      <c r="Z298" s="84">
        <f t="shared" si="271"/>
        <v>0</v>
      </c>
      <c r="AA298" s="84">
        <f t="shared" si="272"/>
        <v>0</v>
      </c>
      <c r="AB298" s="84">
        <f t="shared" si="273"/>
        <v>0</v>
      </c>
      <c r="AC298" s="84">
        <f t="shared" si="273"/>
        <v>0</v>
      </c>
      <c r="AD298" s="84">
        <f t="shared" si="274"/>
        <v>0</v>
      </c>
      <c r="AF298" s="83">
        <f>KPCO_Additions_Winter!R298*'Key Assumptions'!$H35</f>
        <v>0</v>
      </c>
      <c r="AG298" s="83">
        <f>KPCO_Additions_Winter!S298*'Key Assumptions'!$H35</f>
        <v>0</v>
      </c>
      <c r="AH298" s="83">
        <f>KPCO_Additions_Winter!T298*'Key Assumptions'!$H35</f>
        <v>0</v>
      </c>
      <c r="AI298" s="83">
        <f>KPCO_Additions_Winter!U298*'Key Assumptions'!$H35</f>
        <v>0</v>
      </c>
      <c r="AJ298" s="83">
        <f>KPCO_Additions_Winter!V298*'Key Assumptions'!$H35</f>
        <v>0</v>
      </c>
      <c r="AK298" s="83">
        <f>KPCO_Additions_Winter!W298*'Key Assumptions'!$H35</f>
        <v>0</v>
      </c>
      <c r="AL298" s="83">
        <f>KPCO_Additions_Winter!X298*'Key Assumptions'!$H35</f>
        <v>0</v>
      </c>
      <c r="AM298" s="83">
        <f>KPCO_Additions_Winter!Y298*'Key Assumptions'!$H35</f>
        <v>0</v>
      </c>
      <c r="AN298" s="83">
        <f>KPCO_Additions_Winter!Z298*'Key Assumptions'!$H35</f>
        <v>0</v>
      </c>
      <c r="AO298" s="83">
        <f>KPCO_Additions_Winter!AA298*'Key Assumptions'!$H35</f>
        <v>0</v>
      </c>
      <c r="AP298" s="83">
        <f>KPCO_Additions_Winter!AB298*'Key Assumptions'!$H35</f>
        <v>0</v>
      </c>
      <c r="AQ298" s="83">
        <f>KPCO_Additions_Winter!AC298*'Key Assumptions'!$H35</f>
        <v>0</v>
      </c>
      <c r="AR298" s="83">
        <f>KPCO_Additions_Winter!AD298*'Key Assumptions'!$H35</f>
        <v>0</v>
      </c>
      <c r="AT298" t="s">
        <v>14</v>
      </c>
    </row>
    <row r="299" spans="1:46" x14ac:dyDescent="0.25">
      <c r="A299" s="10" t="str">
        <f>KPCO_Additions_Summer!A299</f>
        <v>Area 1001 20-Hour Compressed Air 2037</v>
      </c>
      <c r="B299" s="10">
        <f>KPCO_Additions_Summer!B299</f>
        <v>2037</v>
      </c>
      <c r="C299" s="10" t="str">
        <f>KPCO_Additions_Summer!C299</f>
        <v>CAES</v>
      </c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2"/>
      <c r="R299" s="84">
        <f t="shared" si="264"/>
        <v>0</v>
      </c>
      <c r="S299" s="84">
        <f t="shared" si="265"/>
        <v>0</v>
      </c>
      <c r="T299" s="84">
        <f t="shared" si="266"/>
        <v>0</v>
      </c>
      <c r="U299" s="84">
        <f t="shared" si="267"/>
        <v>0</v>
      </c>
      <c r="V299" s="84">
        <f t="shared" si="268"/>
        <v>0</v>
      </c>
      <c r="W299" s="84">
        <f t="shared" si="268"/>
        <v>0</v>
      </c>
      <c r="X299" s="84">
        <f t="shared" si="269"/>
        <v>0</v>
      </c>
      <c r="Y299" s="84">
        <f t="shared" si="270"/>
        <v>0</v>
      </c>
      <c r="Z299" s="84">
        <f t="shared" si="271"/>
        <v>0</v>
      </c>
      <c r="AA299" s="84">
        <f t="shared" si="272"/>
        <v>0</v>
      </c>
      <c r="AB299" s="84">
        <f t="shared" si="273"/>
        <v>0</v>
      </c>
      <c r="AC299" s="84">
        <f t="shared" si="273"/>
        <v>0</v>
      </c>
      <c r="AD299" s="84">
        <f t="shared" si="274"/>
        <v>0</v>
      </c>
      <c r="AF299" s="83">
        <f>KPCO_Additions_Winter!R299*'Key Assumptions'!$H36</f>
        <v>0</v>
      </c>
      <c r="AG299" s="83">
        <f>KPCO_Additions_Winter!S299*'Key Assumptions'!$H36</f>
        <v>0</v>
      </c>
      <c r="AH299" s="83">
        <f>KPCO_Additions_Winter!T299*'Key Assumptions'!$H36</f>
        <v>0</v>
      </c>
      <c r="AI299" s="83">
        <f>KPCO_Additions_Winter!U299*'Key Assumptions'!$H36</f>
        <v>0</v>
      </c>
      <c r="AJ299" s="83">
        <f>KPCO_Additions_Winter!V299*'Key Assumptions'!$H36</f>
        <v>0</v>
      </c>
      <c r="AK299" s="83">
        <f>KPCO_Additions_Winter!W299*'Key Assumptions'!$H36</f>
        <v>0</v>
      </c>
      <c r="AL299" s="83">
        <f>KPCO_Additions_Winter!X299*'Key Assumptions'!$H36</f>
        <v>0</v>
      </c>
      <c r="AM299" s="83">
        <f>KPCO_Additions_Winter!Y299*'Key Assumptions'!$H36</f>
        <v>0</v>
      </c>
      <c r="AN299" s="83">
        <f>KPCO_Additions_Winter!Z299*'Key Assumptions'!$H36</f>
        <v>0</v>
      </c>
      <c r="AO299" s="83">
        <f>KPCO_Additions_Winter!AA299*'Key Assumptions'!$H36</f>
        <v>0</v>
      </c>
      <c r="AP299" s="83">
        <f>KPCO_Additions_Winter!AB299*'Key Assumptions'!$H36</f>
        <v>0</v>
      </c>
      <c r="AQ299" s="83">
        <f>KPCO_Additions_Winter!AC299*'Key Assumptions'!$H36</f>
        <v>0</v>
      </c>
      <c r="AR299" s="83">
        <f>KPCO_Additions_Winter!AD299*'Key Assumptions'!$H36</f>
        <v>0</v>
      </c>
      <c r="AT299" t="s">
        <v>14</v>
      </c>
    </row>
    <row r="300" spans="1:46" x14ac:dyDescent="0.25">
      <c r="A300" s="10" t="str">
        <f>KPCO_Additions_Summer!A300</f>
        <v>Area 1001 20-Hour Compressed Air 2038</v>
      </c>
      <c r="B300" s="10">
        <f>KPCO_Additions_Summer!B300</f>
        <v>2038</v>
      </c>
      <c r="C300" s="10" t="str">
        <f>KPCO_Additions_Summer!C300</f>
        <v>CAES</v>
      </c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2"/>
      <c r="R300" s="84">
        <f t="shared" si="264"/>
        <v>0</v>
      </c>
      <c r="S300" s="84">
        <f t="shared" si="265"/>
        <v>0</v>
      </c>
      <c r="T300" s="84">
        <f t="shared" si="266"/>
        <v>0</v>
      </c>
      <c r="U300" s="84">
        <f t="shared" si="267"/>
        <v>0</v>
      </c>
      <c r="V300" s="84">
        <f t="shared" si="268"/>
        <v>0</v>
      </c>
      <c r="W300" s="84">
        <f t="shared" si="268"/>
        <v>0</v>
      </c>
      <c r="X300" s="84">
        <f t="shared" si="269"/>
        <v>0</v>
      </c>
      <c r="Y300" s="84">
        <f t="shared" si="270"/>
        <v>0</v>
      </c>
      <c r="Z300" s="84">
        <f t="shared" si="271"/>
        <v>0</v>
      </c>
      <c r="AA300" s="84">
        <f t="shared" si="272"/>
        <v>0</v>
      </c>
      <c r="AB300" s="84">
        <f t="shared" si="273"/>
        <v>0</v>
      </c>
      <c r="AC300" s="84">
        <f t="shared" si="273"/>
        <v>0</v>
      </c>
      <c r="AD300" s="84">
        <f t="shared" si="274"/>
        <v>0</v>
      </c>
      <c r="AF300" s="83">
        <f>KPCO_Additions_Winter!R300*'Key Assumptions'!$H37</f>
        <v>0</v>
      </c>
      <c r="AG300" s="83">
        <f>KPCO_Additions_Winter!S300*'Key Assumptions'!$H37</f>
        <v>0</v>
      </c>
      <c r="AH300" s="83">
        <f>KPCO_Additions_Winter!T300*'Key Assumptions'!$H37</f>
        <v>0</v>
      </c>
      <c r="AI300" s="83">
        <f>KPCO_Additions_Winter!U300*'Key Assumptions'!$H37</f>
        <v>0</v>
      </c>
      <c r="AJ300" s="83">
        <f>KPCO_Additions_Winter!V300*'Key Assumptions'!$H37</f>
        <v>0</v>
      </c>
      <c r="AK300" s="83">
        <f>KPCO_Additions_Winter!W300*'Key Assumptions'!$H37</f>
        <v>0</v>
      </c>
      <c r="AL300" s="83">
        <f>KPCO_Additions_Winter!X300*'Key Assumptions'!$H37</f>
        <v>0</v>
      </c>
      <c r="AM300" s="83">
        <f>KPCO_Additions_Winter!Y300*'Key Assumptions'!$H37</f>
        <v>0</v>
      </c>
      <c r="AN300" s="83">
        <f>KPCO_Additions_Winter!Z300*'Key Assumptions'!$H37</f>
        <v>0</v>
      </c>
      <c r="AO300" s="83">
        <f>KPCO_Additions_Winter!AA300*'Key Assumptions'!$H37</f>
        <v>0</v>
      </c>
      <c r="AP300" s="83">
        <f>KPCO_Additions_Winter!AB300*'Key Assumptions'!$H37</f>
        <v>0</v>
      </c>
      <c r="AQ300" s="83">
        <f>KPCO_Additions_Winter!AC300*'Key Assumptions'!$H37</f>
        <v>0</v>
      </c>
      <c r="AR300" s="83">
        <f>KPCO_Additions_Winter!AD300*'Key Assumptions'!$H37</f>
        <v>0</v>
      </c>
      <c r="AT300" t="s">
        <v>14</v>
      </c>
    </row>
    <row r="301" spans="1:46" x14ac:dyDescent="0.25">
      <c r="A301" s="10" t="str">
        <f>KPCO_Additions_Summer!A301</f>
        <v>Area 1001 20-Hour Compressed Air 2039</v>
      </c>
      <c r="B301" s="10">
        <f>KPCO_Additions_Summer!B301</f>
        <v>2039</v>
      </c>
      <c r="C301" s="10" t="str">
        <f>KPCO_Additions_Summer!C301</f>
        <v>CAES</v>
      </c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2"/>
      <c r="R301" s="84">
        <f t="shared" si="264"/>
        <v>0</v>
      </c>
      <c r="S301" s="84">
        <f t="shared" si="265"/>
        <v>0</v>
      </c>
      <c r="T301" s="84">
        <f t="shared" si="266"/>
        <v>0</v>
      </c>
      <c r="U301" s="84">
        <f t="shared" si="267"/>
        <v>0</v>
      </c>
      <c r="V301" s="84">
        <f t="shared" si="268"/>
        <v>0</v>
      </c>
      <c r="W301" s="84">
        <f t="shared" si="268"/>
        <v>0</v>
      </c>
      <c r="X301" s="84">
        <f t="shared" si="269"/>
        <v>0</v>
      </c>
      <c r="Y301" s="84">
        <f t="shared" si="270"/>
        <v>0</v>
      </c>
      <c r="Z301" s="84">
        <f t="shared" si="271"/>
        <v>0</v>
      </c>
      <c r="AA301" s="84">
        <f t="shared" si="272"/>
        <v>0</v>
      </c>
      <c r="AB301" s="84">
        <f t="shared" si="273"/>
        <v>0</v>
      </c>
      <c r="AC301" s="84">
        <f t="shared" si="273"/>
        <v>0</v>
      </c>
      <c r="AD301" s="84">
        <f t="shared" si="274"/>
        <v>0</v>
      </c>
      <c r="AF301" s="83">
        <f>KPCO_Additions_Winter!R301*'Key Assumptions'!$H38</f>
        <v>0</v>
      </c>
      <c r="AG301" s="83">
        <f>KPCO_Additions_Winter!S301*'Key Assumptions'!$H38</f>
        <v>0</v>
      </c>
      <c r="AH301" s="83">
        <f>KPCO_Additions_Winter!T301*'Key Assumptions'!$H38</f>
        <v>0</v>
      </c>
      <c r="AI301" s="83">
        <f>KPCO_Additions_Winter!U301*'Key Assumptions'!$H38</f>
        <v>0</v>
      </c>
      <c r="AJ301" s="83">
        <f>KPCO_Additions_Winter!V301*'Key Assumptions'!$H38</f>
        <v>0</v>
      </c>
      <c r="AK301" s="83">
        <f>KPCO_Additions_Winter!W301*'Key Assumptions'!$H38</f>
        <v>0</v>
      </c>
      <c r="AL301" s="83">
        <f>KPCO_Additions_Winter!X301*'Key Assumptions'!$H38</f>
        <v>0</v>
      </c>
      <c r="AM301" s="83">
        <f>KPCO_Additions_Winter!Y301*'Key Assumptions'!$H38</f>
        <v>0</v>
      </c>
      <c r="AN301" s="83">
        <f>KPCO_Additions_Winter!Z301*'Key Assumptions'!$H38</f>
        <v>0</v>
      </c>
      <c r="AO301" s="83">
        <f>KPCO_Additions_Winter!AA301*'Key Assumptions'!$H38</f>
        <v>0</v>
      </c>
      <c r="AP301" s="83">
        <f>KPCO_Additions_Winter!AB301*'Key Assumptions'!$H38</f>
        <v>0</v>
      </c>
      <c r="AQ301" s="83">
        <f>KPCO_Additions_Winter!AC301*'Key Assumptions'!$H38</f>
        <v>0</v>
      </c>
      <c r="AR301" s="83">
        <f>KPCO_Additions_Winter!AD301*'Key Assumptions'!$H38</f>
        <v>0</v>
      </c>
      <c r="AT301" t="s">
        <v>14</v>
      </c>
    </row>
    <row r="302" spans="1:46" x14ac:dyDescent="0.25">
      <c r="A302" s="10" t="str">
        <f>KPCO_Additions_Summer!A302</f>
        <v>Area 1001 20-Hour Compressed Air 2040</v>
      </c>
      <c r="B302" s="10">
        <f>KPCO_Additions_Summer!B302</f>
        <v>2040</v>
      </c>
      <c r="C302" s="10" t="str">
        <f>KPCO_Additions_Summer!C302</f>
        <v>CAES</v>
      </c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2"/>
      <c r="R302" s="84">
        <f t="shared" si="264"/>
        <v>0</v>
      </c>
      <c r="S302" s="84">
        <f t="shared" si="265"/>
        <v>0</v>
      </c>
      <c r="T302" s="84">
        <f t="shared" si="266"/>
        <v>0</v>
      </c>
      <c r="U302" s="84">
        <f t="shared" si="267"/>
        <v>0</v>
      </c>
      <c r="V302" s="84">
        <f t="shared" ref="V302:W305" si="275">V301+H302</f>
        <v>0</v>
      </c>
      <c r="W302" s="84">
        <f t="shared" si="275"/>
        <v>0</v>
      </c>
      <c r="X302" s="84">
        <f t="shared" si="269"/>
        <v>0</v>
      </c>
      <c r="Y302" s="84">
        <f t="shared" si="270"/>
        <v>0</v>
      </c>
      <c r="Z302" s="84">
        <f t="shared" si="271"/>
        <v>0</v>
      </c>
      <c r="AA302" s="84">
        <f t="shared" si="272"/>
        <v>0</v>
      </c>
      <c r="AB302" s="84">
        <f t="shared" ref="AB302:AC305" si="276">AB301+N302</f>
        <v>0</v>
      </c>
      <c r="AC302" s="84">
        <f t="shared" si="276"/>
        <v>0</v>
      </c>
      <c r="AD302" s="84">
        <f t="shared" si="274"/>
        <v>0</v>
      </c>
      <c r="AF302" s="83">
        <f>KPCO_Additions_Winter!R302*'Key Assumptions'!$H39</f>
        <v>0</v>
      </c>
      <c r="AG302" s="83">
        <f>KPCO_Additions_Winter!S302*'Key Assumptions'!$H39</f>
        <v>0</v>
      </c>
      <c r="AH302" s="83">
        <f>KPCO_Additions_Winter!T302*'Key Assumptions'!$H39</f>
        <v>0</v>
      </c>
      <c r="AI302" s="83">
        <f>KPCO_Additions_Winter!U302*'Key Assumptions'!$H39</f>
        <v>0</v>
      </c>
      <c r="AJ302" s="83">
        <f>KPCO_Additions_Winter!V302*'Key Assumptions'!$H39</f>
        <v>0</v>
      </c>
      <c r="AK302" s="83">
        <f>KPCO_Additions_Winter!W302*'Key Assumptions'!$H39</f>
        <v>0</v>
      </c>
      <c r="AL302" s="83">
        <f>KPCO_Additions_Winter!X302*'Key Assumptions'!$H39</f>
        <v>0</v>
      </c>
      <c r="AM302" s="83">
        <f>KPCO_Additions_Winter!Y302*'Key Assumptions'!$H39</f>
        <v>0</v>
      </c>
      <c r="AN302" s="83">
        <f>KPCO_Additions_Winter!Z302*'Key Assumptions'!$H39</f>
        <v>0</v>
      </c>
      <c r="AO302" s="83">
        <f>KPCO_Additions_Winter!AA302*'Key Assumptions'!$H39</f>
        <v>0</v>
      </c>
      <c r="AP302" s="83">
        <f>KPCO_Additions_Winter!AB302*'Key Assumptions'!$H39</f>
        <v>0</v>
      </c>
      <c r="AQ302" s="83">
        <f>KPCO_Additions_Winter!AC302*'Key Assumptions'!$H39</f>
        <v>0</v>
      </c>
      <c r="AR302" s="83">
        <f>KPCO_Additions_Winter!AD302*'Key Assumptions'!$H39</f>
        <v>0</v>
      </c>
      <c r="AT302" t="s">
        <v>14</v>
      </c>
    </row>
    <row r="303" spans="1:46" x14ac:dyDescent="0.25">
      <c r="A303" s="10" t="str">
        <f>KPCO_Additions_Summer!A303</f>
        <v>Area 1001 20-Hour Compressed Air 2041</v>
      </c>
      <c r="B303" s="10">
        <f>KPCO_Additions_Summer!B303</f>
        <v>2041</v>
      </c>
      <c r="C303" s="10" t="str">
        <f>KPCO_Additions_Summer!C303</f>
        <v>CAES</v>
      </c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2"/>
      <c r="R303" s="84">
        <f t="shared" si="264"/>
        <v>0</v>
      </c>
      <c r="S303" s="84">
        <f t="shared" si="265"/>
        <v>0</v>
      </c>
      <c r="T303" s="84">
        <f t="shared" si="266"/>
        <v>0</v>
      </c>
      <c r="U303" s="84">
        <f t="shared" si="267"/>
        <v>0</v>
      </c>
      <c r="V303" s="84">
        <f t="shared" si="275"/>
        <v>0</v>
      </c>
      <c r="W303" s="84">
        <f t="shared" si="275"/>
        <v>0</v>
      </c>
      <c r="X303" s="84">
        <f t="shared" si="269"/>
        <v>0</v>
      </c>
      <c r="Y303" s="84">
        <f t="shared" si="270"/>
        <v>0</v>
      </c>
      <c r="Z303" s="84">
        <f t="shared" si="271"/>
        <v>0</v>
      </c>
      <c r="AA303" s="84">
        <f t="shared" si="272"/>
        <v>0</v>
      </c>
      <c r="AB303" s="84">
        <f t="shared" si="276"/>
        <v>0</v>
      </c>
      <c r="AC303" s="84">
        <f t="shared" si="276"/>
        <v>0</v>
      </c>
      <c r="AD303" s="84">
        <f t="shared" si="274"/>
        <v>0</v>
      </c>
      <c r="AF303" s="83">
        <f>KPCO_Additions_Winter!R303*'Key Assumptions'!$H40</f>
        <v>0</v>
      </c>
      <c r="AG303" s="83">
        <f>KPCO_Additions_Winter!S303*'Key Assumptions'!$H40</f>
        <v>0</v>
      </c>
      <c r="AH303" s="83">
        <f>KPCO_Additions_Winter!T303*'Key Assumptions'!$H40</f>
        <v>0</v>
      </c>
      <c r="AI303" s="83">
        <f>KPCO_Additions_Winter!U303*'Key Assumptions'!$H40</f>
        <v>0</v>
      </c>
      <c r="AJ303" s="83">
        <f>KPCO_Additions_Winter!V303*'Key Assumptions'!$H40</f>
        <v>0</v>
      </c>
      <c r="AK303" s="83">
        <f>KPCO_Additions_Winter!W303*'Key Assumptions'!$H40</f>
        <v>0</v>
      </c>
      <c r="AL303" s="83">
        <f>KPCO_Additions_Winter!X303*'Key Assumptions'!$H40</f>
        <v>0</v>
      </c>
      <c r="AM303" s="83">
        <f>KPCO_Additions_Winter!Y303*'Key Assumptions'!$H40</f>
        <v>0</v>
      </c>
      <c r="AN303" s="83">
        <f>KPCO_Additions_Winter!Z303*'Key Assumptions'!$H40</f>
        <v>0</v>
      </c>
      <c r="AO303" s="83">
        <f>KPCO_Additions_Winter!AA303*'Key Assumptions'!$H40</f>
        <v>0</v>
      </c>
      <c r="AP303" s="83">
        <f>KPCO_Additions_Winter!AB303*'Key Assumptions'!$H40</f>
        <v>0</v>
      </c>
      <c r="AQ303" s="83">
        <f>KPCO_Additions_Winter!AC303*'Key Assumptions'!$H40</f>
        <v>0</v>
      </c>
      <c r="AR303" s="83">
        <f>KPCO_Additions_Winter!AD303*'Key Assumptions'!$H40</f>
        <v>0</v>
      </c>
      <c r="AT303" t="s">
        <v>14</v>
      </c>
    </row>
    <row r="304" spans="1:46" x14ac:dyDescent="0.25">
      <c r="A304" s="10" t="str">
        <f>KPCO_Additions_Summer!A304</f>
        <v>Area 1001 20-Hour Compressed Air 2042</v>
      </c>
      <c r="B304" s="10">
        <f>KPCO_Additions_Summer!B304</f>
        <v>2042</v>
      </c>
      <c r="C304" s="10" t="str">
        <f>KPCO_Additions_Summer!C304</f>
        <v>CAES</v>
      </c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2"/>
      <c r="R304" s="84">
        <f t="shared" si="264"/>
        <v>0</v>
      </c>
      <c r="S304" s="84">
        <f t="shared" si="265"/>
        <v>0</v>
      </c>
      <c r="T304" s="84">
        <f t="shared" si="266"/>
        <v>0</v>
      </c>
      <c r="U304" s="84">
        <f t="shared" si="267"/>
        <v>0</v>
      </c>
      <c r="V304" s="84">
        <f t="shared" si="275"/>
        <v>0</v>
      </c>
      <c r="W304" s="84">
        <f t="shared" si="275"/>
        <v>0</v>
      </c>
      <c r="X304" s="84">
        <f t="shared" si="269"/>
        <v>0</v>
      </c>
      <c r="Y304" s="84">
        <f t="shared" si="270"/>
        <v>0</v>
      </c>
      <c r="Z304" s="84">
        <f t="shared" si="271"/>
        <v>0</v>
      </c>
      <c r="AA304" s="84">
        <f t="shared" si="272"/>
        <v>0</v>
      </c>
      <c r="AB304" s="84">
        <f t="shared" si="276"/>
        <v>0</v>
      </c>
      <c r="AC304" s="84">
        <f t="shared" si="276"/>
        <v>0</v>
      </c>
      <c r="AD304" s="84">
        <f t="shared" si="274"/>
        <v>0</v>
      </c>
      <c r="AF304" s="83">
        <f>KPCO_Additions_Winter!R304*'Key Assumptions'!$H41</f>
        <v>0</v>
      </c>
      <c r="AG304" s="83">
        <f>KPCO_Additions_Winter!S304*'Key Assumptions'!$H41</f>
        <v>0</v>
      </c>
      <c r="AH304" s="83">
        <f>KPCO_Additions_Winter!T304*'Key Assumptions'!$H41</f>
        <v>0</v>
      </c>
      <c r="AI304" s="83">
        <f>KPCO_Additions_Winter!U304*'Key Assumptions'!$H41</f>
        <v>0</v>
      </c>
      <c r="AJ304" s="83">
        <f>KPCO_Additions_Winter!V304*'Key Assumptions'!$H41</f>
        <v>0</v>
      </c>
      <c r="AK304" s="83">
        <f>KPCO_Additions_Winter!W304*'Key Assumptions'!$H41</f>
        <v>0</v>
      </c>
      <c r="AL304" s="83">
        <f>KPCO_Additions_Winter!X304*'Key Assumptions'!$H41</f>
        <v>0</v>
      </c>
      <c r="AM304" s="83">
        <f>KPCO_Additions_Winter!Y304*'Key Assumptions'!$H41</f>
        <v>0</v>
      </c>
      <c r="AN304" s="83">
        <f>KPCO_Additions_Winter!Z304*'Key Assumptions'!$H41</f>
        <v>0</v>
      </c>
      <c r="AO304" s="83">
        <f>KPCO_Additions_Winter!AA304*'Key Assumptions'!$H41</f>
        <v>0</v>
      </c>
      <c r="AP304" s="83">
        <f>KPCO_Additions_Winter!AB304*'Key Assumptions'!$H41</f>
        <v>0</v>
      </c>
      <c r="AQ304" s="83">
        <f>KPCO_Additions_Winter!AC304*'Key Assumptions'!$H41</f>
        <v>0</v>
      </c>
      <c r="AR304" s="83">
        <f>KPCO_Additions_Winter!AD304*'Key Assumptions'!$H41</f>
        <v>0</v>
      </c>
      <c r="AT304" t="s">
        <v>14</v>
      </c>
    </row>
    <row r="305" spans="1:46" x14ac:dyDescent="0.25">
      <c r="A305" s="10" t="str">
        <f>KPCO_Additions_Summer!A305</f>
        <v>Area 1001 20-Hour Compressed Air 2043</v>
      </c>
      <c r="B305" s="10">
        <f>KPCO_Additions_Summer!B305</f>
        <v>2043</v>
      </c>
      <c r="C305" s="10" t="str">
        <f>KPCO_Additions_Summer!C305</f>
        <v>CAES</v>
      </c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2"/>
      <c r="R305" s="84">
        <f t="shared" si="264"/>
        <v>0</v>
      </c>
      <c r="S305" s="84">
        <f t="shared" si="265"/>
        <v>0</v>
      </c>
      <c r="T305" s="84">
        <f t="shared" si="266"/>
        <v>0</v>
      </c>
      <c r="U305" s="84">
        <f t="shared" si="267"/>
        <v>0</v>
      </c>
      <c r="V305" s="84">
        <f t="shared" si="275"/>
        <v>0</v>
      </c>
      <c r="W305" s="84">
        <f t="shared" si="275"/>
        <v>0</v>
      </c>
      <c r="X305" s="84">
        <f t="shared" si="269"/>
        <v>0</v>
      </c>
      <c r="Y305" s="84">
        <f t="shared" si="270"/>
        <v>0</v>
      </c>
      <c r="Z305" s="84">
        <f t="shared" si="271"/>
        <v>0</v>
      </c>
      <c r="AA305" s="84">
        <f t="shared" si="272"/>
        <v>0</v>
      </c>
      <c r="AB305" s="84">
        <f t="shared" si="276"/>
        <v>0</v>
      </c>
      <c r="AC305" s="84">
        <f t="shared" si="276"/>
        <v>0</v>
      </c>
      <c r="AD305" s="84">
        <f t="shared" si="274"/>
        <v>0</v>
      </c>
      <c r="AF305" s="83">
        <f>KPCO_Additions_Winter!R305*'Key Assumptions'!$H42</f>
        <v>0</v>
      </c>
      <c r="AG305" s="83">
        <f>KPCO_Additions_Winter!S305*'Key Assumptions'!$H42</f>
        <v>0</v>
      </c>
      <c r="AH305" s="83">
        <f>KPCO_Additions_Winter!T305*'Key Assumptions'!$H42</f>
        <v>0</v>
      </c>
      <c r="AI305" s="83">
        <f>KPCO_Additions_Winter!U305*'Key Assumptions'!$H42</f>
        <v>0</v>
      </c>
      <c r="AJ305" s="83">
        <f>KPCO_Additions_Winter!V305*'Key Assumptions'!$H42</f>
        <v>0</v>
      </c>
      <c r="AK305" s="83">
        <f>KPCO_Additions_Winter!W305*'Key Assumptions'!$H42</f>
        <v>0</v>
      </c>
      <c r="AL305" s="83">
        <f>KPCO_Additions_Winter!X305*'Key Assumptions'!$H42</f>
        <v>0</v>
      </c>
      <c r="AM305" s="83">
        <f>KPCO_Additions_Winter!Y305*'Key Assumptions'!$H42</f>
        <v>0</v>
      </c>
      <c r="AN305" s="83">
        <f>KPCO_Additions_Winter!Z305*'Key Assumptions'!$H42</f>
        <v>0</v>
      </c>
      <c r="AO305" s="83">
        <f>KPCO_Additions_Winter!AA305*'Key Assumptions'!$H42</f>
        <v>0</v>
      </c>
      <c r="AP305" s="83">
        <f>KPCO_Additions_Winter!AB305*'Key Assumptions'!$H42</f>
        <v>0</v>
      </c>
      <c r="AQ305" s="83">
        <f>KPCO_Additions_Winter!AC305*'Key Assumptions'!$H42</f>
        <v>0</v>
      </c>
      <c r="AR305" s="83">
        <f>KPCO_Additions_Winter!AD305*'Key Assumptions'!$H42</f>
        <v>0</v>
      </c>
      <c r="AT305" t="s">
        <v>14</v>
      </c>
    </row>
    <row r="306" spans="1:46" x14ac:dyDescent="0.25">
      <c r="A306" s="10" t="str">
        <f>KPCO_Additions_Summer!A306</f>
        <v>Area 1001 Hydrogen electrolyzer + Hydrogen gas CT 2023</v>
      </c>
      <c r="B306" s="10">
        <f>KPCO_Additions_Summer!B306</f>
        <v>2023</v>
      </c>
      <c r="C306" s="10" t="str">
        <f>KPCO_Additions_Summer!C306</f>
        <v>H2 Electroyzer + CT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2"/>
      <c r="R306" s="84">
        <f>D306</f>
        <v>0</v>
      </c>
      <c r="S306" s="84">
        <f>E306</f>
        <v>0</v>
      </c>
      <c r="T306" s="84">
        <f>F306</f>
        <v>0</v>
      </c>
      <c r="U306" s="84">
        <f>G306</f>
        <v>0</v>
      </c>
      <c r="V306" s="84">
        <f t="shared" ref="V306:W306" si="277">H306</f>
        <v>0</v>
      </c>
      <c r="W306" s="84">
        <f t="shared" si="277"/>
        <v>0</v>
      </c>
      <c r="X306" s="84">
        <f>J306</f>
        <v>0</v>
      </c>
      <c r="Y306" s="84">
        <f>K306</f>
        <v>0</v>
      </c>
      <c r="Z306" s="84">
        <f>L306</f>
        <v>0</v>
      </c>
      <c r="AA306" s="84">
        <f>M306</f>
        <v>0</v>
      </c>
      <c r="AB306" s="84">
        <f t="shared" ref="AB306:AC306" si="278">N306</f>
        <v>0</v>
      </c>
      <c r="AC306" s="84">
        <f t="shared" si="278"/>
        <v>0</v>
      </c>
      <c r="AD306" s="84">
        <f>P306</f>
        <v>0</v>
      </c>
      <c r="AF306" s="83">
        <f>KPCO_Additions_Winter!R306*'Key Assumptions'!$H22</f>
        <v>0</v>
      </c>
      <c r="AG306" s="83">
        <f>KPCO_Additions_Winter!S306*'Key Assumptions'!$H22</f>
        <v>0</v>
      </c>
      <c r="AH306" s="83">
        <f>KPCO_Additions_Winter!T306*'Key Assumptions'!$H22</f>
        <v>0</v>
      </c>
      <c r="AI306" s="83">
        <f>KPCO_Additions_Winter!U306*'Key Assumptions'!$H22</f>
        <v>0</v>
      </c>
      <c r="AJ306" s="83">
        <f>KPCO_Additions_Winter!V306*'Key Assumptions'!$H22</f>
        <v>0</v>
      </c>
      <c r="AK306" s="83">
        <f>KPCO_Additions_Winter!W306*'Key Assumptions'!$H22</f>
        <v>0</v>
      </c>
      <c r="AL306" s="83">
        <f>KPCO_Additions_Winter!X306*'Key Assumptions'!$H22</f>
        <v>0</v>
      </c>
      <c r="AM306" s="83">
        <f>KPCO_Additions_Winter!Y306*'Key Assumptions'!$H22</f>
        <v>0</v>
      </c>
      <c r="AN306" s="83">
        <f>KPCO_Additions_Winter!Z306*'Key Assumptions'!$H22</f>
        <v>0</v>
      </c>
      <c r="AO306" s="83">
        <f>KPCO_Additions_Winter!AA306*'Key Assumptions'!$H22</f>
        <v>0</v>
      </c>
      <c r="AP306" s="83">
        <f>KPCO_Additions_Winter!AB306*'Key Assumptions'!$H22</f>
        <v>0</v>
      </c>
      <c r="AQ306" s="83">
        <f>KPCO_Additions_Winter!AC306*'Key Assumptions'!$H22</f>
        <v>0</v>
      </c>
      <c r="AR306" s="83">
        <f>KPCO_Additions_Winter!AD306*'Key Assumptions'!$H22</f>
        <v>0</v>
      </c>
      <c r="AT306" t="s">
        <v>105</v>
      </c>
    </row>
    <row r="307" spans="1:46" x14ac:dyDescent="0.25">
      <c r="A307" s="10" t="str">
        <f>KPCO_Additions_Summer!A307</f>
        <v>Area 1001 Hydrogen electrolyzer + Hydrogen gas CT 2024</v>
      </c>
      <c r="B307" s="10">
        <f>KPCO_Additions_Summer!B307</f>
        <v>2024</v>
      </c>
      <c r="C307" s="10" t="str">
        <f>KPCO_Additions_Summer!C307</f>
        <v>H2 Electroyzer + CT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2"/>
      <c r="R307" s="84">
        <f t="shared" ref="R307:R326" si="279">R306+D307</f>
        <v>0</v>
      </c>
      <c r="S307" s="84">
        <f t="shared" ref="S307:S326" si="280">S306+E307</f>
        <v>0</v>
      </c>
      <c r="T307" s="84">
        <f t="shared" ref="T307:T326" si="281">T306+F307</f>
        <v>0</v>
      </c>
      <c r="U307" s="84">
        <f t="shared" ref="U307:U326" si="282">U306+G307</f>
        <v>0</v>
      </c>
      <c r="V307" s="84">
        <f t="shared" ref="V307:W322" si="283">V306+H307</f>
        <v>0</v>
      </c>
      <c r="W307" s="84">
        <f t="shared" si="283"/>
        <v>0</v>
      </c>
      <c r="X307" s="84">
        <f t="shared" ref="X307:X326" si="284">X306+J307</f>
        <v>0</v>
      </c>
      <c r="Y307" s="84">
        <f t="shared" ref="Y307:Y326" si="285">Y306+K307</f>
        <v>0</v>
      </c>
      <c r="Z307" s="84">
        <f t="shared" ref="Z307:Z326" si="286">Z306+L307</f>
        <v>0</v>
      </c>
      <c r="AA307" s="84">
        <f t="shared" ref="AA307:AA326" si="287">AA306+M307</f>
        <v>0</v>
      </c>
      <c r="AB307" s="84">
        <f t="shared" ref="AB307:AC322" si="288">AB306+N307</f>
        <v>0</v>
      </c>
      <c r="AC307" s="84">
        <f t="shared" si="288"/>
        <v>0</v>
      </c>
      <c r="AD307" s="84">
        <f t="shared" ref="AD307:AD326" si="289">AD306+P307</f>
        <v>0</v>
      </c>
      <c r="AF307" s="83">
        <f>KPCO_Additions_Winter!R307*'Key Assumptions'!$H23</f>
        <v>0</v>
      </c>
      <c r="AG307" s="83">
        <f>KPCO_Additions_Winter!S307*'Key Assumptions'!$H23</f>
        <v>0</v>
      </c>
      <c r="AH307" s="83">
        <f>KPCO_Additions_Winter!T307*'Key Assumptions'!$H23</f>
        <v>0</v>
      </c>
      <c r="AI307" s="83">
        <f>KPCO_Additions_Winter!U307*'Key Assumptions'!$H23</f>
        <v>0</v>
      </c>
      <c r="AJ307" s="83">
        <f>KPCO_Additions_Winter!V307*'Key Assumptions'!$H23</f>
        <v>0</v>
      </c>
      <c r="AK307" s="83">
        <f>KPCO_Additions_Winter!W307*'Key Assumptions'!$H23</f>
        <v>0</v>
      </c>
      <c r="AL307" s="83">
        <f>KPCO_Additions_Winter!X307*'Key Assumptions'!$H23</f>
        <v>0</v>
      </c>
      <c r="AM307" s="83">
        <f>KPCO_Additions_Winter!Y307*'Key Assumptions'!$H23</f>
        <v>0</v>
      </c>
      <c r="AN307" s="83">
        <f>KPCO_Additions_Winter!Z307*'Key Assumptions'!$H23</f>
        <v>0</v>
      </c>
      <c r="AO307" s="83">
        <f>KPCO_Additions_Winter!AA307*'Key Assumptions'!$H23</f>
        <v>0</v>
      </c>
      <c r="AP307" s="83">
        <f>KPCO_Additions_Winter!AB307*'Key Assumptions'!$H23</f>
        <v>0</v>
      </c>
      <c r="AQ307" s="83">
        <f>KPCO_Additions_Winter!AC307*'Key Assumptions'!$H23</f>
        <v>0</v>
      </c>
      <c r="AR307" s="83">
        <f>KPCO_Additions_Winter!AD307*'Key Assumptions'!$H23</f>
        <v>0</v>
      </c>
      <c r="AT307" t="s">
        <v>105</v>
      </c>
    </row>
    <row r="308" spans="1:46" x14ac:dyDescent="0.25">
      <c r="A308" s="10" t="str">
        <f>KPCO_Additions_Summer!A308</f>
        <v>Area 1001 Hydrogen electrolyzer + Hydrogen gas CT 2025</v>
      </c>
      <c r="B308" s="10">
        <f>KPCO_Additions_Summer!B308</f>
        <v>2025</v>
      </c>
      <c r="C308" s="10" t="str">
        <f>KPCO_Additions_Summer!C308</f>
        <v>H2 Electroyzer + CT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2"/>
      <c r="R308" s="84">
        <f t="shared" si="279"/>
        <v>0</v>
      </c>
      <c r="S308" s="84">
        <f t="shared" si="280"/>
        <v>0</v>
      </c>
      <c r="T308" s="84">
        <f t="shared" si="281"/>
        <v>0</v>
      </c>
      <c r="U308" s="84">
        <f t="shared" si="282"/>
        <v>0</v>
      </c>
      <c r="V308" s="84">
        <f t="shared" si="283"/>
        <v>0</v>
      </c>
      <c r="W308" s="84">
        <f t="shared" si="283"/>
        <v>0</v>
      </c>
      <c r="X308" s="84">
        <f t="shared" si="284"/>
        <v>0</v>
      </c>
      <c r="Y308" s="84">
        <f t="shared" si="285"/>
        <v>0</v>
      </c>
      <c r="Z308" s="84">
        <f t="shared" si="286"/>
        <v>0</v>
      </c>
      <c r="AA308" s="84">
        <f t="shared" si="287"/>
        <v>0</v>
      </c>
      <c r="AB308" s="84">
        <f t="shared" si="288"/>
        <v>0</v>
      </c>
      <c r="AC308" s="84">
        <f t="shared" si="288"/>
        <v>0</v>
      </c>
      <c r="AD308" s="84">
        <f t="shared" si="289"/>
        <v>0</v>
      </c>
      <c r="AF308" s="83">
        <f>KPCO_Additions_Winter!R308*'Key Assumptions'!$H24</f>
        <v>0</v>
      </c>
      <c r="AG308" s="83">
        <f>KPCO_Additions_Winter!S308*'Key Assumptions'!$H24</f>
        <v>0</v>
      </c>
      <c r="AH308" s="83">
        <f>KPCO_Additions_Winter!T308*'Key Assumptions'!$H24</f>
        <v>0</v>
      </c>
      <c r="AI308" s="83">
        <f>KPCO_Additions_Winter!U308*'Key Assumptions'!$H24</f>
        <v>0</v>
      </c>
      <c r="AJ308" s="83">
        <f>KPCO_Additions_Winter!V308*'Key Assumptions'!$H24</f>
        <v>0</v>
      </c>
      <c r="AK308" s="83">
        <f>KPCO_Additions_Winter!W308*'Key Assumptions'!$H24</f>
        <v>0</v>
      </c>
      <c r="AL308" s="83">
        <f>KPCO_Additions_Winter!X308*'Key Assumptions'!$H24</f>
        <v>0</v>
      </c>
      <c r="AM308" s="83">
        <f>KPCO_Additions_Winter!Y308*'Key Assumptions'!$H24</f>
        <v>0</v>
      </c>
      <c r="AN308" s="83">
        <f>KPCO_Additions_Winter!Z308*'Key Assumptions'!$H24</f>
        <v>0</v>
      </c>
      <c r="AO308" s="83">
        <f>KPCO_Additions_Winter!AA308*'Key Assumptions'!$H24</f>
        <v>0</v>
      </c>
      <c r="AP308" s="83">
        <f>KPCO_Additions_Winter!AB308*'Key Assumptions'!$H24</f>
        <v>0</v>
      </c>
      <c r="AQ308" s="83">
        <f>KPCO_Additions_Winter!AC308*'Key Assumptions'!$H24</f>
        <v>0</v>
      </c>
      <c r="AR308" s="83">
        <f>KPCO_Additions_Winter!AD308*'Key Assumptions'!$H24</f>
        <v>0</v>
      </c>
      <c r="AT308" t="s">
        <v>105</v>
      </c>
    </row>
    <row r="309" spans="1:46" x14ac:dyDescent="0.25">
      <c r="A309" s="10" t="str">
        <f>KPCO_Additions_Summer!A309</f>
        <v>Area 1001 Hydrogen electrolyzer + Hydrogen gas CT 2026</v>
      </c>
      <c r="B309" s="10">
        <f>KPCO_Additions_Summer!B309</f>
        <v>2026</v>
      </c>
      <c r="C309" s="10" t="str">
        <f>KPCO_Additions_Summer!C309</f>
        <v>H2 Electroyzer + CT</v>
      </c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2"/>
      <c r="R309" s="84">
        <f t="shared" si="279"/>
        <v>0</v>
      </c>
      <c r="S309" s="84">
        <f t="shared" si="280"/>
        <v>0</v>
      </c>
      <c r="T309" s="84">
        <f t="shared" si="281"/>
        <v>0</v>
      </c>
      <c r="U309" s="84">
        <f t="shared" si="282"/>
        <v>0</v>
      </c>
      <c r="V309" s="84">
        <f t="shared" si="283"/>
        <v>0</v>
      </c>
      <c r="W309" s="84">
        <f t="shared" si="283"/>
        <v>0</v>
      </c>
      <c r="X309" s="84">
        <f t="shared" si="284"/>
        <v>0</v>
      </c>
      <c r="Y309" s="84">
        <f t="shared" si="285"/>
        <v>0</v>
      </c>
      <c r="Z309" s="84">
        <f t="shared" si="286"/>
        <v>0</v>
      </c>
      <c r="AA309" s="84">
        <f t="shared" si="287"/>
        <v>0</v>
      </c>
      <c r="AB309" s="84">
        <f t="shared" si="288"/>
        <v>0</v>
      </c>
      <c r="AC309" s="84">
        <f t="shared" si="288"/>
        <v>0</v>
      </c>
      <c r="AD309" s="84">
        <f t="shared" si="289"/>
        <v>0</v>
      </c>
      <c r="AF309" s="83">
        <f>KPCO_Additions_Winter!R309*'Key Assumptions'!$H25</f>
        <v>0</v>
      </c>
      <c r="AG309" s="83">
        <f>KPCO_Additions_Winter!S309*'Key Assumptions'!$H25</f>
        <v>0</v>
      </c>
      <c r="AH309" s="83">
        <f>KPCO_Additions_Winter!T309*'Key Assumptions'!$H25</f>
        <v>0</v>
      </c>
      <c r="AI309" s="83">
        <f>KPCO_Additions_Winter!U309*'Key Assumptions'!$H25</f>
        <v>0</v>
      </c>
      <c r="AJ309" s="83">
        <f>KPCO_Additions_Winter!V309*'Key Assumptions'!$H25</f>
        <v>0</v>
      </c>
      <c r="AK309" s="83">
        <f>KPCO_Additions_Winter!W309*'Key Assumptions'!$H25</f>
        <v>0</v>
      </c>
      <c r="AL309" s="83">
        <f>KPCO_Additions_Winter!X309*'Key Assumptions'!$H25</f>
        <v>0</v>
      </c>
      <c r="AM309" s="83">
        <f>KPCO_Additions_Winter!Y309*'Key Assumptions'!$H25</f>
        <v>0</v>
      </c>
      <c r="AN309" s="83">
        <f>KPCO_Additions_Winter!Z309*'Key Assumptions'!$H25</f>
        <v>0</v>
      </c>
      <c r="AO309" s="83">
        <f>KPCO_Additions_Winter!AA309*'Key Assumptions'!$H25</f>
        <v>0</v>
      </c>
      <c r="AP309" s="83">
        <f>KPCO_Additions_Winter!AB309*'Key Assumptions'!$H25</f>
        <v>0</v>
      </c>
      <c r="AQ309" s="83">
        <f>KPCO_Additions_Winter!AC309*'Key Assumptions'!$H25</f>
        <v>0</v>
      </c>
      <c r="AR309" s="83">
        <f>KPCO_Additions_Winter!AD309*'Key Assumptions'!$H25</f>
        <v>0</v>
      </c>
      <c r="AT309" t="s">
        <v>105</v>
      </c>
    </row>
    <row r="310" spans="1:46" x14ac:dyDescent="0.25">
      <c r="A310" s="10" t="str">
        <f>KPCO_Additions_Summer!A310</f>
        <v>Area 1001 Hydrogen electrolyzer + Hydrogen gas CT 2027</v>
      </c>
      <c r="B310" s="10">
        <f>KPCO_Additions_Summer!B310</f>
        <v>2027</v>
      </c>
      <c r="C310" s="10" t="str">
        <f>KPCO_Additions_Summer!C310</f>
        <v>H2 Electroyzer + CT</v>
      </c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2"/>
      <c r="R310" s="84">
        <f t="shared" si="279"/>
        <v>0</v>
      </c>
      <c r="S310" s="84">
        <f t="shared" si="280"/>
        <v>0</v>
      </c>
      <c r="T310" s="84">
        <f t="shared" si="281"/>
        <v>0</v>
      </c>
      <c r="U310" s="84">
        <f t="shared" si="282"/>
        <v>0</v>
      </c>
      <c r="V310" s="84">
        <f t="shared" si="283"/>
        <v>0</v>
      </c>
      <c r="W310" s="84">
        <f t="shared" si="283"/>
        <v>0</v>
      </c>
      <c r="X310" s="84">
        <f t="shared" si="284"/>
        <v>0</v>
      </c>
      <c r="Y310" s="84">
        <f t="shared" si="285"/>
        <v>0</v>
      </c>
      <c r="Z310" s="84">
        <f t="shared" si="286"/>
        <v>0</v>
      </c>
      <c r="AA310" s="84">
        <f t="shared" si="287"/>
        <v>0</v>
      </c>
      <c r="AB310" s="84">
        <f t="shared" si="288"/>
        <v>0</v>
      </c>
      <c r="AC310" s="84">
        <f t="shared" si="288"/>
        <v>0</v>
      </c>
      <c r="AD310" s="84">
        <f t="shared" si="289"/>
        <v>0</v>
      </c>
      <c r="AF310" s="83">
        <f>KPCO_Additions_Winter!R310*'Key Assumptions'!$H26</f>
        <v>0</v>
      </c>
      <c r="AG310" s="83">
        <f>KPCO_Additions_Winter!S310*'Key Assumptions'!$H26</f>
        <v>0</v>
      </c>
      <c r="AH310" s="83">
        <f>KPCO_Additions_Winter!T310*'Key Assumptions'!$H26</f>
        <v>0</v>
      </c>
      <c r="AI310" s="83">
        <f>KPCO_Additions_Winter!U310*'Key Assumptions'!$H26</f>
        <v>0</v>
      </c>
      <c r="AJ310" s="83">
        <f>KPCO_Additions_Winter!V310*'Key Assumptions'!$H26</f>
        <v>0</v>
      </c>
      <c r="AK310" s="83">
        <f>KPCO_Additions_Winter!W310*'Key Assumptions'!$H26</f>
        <v>0</v>
      </c>
      <c r="AL310" s="83">
        <f>KPCO_Additions_Winter!X310*'Key Assumptions'!$H26</f>
        <v>0</v>
      </c>
      <c r="AM310" s="83">
        <f>KPCO_Additions_Winter!Y310*'Key Assumptions'!$H26</f>
        <v>0</v>
      </c>
      <c r="AN310" s="83">
        <f>KPCO_Additions_Winter!Z310*'Key Assumptions'!$H26</f>
        <v>0</v>
      </c>
      <c r="AO310" s="83">
        <f>KPCO_Additions_Winter!AA310*'Key Assumptions'!$H26</f>
        <v>0</v>
      </c>
      <c r="AP310" s="83">
        <f>KPCO_Additions_Winter!AB310*'Key Assumptions'!$H26</f>
        <v>0</v>
      </c>
      <c r="AQ310" s="83">
        <f>KPCO_Additions_Winter!AC310*'Key Assumptions'!$H26</f>
        <v>0</v>
      </c>
      <c r="AR310" s="83">
        <f>KPCO_Additions_Winter!AD310*'Key Assumptions'!$H26</f>
        <v>0</v>
      </c>
      <c r="AT310" t="s">
        <v>105</v>
      </c>
    </row>
    <row r="311" spans="1:46" x14ac:dyDescent="0.25">
      <c r="A311" s="10" t="str">
        <f>KPCO_Additions_Summer!A311</f>
        <v>Area 1001 Hydrogen electrolyzer + Hydrogen gas CT 2028</v>
      </c>
      <c r="B311" s="10">
        <f>KPCO_Additions_Summer!B311</f>
        <v>2028</v>
      </c>
      <c r="C311" s="10" t="str">
        <f>KPCO_Additions_Summer!C311</f>
        <v>H2 Electroyzer + CT</v>
      </c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2"/>
      <c r="R311" s="84">
        <f t="shared" si="279"/>
        <v>0</v>
      </c>
      <c r="S311" s="84">
        <f t="shared" si="280"/>
        <v>0</v>
      </c>
      <c r="T311" s="84">
        <f t="shared" si="281"/>
        <v>0</v>
      </c>
      <c r="U311" s="84">
        <f t="shared" si="282"/>
        <v>0</v>
      </c>
      <c r="V311" s="84">
        <f t="shared" si="283"/>
        <v>0</v>
      </c>
      <c r="W311" s="84">
        <f t="shared" si="283"/>
        <v>0</v>
      </c>
      <c r="X311" s="84">
        <f t="shared" si="284"/>
        <v>0</v>
      </c>
      <c r="Y311" s="84">
        <f t="shared" si="285"/>
        <v>0</v>
      </c>
      <c r="Z311" s="84">
        <f t="shared" si="286"/>
        <v>0</v>
      </c>
      <c r="AA311" s="84">
        <f t="shared" si="287"/>
        <v>0</v>
      </c>
      <c r="AB311" s="84">
        <f t="shared" si="288"/>
        <v>0</v>
      </c>
      <c r="AC311" s="84">
        <f t="shared" si="288"/>
        <v>0</v>
      </c>
      <c r="AD311" s="84">
        <f t="shared" si="289"/>
        <v>0</v>
      </c>
      <c r="AF311" s="83">
        <f>KPCO_Additions_Winter!R311*'Key Assumptions'!$H27</f>
        <v>0</v>
      </c>
      <c r="AG311" s="83">
        <f>KPCO_Additions_Winter!S311*'Key Assumptions'!$H27</f>
        <v>0</v>
      </c>
      <c r="AH311" s="83">
        <f>KPCO_Additions_Winter!T311*'Key Assumptions'!$H27</f>
        <v>0</v>
      </c>
      <c r="AI311" s="83">
        <f>KPCO_Additions_Winter!U311*'Key Assumptions'!$H27</f>
        <v>0</v>
      </c>
      <c r="AJ311" s="83">
        <f>KPCO_Additions_Winter!V311*'Key Assumptions'!$H27</f>
        <v>0</v>
      </c>
      <c r="AK311" s="83">
        <f>KPCO_Additions_Winter!W311*'Key Assumptions'!$H27</f>
        <v>0</v>
      </c>
      <c r="AL311" s="83">
        <f>KPCO_Additions_Winter!X311*'Key Assumptions'!$H27</f>
        <v>0</v>
      </c>
      <c r="AM311" s="83">
        <f>KPCO_Additions_Winter!Y311*'Key Assumptions'!$H27</f>
        <v>0</v>
      </c>
      <c r="AN311" s="83">
        <f>KPCO_Additions_Winter!Z311*'Key Assumptions'!$H27</f>
        <v>0</v>
      </c>
      <c r="AO311" s="83">
        <f>KPCO_Additions_Winter!AA311*'Key Assumptions'!$H27</f>
        <v>0</v>
      </c>
      <c r="AP311" s="83">
        <f>KPCO_Additions_Winter!AB311*'Key Assumptions'!$H27</f>
        <v>0</v>
      </c>
      <c r="AQ311" s="83">
        <f>KPCO_Additions_Winter!AC311*'Key Assumptions'!$H27</f>
        <v>0</v>
      </c>
      <c r="AR311" s="83">
        <f>KPCO_Additions_Winter!AD311*'Key Assumptions'!$H27</f>
        <v>0</v>
      </c>
      <c r="AT311" t="s">
        <v>105</v>
      </c>
    </row>
    <row r="312" spans="1:46" x14ac:dyDescent="0.25">
      <c r="A312" s="10" t="str">
        <f>KPCO_Additions_Summer!A312</f>
        <v>Area 1001 Hydrogen electrolyzer + Hydrogen gas CT 2029</v>
      </c>
      <c r="B312" s="10">
        <f>KPCO_Additions_Summer!B312</f>
        <v>2029</v>
      </c>
      <c r="C312" s="10" t="str">
        <f>KPCO_Additions_Summer!C312</f>
        <v>H2 Electroyzer + CT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2"/>
      <c r="R312" s="84">
        <f t="shared" si="279"/>
        <v>0</v>
      </c>
      <c r="S312" s="84">
        <f t="shared" si="280"/>
        <v>0</v>
      </c>
      <c r="T312" s="84">
        <f t="shared" si="281"/>
        <v>0</v>
      </c>
      <c r="U312" s="84">
        <f t="shared" si="282"/>
        <v>0</v>
      </c>
      <c r="V312" s="84">
        <f t="shared" si="283"/>
        <v>0</v>
      </c>
      <c r="W312" s="84">
        <f t="shared" si="283"/>
        <v>0</v>
      </c>
      <c r="X312" s="84">
        <f t="shared" si="284"/>
        <v>0</v>
      </c>
      <c r="Y312" s="84">
        <f t="shared" si="285"/>
        <v>0</v>
      </c>
      <c r="Z312" s="84">
        <f t="shared" si="286"/>
        <v>0</v>
      </c>
      <c r="AA312" s="84">
        <f t="shared" si="287"/>
        <v>0</v>
      </c>
      <c r="AB312" s="84">
        <f t="shared" si="288"/>
        <v>0</v>
      </c>
      <c r="AC312" s="84">
        <f t="shared" si="288"/>
        <v>0</v>
      </c>
      <c r="AD312" s="84">
        <f t="shared" si="289"/>
        <v>0</v>
      </c>
      <c r="AF312" s="83">
        <f>KPCO_Additions_Winter!R312*'Key Assumptions'!$H28</f>
        <v>0</v>
      </c>
      <c r="AG312" s="83">
        <f>KPCO_Additions_Winter!S312*'Key Assumptions'!$H28</f>
        <v>0</v>
      </c>
      <c r="AH312" s="83">
        <f>KPCO_Additions_Winter!T312*'Key Assumptions'!$H28</f>
        <v>0</v>
      </c>
      <c r="AI312" s="83">
        <f>KPCO_Additions_Winter!U312*'Key Assumptions'!$H28</f>
        <v>0</v>
      </c>
      <c r="AJ312" s="83">
        <f>KPCO_Additions_Winter!V312*'Key Assumptions'!$H28</f>
        <v>0</v>
      </c>
      <c r="AK312" s="83">
        <f>KPCO_Additions_Winter!W312*'Key Assumptions'!$H28</f>
        <v>0</v>
      </c>
      <c r="AL312" s="83">
        <f>KPCO_Additions_Winter!X312*'Key Assumptions'!$H28</f>
        <v>0</v>
      </c>
      <c r="AM312" s="83">
        <f>KPCO_Additions_Winter!Y312*'Key Assumptions'!$H28</f>
        <v>0</v>
      </c>
      <c r="AN312" s="83">
        <f>KPCO_Additions_Winter!Z312*'Key Assumptions'!$H28</f>
        <v>0</v>
      </c>
      <c r="AO312" s="83">
        <f>KPCO_Additions_Winter!AA312*'Key Assumptions'!$H28</f>
        <v>0</v>
      </c>
      <c r="AP312" s="83">
        <f>KPCO_Additions_Winter!AB312*'Key Assumptions'!$H28</f>
        <v>0</v>
      </c>
      <c r="AQ312" s="83">
        <f>KPCO_Additions_Winter!AC312*'Key Assumptions'!$H28</f>
        <v>0</v>
      </c>
      <c r="AR312" s="83">
        <f>KPCO_Additions_Winter!AD312*'Key Assumptions'!$H28</f>
        <v>0</v>
      </c>
      <c r="AT312" t="s">
        <v>105</v>
      </c>
    </row>
    <row r="313" spans="1:46" x14ac:dyDescent="0.25">
      <c r="A313" s="10" t="str">
        <f>KPCO_Additions_Summer!A313</f>
        <v>Area 1001 Hydrogen electrolyzer + Hydrogen gas CT 2030</v>
      </c>
      <c r="B313" s="10">
        <f>KPCO_Additions_Summer!B313</f>
        <v>2030</v>
      </c>
      <c r="C313" s="10" t="str">
        <f>KPCO_Additions_Summer!C313</f>
        <v>H2 Electroyzer + CT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2"/>
      <c r="R313" s="84">
        <f t="shared" si="279"/>
        <v>0</v>
      </c>
      <c r="S313" s="84">
        <f t="shared" si="280"/>
        <v>0</v>
      </c>
      <c r="T313" s="84">
        <f t="shared" si="281"/>
        <v>0</v>
      </c>
      <c r="U313" s="84">
        <f t="shared" si="282"/>
        <v>0</v>
      </c>
      <c r="V313" s="84">
        <f t="shared" si="283"/>
        <v>0</v>
      </c>
      <c r="W313" s="84">
        <f t="shared" si="283"/>
        <v>0</v>
      </c>
      <c r="X313" s="84">
        <f t="shared" si="284"/>
        <v>0</v>
      </c>
      <c r="Y313" s="84">
        <f t="shared" si="285"/>
        <v>0</v>
      </c>
      <c r="Z313" s="84">
        <f t="shared" si="286"/>
        <v>0</v>
      </c>
      <c r="AA313" s="84">
        <f t="shared" si="287"/>
        <v>0</v>
      </c>
      <c r="AB313" s="84">
        <f t="shared" si="288"/>
        <v>0</v>
      </c>
      <c r="AC313" s="84">
        <f t="shared" si="288"/>
        <v>0</v>
      </c>
      <c r="AD313" s="84">
        <f t="shared" si="289"/>
        <v>0</v>
      </c>
      <c r="AF313" s="83">
        <f>KPCO_Additions_Winter!R313*'Key Assumptions'!$H29</f>
        <v>0</v>
      </c>
      <c r="AG313" s="83">
        <f>KPCO_Additions_Winter!S313*'Key Assumptions'!$H29</f>
        <v>0</v>
      </c>
      <c r="AH313" s="83">
        <f>KPCO_Additions_Winter!T313*'Key Assumptions'!$H29</f>
        <v>0</v>
      </c>
      <c r="AI313" s="83">
        <f>KPCO_Additions_Winter!U313*'Key Assumptions'!$H29</f>
        <v>0</v>
      </c>
      <c r="AJ313" s="83">
        <f>KPCO_Additions_Winter!V313*'Key Assumptions'!$H29</f>
        <v>0</v>
      </c>
      <c r="AK313" s="83">
        <f>KPCO_Additions_Winter!W313*'Key Assumptions'!$H29</f>
        <v>0</v>
      </c>
      <c r="AL313" s="83">
        <f>KPCO_Additions_Winter!X313*'Key Assumptions'!$H29</f>
        <v>0</v>
      </c>
      <c r="AM313" s="83">
        <f>KPCO_Additions_Winter!Y313*'Key Assumptions'!$H29</f>
        <v>0</v>
      </c>
      <c r="AN313" s="83">
        <f>KPCO_Additions_Winter!Z313*'Key Assumptions'!$H29</f>
        <v>0</v>
      </c>
      <c r="AO313" s="83">
        <f>KPCO_Additions_Winter!AA313*'Key Assumptions'!$H29</f>
        <v>0</v>
      </c>
      <c r="AP313" s="83">
        <f>KPCO_Additions_Winter!AB313*'Key Assumptions'!$H29</f>
        <v>0</v>
      </c>
      <c r="AQ313" s="83">
        <f>KPCO_Additions_Winter!AC313*'Key Assumptions'!$H29</f>
        <v>0</v>
      </c>
      <c r="AR313" s="83">
        <f>KPCO_Additions_Winter!AD313*'Key Assumptions'!$H29</f>
        <v>0</v>
      </c>
      <c r="AT313" t="s">
        <v>105</v>
      </c>
    </row>
    <row r="314" spans="1:46" x14ac:dyDescent="0.25">
      <c r="A314" s="10" t="str">
        <f>KPCO_Additions_Summer!A314</f>
        <v>Area 1001 Hydrogen electrolyzer + Hydrogen gas CT 2031</v>
      </c>
      <c r="B314" s="10">
        <f>KPCO_Additions_Summer!B314</f>
        <v>2031</v>
      </c>
      <c r="C314" s="10" t="str">
        <f>KPCO_Additions_Summer!C314</f>
        <v>H2 Electroyzer + CT</v>
      </c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2"/>
      <c r="R314" s="84">
        <f t="shared" si="279"/>
        <v>0</v>
      </c>
      <c r="S314" s="84">
        <f t="shared" si="280"/>
        <v>0</v>
      </c>
      <c r="T314" s="84">
        <f t="shared" si="281"/>
        <v>0</v>
      </c>
      <c r="U314" s="84">
        <f t="shared" si="282"/>
        <v>0</v>
      </c>
      <c r="V314" s="84">
        <f t="shared" si="283"/>
        <v>0</v>
      </c>
      <c r="W314" s="84">
        <f t="shared" si="283"/>
        <v>0</v>
      </c>
      <c r="X314" s="84">
        <f t="shared" si="284"/>
        <v>0</v>
      </c>
      <c r="Y314" s="84">
        <f t="shared" si="285"/>
        <v>0</v>
      </c>
      <c r="Z314" s="84">
        <f t="shared" si="286"/>
        <v>0</v>
      </c>
      <c r="AA314" s="84">
        <f t="shared" si="287"/>
        <v>0</v>
      </c>
      <c r="AB314" s="84">
        <f t="shared" si="288"/>
        <v>0</v>
      </c>
      <c r="AC314" s="84">
        <f t="shared" si="288"/>
        <v>0</v>
      </c>
      <c r="AD314" s="84">
        <f t="shared" si="289"/>
        <v>0</v>
      </c>
      <c r="AF314" s="83">
        <f>KPCO_Additions_Winter!R314*'Key Assumptions'!$H30</f>
        <v>0</v>
      </c>
      <c r="AG314" s="83">
        <f>KPCO_Additions_Winter!S314*'Key Assumptions'!$H30</f>
        <v>0</v>
      </c>
      <c r="AH314" s="83">
        <f>KPCO_Additions_Winter!T314*'Key Assumptions'!$H30</f>
        <v>0</v>
      </c>
      <c r="AI314" s="83">
        <f>KPCO_Additions_Winter!U314*'Key Assumptions'!$H30</f>
        <v>0</v>
      </c>
      <c r="AJ314" s="83">
        <f>KPCO_Additions_Winter!V314*'Key Assumptions'!$H30</f>
        <v>0</v>
      </c>
      <c r="AK314" s="83">
        <f>KPCO_Additions_Winter!W314*'Key Assumptions'!$H30</f>
        <v>0</v>
      </c>
      <c r="AL314" s="83">
        <f>KPCO_Additions_Winter!X314*'Key Assumptions'!$H30</f>
        <v>0</v>
      </c>
      <c r="AM314" s="83">
        <f>KPCO_Additions_Winter!Y314*'Key Assumptions'!$H30</f>
        <v>0</v>
      </c>
      <c r="AN314" s="83">
        <f>KPCO_Additions_Winter!Z314*'Key Assumptions'!$H30</f>
        <v>0</v>
      </c>
      <c r="AO314" s="83">
        <f>KPCO_Additions_Winter!AA314*'Key Assumptions'!$H30</f>
        <v>0</v>
      </c>
      <c r="AP314" s="83">
        <f>KPCO_Additions_Winter!AB314*'Key Assumptions'!$H30</f>
        <v>0</v>
      </c>
      <c r="AQ314" s="83">
        <f>KPCO_Additions_Winter!AC314*'Key Assumptions'!$H30</f>
        <v>0</v>
      </c>
      <c r="AR314" s="83">
        <f>KPCO_Additions_Winter!AD314*'Key Assumptions'!$H30</f>
        <v>0</v>
      </c>
      <c r="AT314" t="s">
        <v>105</v>
      </c>
    </row>
    <row r="315" spans="1:46" x14ac:dyDescent="0.25">
      <c r="A315" s="10" t="str">
        <f>KPCO_Additions_Summer!A315</f>
        <v>Area 1001 Hydrogen electrolyzer + Hydrogen gas CT 2032</v>
      </c>
      <c r="B315" s="10">
        <f>KPCO_Additions_Summer!B315</f>
        <v>2032</v>
      </c>
      <c r="C315" s="10" t="str">
        <f>KPCO_Additions_Summer!C315</f>
        <v>H2 Electroyzer + CT</v>
      </c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2"/>
      <c r="R315" s="84">
        <f t="shared" si="279"/>
        <v>0</v>
      </c>
      <c r="S315" s="84">
        <f t="shared" si="280"/>
        <v>0</v>
      </c>
      <c r="T315" s="84">
        <f t="shared" si="281"/>
        <v>0</v>
      </c>
      <c r="U315" s="84">
        <f t="shared" si="282"/>
        <v>0</v>
      </c>
      <c r="V315" s="84">
        <f t="shared" si="283"/>
        <v>0</v>
      </c>
      <c r="W315" s="84">
        <f t="shared" si="283"/>
        <v>0</v>
      </c>
      <c r="X315" s="84">
        <f t="shared" si="284"/>
        <v>0</v>
      </c>
      <c r="Y315" s="84">
        <f t="shared" si="285"/>
        <v>0</v>
      </c>
      <c r="Z315" s="84">
        <f t="shared" si="286"/>
        <v>0</v>
      </c>
      <c r="AA315" s="84">
        <f t="shared" si="287"/>
        <v>0</v>
      </c>
      <c r="AB315" s="84">
        <f t="shared" si="288"/>
        <v>0</v>
      </c>
      <c r="AC315" s="84">
        <f t="shared" si="288"/>
        <v>0</v>
      </c>
      <c r="AD315" s="84">
        <f t="shared" si="289"/>
        <v>0</v>
      </c>
      <c r="AF315" s="83">
        <f>KPCO_Additions_Winter!R315*'Key Assumptions'!$H31</f>
        <v>0</v>
      </c>
      <c r="AG315" s="83">
        <f>KPCO_Additions_Winter!S315*'Key Assumptions'!$H31</f>
        <v>0</v>
      </c>
      <c r="AH315" s="83">
        <f>KPCO_Additions_Winter!T315*'Key Assumptions'!$H31</f>
        <v>0</v>
      </c>
      <c r="AI315" s="83">
        <f>KPCO_Additions_Winter!U315*'Key Assumptions'!$H31</f>
        <v>0</v>
      </c>
      <c r="AJ315" s="83">
        <f>KPCO_Additions_Winter!V315*'Key Assumptions'!$H31</f>
        <v>0</v>
      </c>
      <c r="AK315" s="83">
        <f>KPCO_Additions_Winter!W315*'Key Assumptions'!$H31</f>
        <v>0</v>
      </c>
      <c r="AL315" s="83">
        <f>KPCO_Additions_Winter!X315*'Key Assumptions'!$H31</f>
        <v>0</v>
      </c>
      <c r="AM315" s="83">
        <f>KPCO_Additions_Winter!Y315*'Key Assumptions'!$H31</f>
        <v>0</v>
      </c>
      <c r="AN315" s="83">
        <f>KPCO_Additions_Winter!Z315*'Key Assumptions'!$H31</f>
        <v>0</v>
      </c>
      <c r="AO315" s="83">
        <f>KPCO_Additions_Winter!AA315*'Key Assumptions'!$H31</f>
        <v>0</v>
      </c>
      <c r="AP315" s="83">
        <f>KPCO_Additions_Winter!AB315*'Key Assumptions'!$H31</f>
        <v>0</v>
      </c>
      <c r="AQ315" s="83">
        <f>KPCO_Additions_Winter!AC315*'Key Assumptions'!$H31</f>
        <v>0</v>
      </c>
      <c r="AR315" s="83">
        <f>KPCO_Additions_Winter!AD315*'Key Assumptions'!$H31</f>
        <v>0</v>
      </c>
      <c r="AT315" t="s">
        <v>105</v>
      </c>
    </row>
    <row r="316" spans="1:46" x14ac:dyDescent="0.25">
      <c r="A316" s="10" t="str">
        <f>KPCO_Additions_Summer!A316</f>
        <v>Area 1001 Hydrogen electrolyzer + Hydrogen gas CT 2033</v>
      </c>
      <c r="B316" s="10">
        <f>KPCO_Additions_Summer!B316</f>
        <v>2033</v>
      </c>
      <c r="C316" s="10" t="str">
        <f>KPCO_Additions_Summer!C316</f>
        <v>H2 Electroyzer + CT</v>
      </c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2"/>
      <c r="R316" s="84">
        <f t="shared" si="279"/>
        <v>0</v>
      </c>
      <c r="S316" s="84">
        <f t="shared" si="280"/>
        <v>0</v>
      </c>
      <c r="T316" s="84">
        <f t="shared" si="281"/>
        <v>0</v>
      </c>
      <c r="U316" s="84">
        <f t="shared" si="282"/>
        <v>0</v>
      </c>
      <c r="V316" s="84">
        <f t="shared" si="283"/>
        <v>0</v>
      </c>
      <c r="W316" s="84">
        <f t="shared" si="283"/>
        <v>0</v>
      </c>
      <c r="X316" s="84">
        <f t="shared" si="284"/>
        <v>0</v>
      </c>
      <c r="Y316" s="84">
        <f t="shared" si="285"/>
        <v>0</v>
      </c>
      <c r="Z316" s="84">
        <f t="shared" si="286"/>
        <v>0</v>
      </c>
      <c r="AA316" s="84">
        <f t="shared" si="287"/>
        <v>0</v>
      </c>
      <c r="AB316" s="84">
        <f t="shared" si="288"/>
        <v>0</v>
      </c>
      <c r="AC316" s="84">
        <f t="shared" si="288"/>
        <v>0</v>
      </c>
      <c r="AD316" s="84">
        <f t="shared" si="289"/>
        <v>0</v>
      </c>
      <c r="AF316" s="83">
        <f>KPCO_Additions_Winter!R316*'Key Assumptions'!$H32</f>
        <v>0</v>
      </c>
      <c r="AG316" s="83">
        <f>KPCO_Additions_Winter!S316*'Key Assumptions'!$H32</f>
        <v>0</v>
      </c>
      <c r="AH316" s="83">
        <f>KPCO_Additions_Winter!T316*'Key Assumptions'!$H32</f>
        <v>0</v>
      </c>
      <c r="AI316" s="83">
        <f>KPCO_Additions_Winter!U316*'Key Assumptions'!$H32</f>
        <v>0</v>
      </c>
      <c r="AJ316" s="83">
        <f>KPCO_Additions_Winter!V316*'Key Assumptions'!$H32</f>
        <v>0</v>
      </c>
      <c r="AK316" s="83">
        <f>KPCO_Additions_Winter!W316*'Key Assumptions'!$H32</f>
        <v>0</v>
      </c>
      <c r="AL316" s="83">
        <f>KPCO_Additions_Winter!X316*'Key Assumptions'!$H32</f>
        <v>0</v>
      </c>
      <c r="AM316" s="83">
        <f>KPCO_Additions_Winter!Y316*'Key Assumptions'!$H32</f>
        <v>0</v>
      </c>
      <c r="AN316" s="83">
        <f>KPCO_Additions_Winter!Z316*'Key Assumptions'!$H32</f>
        <v>0</v>
      </c>
      <c r="AO316" s="83">
        <f>KPCO_Additions_Winter!AA316*'Key Assumptions'!$H32</f>
        <v>0</v>
      </c>
      <c r="AP316" s="83">
        <f>KPCO_Additions_Winter!AB316*'Key Assumptions'!$H32</f>
        <v>0</v>
      </c>
      <c r="AQ316" s="83">
        <f>KPCO_Additions_Winter!AC316*'Key Assumptions'!$H32</f>
        <v>0</v>
      </c>
      <c r="AR316" s="83">
        <f>KPCO_Additions_Winter!AD316*'Key Assumptions'!$H32</f>
        <v>0</v>
      </c>
      <c r="AT316" t="s">
        <v>105</v>
      </c>
    </row>
    <row r="317" spans="1:46" x14ac:dyDescent="0.25">
      <c r="A317" s="10" t="str">
        <f>KPCO_Additions_Summer!A317</f>
        <v>Area 1001 Hydrogen electrolyzer + Hydrogen gas CT 2034</v>
      </c>
      <c r="B317" s="10">
        <f>KPCO_Additions_Summer!B317</f>
        <v>2034</v>
      </c>
      <c r="C317" s="10" t="str">
        <f>KPCO_Additions_Summer!C317</f>
        <v>H2 Electroyzer + CT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2"/>
      <c r="R317" s="84">
        <f t="shared" si="279"/>
        <v>0</v>
      </c>
      <c r="S317" s="84">
        <f t="shared" si="280"/>
        <v>0</v>
      </c>
      <c r="T317" s="84">
        <f t="shared" si="281"/>
        <v>0</v>
      </c>
      <c r="U317" s="84">
        <f t="shared" si="282"/>
        <v>0</v>
      </c>
      <c r="V317" s="84">
        <f t="shared" si="283"/>
        <v>0</v>
      </c>
      <c r="W317" s="84">
        <f t="shared" si="283"/>
        <v>0</v>
      </c>
      <c r="X317" s="84">
        <f t="shared" si="284"/>
        <v>0</v>
      </c>
      <c r="Y317" s="84">
        <f t="shared" si="285"/>
        <v>0</v>
      </c>
      <c r="Z317" s="84">
        <f t="shared" si="286"/>
        <v>0</v>
      </c>
      <c r="AA317" s="84">
        <f t="shared" si="287"/>
        <v>0</v>
      </c>
      <c r="AB317" s="84">
        <f t="shared" si="288"/>
        <v>0</v>
      </c>
      <c r="AC317" s="84">
        <f t="shared" si="288"/>
        <v>0</v>
      </c>
      <c r="AD317" s="84">
        <f t="shared" si="289"/>
        <v>0</v>
      </c>
      <c r="AF317" s="83">
        <f>KPCO_Additions_Winter!R317*'Key Assumptions'!$H33</f>
        <v>0</v>
      </c>
      <c r="AG317" s="83">
        <f>KPCO_Additions_Winter!S317*'Key Assumptions'!$H33</f>
        <v>0</v>
      </c>
      <c r="AH317" s="83">
        <f>KPCO_Additions_Winter!T317*'Key Assumptions'!$H33</f>
        <v>0</v>
      </c>
      <c r="AI317" s="83">
        <f>KPCO_Additions_Winter!U317*'Key Assumptions'!$H33</f>
        <v>0</v>
      </c>
      <c r="AJ317" s="83">
        <f>KPCO_Additions_Winter!V317*'Key Assumptions'!$H33</f>
        <v>0</v>
      </c>
      <c r="AK317" s="83">
        <f>KPCO_Additions_Winter!W317*'Key Assumptions'!$H33</f>
        <v>0</v>
      </c>
      <c r="AL317" s="83">
        <f>KPCO_Additions_Winter!X317*'Key Assumptions'!$H33</f>
        <v>0</v>
      </c>
      <c r="AM317" s="83">
        <f>KPCO_Additions_Winter!Y317*'Key Assumptions'!$H33</f>
        <v>0</v>
      </c>
      <c r="AN317" s="83">
        <f>KPCO_Additions_Winter!Z317*'Key Assumptions'!$H33</f>
        <v>0</v>
      </c>
      <c r="AO317" s="83">
        <f>KPCO_Additions_Winter!AA317*'Key Assumptions'!$H33</f>
        <v>0</v>
      </c>
      <c r="AP317" s="83">
        <f>KPCO_Additions_Winter!AB317*'Key Assumptions'!$H33</f>
        <v>0</v>
      </c>
      <c r="AQ317" s="83">
        <f>KPCO_Additions_Winter!AC317*'Key Assumptions'!$H33</f>
        <v>0</v>
      </c>
      <c r="AR317" s="83">
        <f>KPCO_Additions_Winter!AD317*'Key Assumptions'!$H33</f>
        <v>0</v>
      </c>
      <c r="AT317" t="s">
        <v>105</v>
      </c>
    </row>
    <row r="318" spans="1:46" x14ac:dyDescent="0.25">
      <c r="A318" s="10" t="str">
        <f>KPCO_Additions_Summer!A318</f>
        <v>Area 1001 Hydrogen electrolyzer + Hydrogen gas CT 2035</v>
      </c>
      <c r="B318" s="10">
        <f>KPCO_Additions_Summer!B318</f>
        <v>2035</v>
      </c>
      <c r="C318" s="10" t="str">
        <f>KPCO_Additions_Summer!C318</f>
        <v>H2 Electroyzer + CT</v>
      </c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2"/>
      <c r="R318" s="84">
        <f t="shared" si="279"/>
        <v>0</v>
      </c>
      <c r="S318" s="84">
        <f t="shared" si="280"/>
        <v>0</v>
      </c>
      <c r="T318" s="84">
        <f t="shared" si="281"/>
        <v>0</v>
      </c>
      <c r="U318" s="84">
        <f t="shared" si="282"/>
        <v>0</v>
      </c>
      <c r="V318" s="84">
        <f t="shared" si="283"/>
        <v>0</v>
      </c>
      <c r="W318" s="84">
        <f t="shared" si="283"/>
        <v>0</v>
      </c>
      <c r="X318" s="84">
        <f t="shared" si="284"/>
        <v>0</v>
      </c>
      <c r="Y318" s="84">
        <f t="shared" si="285"/>
        <v>0</v>
      </c>
      <c r="Z318" s="84">
        <f t="shared" si="286"/>
        <v>0</v>
      </c>
      <c r="AA318" s="84">
        <f t="shared" si="287"/>
        <v>0</v>
      </c>
      <c r="AB318" s="84">
        <f t="shared" si="288"/>
        <v>0</v>
      </c>
      <c r="AC318" s="84">
        <f t="shared" si="288"/>
        <v>0</v>
      </c>
      <c r="AD318" s="84">
        <f t="shared" si="289"/>
        <v>0</v>
      </c>
      <c r="AF318" s="83">
        <f>KPCO_Additions_Winter!R318*'Key Assumptions'!$H34</f>
        <v>0</v>
      </c>
      <c r="AG318" s="83">
        <f>KPCO_Additions_Winter!S318*'Key Assumptions'!$H34</f>
        <v>0</v>
      </c>
      <c r="AH318" s="83">
        <f>KPCO_Additions_Winter!T318*'Key Assumptions'!$H34</f>
        <v>0</v>
      </c>
      <c r="AI318" s="83">
        <f>KPCO_Additions_Winter!U318*'Key Assumptions'!$H34</f>
        <v>0</v>
      </c>
      <c r="AJ318" s="83">
        <f>KPCO_Additions_Winter!V318*'Key Assumptions'!$H34</f>
        <v>0</v>
      </c>
      <c r="AK318" s="83">
        <f>KPCO_Additions_Winter!W318*'Key Assumptions'!$H34</f>
        <v>0</v>
      </c>
      <c r="AL318" s="83">
        <f>KPCO_Additions_Winter!X318*'Key Assumptions'!$H34</f>
        <v>0</v>
      </c>
      <c r="AM318" s="83">
        <f>KPCO_Additions_Winter!Y318*'Key Assumptions'!$H34</f>
        <v>0</v>
      </c>
      <c r="AN318" s="83">
        <f>KPCO_Additions_Winter!Z318*'Key Assumptions'!$H34</f>
        <v>0</v>
      </c>
      <c r="AO318" s="83">
        <f>KPCO_Additions_Winter!AA318*'Key Assumptions'!$H34</f>
        <v>0</v>
      </c>
      <c r="AP318" s="83">
        <f>KPCO_Additions_Winter!AB318*'Key Assumptions'!$H34</f>
        <v>0</v>
      </c>
      <c r="AQ318" s="83">
        <f>KPCO_Additions_Winter!AC318*'Key Assumptions'!$H34</f>
        <v>0</v>
      </c>
      <c r="AR318" s="83">
        <f>KPCO_Additions_Winter!AD318*'Key Assumptions'!$H34</f>
        <v>0</v>
      </c>
      <c r="AT318" t="s">
        <v>105</v>
      </c>
    </row>
    <row r="319" spans="1:46" x14ac:dyDescent="0.25">
      <c r="A319" s="10" t="str">
        <f>KPCO_Additions_Summer!A319</f>
        <v>Area 1001 Hydrogen electrolyzer + Hydrogen gas CT 2036</v>
      </c>
      <c r="B319" s="10">
        <f>KPCO_Additions_Summer!B319</f>
        <v>2036</v>
      </c>
      <c r="C319" s="10" t="str">
        <f>KPCO_Additions_Summer!C319</f>
        <v>H2 Electroyzer + CT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2"/>
      <c r="R319" s="84">
        <f t="shared" si="279"/>
        <v>0</v>
      </c>
      <c r="S319" s="84">
        <f t="shared" si="280"/>
        <v>0</v>
      </c>
      <c r="T319" s="84">
        <f t="shared" si="281"/>
        <v>0</v>
      </c>
      <c r="U319" s="84">
        <f t="shared" si="282"/>
        <v>0</v>
      </c>
      <c r="V319" s="84">
        <f t="shared" si="283"/>
        <v>0</v>
      </c>
      <c r="W319" s="84">
        <f t="shared" si="283"/>
        <v>0</v>
      </c>
      <c r="X319" s="84">
        <f t="shared" si="284"/>
        <v>0</v>
      </c>
      <c r="Y319" s="84">
        <f t="shared" si="285"/>
        <v>0</v>
      </c>
      <c r="Z319" s="84">
        <f t="shared" si="286"/>
        <v>0</v>
      </c>
      <c r="AA319" s="84">
        <f t="shared" si="287"/>
        <v>0</v>
      </c>
      <c r="AB319" s="84">
        <f t="shared" si="288"/>
        <v>0</v>
      </c>
      <c r="AC319" s="84">
        <f t="shared" si="288"/>
        <v>0</v>
      </c>
      <c r="AD319" s="84">
        <f t="shared" si="289"/>
        <v>0</v>
      </c>
      <c r="AF319" s="83">
        <f>KPCO_Additions_Winter!R319*'Key Assumptions'!$H35</f>
        <v>0</v>
      </c>
      <c r="AG319" s="83">
        <f>KPCO_Additions_Winter!S319*'Key Assumptions'!$H35</f>
        <v>0</v>
      </c>
      <c r="AH319" s="83">
        <f>KPCO_Additions_Winter!T319*'Key Assumptions'!$H35</f>
        <v>0</v>
      </c>
      <c r="AI319" s="83">
        <f>KPCO_Additions_Winter!U319*'Key Assumptions'!$H35</f>
        <v>0</v>
      </c>
      <c r="AJ319" s="83">
        <f>KPCO_Additions_Winter!V319*'Key Assumptions'!$H35</f>
        <v>0</v>
      </c>
      <c r="AK319" s="83">
        <f>KPCO_Additions_Winter!W319*'Key Assumptions'!$H35</f>
        <v>0</v>
      </c>
      <c r="AL319" s="83">
        <f>KPCO_Additions_Winter!X319*'Key Assumptions'!$H35</f>
        <v>0</v>
      </c>
      <c r="AM319" s="83">
        <f>KPCO_Additions_Winter!Y319*'Key Assumptions'!$H35</f>
        <v>0</v>
      </c>
      <c r="AN319" s="83">
        <f>KPCO_Additions_Winter!Z319*'Key Assumptions'!$H35</f>
        <v>0</v>
      </c>
      <c r="AO319" s="83">
        <f>KPCO_Additions_Winter!AA319*'Key Assumptions'!$H35</f>
        <v>0</v>
      </c>
      <c r="AP319" s="83">
        <f>KPCO_Additions_Winter!AB319*'Key Assumptions'!$H35</f>
        <v>0</v>
      </c>
      <c r="AQ319" s="83">
        <f>KPCO_Additions_Winter!AC319*'Key Assumptions'!$H35</f>
        <v>0</v>
      </c>
      <c r="AR319" s="83">
        <f>KPCO_Additions_Winter!AD319*'Key Assumptions'!$H35</f>
        <v>0</v>
      </c>
      <c r="AT319" t="s">
        <v>105</v>
      </c>
    </row>
    <row r="320" spans="1:46" x14ac:dyDescent="0.25">
      <c r="A320" s="10" t="str">
        <f>KPCO_Additions_Summer!A320</f>
        <v>Area 1001 Hydrogen electrolyzer + Hydrogen gas CT 2037</v>
      </c>
      <c r="B320" s="10">
        <f>KPCO_Additions_Summer!B320</f>
        <v>2037</v>
      </c>
      <c r="C320" s="10" t="str">
        <f>KPCO_Additions_Summer!C320</f>
        <v>H2 Electroyzer + CT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2"/>
      <c r="R320" s="84">
        <f t="shared" si="279"/>
        <v>0</v>
      </c>
      <c r="S320" s="84">
        <f t="shared" si="280"/>
        <v>0</v>
      </c>
      <c r="T320" s="84">
        <f t="shared" si="281"/>
        <v>0</v>
      </c>
      <c r="U320" s="84">
        <f t="shared" si="282"/>
        <v>0</v>
      </c>
      <c r="V320" s="84">
        <f t="shared" si="283"/>
        <v>0</v>
      </c>
      <c r="W320" s="84">
        <f t="shared" si="283"/>
        <v>0</v>
      </c>
      <c r="X320" s="84">
        <f t="shared" si="284"/>
        <v>0</v>
      </c>
      <c r="Y320" s="84">
        <f t="shared" si="285"/>
        <v>0</v>
      </c>
      <c r="Z320" s="84">
        <f t="shared" si="286"/>
        <v>0</v>
      </c>
      <c r="AA320" s="84">
        <f t="shared" si="287"/>
        <v>0</v>
      </c>
      <c r="AB320" s="84">
        <f t="shared" si="288"/>
        <v>0</v>
      </c>
      <c r="AC320" s="84">
        <f t="shared" si="288"/>
        <v>0</v>
      </c>
      <c r="AD320" s="84">
        <f t="shared" si="289"/>
        <v>0</v>
      </c>
      <c r="AF320" s="83">
        <f>KPCO_Additions_Winter!R320*'Key Assumptions'!$H36</f>
        <v>0</v>
      </c>
      <c r="AG320" s="83">
        <f>KPCO_Additions_Winter!S320*'Key Assumptions'!$H36</f>
        <v>0</v>
      </c>
      <c r="AH320" s="83">
        <f>KPCO_Additions_Winter!T320*'Key Assumptions'!$H36</f>
        <v>0</v>
      </c>
      <c r="AI320" s="83">
        <f>KPCO_Additions_Winter!U320*'Key Assumptions'!$H36</f>
        <v>0</v>
      </c>
      <c r="AJ320" s="83">
        <f>KPCO_Additions_Winter!V320*'Key Assumptions'!$H36</f>
        <v>0</v>
      </c>
      <c r="AK320" s="83">
        <f>KPCO_Additions_Winter!W320*'Key Assumptions'!$H36</f>
        <v>0</v>
      </c>
      <c r="AL320" s="83">
        <f>KPCO_Additions_Winter!X320*'Key Assumptions'!$H36</f>
        <v>0</v>
      </c>
      <c r="AM320" s="83">
        <f>KPCO_Additions_Winter!Y320*'Key Assumptions'!$H36</f>
        <v>0</v>
      </c>
      <c r="AN320" s="83">
        <f>KPCO_Additions_Winter!Z320*'Key Assumptions'!$H36</f>
        <v>0</v>
      </c>
      <c r="AO320" s="83">
        <f>KPCO_Additions_Winter!AA320*'Key Assumptions'!$H36</f>
        <v>0</v>
      </c>
      <c r="AP320" s="83">
        <f>KPCO_Additions_Winter!AB320*'Key Assumptions'!$H36</f>
        <v>0</v>
      </c>
      <c r="AQ320" s="83">
        <f>KPCO_Additions_Winter!AC320*'Key Assumptions'!$H36</f>
        <v>0</v>
      </c>
      <c r="AR320" s="83">
        <f>KPCO_Additions_Winter!AD320*'Key Assumptions'!$H36</f>
        <v>0</v>
      </c>
      <c r="AT320" t="s">
        <v>105</v>
      </c>
    </row>
    <row r="321" spans="1:46" x14ac:dyDescent="0.25">
      <c r="A321" s="10" t="str">
        <f>KPCO_Additions_Summer!A321</f>
        <v>Area 1001 Hydrogen electrolyzer + Hydrogen gas CT 2038</v>
      </c>
      <c r="B321" s="10">
        <f>KPCO_Additions_Summer!B321</f>
        <v>2038</v>
      </c>
      <c r="C321" s="10" t="str">
        <f>KPCO_Additions_Summer!C321</f>
        <v>H2 Electroyzer + CT</v>
      </c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2"/>
      <c r="R321" s="84">
        <f t="shared" si="279"/>
        <v>0</v>
      </c>
      <c r="S321" s="84">
        <f t="shared" si="280"/>
        <v>0</v>
      </c>
      <c r="T321" s="84">
        <f t="shared" si="281"/>
        <v>0</v>
      </c>
      <c r="U321" s="84">
        <f t="shared" si="282"/>
        <v>0</v>
      </c>
      <c r="V321" s="84">
        <f t="shared" si="283"/>
        <v>0</v>
      </c>
      <c r="W321" s="84">
        <f t="shared" si="283"/>
        <v>0</v>
      </c>
      <c r="X321" s="84">
        <f t="shared" si="284"/>
        <v>0</v>
      </c>
      <c r="Y321" s="84">
        <f t="shared" si="285"/>
        <v>0</v>
      </c>
      <c r="Z321" s="84">
        <f t="shared" si="286"/>
        <v>0</v>
      </c>
      <c r="AA321" s="84">
        <f t="shared" si="287"/>
        <v>0</v>
      </c>
      <c r="AB321" s="84">
        <f t="shared" si="288"/>
        <v>0</v>
      </c>
      <c r="AC321" s="84">
        <f t="shared" si="288"/>
        <v>0</v>
      </c>
      <c r="AD321" s="84">
        <f t="shared" si="289"/>
        <v>0</v>
      </c>
      <c r="AF321" s="83">
        <f>KPCO_Additions_Winter!R321*'Key Assumptions'!$H37</f>
        <v>0</v>
      </c>
      <c r="AG321" s="83">
        <f>KPCO_Additions_Winter!S321*'Key Assumptions'!$H37</f>
        <v>0</v>
      </c>
      <c r="AH321" s="83">
        <f>KPCO_Additions_Winter!T321*'Key Assumptions'!$H37</f>
        <v>0</v>
      </c>
      <c r="AI321" s="83">
        <f>KPCO_Additions_Winter!U321*'Key Assumptions'!$H37</f>
        <v>0</v>
      </c>
      <c r="AJ321" s="83">
        <f>KPCO_Additions_Winter!V321*'Key Assumptions'!$H37</f>
        <v>0</v>
      </c>
      <c r="AK321" s="83">
        <f>KPCO_Additions_Winter!W321*'Key Assumptions'!$H37</f>
        <v>0</v>
      </c>
      <c r="AL321" s="83">
        <f>KPCO_Additions_Winter!X321*'Key Assumptions'!$H37</f>
        <v>0</v>
      </c>
      <c r="AM321" s="83">
        <f>KPCO_Additions_Winter!Y321*'Key Assumptions'!$H37</f>
        <v>0</v>
      </c>
      <c r="AN321" s="83">
        <f>KPCO_Additions_Winter!Z321*'Key Assumptions'!$H37</f>
        <v>0</v>
      </c>
      <c r="AO321" s="83">
        <f>KPCO_Additions_Winter!AA321*'Key Assumptions'!$H37</f>
        <v>0</v>
      </c>
      <c r="AP321" s="83">
        <f>KPCO_Additions_Winter!AB321*'Key Assumptions'!$H37</f>
        <v>0</v>
      </c>
      <c r="AQ321" s="83">
        <f>KPCO_Additions_Winter!AC321*'Key Assumptions'!$H37</f>
        <v>0</v>
      </c>
      <c r="AR321" s="83">
        <f>KPCO_Additions_Winter!AD321*'Key Assumptions'!$H37</f>
        <v>0</v>
      </c>
      <c r="AT321" t="s">
        <v>105</v>
      </c>
    </row>
    <row r="322" spans="1:46" x14ac:dyDescent="0.25">
      <c r="A322" s="10" t="str">
        <f>KPCO_Additions_Summer!A322</f>
        <v>Area 1001 Hydrogen electrolyzer + Hydrogen gas CT 2039</v>
      </c>
      <c r="B322" s="10">
        <f>KPCO_Additions_Summer!B322</f>
        <v>2039</v>
      </c>
      <c r="C322" s="10" t="str">
        <f>KPCO_Additions_Summer!C322</f>
        <v>H2 Electroyzer + CT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2"/>
      <c r="R322" s="84">
        <f t="shared" si="279"/>
        <v>0</v>
      </c>
      <c r="S322" s="84">
        <f t="shared" si="280"/>
        <v>0</v>
      </c>
      <c r="T322" s="84">
        <f t="shared" si="281"/>
        <v>0</v>
      </c>
      <c r="U322" s="84">
        <f t="shared" si="282"/>
        <v>0</v>
      </c>
      <c r="V322" s="84">
        <f t="shared" si="283"/>
        <v>0</v>
      </c>
      <c r="W322" s="84">
        <f t="shared" si="283"/>
        <v>0</v>
      </c>
      <c r="X322" s="84">
        <f t="shared" si="284"/>
        <v>0</v>
      </c>
      <c r="Y322" s="84">
        <f t="shared" si="285"/>
        <v>0</v>
      </c>
      <c r="Z322" s="84">
        <f t="shared" si="286"/>
        <v>0</v>
      </c>
      <c r="AA322" s="84">
        <f t="shared" si="287"/>
        <v>0</v>
      </c>
      <c r="AB322" s="84">
        <f t="shared" si="288"/>
        <v>0</v>
      </c>
      <c r="AC322" s="84">
        <f t="shared" si="288"/>
        <v>0</v>
      </c>
      <c r="AD322" s="84">
        <f t="shared" si="289"/>
        <v>0</v>
      </c>
      <c r="AF322" s="83">
        <f>KPCO_Additions_Winter!R322*'Key Assumptions'!$H38</f>
        <v>0</v>
      </c>
      <c r="AG322" s="83">
        <f>KPCO_Additions_Winter!S322*'Key Assumptions'!$H38</f>
        <v>0</v>
      </c>
      <c r="AH322" s="83">
        <f>KPCO_Additions_Winter!T322*'Key Assumptions'!$H38</f>
        <v>0</v>
      </c>
      <c r="AI322" s="83">
        <f>KPCO_Additions_Winter!U322*'Key Assumptions'!$H38</f>
        <v>0</v>
      </c>
      <c r="AJ322" s="83">
        <f>KPCO_Additions_Winter!V322*'Key Assumptions'!$H38</f>
        <v>0</v>
      </c>
      <c r="AK322" s="83">
        <f>KPCO_Additions_Winter!W322*'Key Assumptions'!$H38</f>
        <v>0</v>
      </c>
      <c r="AL322" s="83">
        <f>KPCO_Additions_Winter!X322*'Key Assumptions'!$H38</f>
        <v>0</v>
      </c>
      <c r="AM322" s="83">
        <f>KPCO_Additions_Winter!Y322*'Key Assumptions'!$H38</f>
        <v>0</v>
      </c>
      <c r="AN322" s="83">
        <f>KPCO_Additions_Winter!Z322*'Key Assumptions'!$H38</f>
        <v>0</v>
      </c>
      <c r="AO322" s="83">
        <f>KPCO_Additions_Winter!AA322*'Key Assumptions'!$H38</f>
        <v>0</v>
      </c>
      <c r="AP322" s="83">
        <f>KPCO_Additions_Winter!AB322*'Key Assumptions'!$H38</f>
        <v>0</v>
      </c>
      <c r="AQ322" s="83">
        <f>KPCO_Additions_Winter!AC322*'Key Assumptions'!$H38</f>
        <v>0</v>
      </c>
      <c r="AR322" s="83">
        <f>KPCO_Additions_Winter!AD322*'Key Assumptions'!$H38</f>
        <v>0</v>
      </c>
      <c r="AT322" t="s">
        <v>105</v>
      </c>
    </row>
    <row r="323" spans="1:46" x14ac:dyDescent="0.25">
      <c r="A323" s="10" t="str">
        <f>KPCO_Additions_Summer!A323</f>
        <v>Area 1001 Hydrogen electrolyzer + Hydrogen gas CT 2040</v>
      </c>
      <c r="B323" s="10">
        <f>KPCO_Additions_Summer!B323</f>
        <v>2040</v>
      </c>
      <c r="C323" s="10" t="str">
        <f>KPCO_Additions_Summer!C323</f>
        <v>H2 Electroyzer + CT</v>
      </c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2"/>
      <c r="R323" s="84">
        <f t="shared" si="279"/>
        <v>0</v>
      </c>
      <c r="S323" s="84">
        <f t="shared" si="280"/>
        <v>0</v>
      </c>
      <c r="T323" s="84">
        <f t="shared" si="281"/>
        <v>0</v>
      </c>
      <c r="U323" s="84">
        <f t="shared" si="282"/>
        <v>0</v>
      </c>
      <c r="V323" s="84">
        <f t="shared" ref="V323:W326" si="290">V322+H323</f>
        <v>0</v>
      </c>
      <c r="W323" s="84">
        <f t="shared" si="290"/>
        <v>0</v>
      </c>
      <c r="X323" s="84">
        <f t="shared" si="284"/>
        <v>0</v>
      </c>
      <c r="Y323" s="84">
        <f t="shared" si="285"/>
        <v>0</v>
      </c>
      <c r="Z323" s="84">
        <f t="shared" si="286"/>
        <v>0</v>
      </c>
      <c r="AA323" s="84">
        <f t="shared" si="287"/>
        <v>0</v>
      </c>
      <c r="AB323" s="84">
        <f t="shared" ref="AB323:AC326" si="291">AB322+N323</f>
        <v>0</v>
      </c>
      <c r="AC323" s="84">
        <f t="shared" si="291"/>
        <v>0</v>
      </c>
      <c r="AD323" s="84">
        <f t="shared" si="289"/>
        <v>0</v>
      </c>
      <c r="AF323" s="83">
        <f>KPCO_Additions_Winter!R323*'Key Assumptions'!$H39</f>
        <v>0</v>
      </c>
      <c r="AG323" s="83">
        <f>KPCO_Additions_Winter!S323*'Key Assumptions'!$H39</f>
        <v>0</v>
      </c>
      <c r="AH323" s="83">
        <f>KPCO_Additions_Winter!T323*'Key Assumptions'!$H39</f>
        <v>0</v>
      </c>
      <c r="AI323" s="83">
        <f>KPCO_Additions_Winter!U323*'Key Assumptions'!$H39</f>
        <v>0</v>
      </c>
      <c r="AJ323" s="83">
        <f>KPCO_Additions_Winter!V323*'Key Assumptions'!$H39</f>
        <v>0</v>
      </c>
      <c r="AK323" s="83">
        <f>KPCO_Additions_Winter!W323*'Key Assumptions'!$H39</f>
        <v>0</v>
      </c>
      <c r="AL323" s="83">
        <f>KPCO_Additions_Winter!X323*'Key Assumptions'!$H39</f>
        <v>0</v>
      </c>
      <c r="AM323" s="83">
        <f>KPCO_Additions_Winter!Y323*'Key Assumptions'!$H39</f>
        <v>0</v>
      </c>
      <c r="AN323" s="83">
        <f>KPCO_Additions_Winter!Z323*'Key Assumptions'!$H39</f>
        <v>0</v>
      </c>
      <c r="AO323" s="83">
        <f>KPCO_Additions_Winter!AA323*'Key Assumptions'!$H39</f>
        <v>0</v>
      </c>
      <c r="AP323" s="83">
        <f>KPCO_Additions_Winter!AB323*'Key Assumptions'!$H39</f>
        <v>0</v>
      </c>
      <c r="AQ323" s="83">
        <f>KPCO_Additions_Winter!AC323*'Key Assumptions'!$H39</f>
        <v>0</v>
      </c>
      <c r="AR323" s="83">
        <f>KPCO_Additions_Winter!AD323*'Key Assumptions'!$H39</f>
        <v>0</v>
      </c>
      <c r="AT323" t="s">
        <v>105</v>
      </c>
    </row>
    <row r="324" spans="1:46" x14ac:dyDescent="0.25">
      <c r="A324" s="10" t="str">
        <f>KPCO_Additions_Summer!A324</f>
        <v>Area 1001 Hydrogen electrolyzer + Hydrogen gas CT 2041</v>
      </c>
      <c r="B324" s="10">
        <f>KPCO_Additions_Summer!B324</f>
        <v>2041</v>
      </c>
      <c r="C324" s="10" t="str">
        <f>KPCO_Additions_Summer!C324</f>
        <v>H2 Electroyzer + CT</v>
      </c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2"/>
      <c r="R324" s="84">
        <f t="shared" si="279"/>
        <v>0</v>
      </c>
      <c r="S324" s="84">
        <f t="shared" si="280"/>
        <v>0</v>
      </c>
      <c r="T324" s="84">
        <f t="shared" si="281"/>
        <v>0</v>
      </c>
      <c r="U324" s="84">
        <f t="shared" si="282"/>
        <v>0</v>
      </c>
      <c r="V324" s="84">
        <f t="shared" si="290"/>
        <v>0</v>
      </c>
      <c r="W324" s="84">
        <f t="shared" si="290"/>
        <v>0</v>
      </c>
      <c r="X324" s="84">
        <f t="shared" si="284"/>
        <v>0</v>
      </c>
      <c r="Y324" s="84">
        <f t="shared" si="285"/>
        <v>0</v>
      </c>
      <c r="Z324" s="84">
        <f t="shared" si="286"/>
        <v>0</v>
      </c>
      <c r="AA324" s="84">
        <f t="shared" si="287"/>
        <v>0</v>
      </c>
      <c r="AB324" s="84">
        <f t="shared" si="291"/>
        <v>0</v>
      </c>
      <c r="AC324" s="84">
        <f t="shared" si="291"/>
        <v>0</v>
      </c>
      <c r="AD324" s="84">
        <f t="shared" si="289"/>
        <v>0</v>
      </c>
      <c r="AF324" s="83">
        <f>KPCO_Additions_Winter!R324*'Key Assumptions'!$H40</f>
        <v>0</v>
      </c>
      <c r="AG324" s="83">
        <f>KPCO_Additions_Winter!S324*'Key Assumptions'!$H40</f>
        <v>0</v>
      </c>
      <c r="AH324" s="83">
        <f>KPCO_Additions_Winter!T324*'Key Assumptions'!$H40</f>
        <v>0</v>
      </c>
      <c r="AI324" s="83">
        <f>KPCO_Additions_Winter!U324*'Key Assumptions'!$H40</f>
        <v>0</v>
      </c>
      <c r="AJ324" s="83">
        <f>KPCO_Additions_Winter!V324*'Key Assumptions'!$H40</f>
        <v>0</v>
      </c>
      <c r="AK324" s="83">
        <f>KPCO_Additions_Winter!W324*'Key Assumptions'!$H40</f>
        <v>0</v>
      </c>
      <c r="AL324" s="83">
        <f>KPCO_Additions_Winter!X324*'Key Assumptions'!$H40</f>
        <v>0</v>
      </c>
      <c r="AM324" s="83">
        <f>KPCO_Additions_Winter!Y324*'Key Assumptions'!$H40</f>
        <v>0</v>
      </c>
      <c r="AN324" s="83">
        <f>KPCO_Additions_Winter!Z324*'Key Assumptions'!$H40</f>
        <v>0</v>
      </c>
      <c r="AO324" s="83">
        <f>KPCO_Additions_Winter!AA324*'Key Assumptions'!$H40</f>
        <v>0</v>
      </c>
      <c r="AP324" s="83">
        <f>KPCO_Additions_Winter!AB324*'Key Assumptions'!$H40</f>
        <v>0</v>
      </c>
      <c r="AQ324" s="83">
        <f>KPCO_Additions_Winter!AC324*'Key Assumptions'!$H40</f>
        <v>0</v>
      </c>
      <c r="AR324" s="83">
        <f>KPCO_Additions_Winter!AD324*'Key Assumptions'!$H40</f>
        <v>0</v>
      </c>
      <c r="AT324" t="s">
        <v>105</v>
      </c>
    </row>
    <row r="325" spans="1:46" x14ac:dyDescent="0.25">
      <c r="A325" s="10" t="str">
        <f>KPCO_Additions_Summer!A325</f>
        <v>Area 1001 Hydrogen electrolyzer + Hydrogen gas CT 2042</v>
      </c>
      <c r="B325" s="10">
        <f>KPCO_Additions_Summer!B325</f>
        <v>2042</v>
      </c>
      <c r="C325" s="10" t="str">
        <f>KPCO_Additions_Summer!C325</f>
        <v>H2 Electroyzer + CT</v>
      </c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2"/>
      <c r="R325" s="84">
        <f t="shared" si="279"/>
        <v>0</v>
      </c>
      <c r="S325" s="84">
        <f t="shared" si="280"/>
        <v>0</v>
      </c>
      <c r="T325" s="84">
        <f t="shared" si="281"/>
        <v>0</v>
      </c>
      <c r="U325" s="84">
        <f t="shared" si="282"/>
        <v>0</v>
      </c>
      <c r="V325" s="84">
        <f t="shared" si="290"/>
        <v>0</v>
      </c>
      <c r="W325" s="84">
        <f t="shared" si="290"/>
        <v>0</v>
      </c>
      <c r="X325" s="84">
        <f t="shared" si="284"/>
        <v>0</v>
      </c>
      <c r="Y325" s="84">
        <f t="shared" si="285"/>
        <v>0</v>
      </c>
      <c r="Z325" s="84">
        <f t="shared" si="286"/>
        <v>0</v>
      </c>
      <c r="AA325" s="84">
        <f t="shared" si="287"/>
        <v>0</v>
      </c>
      <c r="AB325" s="84">
        <f t="shared" si="291"/>
        <v>0</v>
      </c>
      <c r="AC325" s="84">
        <f t="shared" si="291"/>
        <v>0</v>
      </c>
      <c r="AD325" s="84">
        <f t="shared" si="289"/>
        <v>0</v>
      </c>
      <c r="AF325" s="83">
        <f>KPCO_Additions_Winter!R325*'Key Assumptions'!$H41</f>
        <v>0</v>
      </c>
      <c r="AG325" s="83">
        <f>KPCO_Additions_Winter!S325*'Key Assumptions'!$H41</f>
        <v>0</v>
      </c>
      <c r="AH325" s="83">
        <f>KPCO_Additions_Winter!T325*'Key Assumptions'!$H41</f>
        <v>0</v>
      </c>
      <c r="AI325" s="83">
        <f>KPCO_Additions_Winter!U325*'Key Assumptions'!$H41</f>
        <v>0</v>
      </c>
      <c r="AJ325" s="83">
        <f>KPCO_Additions_Winter!V325*'Key Assumptions'!$H41</f>
        <v>0</v>
      </c>
      <c r="AK325" s="83">
        <f>KPCO_Additions_Winter!W325*'Key Assumptions'!$H41</f>
        <v>0</v>
      </c>
      <c r="AL325" s="83">
        <f>KPCO_Additions_Winter!X325*'Key Assumptions'!$H41</f>
        <v>0</v>
      </c>
      <c r="AM325" s="83">
        <f>KPCO_Additions_Winter!Y325*'Key Assumptions'!$H41</f>
        <v>0</v>
      </c>
      <c r="AN325" s="83">
        <f>KPCO_Additions_Winter!Z325*'Key Assumptions'!$H41</f>
        <v>0</v>
      </c>
      <c r="AO325" s="83">
        <f>KPCO_Additions_Winter!AA325*'Key Assumptions'!$H41</f>
        <v>0</v>
      </c>
      <c r="AP325" s="83">
        <f>KPCO_Additions_Winter!AB325*'Key Assumptions'!$H41</f>
        <v>0</v>
      </c>
      <c r="AQ325" s="83">
        <f>KPCO_Additions_Winter!AC325*'Key Assumptions'!$H41</f>
        <v>0</v>
      </c>
      <c r="AR325" s="83">
        <f>KPCO_Additions_Winter!AD325*'Key Assumptions'!$H41</f>
        <v>0</v>
      </c>
      <c r="AT325" t="s">
        <v>105</v>
      </c>
    </row>
    <row r="326" spans="1:46" x14ac:dyDescent="0.25">
      <c r="A326" s="10" t="str">
        <f>KPCO_Additions_Summer!A326</f>
        <v>Area 1001 Hydrogen electrolyzer + Hydrogen gas CT 2043</v>
      </c>
      <c r="B326" s="10">
        <f>KPCO_Additions_Summer!B326</f>
        <v>2043</v>
      </c>
      <c r="C326" s="10" t="str">
        <f>KPCO_Additions_Summer!C326</f>
        <v>H2 Electroyzer + CT</v>
      </c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2"/>
      <c r="R326" s="84">
        <f t="shared" si="279"/>
        <v>0</v>
      </c>
      <c r="S326" s="84">
        <f t="shared" si="280"/>
        <v>0</v>
      </c>
      <c r="T326" s="84">
        <f t="shared" si="281"/>
        <v>0</v>
      </c>
      <c r="U326" s="84">
        <f t="shared" si="282"/>
        <v>0</v>
      </c>
      <c r="V326" s="84">
        <f t="shared" si="290"/>
        <v>0</v>
      </c>
      <c r="W326" s="84">
        <f t="shared" si="290"/>
        <v>0</v>
      </c>
      <c r="X326" s="84">
        <f t="shared" si="284"/>
        <v>0</v>
      </c>
      <c r="Y326" s="84">
        <f t="shared" si="285"/>
        <v>0</v>
      </c>
      <c r="Z326" s="84">
        <f t="shared" si="286"/>
        <v>0</v>
      </c>
      <c r="AA326" s="84">
        <f t="shared" si="287"/>
        <v>0</v>
      </c>
      <c r="AB326" s="84">
        <f t="shared" si="291"/>
        <v>0</v>
      </c>
      <c r="AC326" s="84">
        <f t="shared" si="291"/>
        <v>0</v>
      </c>
      <c r="AD326" s="84">
        <f t="shared" si="289"/>
        <v>0</v>
      </c>
      <c r="AF326" s="83">
        <f>KPCO_Additions_Winter!R326*'Key Assumptions'!$H42</f>
        <v>0</v>
      </c>
      <c r="AG326" s="83">
        <f>KPCO_Additions_Winter!S326*'Key Assumptions'!$H42</f>
        <v>0</v>
      </c>
      <c r="AH326" s="83">
        <f>KPCO_Additions_Winter!T326*'Key Assumptions'!$H42</f>
        <v>0</v>
      </c>
      <c r="AI326" s="83">
        <f>KPCO_Additions_Winter!U326*'Key Assumptions'!$H42</f>
        <v>0</v>
      </c>
      <c r="AJ326" s="83">
        <f>KPCO_Additions_Winter!V326*'Key Assumptions'!$H42</f>
        <v>0</v>
      </c>
      <c r="AK326" s="83">
        <f>KPCO_Additions_Winter!W326*'Key Assumptions'!$H42</f>
        <v>0</v>
      </c>
      <c r="AL326" s="83">
        <f>KPCO_Additions_Winter!X326*'Key Assumptions'!$H42</f>
        <v>0</v>
      </c>
      <c r="AM326" s="83">
        <f>KPCO_Additions_Winter!Y326*'Key Assumptions'!$H42</f>
        <v>0</v>
      </c>
      <c r="AN326" s="83">
        <f>KPCO_Additions_Winter!Z326*'Key Assumptions'!$H42</f>
        <v>0</v>
      </c>
      <c r="AO326" s="83">
        <f>KPCO_Additions_Winter!AA326*'Key Assumptions'!$H42</f>
        <v>0</v>
      </c>
      <c r="AP326" s="83">
        <f>KPCO_Additions_Winter!AB326*'Key Assumptions'!$H42</f>
        <v>0</v>
      </c>
      <c r="AQ326" s="83">
        <f>KPCO_Additions_Winter!AC326*'Key Assumptions'!$H42</f>
        <v>0</v>
      </c>
      <c r="AR326" s="83">
        <f>KPCO_Additions_Winter!AD326*'Key Assumptions'!$H42</f>
        <v>0</v>
      </c>
      <c r="AT326" t="s">
        <v>105</v>
      </c>
    </row>
    <row r="327" spans="1:46" x14ac:dyDescent="0.25">
      <c r="A327" s="10" t="str">
        <f>KPCO_Additions_Summer!A327</f>
        <v>Spicewood Solar 2027</v>
      </c>
      <c r="B327" s="10">
        <f>KPCO_Additions_Summer!B327</f>
        <v>2027</v>
      </c>
      <c r="C327" s="10" t="str">
        <f>KPCO_Additions_Summer!C327</f>
        <v>Spicewood Solar 2027</v>
      </c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2"/>
      <c r="R327" s="84">
        <f t="shared" ref="R327:U330" si="292">D327</f>
        <v>0</v>
      </c>
      <c r="S327" s="84">
        <f t="shared" si="292"/>
        <v>0</v>
      </c>
      <c r="T327" s="84">
        <f t="shared" si="292"/>
        <v>0</v>
      </c>
      <c r="U327" s="84">
        <f t="shared" si="292"/>
        <v>0</v>
      </c>
      <c r="V327" s="84">
        <f t="shared" ref="V327:W330" si="293">H327</f>
        <v>0</v>
      </c>
      <c r="W327" s="84">
        <f t="shared" si="293"/>
        <v>0</v>
      </c>
      <c r="X327" s="84">
        <f t="shared" ref="X327:AA330" si="294">J327</f>
        <v>0</v>
      </c>
      <c r="Y327" s="84">
        <f t="shared" si="294"/>
        <v>0</v>
      </c>
      <c r="Z327" s="84">
        <f t="shared" si="294"/>
        <v>0</v>
      </c>
      <c r="AA327" s="84">
        <f t="shared" si="294"/>
        <v>0</v>
      </c>
      <c r="AB327" s="84">
        <f t="shared" ref="AB327:AC330" si="295">N327</f>
        <v>0</v>
      </c>
      <c r="AC327" s="84">
        <f t="shared" si="295"/>
        <v>0</v>
      </c>
      <c r="AD327" s="84">
        <f t="shared" ref="AD327:AD330" si="296">P327</f>
        <v>0</v>
      </c>
      <c r="AF327" s="83">
        <f>R327*'Key Assumptions'!$C$25</f>
        <v>0</v>
      </c>
      <c r="AG327" s="83">
        <f>S327*'Key Assumptions'!$C$25</f>
        <v>0</v>
      </c>
      <c r="AH327" s="83">
        <f>T327*'Key Assumptions'!$C$25</f>
        <v>0</v>
      </c>
      <c r="AI327" s="83">
        <f>U327*'Key Assumptions'!$C$25</f>
        <v>0</v>
      </c>
      <c r="AJ327" s="83">
        <f>V327*'Key Assumptions'!$C$25</f>
        <v>0</v>
      </c>
      <c r="AK327" s="83">
        <f>W327*'Key Assumptions'!$C$25</f>
        <v>0</v>
      </c>
      <c r="AL327" s="83">
        <f>X327*'Key Assumptions'!$C$25</f>
        <v>0</v>
      </c>
      <c r="AM327" s="83">
        <f>Y327*'Key Assumptions'!$C$25</f>
        <v>0</v>
      </c>
      <c r="AN327" s="83">
        <f>Z327*'Key Assumptions'!$C$25</f>
        <v>0</v>
      </c>
      <c r="AO327" s="83">
        <f>AA327*'Key Assumptions'!$C$25</f>
        <v>0</v>
      </c>
      <c r="AP327" s="83">
        <f>AB327*'Key Assumptions'!$C$25</f>
        <v>0</v>
      </c>
      <c r="AQ327" s="83">
        <f>AC327*'Key Assumptions'!$C$25</f>
        <v>0</v>
      </c>
      <c r="AR327" s="83">
        <f>AD327*'Key Assumptions'!$C$25</f>
        <v>0</v>
      </c>
      <c r="AT327" t="s">
        <v>106</v>
      </c>
    </row>
    <row r="328" spans="1:46" x14ac:dyDescent="0.25">
      <c r="A328" s="10" t="str">
        <f>KPCO_Additions_Summer!A328</f>
        <v>Big Sandy #1_Ext Gas</v>
      </c>
      <c r="B328" s="10">
        <f>KPCO_Additions_Summer!B328</f>
        <v>2031</v>
      </c>
      <c r="C328" s="10" t="str">
        <f>KPCO_Additions_Summer!C328</f>
        <v>Big Sandy Ext</v>
      </c>
      <c r="D328" s="103">
        <v>285</v>
      </c>
      <c r="E328" s="103">
        <v>285</v>
      </c>
      <c r="F328" s="103">
        <v>285</v>
      </c>
      <c r="G328" s="103"/>
      <c r="H328" s="103">
        <v>285</v>
      </c>
      <c r="I328" s="103">
        <v>285</v>
      </c>
      <c r="J328" s="103">
        <v>285</v>
      </c>
      <c r="K328" s="103">
        <v>285</v>
      </c>
      <c r="L328" s="103">
        <v>285</v>
      </c>
      <c r="M328" s="103">
        <v>285</v>
      </c>
      <c r="N328" s="103"/>
      <c r="O328" s="103"/>
      <c r="P328" s="102"/>
      <c r="R328" s="84">
        <f t="shared" si="292"/>
        <v>285</v>
      </c>
      <c r="S328" s="84">
        <f t="shared" si="292"/>
        <v>285</v>
      </c>
      <c r="T328" s="84">
        <f t="shared" si="292"/>
        <v>285</v>
      </c>
      <c r="U328" s="84">
        <f t="shared" si="292"/>
        <v>0</v>
      </c>
      <c r="V328" s="84">
        <f t="shared" si="293"/>
        <v>285</v>
      </c>
      <c r="W328" s="84">
        <f t="shared" si="293"/>
        <v>285</v>
      </c>
      <c r="X328" s="84">
        <f t="shared" si="294"/>
        <v>285</v>
      </c>
      <c r="Y328" s="84">
        <f t="shared" si="294"/>
        <v>285</v>
      </c>
      <c r="Z328" s="84">
        <f t="shared" si="294"/>
        <v>285</v>
      </c>
      <c r="AA328" s="84">
        <f t="shared" si="294"/>
        <v>285</v>
      </c>
      <c r="AB328" s="84">
        <f t="shared" si="295"/>
        <v>0</v>
      </c>
      <c r="AC328" s="84">
        <f t="shared" si="295"/>
        <v>0</v>
      </c>
      <c r="AD328" s="84">
        <f t="shared" si="296"/>
        <v>0</v>
      </c>
      <c r="AF328" s="83">
        <f t="shared" ref="AF328:AI329" si="297">R328</f>
        <v>285</v>
      </c>
      <c r="AG328" s="83">
        <f t="shared" si="297"/>
        <v>285</v>
      </c>
      <c r="AH328" s="83">
        <f t="shared" si="297"/>
        <v>285</v>
      </c>
      <c r="AI328" s="83">
        <f t="shared" si="297"/>
        <v>0</v>
      </c>
      <c r="AJ328" s="83">
        <f t="shared" ref="AJ328:AK329" si="298">V328</f>
        <v>285</v>
      </c>
      <c r="AK328" s="83">
        <f t="shared" si="298"/>
        <v>285</v>
      </c>
      <c r="AL328" s="83">
        <f t="shared" ref="AL328:AO329" si="299">X328</f>
        <v>285</v>
      </c>
      <c r="AM328" s="83">
        <f t="shared" si="299"/>
        <v>285</v>
      </c>
      <c r="AN328" s="83">
        <f t="shared" si="299"/>
        <v>285</v>
      </c>
      <c r="AO328" s="83">
        <f t="shared" si="299"/>
        <v>285</v>
      </c>
      <c r="AP328" s="83">
        <f t="shared" ref="AP328:AQ329" si="300">AB328</f>
        <v>0</v>
      </c>
      <c r="AQ328" s="83">
        <f t="shared" si="300"/>
        <v>0</v>
      </c>
      <c r="AR328" s="83">
        <f t="shared" ref="AR328:AR329" si="301">AD328</f>
        <v>0</v>
      </c>
      <c r="AT328" t="s">
        <v>12</v>
      </c>
    </row>
    <row r="329" spans="1:46" x14ac:dyDescent="0.25">
      <c r="A329" s="10" t="str">
        <f>KPCO_Additions_Summer!A329</f>
        <v>Big Sandy #1_Ext_NGCCS retrofit 2031</v>
      </c>
      <c r="B329" s="10">
        <f>KPCO_Additions_Summer!B329</f>
        <v>2031</v>
      </c>
      <c r="C329" s="10" t="str">
        <f>KPCO_Additions_Summer!C329</f>
        <v>Big Sandy Ext CCS</v>
      </c>
      <c r="D329" s="103"/>
      <c r="E329" s="102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2"/>
      <c r="R329" s="84">
        <f t="shared" si="292"/>
        <v>0</v>
      </c>
      <c r="S329" s="84">
        <f t="shared" si="292"/>
        <v>0</v>
      </c>
      <c r="T329" s="84">
        <f t="shared" si="292"/>
        <v>0</v>
      </c>
      <c r="U329" s="84">
        <f t="shared" si="292"/>
        <v>0</v>
      </c>
      <c r="V329" s="84">
        <f t="shared" si="293"/>
        <v>0</v>
      </c>
      <c r="W329" s="84">
        <f t="shared" si="293"/>
        <v>0</v>
      </c>
      <c r="X329" s="84">
        <f t="shared" si="294"/>
        <v>0</v>
      </c>
      <c r="Y329" s="84">
        <f t="shared" si="294"/>
        <v>0</v>
      </c>
      <c r="Z329" s="84">
        <f t="shared" si="294"/>
        <v>0</v>
      </c>
      <c r="AA329" s="84">
        <f t="shared" si="294"/>
        <v>0</v>
      </c>
      <c r="AB329" s="84">
        <f t="shared" si="295"/>
        <v>0</v>
      </c>
      <c r="AC329" s="84">
        <f t="shared" si="295"/>
        <v>0</v>
      </c>
      <c r="AD329" s="84">
        <f t="shared" si="296"/>
        <v>0</v>
      </c>
      <c r="AF329" s="83">
        <f t="shared" si="297"/>
        <v>0</v>
      </c>
      <c r="AG329" s="83">
        <f t="shared" si="297"/>
        <v>0</v>
      </c>
      <c r="AH329" s="83">
        <f t="shared" si="297"/>
        <v>0</v>
      </c>
      <c r="AI329" s="83">
        <f t="shared" si="297"/>
        <v>0</v>
      </c>
      <c r="AJ329" s="83">
        <f t="shared" si="298"/>
        <v>0</v>
      </c>
      <c r="AK329" s="83">
        <f t="shared" si="298"/>
        <v>0</v>
      </c>
      <c r="AL329" s="83">
        <f t="shared" si="299"/>
        <v>0</v>
      </c>
      <c r="AM329" s="83">
        <f t="shared" si="299"/>
        <v>0</v>
      </c>
      <c r="AN329" s="83">
        <f t="shared" si="299"/>
        <v>0</v>
      </c>
      <c r="AO329" s="83">
        <f t="shared" si="299"/>
        <v>0</v>
      </c>
      <c r="AP329" s="83">
        <f t="shared" si="300"/>
        <v>0</v>
      </c>
      <c r="AQ329" s="83">
        <f t="shared" si="300"/>
        <v>0</v>
      </c>
      <c r="AR329" s="83">
        <f t="shared" si="301"/>
        <v>0</v>
      </c>
      <c r="AT329" t="s">
        <v>107</v>
      </c>
    </row>
    <row r="330" spans="1:46" x14ac:dyDescent="0.25">
      <c r="A330" s="10" t="str">
        <f>KPCO_Additions_Summer!A330</f>
        <v>Solar+Storage 3-1 2023</v>
      </c>
      <c r="B330" s="10">
        <f>KPCO_Additions_Summer!B330</f>
        <v>2023</v>
      </c>
      <c r="C330" s="10" t="str">
        <f>KPCO_Additions_Summer!C330</f>
        <v>Solar + Storage</v>
      </c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2"/>
      <c r="R330" s="84">
        <f t="shared" si="292"/>
        <v>0</v>
      </c>
      <c r="S330" s="84">
        <f t="shared" si="292"/>
        <v>0</v>
      </c>
      <c r="T330" s="84">
        <f t="shared" si="292"/>
        <v>0</v>
      </c>
      <c r="U330" s="84">
        <f t="shared" si="292"/>
        <v>0</v>
      </c>
      <c r="V330" s="84">
        <f t="shared" si="293"/>
        <v>0</v>
      </c>
      <c r="W330" s="84">
        <f t="shared" si="293"/>
        <v>0</v>
      </c>
      <c r="X330" s="84">
        <f t="shared" si="294"/>
        <v>0</v>
      </c>
      <c r="Y330" s="84">
        <f t="shared" si="294"/>
        <v>0</v>
      </c>
      <c r="Z330" s="84">
        <f t="shared" si="294"/>
        <v>0</v>
      </c>
      <c r="AA330" s="84">
        <f t="shared" si="294"/>
        <v>0</v>
      </c>
      <c r="AB330" s="84">
        <f t="shared" si="295"/>
        <v>0</v>
      </c>
      <c r="AC330" s="84">
        <f t="shared" si="295"/>
        <v>0</v>
      </c>
      <c r="AD330" s="84">
        <f t="shared" si="296"/>
        <v>0</v>
      </c>
      <c r="AF330" s="83">
        <f>R330*'Key Assumptions'!$E$56*'Key Assumptions'!$D22+R330*'Key Assumptions'!$F$56*'Key Assumptions'!$G22</f>
        <v>0</v>
      </c>
      <c r="AG330" s="83">
        <f>S330*'Key Assumptions'!$E$56*'Key Assumptions'!$D22+S330*'Key Assumptions'!$F$56*'Key Assumptions'!$G22</f>
        <v>0</v>
      </c>
      <c r="AH330" s="83">
        <f>T330*'Key Assumptions'!$E$56*'Key Assumptions'!$D22+T330*'Key Assumptions'!$F$56*'Key Assumptions'!$G22</f>
        <v>0</v>
      </c>
      <c r="AI330" s="83">
        <f>U330*'Key Assumptions'!$E$56*'Key Assumptions'!$D22+U330*'Key Assumptions'!$F$56*'Key Assumptions'!$G22</f>
        <v>0</v>
      </c>
      <c r="AJ330" s="83">
        <f>V330*'Key Assumptions'!$E$56*'Key Assumptions'!$D22+V330*'Key Assumptions'!$F$56*'Key Assumptions'!$G22</f>
        <v>0</v>
      </c>
      <c r="AK330" s="83">
        <f>W330*'Key Assumptions'!$E$56*'Key Assumptions'!$D22+W330*'Key Assumptions'!$F$56*'Key Assumptions'!$G22</f>
        <v>0</v>
      </c>
      <c r="AL330" s="83">
        <f>X330*'Key Assumptions'!$E$56*'Key Assumptions'!$D22+X330*'Key Assumptions'!$F$56*'Key Assumptions'!$G22</f>
        <v>0</v>
      </c>
      <c r="AM330" s="83">
        <f>Y330*'Key Assumptions'!$E$56*'Key Assumptions'!$D22+Y330*'Key Assumptions'!$F$56*'Key Assumptions'!$G22</f>
        <v>0</v>
      </c>
      <c r="AN330" s="83">
        <f>Z330*'Key Assumptions'!$E$56*'Key Assumptions'!$D22+Z330*'Key Assumptions'!$F$56*'Key Assumptions'!$G22</f>
        <v>0</v>
      </c>
      <c r="AO330" s="83">
        <f>AA330*'Key Assumptions'!$E$56*'Key Assumptions'!$D22+AA330*'Key Assumptions'!$F$56*'Key Assumptions'!$G22</f>
        <v>0</v>
      </c>
      <c r="AP330" s="83">
        <f>AB330*'Key Assumptions'!$E$56*'Key Assumptions'!$D22+AB330*'Key Assumptions'!$F$56*'Key Assumptions'!$G22</f>
        <v>0</v>
      </c>
      <c r="AQ330" s="83">
        <f>AC330*'Key Assumptions'!$E$56*'Key Assumptions'!$D22+AC330*'Key Assumptions'!$F$56*'Key Assumptions'!$G22</f>
        <v>0</v>
      </c>
      <c r="AR330" s="83">
        <f>AD330*'Key Assumptions'!$E$56*'Key Assumptions'!$D22+AD330*'Key Assumptions'!$F$56*'Key Assumptions'!$G22</f>
        <v>0</v>
      </c>
      <c r="AT330" t="s">
        <v>10</v>
      </c>
    </row>
    <row r="331" spans="1:46" x14ac:dyDescent="0.25">
      <c r="A331" s="10" t="str">
        <f>KPCO_Additions_Summer!A331</f>
        <v>Solar+Storage 3-1 2024</v>
      </c>
      <c r="B331" s="10">
        <f>KPCO_Additions_Summer!B331</f>
        <v>2024</v>
      </c>
      <c r="C331" s="10" t="str">
        <f>KPCO_Additions_Summer!C331</f>
        <v>Solar + Storage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2"/>
      <c r="R331" s="83">
        <f t="shared" ref="R331:R350" si="302">D331+R330</f>
        <v>0</v>
      </c>
      <c r="S331" s="83">
        <f t="shared" ref="S331:S350" si="303">E331+S330</f>
        <v>0</v>
      </c>
      <c r="T331" s="83">
        <f t="shared" ref="T331:T350" si="304">F331+T330</f>
        <v>0</v>
      </c>
      <c r="U331" s="83">
        <f t="shared" ref="U331:U350" si="305">G331+U330</f>
        <v>0</v>
      </c>
      <c r="V331" s="83">
        <f t="shared" ref="V331:W346" si="306">H331+V330</f>
        <v>0</v>
      </c>
      <c r="W331" s="83">
        <f t="shared" si="306"/>
        <v>0</v>
      </c>
      <c r="X331" s="83">
        <f t="shared" ref="X331:X350" si="307">J331+X330</f>
        <v>0</v>
      </c>
      <c r="Y331" s="83">
        <f t="shared" ref="Y331:Y350" si="308">K331+Y330</f>
        <v>0</v>
      </c>
      <c r="Z331" s="83">
        <f t="shared" ref="Z331:Z350" si="309">L331+Z330</f>
        <v>0</v>
      </c>
      <c r="AA331" s="83">
        <f t="shared" ref="AA331:AA346" si="310">M331+AA330</f>
        <v>0</v>
      </c>
      <c r="AB331" s="83">
        <f t="shared" ref="AB331:AC346" si="311">N331+AB330</f>
        <v>0</v>
      </c>
      <c r="AC331" s="83">
        <f t="shared" si="311"/>
        <v>0</v>
      </c>
      <c r="AD331" s="83">
        <f t="shared" ref="AD331:AD346" si="312">P331+AD330</f>
        <v>0</v>
      </c>
      <c r="AF331" s="83">
        <f>R331*'Key Assumptions'!$E$56*'Key Assumptions'!$D23+R331*'Key Assumptions'!$F$56*'Key Assumptions'!$G23</f>
        <v>0</v>
      </c>
      <c r="AG331" s="83">
        <f>S331*'Key Assumptions'!$E$56*'Key Assumptions'!$D23+S331*'Key Assumptions'!$F$56*'Key Assumptions'!$G23</f>
        <v>0</v>
      </c>
      <c r="AH331" s="83">
        <f>T331*'Key Assumptions'!$E$56*'Key Assumptions'!$D23+T331*'Key Assumptions'!$F$56*'Key Assumptions'!$G23</f>
        <v>0</v>
      </c>
      <c r="AI331" s="83">
        <f>U331*'Key Assumptions'!$E$56*'Key Assumptions'!$D23+U331*'Key Assumptions'!$F$56*'Key Assumptions'!$G23</f>
        <v>0</v>
      </c>
      <c r="AJ331" s="83">
        <f>V331*'Key Assumptions'!$E$56*'Key Assumptions'!$D23+V331*'Key Assumptions'!$F$56*'Key Assumptions'!$G23</f>
        <v>0</v>
      </c>
      <c r="AK331" s="83">
        <f>W331*'Key Assumptions'!$E$56*'Key Assumptions'!$D23+W331*'Key Assumptions'!$F$56*'Key Assumptions'!$G23</f>
        <v>0</v>
      </c>
      <c r="AL331" s="83">
        <f>X331*'Key Assumptions'!$E$56*'Key Assumptions'!$D23+X331*'Key Assumptions'!$F$56*'Key Assumptions'!$G23</f>
        <v>0</v>
      </c>
      <c r="AM331" s="83">
        <f>Y331*'Key Assumptions'!$E$56*'Key Assumptions'!$D23+Y331*'Key Assumptions'!$F$56*'Key Assumptions'!$G23</f>
        <v>0</v>
      </c>
      <c r="AN331" s="83">
        <f>Z331*'Key Assumptions'!$E$56*'Key Assumptions'!$D23+Z331*'Key Assumptions'!$F$56*'Key Assumptions'!$G23</f>
        <v>0</v>
      </c>
      <c r="AO331" s="83">
        <f>AA331*'Key Assumptions'!$E$56*'Key Assumptions'!$D23+AA331*'Key Assumptions'!$F$56*'Key Assumptions'!$G23</f>
        <v>0</v>
      </c>
      <c r="AP331" s="83">
        <f>AB331*'Key Assumptions'!$E$56*'Key Assumptions'!$D23+AB331*'Key Assumptions'!$F$56*'Key Assumptions'!$G23</f>
        <v>0</v>
      </c>
      <c r="AQ331" s="83">
        <f>AC331*'Key Assumptions'!$E$56*'Key Assumptions'!$D23+AC331*'Key Assumptions'!$F$56*'Key Assumptions'!$G23</f>
        <v>0</v>
      </c>
      <c r="AR331" s="83">
        <f>AD331*'Key Assumptions'!$E$56*'Key Assumptions'!$D23+AD331*'Key Assumptions'!$F$56*'Key Assumptions'!$G23</f>
        <v>0</v>
      </c>
      <c r="AT331" t="s">
        <v>10</v>
      </c>
    </row>
    <row r="332" spans="1:46" x14ac:dyDescent="0.25">
      <c r="A332" s="10" t="str">
        <f>KPCO_Additions_Summer!A332</f>
        <v>Solar+Storage 3-1 2025</v>
      </c>
      <c r="B332" s="10">
        <f>KPCO_Additions_Summer!B332</f>
        <v>2025</v>
      </c>
      <c r="C332" s="10" t="str">
        <f>KPCO_Additions_Summer!C332</f>
        <v>Solar + Storage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2"/>
      <c r="R332" s="83">
        <f t="shared" si="302"/>
        <v>0</v>
      </c>
      <c r="S332" s="83">
        <f t="shared" si="303"/>
        <v>0</v>
      </c>
      <c r="T332" s="83">
        <f t="shared" si="304"/>
        <v>0</v>
      </c>
      <c r="U332" s="83">
        <f t="shared" si="305"/>
        <v>0</v>
      </c>
      <c r="V332" s="83">
        <f t="shared" si="306"/>
        <v>0</v>
      </c>
      <c r="W332" s="83">
        <f t="shared" si="306"/>
        <v>0</v>
      </c>
      <c r="X332" s="83">
        <f t="shared" si="307"/>
        <v>0</v>
      </c>
      <c r="Y332" s="83">
        <f t="shared" si="308"/>
        <v>0</v>
      </c>
      <c r="Z332" s="83">
        <f t="shared" si="309"/>
        <v>0</v>
      </c>
      <c r="AA332" s="83">
        <f t="shared" si="310"/>
        <v>0</v>
      </c>
      <c r="AB332" s="83">
        <f t="shared" si="311"/>
        <v>0</v>
      </c>
      <c r="AC332" s="83">
        <f t="shared" si="311"/>
        <v>0</v>
      </c>
      <c r="AD332" s="83">
        <f t="shared" si="312"/>
        <v>0</v>
      </c>
      <c r="AF332" s="83">
        <f>R332*'Key Assumptions'!$E$56*'Key Assumptions'!$D24+R332*'Key Assumptions'!$F$56*'Key Assumptions'!$G24</f>
        <v>0</v>
      </c>
      <c r="AG332" s="83">
        <f>S332*'Key Assumptions'!$E$56*'Key Assumptions'!$D24+S332*'Key Assumptions'!$F$56*'Key Assumptions'!$G24</f>
        <v>0</v>
      </c>
      <c r="AH332" s="83">
        <f>T332*'Key Assumptions'!$E$56*'Key Assumptions'!$D24+T332*'Key Assumptions'!$F$56*'Key Assumptions'!$G24</f>
        <v>0</v>
      </c>
      <c r="AI332" s="83">
        <f>U332*'Key Assumptions'!$E$56*'Key Assumptions'!$D24+U332*'Key Assumptions'!$F$56*'Key Assumptions'!$G24</f>
        <v>0</v>
      </c>
      <c r="AJ332" s="83">
        <f>V332*'Key Assumptions'!$E$56*'Key Assumptions'!$D24+V332*'Key Assumptions'!$F$56*'Key Assumptions'!$G24</f>
        <v>0</v>
      </c>
      <c r="AK332" s="83">
        <f>W332*'Key Assumptions'!$E$56*'Key Assumptions'!$D24+W332*'Key Assumptions'!$F$56*'Key Assumptions'!$G24</f>
        <v>0</v>
      </c>
      <c r="AL332" s="83">
        <f>X332*'Key Assumptions'!$E$56*'Key Assumptions'!$D24+X332*'Key Assumptions'!$F$56*'Key Assumptions'!$G24</f>
        <v>0</v>
      </c>
      <c r="AM332" s="83">
        <f>Y332*'Key Assumptions'!$E$56*'Key Assumptions'!$D24+Y332*'Key Assumptions'!$F$56*'Key Assumptions'!$G24</f>
        <v>0</v>
      </c>
      <c r="AN332" s="83">
        <f>Z332*'Key Assumptions'!$E$56*'Key Assumptions'!$D24+Z332*'Key Assumptions'!$F$56*'Key Assumptions'!$G24</f>
        <v>0</v>
      </c>
      <c r="AO332" s="83">
        <f>AA332*'Key Assumptions'!$E$56*'Key Assumptions'!$D24+AA332*'Key Assumptions'!$F$56*'Key Assumptions'!$G24</f>
        <v>0</v>
      </c>
      <c r="AP332" s="83">
        <f>AB332*'Key Assumptions'!$E$56*'Key Assumptions'!$D24+AB332*'Key Assumptions'!$F$56*'Key Assumptions'!$G24</f>
        <v>0</v>
      </c>
      <c r="AQ332" s="83">
        <f>AC332*'Key Assumptions'!$E$56*'Key Assumptions'!$D24+AC332*'Key Assumptions'!$F$56*'Key Assumptions'!$G24</f>
        <v>0</v>
      </c>
      <c r="AR332" s="83">
        <f>AD332*'Key Assumptions'!$E$56*'Key Assumptions'!$D24+AD332*'Key Assumptions'!$F$56*'Key Assumptions'!$G24</f>
        <v>0</v>
      </c>
      <c r="AT332" t="s">
        <v>10</v>
      </c>
    </row>
    <row r="333" spans="1:46" x14ac:dyDescent="0.25">
      <c r="A333" s="10" t="str">
        <f>KPCO_Additions_Summer!A333</f>
        <v>Solar+Storage 3-1 2026</v>
      </c>
      <c r="B333" s="10">
        <f>KPCO_Additions_Summer!B333</f>
        <v>2026</v>
      </c>
      <c r="C333" s="10" t="str">
        <f>KPCO_Additions_Summer!C333</f>
        <v>Solar + Storage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2"/>
      <c r="R333" s="83">
        <f t="shared" si="302"/>
        <v>0</v>
      </c>
      <c r="S333" s="83">
        <f t="shared" si="303"/>
        <v>0</v>
      </c>
      <c r="T333" s="83">
        <f t="shared" si="304"/>
        <v>0</v>
      </c>
      <c r="U333" s="83">
        <f t="shared" si="305"/>
        <v>0</v>
      </c>
      <c r="V333" s="83">
        <f t="shared" si="306"/>
        <v>0</v>
      </c>
      <c r="W333" s="83">
        <f t="shared" si="306"/>
        <v>0</v>
      </c>
      <c r="X333" s="83">
        <f t="shared" si="307"/>
        <v>0</v>
      </c>
      <c r="Y333" s="83">
        <f t="shared" si="308"/>
        <v>0</v>
      </c>
      <c r="Z333" s="83">
        <f t="shared" si="309"/>
        <v>0</v>
      </c>
      <c r="AA333" s="83">
        <f t="shared" si="310"/>
        <v>0</v>
      </c>
      <c r="AB333" s="83">
        <f t="shared" si="311"/>
        <v>0</v>
      </c>
      <c r="AC333" s="83">
        <f t="shared" si="311"/>
        <v>0</v>
      </c>
      <c r="AD333" s="83">
        <f t="shared" si="312"/>
        <v>0</v>
      </c>
      <c r="AF333" s="83">
        <f>R333*'Key Assumptions'!$E$56*'Key Assumptions'!$D25+R333*'Key Assumptions'!$F$56*'Key Assumptions'!$G25</f>
        <v>0</v>
      </c>
      <c r="AG333" s="83">
        <f>S333*'Key Assumptions'!$E$56*'Key Assumptions'!$D25+S333*'Key Assumptions'!$F$56*'Key Assumptions'!$G25</f>
        <v>0</v>
      </c>
      <c r="AH333" s="83">
        <f>T333*'Key Assumptions'!$E$56*'Key Assumptions'!$D25+T333*'Key Assumptions'!$F$56*'Key Assumptions'!$G25</f>
        <v>0</v>
      </c>
      <c r="AI333" s="83">
        <f>U333*'Key Assumptions'!$E$56*'Key Assumptions'!$D25+U333*'Key Assumptions'!$F$56*'Key Assumptions'!$G25</f>
        <v>0</v>
      </c>
      <c r="AJ333" s="83">
        <f>V333*'Key Assumptions'!$E$56*'Key Assumptions'!$D25+V333*'Key Assumptions'!$F$56*'Key Assumptions'!$G25</f>
        <v>0</v>
      </c>
      <c r="AK333" s="83">
        <f>W333*'Key Assumptions'!$E$56*'Key Assumptions'!$D25+W333*'Key Assumptions'!$F$56*'Key Assumptions'!$G25</f>
        <v>0</v>
      </c>
      <c r="AL333" s="83">
        <f>X333*'Key Assumptions'!$E$56*'Key Assumptions'!$D25+X333*'Key Assumptions'!$F$56*'Key Assumptions'!$G25</f>
        <v>0</v>
      </c>
      <c r="AM333" s="83">
        <f>Y333*'Key Assumptions'!$E$56*'Key Assumptions'!$D25+Y333*'Key Assumptions'!$F$56*'Key Assumptions'!$G25</f>
        <v>0</v>
      </c>
      <c r="AN333" s="83">
        <f>Z333*'Key Assumptions'!$E$56*'Key Assumptions'!$D25+Z333*'Key Assumptions'!$F$56*'Key Assumptions'!$G25</f>
        <v>0</v>
      </c>
      <c r="AO333" s="83">
        <f>AA333*'Key Assumptions'!$E$56*'Key Assumptions'!$D25+AA333*'Key Assumptions'!$F$56*'Key Assumptions'!$G25</f>
        <v>0</v>
      </c>
      <c r="AP333" s="83">
        <f>AB333*'Key Assumptions'!$E$56*'Key Assumptions'!$D25+AB333*'Key Assumptions'!$F$56*'Key Assumptions'!$G25</f>
        <v>0</v>
      </c>
      <c r="AQ333" s="83">
        <f>AC333*'Key Assumptions'!$E$56*'Key Assumptions'!$D25+AC333*'Key Assumptions'!$F$56*'Key Assumptions'!$G25</f>
        <v>0</v>
      </c>
      <c r="AR333" s="83">
        <f>AD333*'Key Assumptions'!$E$56*'Key Assumptions'!$D25+AD333*'Key Assumptions'!$F$56*'Key Assumptions'!$G25</f>
        <v>0</v>
      </c>
      <c r="AT333" t="s">
        <v>10</v>
      </c>
    </row>
    <row r="334" spans="1:46" x14ac:dyDescent="0.25">
      <c r="A334" s="10" t="str">
        <f>KPCO_Additions_Summer!A334</f>
        <v>Solar+Storage 3-1 2027</v>
      </c>
      <c r="B334" s="10">
        <f>KPCO_Additions_Summer!B334</f>
        <v>2027</v>
      </c>
      <c r="C334" s="10" t="str">
        <f>KPCO_Additions_Summer!C334</f>
        <v>Solar + Storage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2"/>
      <c r="R334" s="83">
        <f t="shared" si="302"/>
        <v>0</v>
      </c>
      <c r="S334" s="83">
        <f t="shared" si="303"/>
        <v>0</v>
      </c>
      <c r="T334" s="83">
        <f t="shared" si="304"/>
        <v>0</v>
      </c>
      <c r="U334" s="83">
        <f t="shared" si="305"/>
        <v>0</v>
      </c>
      <c r="V334" s="83">
        <f t="shared" si="306"/>
        <v>0</v>
      </c>
      <c r="W334" s="83">
        <f t="shared" si="306"/>
        <v>0</v>
      </c>
      <c r="X334" s="83">
        <f t="shared" si="307"/>
        <v>0</v>
      </c>
      <c r="Y334" s="83">
        <f t="shared" si="308"/>
        <v>0</v>
      </c>
      <c r="Z334" s="83">
        <f t="shared" si="309"/>
        <v>0</v>
      </c>
      <c r="AA334" s="83">
        <f t="shared" si="310"/>
        <v>0</v>
      </c>
      <c r="AB334" s="83">
        <f t="shared" si="311"/>
        <v>0</v>
      </c>
      <c r="AC334" s="83">
        <f t="shared" si="311"/>
        <v>0</v>
      </c>
      <c r="AD334" s="83">
        <f t="shared" si="312"/>
        <v>0</v>
      </c>
      <c r="AF334" s="83">
        <f>R334*'Key Assumptions'!$E$56*'Key Assumptions'!$D26+R334*'Key Assumptions'!$F$56*'Key Assumptions'!$G26</f>
        <v>0</v>
      </c>
      <c r="AG334" s="83">
        <f>S334*'Key Assumptions'!$E$56*'Key Assumptions'!$D26+S334*'Key Assumptions'!$F$56*'Key Assumptions'!$G26</f>
        <v>0</v>
      </c>
      <c r="AH334" s="83">
        <f>T334*'Key Assumptions'!$E$56*'Key Assumptions'!$D26+T334*'Key Assumptions'!$F$56*'Key Assumptions'!$G26</f>
        <v>0</v>
      </c>
      <c r="AI334" s="83">
        <f>U334*'Key Assumptions'!$E$56*'Key Assumptions'!$D26+U334*'Key Assumptions'!$F$56*'Key Assumptions'!$G26</f>
        <v>0</v>
      </c>
      <c r="AJ334" s="83">
        <f>V334*'Key Assumptions'!$E$56*'Key Assumptions'!$D26+V334*'Key Assumptions'!$F$56*'Key Assumptions'!$G26</f>
        <v>0</v>
      </c>
      <c r="AK334" s="83">
        <f>W334*'Key Assumptions'!$E$56*'Key Assumptions'!$D26+W334*'Key Assumptions'!$F$56*'Key Assumptions'!$G26</f>
        <v>0</v>
      </c>
      <c r="AL334" s="83">
        <f>X334*'Key Assumptions'!$E$56*'Key Assumptions'!$D26+X334*'Key Assumptions'!$F$56*'Key Assumptions'!$G26</f>
        <v>0</v>
      </c>
      <c r="AM334" s="83">
        <f>Y334*'Key Assumptions'!$E$56*'Key Assumptions'!$D26+Y334*'Key Assumptions'!$F$56*'Key Assumptions'!$G26</f>
        <v>0</v>
      </c>
      <c r="AN334" s="83">
        <f>Z334*'Key Assumptions'!$E$56*'Key Assumptions'!$D26+Z334*'Key Assumptions'!$F$56*'Key Assumptions'!$G26</f>
        <v>0</v>
      </c>
      <c r="AO334" s="83">
        <f>AA334*'Key Assumptions'!$E$56*'Key Assumptions'!$D26+AA334*'Key Assumptions'!$F$56*'Key Assumptions'!$G26</f>
        <v>0</v>
      </c>
      <c r="AP334" s="83">
        <f>AB334*'Key Assumptions'!$E$56*'Key Assumptions'!$D26+AB334*'Key Assumptions'!$F$56*'Key Assumptions'!$G26</f>
        <v>0</v>
      </c>
      <c r="AQ334" s="83">
        <f>AC334*'Key Assumptions'!$E$56*'Key Assumptions'!$D26+AC334*'Key Assumptions'!$F$56*'Key Assumptions'!$G26</f>
        <v>0</v>
      </c>
      <c r="AR334" s="83">
        <f>AD334*'Key Assumptions'!$E$56*'Key Assumptions'!$D26+AD334*'Key Assumptions'!$F$56*'Key Assumptions'!$G26</f>
        <v>0</v>
      </c>
      <c r="AT334" t="s">
        <v>10</v>
      </c>
    </row>
    <row r="335" spans="1:46" x14ac:dyDescent="0.25">
      <c r="A335" s="10" t="str">
        <f>KPCO_Additions_Summer!A335</f>
        <v>Solar+Storage 3-1 2028</v>
      </c>
      <c r="B335" s="10">
        <f>KPCO_Additions_Summer!B335</f>
        <v>2028</v>
      </c>
      <c r="C335" s="10" t="str">
        <f>KPCO_Additions_Summer!C335</f>
        <v>Solar + Storage</v>
      </c>
      <c r="D335" s="103"/>
      <c r="E335" s="103"/>
      <c r="F335" s="103"/>
      <c r="G335" s="103">
        <v>200</v>
      </c>
      <c r="H335" s="103"/>
      <c r="I335" s="103"/>
      <c r="J335" s="103"/>
      <c r="K335" s="103">
        <v>300</v>
      </c>
      <c r="L335" s="103"/>
      <c r="M335" s="103"/>
      <c r="N335" s="103"/>
      <c r="O335" s="103"/>
      <c r="P335" s="102"/>
      <c r="R335" s="83">
        <f t="shared" si="302"/>
        <v>0</v>
      </c>
      <c r="S335" s="83">
        <f t="shared" si="303"/>
        <v>0</v>
      </c>
      <c r="T335" s="83">
        <f t="shared" si="304"/>
        <v>0</v>
      </c>
      <c r="U335" s="83">
        <f t="shared" si="305"/>
        <v>200</v>
      </c>
      <c r="V335" s="83">
        <f t="shared" si="306"/>
        <v>0</v>
      </c>
      <c r="W335" s="83">
        <f t="shared" si="306"/>
        <v>0</v>
      </c>
      <c r="X335" s="83">
        <f t="shared" si="307"/>
        <v>0</v>
      </c>
      <c r="Y335" s="83">
        <f t="shared" si="308"/>
        <v>300</v>
      </c>
      <c r="Z335" s="83">
        <f t="shared" si="309"/>
        <v>0</v>
      </c>
      <c r="AA335" s="83">
        <f t="shared" si="310"/>
        <v>0</v>
      </c>
      <c r="AB335" s="83">
        <f t="shared" si="311"/>
        <v>0</v>
      </c>
      <c r="AC335" s="83">
        <f t="shared" si="311"/>
        <v>0</v>
      </c>
      <c r="AD335" s="83">
        <f t="shared" si="312"/>
        <v>0</v>
      </c>
      <c r="AF335" s="83">
        <f>R335*'Key Assumptions'!$E$56*'Key Assumptions'!$D27+R335*'Key Assumptions'!$F$56*'Key Assumptions'!$G27</f>
        <v>0</v>
      </c>
      <c r="AG335" s="83">
        <f>S335*'Key Assumptions'!$E$56*'Key Assumptions'!$D27+S335*'Key Assumptions'!$F$56*'Key Assumptions'!$G27</f>
        <v>0</v>
      </c>
      <c r="AH335" s="83">
        <f>T335*'Key Assumptions'!$E$56*'Key Assumptions'!$D27+T335*'Key Assumptions'!$F$56*'Key Assumptions'!$G27</f>
        <v>0</v>
      </c>
      <c r="AI335" s="83">
        <f>U335*'Key Assumptions'!$E$56*'Key Assumptions'!$D27+U335*'Key Assumptions'!$F$56*'Key Assumptions'!$G27</f>
        <v>44</v>
      </c>
      <c r="AJ335" s="83">
        <f>V335*'Key Assumptions'!$E$56*'Key Assumptions'!$D27+V335*'Key Assumptions'!$F$56*'Key Assumptions'!$G27</f>
        <v>0</v>
      </c>
      <c r="AK335" s="83">
        <f>W335*'Key Assumptions'!$E$56*'Key Assumptions'!$D27+W335*'Key Assumptions'!$F$56*'Key Assumptions'!$G27</f>
        <v>0</v>
      </c>
      <c r="AL335" s="83">
        <f>X335*'Key Assumptions'!$E$56*'Key Assumptions'!$D27+X335*'Key Assumptions'!$F$56*'Key Assumptions'!$G27</f>
        <v>0</v>
      </c>
      <c r="AM335" s="83">
        <f>Y335*'Key Assumptions'!$E$56*'Key Assumptions'!$D27+Y335*'Key Assumptions'!$F$56*'Key Assumptions'!$G27</f>
        <v>66</v>
      </c>
      <c r="AN335" s="83">
        <f>Z335*'Key Assumptions'!$E$56*'Key Assumptions'!$D27+Z335*'Key Assumptions'!$F$56*'Key Assumptions'!$G27</f>
        <v>0</v>
      </c>
      <c r="AO335" s="83">
        <f>AA335*'Key Assumptions'!$E$56*'Key Assumptions'!$D27+AA335*'Key Assumptions'!$F$56*'Key Assumptions'!$G27</f>
        <v>0</v>
      </c>
      <c r="AP335" s="83">
        <f>AB335*'Key Assumptions'!$E$56*'Key Assumptions'!$D27+AB335*'Key Assumptions'!$F$56*'Key Assumptions'!$G27</f>
        <v>0</v>
      </c>
      <c r="AQ335" s="83">
        <f>AC335*'Key Assumptions'!$E$56*'Key Assumptions'!$D27+AC335*'Key Assumptions'!$F$56*'Key Assumptions'!$G27</f>
        <v>0</v>
      </c>
      <c r="AR335" s="83">
        <f>AD335*'Key Assumptions'!$E$56*'Key Assumptions'!$D27+AD335*'Key Assumptions'!$F$56*'Key Assumptions'!$G27</f>
        <v>0</v>
      </c>
      <c r="AT335" t="s">
        <v>10</v>
      </c>
    </row>
    <row r="336" spans="1:46" x14ac:dyDescent="0.25">
      <c r="A336" s="10" t="str">
        <f>KPCO_Additions_Summer!A336</f>
        <v>Solar+Storage 3-1 2029</v>
      </c>
      <c r="B336" s="10">
        <f>KPCO_Additions_Summer!B336</f>
        <v>2029</v>
      </c>
      <c r="C336" s="10" t="str">
        <f>KPCO_Additions_Summer!C336</f>
        <v>Solar + Storage</v>
      </c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2"/>
      <c r="R336" s="83">
        <f t="shared" si="302"/>
        <v>0</v>
      </c>
      <c r="S336" s="83">
        <f t="shared" si="303"/>
        <v>0</v>
      </c>
      <c r="T336" s="83">
        <f t="shared" si="304"/>
        <v>0</v>
      </c>
      <c r="U336" s="83">
        <f t="shared" si="305"/>
        <v>200</v>
      </c>
      <c r="V336" s="83">
        <f t="shared" si="306"/>
        <v>0</v>
      </c>
      <c r="W336" s="83">
        <f t="shared" si="306"/>
        <v>0</v>
      </c>
      <c r="X336" s="83">
        <f t="shared" si="307"/>
        <v>0</v>
      </c>
      <c r="Y336" s="83">
        <f t="shared" si="308"/>
        <v>300</v>
      </c>
      <c r="Z336" s="83">
        <f t="shared" si="309"/>
        <v>0</v>
      </c>
      <c r="AA336" s="83">
        <f t="shared" si="310"/>
        <v>0</v>
      </c>
      <c r="AB336" s="83">
        <f t="shared" si="311"/>
        <v>0</v>
      </c>
      <c r="AC336" s="83">
        <f t="shared" si="311"/>
        <v>0</v>
      </c>
      <c r="AD336" s="83">
        <f t="shared" si="312"/>
        <v>0</v>
      </c>
      <c r="AF336" s="83">
        <f>R336*'Key Assumptions'!$E$56*'Key Assumptions'!$D28+R336*'Key Assumptions'!$F$56*'Key Assumptions'!$G28</f>
        <v>0</v>
      </c>
      <c r="AG336" s="83">
        <f>S336*'Key Assumptions'!$E$56*'Key Assumptions'!$D28+S336*'Key Assumptions'!$F$56*'Key Assumptions'!$G28</f>
        <v>0</v>
      </c>
      <c r="AH336" s="83">
        <f>T336*'Key Assumptions'!$E$56*'Key Assumptions'!$D28+T336*'Key Assumptions'!$F$56*'Key Assumptions'!$G28</f>
        <v>0</v>
      </c>
      <c r="AI336" s="83">
        <f>U336*'Key Assumptions'!$E$56*'Key Assumptions'!$D28+U336*'Key Assumptions'!$F$56*'Key Assumptions'!$G28</f>
        <v>44</v>
      </c>
      <c r="AJ336" s="83">
        <f>V336*'Key Assumptions'!$E$56*'Key Assumptions'!$D28+V336*'Key Assumptions'!$F$56*'Key Assumptions'!$G28</f>
        <v>0</v>
      </c>
      <c r="AK336" s="83">
        <f>W336*'Key Assumptions'!$E$56*'Key Assumptions'!$D28+W336*'Key Assumptions'!$F$56*'Key Assumptions'!$G28</f>
        <v>0</v>
      </c>
      <c r="AL336" s="83">
        <f>X336*'Key Assumptions'!$E$56*'Key Assumptions'!$D28+X336*'Key Assumptions'!$F$56*'Key Assumptions'!$G28</f>
        <v>0</v>
      </c>
      <c r="AM336" s="83">
        <f>Y336*'Key Assumptions'!$E$56*'Key Assumptions'!$D28+Y336*'Key Assumptions'!$F$56*'Key Assumptions'!$G28</f>
        <v>66</v>
      </c>
      <c r="AN336" s="83">
        <f>Z336*'Key Assumptions'!$E$56*'Key Assumptions'!$D28+Z336*'Key Assumptions'!$F$56*'Key Assumptions'!$G28</f>
        <v>0</v>
      </c>
      <c r="AO336" s="83">
        <f>AA336*'Key Assumptions'!$E$56*'Key Assumptions'!$D28+AA336*'Key Assumptions'!$F$56*'Key Assumptions'!$G28</f>
        <v>0</v>
      </c>
      <c r="AP336" s="83">
        <f>AB336*'Key Assumptions'!$E$56*'Key Assumptions'!$D28+AB336*'Key Assumptions'!$F$56*'Key Assumptions'!$G28</f>
        <v>0</v>
      </c>
      <c r="AQ336" s="83">
        <f>AC336*'Key Assumptions'!$E$56*'Key Assumptions'!$D28+AC336*'Key Assumptions'!$F$56*'Key Assumptions'!$G28</f>
        <v>0</v>
      </c>
      <c r="AR336" s="83">
        <f>AD336*'Key Assumptions'!$E$56*'Key Assumptions'!$D28+AD336*'Key Assumptions'!$F$56*'Key Assumptions'!$G28</f>
        <v>0</v>
      </c>
      <c r="AT336" t="s">
        <v>10</v>
      </c>
    </row>
    <row r="337" spans="1:46" x14ac:dyDescent="0.25">
      <c r="A337" s="10" t="str">
        <f>KPCO_Additions_Summer!A337</f>
        <v>Solar+Storage 3-1 2030</v>
      </c>
      <c r="B337" s="10">
        <f>KPCO_Additions_Summer!B337</f>
        <v>2030</v>
      </c>
      <c r="C337" s="10" t="str">
        <f>KPCO_Additions_Summer!C337</f>
        <v>Solar + Storage</v>
      </c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2"/>
      <c r="R337" s="83">
        <f t="shared" si="302"/>
        <v>0</v>
      </c>
      <c r="S337" s="83">
        <f t="shared" si="303"/>
        <v>0</v>
      </c>
      <c r="T337" s="83">
        <f t="shared" si="304"/>
        <v>0</v>
      </c>
      <c r="U337" s="83">
        <f t="shared" si="305"/>
        <v>200</v>
      </c>
      <c r="V337" s="83">
        <f t="shared" si="306"/>
        <v>0</v>
      </c>
      <c r="W337" s="83">
        <f t="shared" si="306"/>
        <v>0</v>
      </c>
      <c r="X337" s="83">
        <f t="shared" si="307"/>
        <v>0</v>
      </c>
      <c r="Y337" s="83">
        <f t="shared" si="308"/>
        <v>300</v>
      </c>
      <c r="Z337" s="83">
        <f t="shared" si="309"/>
        <v>0</v>
      </c>
      <c r="AA337" s="83">
        <f t="shared" si="310"/>
        <v>0</v>
      </c>
      <c r="AB337" s="83">
        <f t="shared" si="311"/>
        <v>0</v>
      </c>
      <c r="AC337" s="83">
        <f t="shared" si="311"/>
        <v>0</v>
      </c>
      <c r="AD337" s="83">
        <f t="shared" si="312"/>
        <v>0</v>
      </c>
      <c r="AF337" s="83">
        <f>R337*'Key Assumptions'!$E$56*'Key Assumptions'!$D29+R337*'Key Assumptions'!$F$56*'Key Assumptions'!$G29</f>
        <v>0</v>
      </c>
      <c r="AG337" s="83">
        <f>S337*'Key Assumptions'!$E$56*'Key Assumptions'!$D29+S337*'Key Assumptions'!$F$56*'Key Assumptions'!$G29</f>
        <v>0</v>
      </c>
      <c r="AH337" s="83">
        <f>T337*'Key Assumptions'!$E$56*'Key Assumptions'!$D29+T337*'Key Assumptions'!$F$56*'Key Assumptions'!$G29</f>
        <v>0</v>
      </c>
      <c r="AI337" s="83">
        <f>U337*'Key Assumptions'!$E$56*'Key Assumptions'!$D29+U337*'Key Assumptions'!$F$56*'Key Assumptions'!$G29</f>
        <v>42.633333333333326</v>
      </c>
      <c r="AJ337" s="83">
        <f>V337*'Key Assumptions'!$E$56*'Key Assumptions'!$D29+V337*'Key Assumptions'!$F$56*'Key Assumptions'!$G29</f>
        <v>0</v>
      </c>
      <c r="AK337" s="83">
        <f>W337*'Key Assumptions'!$E$56*'Key Assumptions'!$D29+W337*'Key Assumptions'!$F$56*'Key Assumptions'!$G29</f>
        <v>0</v>
      </c>
      <c r="AL337" s="83">
        <f>X337*'Key Assumptions'!$E$56*'Key Assumptions'!$D29+X337*'Key Assumptions'!$F$56*'Key Assumptions'!$G29</f>
        <v>0</v>
      </c>
      <c r="AM337" s="83">
        <f>Y337*'Key Assumptions'!$E$56*'Key Assumptions'!$D29+Y337*'Key Assumptions'!$F$56*'Key Assumptions'!$G29</f>
        <v>63.949999999999989</v>
      </c>
      <c r="AN337" s="83">
        <f>Z337*'Key Assumptions'!$E$56*'Key Assumptions'!$D29+Z337*'Key Assumptions'!$F$56*'Key Assumptions'!$G29</f>
        <v>0</v>
      </c>
      <c r="AO337" s="83">
        <f>AA337*'Key Assumptions'!$E$56*'Key Assumptions'!$D29+AA337*'Key Assumptions'!$F$56*'Key Assumptions'!$G29</f>
        <v>0</v>
      </c>
      <c r="AP337" s="83">
        <f>AB337*'Key Assumptions'!$E$56*'Key Assumptions'!$D29+AB337*'Key Assumptions'!$F$56*'Key Assumptions'!$G29</f>
        <v>0</v>
      </c>
      <c r="AQ337" s="83">
        <f>AC337*'Key Assumptions'!$E$56*'Key Assumptions'!$D29+AC337*'Key Assumptions'!$F$56*'Key Assumptions'!$G29</f>
        <v>0</v>
      </c>
      <c r="AR337" s="83">
        <f>AD337*'Key Assumptions'!$E$56*'Key Assumptions'!$D29+AD337*'Key Assumptions'!$F$56*'Key Assumptions'!$G29</f>
        <v>0</v>
      </c>
      <c r="AT337" t="s">
        <v>10</v>
      </c>
    </row>
    <row r="338" spans="1:46" x14ac:dyDescent="0.25">
      <c r="A338" s="10" t="str">
        <f>KPCO_Additions_Summer!A338</f>
        <v>Solar+Storage 3-1 2031</v>
      </c>
      <c r="B338" s="10">
        <f>KPCO_Additions_Summer!B338</f>
        <v>2031</v>
      </c>
      <c r="C338" s="10" t="str">
        <f>KPCO_Additions_Summer!C338</f>
        <v>Solar + Storage</v>
      </c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2"/>
      <c r="R338" s="83">
        <f t="shared" si="302"/>
        <v>0</v>
      </c>
      <c r="S338" s="83">
        <f t="shared" si="303"/>
        <v>0</v>
      </c>
      <c r="T338" s="83">
        <f t="shared" si="304"/>
        <v>0</v>
      </c>
      <c r="U338" s="83">
        <f t="shared" si="305"/>
        <v>200</v>
      </c>
      <c r="V338" s="83">
        <f t="shared" si="306"/>
        <v>0</v>
      </c>
      <c r="W338" s="83">
        <f t="shared" si="306"/>
        <v>0</v>
      </c>
      <c r="X338" s="83">
        <f t="shared" si="307"/>
        <v>0</v>
      </c>
      <c r="Y338" s="83">
        <f t="shared" si="308"/>
        <v>300</v>
      </c>
      <c r="Z338" s="83">
        <f t="shared" si="309"/>
        <v>0</v>
      </c>
      <c r="AA338" s="83">
        <f t="shared" si="310"/>
        <v>0</v>
      </c>
      <c r="AB338" s="83">
        <f t="shared" si="311"/>
        <v>0</v>
      </c>
      <c r="AC338" s="83">
        <f t="shared" si="311"/>
        <v>0</v>
      </c>
      <c r="AD338" s="83">
        <f t="shared" si="312"/>
        <v>0</v>
      </c>
      <c r="AF338" s="83">
        <f>R338*'Key Assumptions'!$E$56*'Key Assumptions'!$D30+R338*'Key Assumptions'!$F$56*'Key Assumptions'!$G30</f>
        <v>0</v>
      </c>
      <c r="AG338" s="83">
        <f>S338*'Key Assumptions'!$E$56*'Key Assumptions'!$D30+S338*'Key Assumptions'!$F$56*'Key Assumptions'!$G30</f>
        <v>0</v>
      </c>
      <c r="AH338" s="83">
        <f>T338*'Key Assumptions'!$E$56*'Key Assumptions'!$D30+T338*'Key Assumptions'!$F$56*'Key Assumptions'!$G30</f>
        <v>0</v>
      </c>
      <c r="AI338" s="83">
        <f>U338*'Key Assumptions'!$E$56*'Key Assumptions'!$D30+U338*'Key Assumptions'!$F$56*'Key Assumptions'!$G30</f>
        <v>41.266666666666652</v>
      </c>
      <c r="AJ338" s="83">
        <f>V338*'Key Assumptions'!$E$56*'Key Assumptions'!$D30+V338*'Key Assumptions'!$F$56*'Key Assumptions'!$G30</f>
        <v>0</v>
      </c>
      <c r="AK338" s="83">
        <f>W338*'Key Assumptions'!$E$56*'Key Assumptions'!$D30+W338*'Key Assumptions'!$F$56*'Key Assumptions'!$G30</f>
        <v>0</v>
      </c>
      <c r="AL338" s="83">
        <f>X338*'Key Assumptions'!$E$56*'Key Assumptions'!$D30+X338*'Key Assumptions'!$F$56*'Key Assumptions'!$G30</f>
        <v>0</v>
      </c>
      <c r="AM338" s="83">
        <f>Y338*'Key Assumptions'!$E$56*'Key Assumptions'!$D30+Y338*'Key Assumptions'!$F$56*'Key Assumptions'!$G30</f>
        <v>61.899999999999984</v>
      </c>
      <c r="AN338" s="83">
        <f>Z338*'Key Assumptions'!$E$56*'Key Assumptions'!$D30+Z338*'Key Assumptions'!$F$56*'Key Assumptions'!$G30</f>
        <v>0</v>
      </c>
      <c r="AO338" s="83">
        <f>AA338*'Key Assumptions'!$E$56*'Key Assumptions'!$D30+AA338*'Key Assumptions'!$F$56*'Key Assumptions'!$G30</f>
        <v>0</v>
      </c>
      <c r="AP338" s="83">
        <f>AB338*'Key Assumptions'!$E$56*'Key Assumptions'!$D30+AB338*'Key Assumptions'!$F$56*'Key Assumptions'!$G30</f>
        <v>0</v>
      </c>
      <c r="AQ338" s="83">
        <f>AC338*'Key Assumptions'!$E$56*'Key Assumptions'!$D30+AC338*'Key Assumptions'!$F$56*'Key Assumptions'!$G30</f>
        <v>0</v>
      </c>
      <c r="AR338" s="83">
        <f>AD338*'Key Assumptions'!$E$56*'Key Assumptions'!$D30+AD338*'Key Assumptions'!$F$56*'Key Assumptions'!$G30</f>
        <v>0</v>
      </c>
      <c r="AT338" t="s">
        <v>10</v>
      </c>
    </row>
    <row r="339" spans="1:46" x14ac:dyDescent="0.25">
      <c r="A339" s="10" t="str">
        <f>KPCO_Additions_Summer!A339</f>
        <v>Solar+Storage 3-1 2032</v>
      </c>
      <c r="B339" s="10">
        <f>KPCO_Additions_Summer!B339</f>
        <v>2032</v>
      </c>
      <c r="C339" s="10" t="str">
        <f>KPCO_Additions_Summer!C339</f>
        <v>Solar + Storage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2"/>
      <c r="R339" s="83">
        <f t="shared" si="302"/>
        <v>0</v>
      </c>
      <c r="S339" s="83">
        <f t="shared" si="303"/>
        <v>0</v>
      </c>
      <c r="T339" s="83">
        <f t="shared" si="304"/>
        <v>0</v>
      </c>
      <c r="U339" s="83">
        <f t="shared" si="305"/>
        <v>200</v>
      </c>
      <c r="V339" s="83">
        <f t="shared" si="306"/>
        <v>0</v>
      </c>
      <c r="W339" s="83">
        <f t="shared" si="306"/>
        <v>0</v>
      </c>
      <c r="X339" s="83">
        <f t="shared" si="307"/>
        <v>0</v>
      </c>
      <c r="Y339" s="83">
        <f t="shared" si="308"/>
        <v>300</v>
      </c>
      <c r="Z339" s="83">
        <f t="shared" si="309"/>
        <v>0</v>
      </c>
      <c r="AA339" s="83">
        <f t="shared" si="310"/>
        <v>0</v>
      </c>
      <c r="AB339" s="83">
        <f t="shared" si="311"/>
        <v>0</v>
      </c>
      <c r="AC339" s="83">
        <f t="shared" si="311"/>
        <v>0</v>
      </c>
      <c r="AD339" s="83">
        <f t="shared" si="312"/>
        <v>0</v>
      </c>
      <c r="AF339" s="83">
        <f>R339*'Key Assumptions'!$E$56*'Key Assumptions'!$D31+R339*'Key Assumptions'!$F$56*'Key Assumptions'!$G31</f>
        <v>0</v>
      </c>
      <c r="AG339" s="83">
        <f>S339*'Key Assumptions'!$E$56*'Key Assumptions'!$D31+S339*'Key Assumptions'!$F$56*'Key Assumptions'!$G31</f>
        <v>0</v>
      </c>
      <c r="AH339" s="83">
        <f>T339*'Key Assumptions'!$E$56*'Key Assumptions'!$D31+T339*'Key Assumptions'!$F$56*'Key Assumptions'!$G31</f>
        <v>0</v>
      </c>
      <c r="AI339" s="83">
        <f>U339*'Key Assumptions'!$E$56*'Key Assumptions'!$D31+U339*'Key Assumptions'!$F$56*'Key Assumptions'!$G31</f>
        <v>39.899999999999991</v>
      </c>
      <c r="AJ339" s="83">
        <f>V339*'Key Assumptions'!$E$56*'Key Assumptions'!$D31+V339*'Key Assumptions'!$F$56*'Key Assumptions'!$G31</f>
        <v>0</v>
      </c>
      <c r="AK339" s="83">
        <f>W339*'Key Assumptions'!$E$56*'Key Assumptions'!$D31+W339*'Key Assumptions'!$F$56*'Key Assumptions'!$G31</f>
        <v>0</v>
      </c>
      <c r="AL339" s="83">
        <f>X339*'Key Assumptions'!$E$56*'Key Assumptions'!$D31+X339*'Key Assumptions'!$F$56*'Key Assumptions'!$G31</f>
        <v>0</v>
      </c>
      <c r="AM339" s="83">
        <f>Y339*'Key Assumptions'!$E$56*'Key Assumptions'!$D31+Y339*'Key Assumptions'!$F$56*'Key Assumptions'!$G31</f>
        <v>59.84999999999998</v>
      </c>
      <c r="AN339" s="83">
        <f>Z339*'Key Assumptions'!$E$56*'Key Assumptions'!$D31+Z339*'Key Assumptions'!$F$56*'Key Assumptions'!$G31</f>
        <v>0</v>
      </c>
      <c r="AO339" s="83">
        <f>AA339*'Key Assumptions'!$E$56*'Key Assumptions'!$D31+AA339*'Key Assumptions'!$F$56*'Key Assumptions'!$G31</f>
        <v>0</v>
      </c>
      <c r="AP339" s="83">
        <f>AB339*'Key Assumptions'!$E$56*'Key Assumptions'!$D31+AB339*'Key Assumptions'!$F$56*'Key Assumptions'!$G31</f>
        <v>0</v>
      </c>
      <c r="AQ339" s="83">
        <f>AC339*'Key Assumptions'!$E$56*'Key Assumptions'!$D31+AC339*'Key Assumptions'!$F$56*'Key Assumptions'!$G31</f>
        <v>0</v>
      </c>
      <c r="AR339" s="83">
        <f>AD339*'Key Assumptions'!$E$56*'Key Assumptions'!$D31+AD339*'Key Assumptions'!$F$56*'Key Assumptions'!$G31</f>
        <v>0</v>
      </c>
      <c r="AT339" t="s">
        <v>10</v>
      </c>
    </row>
    <row r="340" spans="1:46" x14ac:dyDescent="0.25">
      <c r="A340" s="10" t="str">
        <f>KPCO_Additions_Summer!A340</f>
        <v>Solar+Storage 3-1 2033</v>
      </c>
      <c r="B340" s="10">
        <f>KPCO_Additions_Summer!B340</f>
        <v>2033</v>
      </c>
      <c r="C340" s="10" t="str">
        <f>KPCO_Additions_Summer!C340</f>
        <v>Solar + Storage</v>
      </c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2"/>
      <c r="R340" s="83">
        <f t="shared" si="302"/>
        <v>0</v>
      </c>
      <c r="S340" s="83">
        <f t="shared" si="303"/>
        <v>0</v>
      </c>
      <c r="T340" s="83">
        <f t="shared" si="304"/>
        <v>0</v>
      </c>
      <c r="U340" s="83">
        <f t="shared" si="305"/>
        <v>200</v>
      </c>
      <c r="V340" s="83">
        <f t="shared" si="306"/>
        <v>0</v>
      </c>
      <c r="W340" s="83">
        <f t="shared" si="306"/>
        <v>0</v>
      </c>
      <c r="X340" s="83">
        <f t="shared" si="307"/>
        <v>0</v>
      </c>
      <c r="Y340" s="83">
        <f t="shared" si="308"/>
        <v>300</v>
      </c>
      <c r="Z340" s="83">
        <f t="shared" si="309"/>
        <v>0</v>
      </c>
      <c r="AA340" s="83">
        <f t="shared" si="310"/>
        <v>0</v>
      </c>
      <c r="AB340" s="83">
        <f t="shared" si="311"/>
        <v>0</v>
      </c>
      <c r="AC340" s="83">
        <f t="shared" si="311"/>
        <v>0</v>
      </c>
      <c r="AD340" s="83">
        <f t="shared" si="312"/>
        <v>0</v>
      </c>
      <c r="AF340" s="83">
        <f>R340*'Key Assumptions'!$E$56*'Key Assumptions'!$D32+R340*'Key Assumptions'!$F$56*'Key Assumptions'!$G32</f>
        <v>0</v>
      </c>
      <c r="AG340" s="83">
        <f>S340*'Key Assumptions'!$E$56*'Key Assumptions'!$D32+S340*'Key Assumptions'!$F$56*'Key Assumptions'!$G32</f>
        <v>0</v>
      </c>
      <c r="AH340" s="83">
        <f>T340*'Key Assumptions'!$E$56*'Key Assumptions'!$D32+T340*'Key Assumptions'!$F$56*'Key Assumptions'!$G32</f>
        <v>0</v>
      </c>
      <c r="AI340" s="83">
        <f>U340*'Key Assumptions'!$E$56*'Key Assumptions'!$D32+U340*'Key Assumptions'!$F$56*'Key Assumptions'!$G32</f>
        <v>38.533333333333331</v>
      </c>
      <c r="AJ340" s="83">
        <f>V340*'Key Assumptions'!$E$56*'Key Assumptions'!$D32+V340*'Key Assumptions'!$F$56*'Key Assumptions'!$G32</f>
        <v>0</v>
      </c>
      <c r="AK340" s="83">
        <f>W340*'Key Assumptions'!$E$56*'Key Assumptions'!$D32+W340*'Key Assumptions'!$F$56*'Key Assumptions'!$G32</f>
        <v>0</v>
      </c>
      <c r="AL340" s="83">
        <f>X340*'Key Assumptions'!$E$56*'Key Assumptions'!$D32+X340*'Key Assumptions'!$F$56*'Key Assumptions'!$G32</f>
        <v>0</v>
      </c>
      <c r="AM340" s="83">
        <f>Y340*'Key Assumptions'!$E$56*'Key Assumptions'!$D32+Y340*'Key Assumptions'!$F$56*'Key Assumptions'!$G32</f>
        <v>57.79999999999999</v>
      </c>
      <c r="AN340" s="83">
        <f>Z340*'Key Assumptions'!$E$56*'Key Assumptions'!$D32+Z340*'Key Assumptions'!$F$56*'Key Assumptions'!$G32</f>
        <v>0</v>
      </c>
      <c r="AO340" s="83">
        <f>AA340*'Key Assumptions'!$E$56*'Key Assumptions'!$D32+AA340*'Key Assumptions'!$F$56*'Key Assumptions'!$G32</f>
        <v>0</v>
      </c>
      <c r="AP340" s="83">
        <f>AB340*'Key Assumptions'!$E$56*'Key Assumptions'!$D32+AB340*'Key Assumptions'!$F$56*'Key Assumptions'!$G32</f>
        <v>0</v>
      </c>
      <c r="AQ340" s="83">
        <f>AC340*'Key Assumptions'!$E$56*'Key Assumptions'!$D32+AC340*'Key Assumptions'!$F$56*'Key Assumptions'!$G32</f>
        <v>0</v>
      </c>
      <c r="AR340" s="83">
        <f>AD340*'Key Assumptions'!$E$56*'Key Assumptions'!$D32+AD340*'Key Assumptions'!$F$56*'Key Assumptions'!$G32</f>
        <v>0</v>
      </c>
      <c r="AT340" t="s">
        <v>10</v>
      </c>
    </row>
    <row r="341" spans="1:46" x14ac:dyDescent="0.25">
      <c r="A341" s="10" t="str">
        <f>KPCO_Additions_Summer!A341</f>
        <v>Solar+Storage 3-1 2034</v>
      </c>
      <c r="B341" s="10">
        <f>KPCO_Additions_Summer!B341</f>
        <v>2034</v>
      </c>
      <c r="C341" s="10" t="str">
        <f>KPCO_Additions_Summer!C341</f>
        <v>Solar + Storage</v>
      </c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2"/>
      <c r="R341" s="83">
        <f t="shared" si="302"/>
        <v>0</v>
      </c>
      <c r="S341" s="83">
        <f t="shared" si="303"/>
        <v>0</v>
      </c>
      <c r="T341" s="83">
        <f t="shared" si="304"/>
        <v>0</v>
      </c>
      <c r="U341" s="83">
        <f t="shared" si="305"/>
        <v>200</v>
      </c>
      <c r="V341" s="83">
        <f t="shared" si="306"/>
        <v>0</v>
      </c>
      <c r="W341" s="83">
        <f t="shared" si="306"/>
        <v>0</v>
      </c>
      <c r="X341" s="83">
        <f t="shared" si="307"/>
        <v>0</v>
      </c>
      <c r="Y341" s="83">
        <f t="shared" si="308"/>
        <v>300</v>
      </c>
      <c r="Z341" s="83">
        <f t="shared" si="309"/>
        <v>0</v>
      </c>
      <c r="AA341" s="83">
        <f t="shared" si="310"/>
        <v>0</v>
      </c>
      <c r="AB341" s="83">
        <f t="shared" si="311"/>
        <v>0</v>
      </c>
      <c r="AC341" s="83">
        <f t="shared" si="311"/>
        <v>0</v>
      </c>
      <c r="AD341" s="83">
        <f t="shared" si="312"/>
        <v>0</v>
      </c>
      <c r="AF341" s="83">
        <f>R341*'Key Assumptions'!$E$56*'Key Assumptions'!$D33+R341*'Key Assumptions'!$F$56*'Key Assumptions'!$G33</f>
        <v>0</v>
      </c>
      <c r="AG341" s="83">
        <f>S341*'Key Assumptions'!$E$56*'Key Assumptions'!$D33+S341*'Key Assumptions'!$F$56*'Key Assumptions'!$G33</f>
        <v>0</v>
      </c>
      <c r="AH341" s="83">
        <f>T341*'Key Assumptions'!$E$56*'Key Assumptions'!$D33+T341*'Key Assumptions'!$F$56*'Key Assumptions'!$G33</f>
        <v>0</v>
      </c>
      <c r="AI341" s="83">
        <f>U341*'Key Assumptions'!$E$56*'Key Assumptions'!$D33+U341*'Key Assumptions'!$F$56*'Key Assumptions'!$G33</f>
        <v>37.713333333333324</v>
      </c>
      <c r="AJ341" s="83">
        <f>V341*'Key Assumptions'!$E$56*'Key Assumptions'!$D33+V341*'Key Assumptions'!$F$56*'Key Assumptions'!$G33</f>
        <v>0</v>
      </c>
      <c r="AK341" s="83">
        <f>W341*'Key Assumptions'!$E$56*'Key Assumptions'!$D33+W341*'Key Assumptions'!$F$56*'Key Assumptions'!$G33</f>
        <v>0</v>
      </c>
      <c r="AL341" s="83">
        <f>X341*'Key Assumptions'!$E$56*'Key Assumptions'!$D33+X341*'Key Assumptions'!$F$56*'Key Assumptions'!$G33</f>
        <v>0</v>
      </c>
      <c r="AM341" s="83">
        <f>Y341*'Key Assumptions'!$E$56*'Key Assumptions'!$D33+Y341*'Key Assumptions'!$F$56*'Key Assumptions'!$G33</f>
        <v>56.569999999999986</v>
      </c>
      <c r="AN341" s="83">
        <f>Z341*'Key Assumptions'!$E$56*'Key Assumptions'!$D33+Z341*'Key Assumptions'!$F$56*'Key Assumptions'!$G33</f>
        <v>0</v>
      </c>
      <c r="AO341" s="83">
        <f>AA341*'Key Assumptions'!$E$56*'Key Assumptions'!$D33+AA341*'Key Assumptions'!$F$56*'Key Assumptions'!$G33</f>
        <v>0</v>
      </c>
      <c r="AP341" s="83">
        <f>AB341*'Key Assumptions'!$E$56*'Key Assumptions'!$D33+AB341*'Key Assumptions'!$F$56*'Key Assumptions'!$G33</f>
        <v>0</v>
      </c>
      <c r="AQ341" s="83">
        <f>AC341*'Key Assumptions'!$E$56*'Key Assumptions'!$D33+AC341*'Key Assumptions'!$F$56*'Key Assumptions'!$G33</f>
        <v>0</v>
      </c>
      <c r="AR341" s="83">
        <f>AD341*'Key Assumptions'!$E$56*'Key Assumptions'!$D33+AD341*'Key Assumptions'!$F$56*'Key Assumptions'!$G33</f>
        <v>0</v>
      </c>
      <c r="AT341" t="s">
        <v>10</v>
      </c>
    </row>
    <row r="342" spans="1:46" x14ac:dyDescent="0.25">
      <c r="A342" s="10" t="str">
        <f>KPCO_Additions_Summer!A342</f>
        <v>Solar+Storage 3-1 2035</v>
      </c>
      <c r="B342" s="10">
        <f>KPCO_Additions_Summer!B342</f>
        <v>2035</v>
      </c>
      <c r="C342" s="10" t="str">
        <f>KPCO_Additions_Summer!C342</f>
        <v>Solar + Storage</v>
      </c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2"/>
      <c r="R342" s="83">
        <f t="shared" si="302"/>
        <v>0</v>
      </c>
      <c r="S342" s="83">
        <f t="shared" si="303"/>
        <v>0</v>
      </c>
      <c r="T342" s="83">
        <f t="shared" si="304"/>
        <v>0</v>
      </c>
      <c r="U342" s="83">
        <f t="shared" si="305"/>
        <v>200</v>
      </c>
      <c r="V342" s="83">
        <f t="shared" si="306"/>
        <v>0</v>
      </c>
      <c r="W342" s="83">
        <f t="shared" si="306"/>
        <v>0</v>
      </c>
      <c r="X342" s="83">
        <f t="shared" si="307"/>
        <v>0</v>
      </c>
      <c r="Y342" s="83">
        <f t="shared" si="308"/>
        <v>300</v>
      </c>
      <c r="Z342" s="83">
        <f t="shared" si="309"/>
        <v>0</v>
      </c>
      <c r="AA342" s="83">
        <f t="shared" si="310"/>
        <v>0</v>
      </c>
      <c r="AB342" s="83">
        <f t="shared" si="311"/>
        <v>0</v>
      </c>
      <c r="AC342" s="83">
        <f t="shared" si="311"/>
        <v>0</v>
      </c>
      <c r="AD342" s="83">
        <f t="shared" si="312"/>
        <v>0</v>
      </c>
      <c r="AF342" s="83">
        <f>R342*'Key Assumptions'!$E$56*'Key Assumptions'!$D34+R342*'Key Assumptions'!$F$56*'Key Assumptions'!$G34</f>
        <v>0</v>
      </c>
      <c r="AG342" s="83">
        <f>S342*'Key Assumptions'!$E$56*'Key Assumptions'!$D34+S342*'Key Assumptions'!$F$56*'Key Assumptions'!$G34</f>
        <v>0</v>
      </c>
      <c r="AH342" s="83">
        <f>T342*'Key Assumptions'!$E$56*'Key Assumptions'!$D34+T342*'Key Assumptions'!$F$56*'Key Assumptions'!$G34</f>
        <v>0</v>
      </c>
      <c r="AI342" s="83">
        <f>U342*'Key Assumptions'!$E$56*'Key Assumptions'!$D34+U342*'Key Assumptions'!$F$56*'Key Assumptions'!$G34</f>
        <v>37.713333333333324</v>
      </c>
      <c r="AJ342" s="83">
        <f>V342*'Key Assumptions'!$E$56*'Key Assumptions'!$D34+V342*'Key Assumptions'!$F$56*'Key Assumptions'!$G34</f>
        <v>0</v>
      </c>
      <c r="AK342" s="83">
        <f>W342*'Key Assumptions'!$E$56*'Key Assumptions'!$D34+W342*'Key Assumptions'!$F$56*'Key Assumptions'!$G34</f>
        <v>0</v>
      </c>
      <c r="AL342" s="83">
        <f>X342*'Key Assumptions'!$E$56*'Key Assumptions'!$D34+X342*'Key Assumptions'!$F$56*'Key Assumptions'!$G34</f>
        <v>0</v>
      </c>
      <c r="AM342" s="83">
        <f>Y342*'Key Assumptions'!$E$56*'Key Assumptions'!$D34+Y342*'Key Assumptions'!$F$56*'Key Assumptions'!$G34</f>
        <v>56.569999999999986</v>
      </c>
      <c r="AN342" s="83">
        <f>Z342*'Key Assumptions'!$E$56*'Key Assumptions'!$D34+Z342*'Key Assumptions'!$F$56*'Key Assumptions'!$G34</f>
        <v>0</v>
      </c>
      <c r="AO342" s="83">
        <f>AA342*'Key Assumptions'!$E$56*'Key Assumptions'!$D34+AA342*'Key Assumptions'!$F$56*'Key Assumptions'!$G34</f>
        <v>0</v>
      </c>
      <c r="AP342" s="83">
        <f>AB342*'Key Assumptions'!$E$56*'Key Assumptions'!$D34+AB342*'Key Assumptions'!$F$56*'Key Assumptions'!$G34</f>
        <v>0</v>
      </c>
      <c r="AQ342" s="83">
        <f>AC342*'Key Assumptions'!$E$56*'Key Assumptions'!$D34+AC342*'Key Assumptions'!$F$56*'Key Assumptions'!$G34</f>
        <v>0</v>
      </c>
      <c r="AR342" s="83">
        <f>AD342*'Key Assumptions'!$E$56*'Key Assumptions'!$D34+AD342*'Key Assumptions'!$F$56*'Key Assumptions'!$G34</f>
        <v>0</v>
      </c>
      <c r="AT342" t="s">
        <v>10</v>
      </c>
    </row>
    <row r="343" spans="1:46" x14ac:dyDescent="0.25">
      <c r="A343" s="10" t="str">
        <f>KPCO_Additions_Summer!A343</f>
        <v>Solar+Storage 3-1 2036</v>
      </c>
      <c r="B343" s="10">
        <f>KPCO_Additions_Summer!B343</f>
        <v>2036</v>
      </c>
      <c r="C343" s="10" t="str">
        <f>KPCO_Additions_Summer!C343</f>
        <v>Solar + Storage</v>
      </c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2"/>
      <c r="R343" s="83">
        <f t="shared" si="302"/>
        <v>0</v>
      </c>
      <c r="S343" s="83">
        <f t="shared" si="303"/>
        <v>0</v>
      </c>
      <c r="T343" s="83">
        <f t="shared" si="304"/>
        <v>0</v>
      </c>
      <c r="U343" s="83">
        <f t="shared" si="305"/>
        <v>200</v>
      </c>
      <c r="V343" s="83">
        <f t="shared" si="306"/>
        <v>0</v>
      </c>
      <c r="W343" s="83">
        <f t="shared" si="306"/>
        <v>0</v>
      </c>
      <c r="X343" s="83">
        <f t="shared" si="307"/>
        <v>0</v>
      </c>
      <c r="Y343" s="83">
        <f t="shared" si="308"/>
        <v>300</v>
      </c>
      <c r="Z343" s="83">
        <f t="shared" si="309"/>
        <v>0</v>
      </c>
      <c r="AA343" s="83">
        <f t="shared" si="310"/>
        <v>0</v>
      </c>
      <c r="AB343" s="83">
        <f t="shared" si="311"/>
        <v>0</v>
      </c>
      <c r="AC343" s="83">
        <f t="shared" si="311"/>
        <v>0</v>
      </c>
      <c r="AD343" s="83">
        <f t="shared" si="312"/>
        <v>0</v>
      </c>
      <c r="AF343" s="83">
        <f>R343*'Key Assumptions'!$E$56*'Key Assumptions'!$D35+R343*'Key Assumptions'!$F$56*'Key Assumptions'!$G35</f>
        <v>0</v>
      </c>
      <c r="AG343" s="83">
        <f>S343*'Key Assumptions'!$E$56*'Key Assumptions'!$D35+S343*'Key Assumptions'!$F$56*'Key Assumptions'!$G35</f>
        <v>0</v>
      </c>
      <c r="AH343" s="83">
        <f>T343*'Key Assumptions'!$E$56*'Key Assumptions'!$D35+T343*'Key Assumptions'!$F$56*'Key Assumptions'!$G35</f>
        <v>0</v>
      </c>
      <c r="AI343" s="83">
        <f>U343*'Key Assumptions'!$E$56*'Key Assumptions'!$D35+U343*'Key Assumptions'!$F$56*'Key Assumptions'!$G35</f>
        <v>36.893333333333324</v>
      </c>
      <c r="AJ343" s="83">
        <f>V343*'Key Assumptions'!$E$56*'Key Assumptions'!$D35+V343*'Key Assumptions'!$F$56*'Key Assumptions'!$G35</f>
        <v>0</v>
      </c>
      <c r="AK343" s="83">
        <f>W343*'Key Assumptions'!$E$56*'Key Assumptions'!$D35+W343*'Key Assumptions'!$F$56*'Key Assumptions'!$G35</f>
        <v>0</v>
      </c>
      <c r="AL343" s="83">
        <f>X343*'Key Assumptions'!$E$56*'Key Assumptions'!$D35+X343*'Key Assumptions'!$F$56*'Key Assumptions'!$G35</f>
        <v>0</v>
      </c>
      <c r="AM343" s="83">
        <f>Y343*'Key Assumptions'!$E$56*'Key Assumptions'!$D35+Y343*'Key Assumptions'!$F$56*'Key Assumptions'!$G35</f>
        <v>55.339999999999989</v>
      </c>
      <c r="AN343" s="83">
        <f>Z343*'Key Assumptions'!$E$56*'Key Assumptions'!$D35+Z343*'Key Assumptions'!$F$56*'Key Assumptions'!$G35</f>
        <v>0</v>
      </c>
      <c r="AO343" s="83">
        <f>AA343*'Key Assumptions'!$E$56*'Key Assumptions'!$D35+AA343*'Key Assumptions'!$F$56*'Key Assumptions'!$G35</f>
        <v>0</v>
      </c>
      <c r="AP343" s="83">
        <f>AB343*'Key Assumptions'!$E$56*'Key Assumptions'!$D35+AB343*'Key Assumptions'!$F$56*'Key Assumptions'!$G35</f>
        <v>0</v>
      </c>
      <c r="AQ343" s="83">
        <f>AC343*'Key Assumptions'!$E$56*'Key Assumptions'!$D35+AC343*'Key Assumptions'!$F$56*'Key Assumptions'!$G35</f>
        <v>0</v>
      </c>
      <c r="AR343" s="83">
        <f>AD343*'Key Assumptions'!$E$56*'Key Assumptions'!$D35+AD343*'Key Assumptions'!$F$56*'Key Assumptions'!$G35</f>
        <v>0</v>
      </c>
      <c r="AT343" t="s">
        <v>10</v>
      </c>
    </row>
    <row r="344" spans="1:46" x14ac:dyDescent="0.25">
      <c r="A344" s="10" t="str">
        <f>KPCO_Additions_Summer!A344</f>
        <v>Solar+Storage 3-1 2037</v>
      </c>
      <c r="B344" s="10">
        <f>KPCO_Additions_Summer!B344</f>
        <v>2037</v>
      </c>
      <c r="C344" s="10" t="str">
        <f>KPCO_Additions_Summer!C344</f>
        <v>Solar + Storage</v>
      </c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2"/>
      <c r="R344" s="83">
        <f t="shared" si="302"/>
        <v>0</v>
      </c>
      <c r="S344" s="83">
        <f t="shared" si="303"/>
        <v>0</v>
      </c>
      <c r="T344" s="83">
        <f t="shared" si="304"/>
        <v>0</v>
      </c>
      <c r="U344" s="83">
        <f t="shared" si="305"/>
        <v>200</v>
      </c>
      <c r="V344" s="83">
        <f t="shared" si="306"/>
        <v>0</v>
      </c>
      <c r="W344" s="83">
        <f t="shared" si="306"/>
        <v>0</v>
      </c>
      <c r="X344" s="83">
        <f t="shared" si="307"/>
        <v>0</v>
      </c>
      <c r="Y344" s="83">
        <f t="shared" si="308"/>
        <v>300</v>
      </c>
      <c r="Z344" s="83">
        <f t="shared" si="309"/>
        <v>0</v>
      </c>
      <c r="AA344" s="83">
        <f t="shared" si="310"/>
        <v>0</v>
      </c>
      <c r="AB344" s="83">
        <f t="shared" si="311"/>
        <v>0</v>
      </c>
      <c r="AC344" s="83">
        <f t="shared" si="311"/>
        <v>0</v>
      </c>
      <c r="AD344" s="83">
        <f t="shared" si="312"/>
        <v>0</v>
      </c>
      <c r="AF344" s="83">
        <f>R344*'Key Assumptions'!$E$56*'Key Assumptions'!$D36+R344*'Key Assumptions'!$F$56*'Key Assumptions'!$G36</f>
        <v>0</v>
      </c>
      <c r="AG344" s="83">
        <f>S344*'Key Assumptions'!$E$56*'Key Assumptions'!$D36+S344*'Key Assumptions'!$F$56*'Key Assumptions'!$G36</f>
        <v>0</v>
      </c>
      <c r="AH344" s="83">
        <f>T344*'Key Assumptions'!$E$56*'Key Assumptions'!$D36+T344*'Key Assumptions'!$F$56*'Key Assumptions'!$G36</f>
        <v>0</v>
      </c>
      <c r="AI344" s="83">
        <f>U344*'Key Assumptions'!$E$56*'Key Assumptions'!$D36+U344*'Key Assumptions'!$F$56*'Key Assumptions'!$G36</f>
        <v>36.073333333333323</v>
      </c>
      <c r="AJ344" s="83">
        <f>V344*'Key Assumptions'!$E$56*'Key Assumptions'!$D36+V344*'Key Assumptions'!$F$56*'Key Assumptions'!$G36</f>
        <v>0</v>
      </c>
      <c r="AK344" s="83">
        <f>W344*'Key Assumptions'!$E$56*'Key Assumptions'!$D36+W344*'Key Assumptions'!$F$56*'Key Assumptions'!$G36</f>
        <v>0</v>
      </c>
      <c r="AL344" s="83">
        <f>X344*'Key Assumptions'!$E$56*'Key Assumptions'!$D36+X344*'Key Assumptions'!$F$56*'Key Assumptions'!$G36</f>
        <v>0</v>
      </c>
      <c r="AM344" s="83">
        <f>Y344*'Key Assumptions'!$E$56*'Key Assumptions'!$D36+Y344*'Key Assumptions'!$F$56*'Key Assumptions'!$G36</f>
        <v>54.109999999999985</v>
      </c>
      <c r="AN344" s="83">
        <f>Z344*'Key Assumptions'!$E$56*'Key Assumptions'!$D36+Z344*'Key Assumptions'!$F$56*'Key Assumptions'!$G36</f>
        <v>0</v>
      </c>
      <c r="AO344" s="83">
        <f>AA344*'Key Assumptions'!$E$56*'Key Assumptions'!$D36+AA344*'Key Assumptions'!$F$56*'Key Assumptions'!$G36</f>
        <v>0</v>
      </c>
      <c r="AP344" s="83">
        <f>AB344*'Key Assumptions'!$E$56*'Key Assumptions'!$D36+AB344*'Key Assumptions'!$F$56*'Key Assumptions'!$G36</f>
        <v>0</v>
      </c>
      <c r="AQ344" s="83">
        <f>AC344*'Key Assumptions'!$E$56*'Key Assumptions'!$D36+AC344*'Key Assumptions'!$F$56*'Key Assumptions'!$G36</f>
        <v>0</v>
      </c>
      <c r="AR344" s="83">
        <f>AD344*'Key Assumptions'!$E$56*'Key Assumptions'!$D36+AD344*'Key Assumptions'!$F$56*'Key Assumptions'!$G36</f>
        <v>0</v>
      </c>
      <c r="AT344" t="s">
        <v>10</v>
      </c>
    </row>
    <row r="345" spans="1:46" x14ac:dyDescent="0.25">
      <c r="A345" s="10" t="str">
        <f>KPCO_Additions_Summer!A345</f>
        <v>Solar+Storage 3-1 2038</v>
      </c>
      <c r="B345" s="10">
        <f>KPCO_Additions_Summer!B345</f>
        <v>2038</v>
      </c>
      <c r="C345" s="10" t="str">
        <f>KPCO_Additions_Summer!C345</f>
        <v>Solar + Storage</v>
      </c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2"/>
      <c r="R345" s="83">
        <f t="shared" si="302"/>
        <v>0</v>
      </c>
      <c r="S345" s="83">
        <f t="shared" si="303"/>
        <v>0</v>
      </c>
      <c r="T345" s="83">
        <f t="shared" si="304"/>
        <v>0</v>
      </c>
      <c r="U345" s="83">
        <f t="shared" si="305"/>
        <v>200</v>
      </c>
      <c r="V345" s="83">
        <f t="shared" si="306"/>
        <v>0</v>
      </c>
      <c r="W345" s="83">
        <f t="shared" si="306"/>
        <v>0</v>
      </c>
      <c r="X345" s="83">
        <f t="shared" si="307"/>
        <v>0</v>
      </c>
      <c r="Y345" s="83">
        <f t="shared" si="308"/>
        <v>300</v>
      </c>
      <c r="Z345" s="83">
        <f t="shared" si="309"/>
        <v>0</v>
      </c>
      <c r="AA345" s="83">
        <f t="shared" si="310"/>
        <v>0</v>
      </c>
      <c r="AB345" s="83">
        <f t="shared" si="311"/>
        <v>0</v>
      </c>
      <c r="AC345" s="83">
        <f t="shared" si="311"/>
        <v>0</v>
      </c>
      <c r="AD345" s="83">
        <f t="shared" si="312"/>
        <v>0</v>
      </c>
      <c r="AF345" s="83">
        <f>R345*'Key Assumptions'!$E$56*'Key Assumptions'!$D37+R345*'Key Assumptions'!$F$56*'Key Assumptions'!$G37</f>
        <v>0</v>
      </c>
      <c r="AG345" s="83">
        <f>S345*'Key Assumptions'!$E$56*'Key Assumptions'!$D37+S345*'Key Assumptions'!$F$56*'Key Assumptions'!$G37</f>
        <v>0</v>
      </c>
      <c r="AH345" s="83">
        <f>T345*'Key Assumptions'!$E$56*'Key Assumptions'!$D37+T345*'Key Assumptions'!$F$56*'Key Assumptions'!$G37</f>
        <v>0</v>
      </c>
      <c r="AI345" s="83">
        <f>U345*'Key Assumptions'!$E$56*'Key Assumptions'!$D37+U345*'Key Assumptions'!$F$56*'Key Assumptions'!$G37</f>
        <v>36.073333333333323</v>
      </c>
      <c r="AJ345" s="83">
        <f>V345*'Key Assumptions'!$E$56*'Key Assumptions'!$D37+V345*'Key Assumptions'!$F$56*'Key Assumptions'!$G37</f>
        <v>0</v>
      </c>
      <c r="AK345" s="83">
        <f>W345*'Key Assumptions'!$E$56*'Key Assumptions'!$D37+W345*'Key Assumptions'!$F$56*'Key Assumptions'!$G37</f>
        <v>0</v>
      </c>
      <c r="AL345" s="83">
        <f>X345*'Key Assumptions'!$E$56*'Key Assumptions'!$D37+X345*'Key Assumptions'!$F$56*'Key Assumptions'!$G37</f>
        <v>0</v>
      </c>
      <c r="AM345" s="83">
        <f>Y345*'Key Assumptions'!$E$56*'Key Assumptions'!$D37+Y345*'Key Assumptions'!$F$56*'Key Assumptions'!$G37</f>
        <v>54.109999999999985</v>
      </c>
      <c r="AN345" s="83">
        <f>Z345*'Key Assumptions'!$E$56*'Key Assumptions'!$D37+Z345*'Key Assumptions'!$F$56*'Key Assumptions'!$G37</f>
        <v>0</v>
      </c>
      <c r="AO345" s="83">
        <f>AA345*'Key Assumptions'!$E$56*'Key Assumptions'!$D37+AA345*'Key Assumptions'!$F$56*'Key Assumptions'!$G37</f>
        <v>0</v>
      </c>
      <c r="AP345" s="83">
        <f>AB345*'Key Assumptions'!$E$56*'Key Assumptions'!$D37+AB345*'Key Assumptions'!$F$56*'Key Assumptions'!$G37</f>
        <v>0</v>
      </c>
      <c r="AQ345" s="83">
        <f>AC345*'Key Assumptions'!$E$56*'Key Assumptions'!$D37+AC345*'Key Assumptions'!$F$56*'Key Assumptions'!$G37</f>
        <v>0</v>
      </c>
      <c r="AR345" s="83">
        <f>AD345*'Key Assumptions'!$E$56*'Key Assumptions'!$D37+AD345*'Key Assumptions'!$F$56*'Key Assumptions'!$G37</f>
        <v>0</v>
      </c>
      <c r="AT345" t="s">
        <v>10</v>
      </c>
    </row>
    <row r="346" spans="1:46" x14ac:dyDescent="0.25">
      <c r="A346" s="10" t="str">
        <f>KPCO_Additions_Summer!A346</f>
        <v>Solar+Storage 3-1 2039</v>
      </c>
      <c r="B346" s="10">
        <f>KPCO_Additions_Summer!B346</f>
        <v>2039</v>
      </c>
      <c r="C346" s="10" t="str">
        <f>KPCO_Additions_Summer!C346</f>
        <v>Solar + Storage</v>
      </c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2"/>
      <c r="R346" s="83">
        <f t="shared" si="302"/>
        <v>0</v>
      </c>
      <c r="S346" s="83">
        <f t="shared" si="303"/>
        <v>0</v>
      </c>
      <c r="T346" s="83">
        <f t="shared" si="304"/>
        <v>0</v>
      </c>
      <c r="U346" s="83">
        <f t="shared" si="305"/>
        <v>200</v>
      </c>
      <c r="V346" s="83">
        <f t="shared" si="306"/>
        <v>0</v>
      </c>
      <c r="W346" s="83">
        <f t="shared" si="306"/>
        <v>0</v>
      </c>
      <c r="X346" s="83">
        <f t="shared" si="307"/>
        <v>0</v>
      </c>
      <c r="Y346" s="83">
        <f t="shared" si="308"/>
        <v>300</v>
      </c>
      <c r="Z346" s="83">
        <f t="shared" si="309"/>
        <v>0</v>
      </c>
      <c r="AA346" s="83">
        <f t="shared" si="310"/>
        <v>0</v>
      </c>
      <c r="AB346" s="83">
        <f t="shared" si="311"/>
        <v>0</v>
      </c>
      <c r="AC346" s="83">
        <f t="shared" si="311"/>
        <v>0</v>
      </c>
      <c r="AD346" s="83">
        <f t="shared" si="312"/>
        <v>0</v>
      </c>
      <c r="AF346" s="83">
        <f>R346*'Key Assumptions'!$E$56*'Key Assumptions'!$D38+R346*'Key Assumptions'!$F$56*'Key Assumptions'!$G38</f>
        <v>0</v>
      </c>
      <c r="AG346" s="83">
        <f>S346*'Key Assumptions'!$E$56*'Key Assumptions'!$D38+S346*'Key Assumptions'!$F$56*'Key Assumptions'!$G38</f>
        <v>0</v>
      </c>
      <c r="AH346" s="83">
        <f>T346*'Key Assumptions'!$E$56*'Key Assumptions'!$D38+T346*'Key Assumptions'!$F$56*'Key Assumptions'!$G38</f>
        <v>0</v>
      </c>
      <c r="AI346" s="83">
        <f>U346*'Key Assumptions'!$E$56*'Key Assumptions'!$D38+U346*'Key Assumptions'!$F$56*'Key Assumptions'!$G38</f>
        <v>35.253333333333323</v>
      </c>
      <c r="AJ346" s="83">
        <f>V346*'Key Assumptions'!$E$56*'Key Assumptions'!$D38+V346*'Key Assumptions'!$F$56*'Key Assumptions'!$G38</f>
        <v>0</v>
      </c>
      <c r="AK346" s="83">
        <f>W346*'Key Assumptions'!$E$56*'Key Assumptions'!$D38+W346*'Key Assumptions'!$F$56*'Key Assumptions'!$G38</f>
        <v>0</v>
      </c>
      <c r="AL346" s="83">
        <f>X346*'Key Assumptions'!$E$56*'Key Assumptions'!$D38+X346*'Key Assumptions'!$F$56*'Key Assumptions'!$G38</f>
        <v>0</v>
      </c>
      <c r="AM346" s="83">
        <f>Y346*'Key Assumptions'!$E$56*'Key Assumptions'!$D38+Y346*'Key Assumptions'!$F$56*'Key Assumptions'!$G38</f>
        <v>52.879999999999981</v>
      </c>
      <c r="AN346" s="83">
        <f>Z346*'Key Assumptions'!$E$56*'Key Assumptions'!$D38+Z346*'Key Assumptions'!$F$56*'Key Assumptions'!$G38</f>
        <v>0</v>
      </c>
      <c r="AO346" s="83">
        <f>AA346*'Key Assumptions'!$E$56*'Key Assumptions'!$D38+AA346*'Key Assumptions'!$F$56*'Key Assumptions'!$G38</f>
        <v>0</v>
      </c>
      <c r="AP346" s="83">
        <f>AB346*'Key Assumptions'!$E$56*'Key Assumptions'!$D38+AB346*'Key Assumptions'!$F$56*'Key Assumptions'!$G38</f>
        <v>0</v>
      </c>
      <c r="AQ346" s="83">
        <f>AC346*'Key Assumptions'!$E$56*'Key Assumptions'!$D38+AC346*'Key Assumptions'!$F$56*'Key Assumptions'!$G38</f>
        <v>0</v>
      </c>
      <c r="AR346" s="83">
        <f>AD346*'Key Assumptions'!$E$56*'Key Assumptions'!$D38+AD346*'Key Assumptions'!$F$56*'Key Assumptions'!$G38</f>
        <v>0</v>
      </c>
      <c r="AT346" t="s">
        <v>10</v>
      </c>
    </row>
    <row r="347" spans="1:46" x14ac:dyDescent="0.25">
      <c r="A347" s="10" t="str">
        <f>KPCO_Additions_Summer!A347</f>
        <v>Solar+Storage 3-1 2040</v>
      </c>
      <c r="B347" s="10">
        <f>KPCO_Additions_Summer!B347</f>
        <v>2040</v>
      </c>
      <c r="C347" s="10" t="str">
        <f>KPCO_Additions_Summer!C347</f>
        <v>Solar + Storage</v>
      </c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2"/>
      <c r="R347" s="83">
        <f t="shared" si="302"/>
        <v>0</v>
      </c>
      <c r="S347" s="83">
        <f t="shared" si="303"/>
        <v>0</v>
      </c>
      <c r="T347" s="83">
        <f t="shared" si="304"/>
        <v>0</v>
      </c>
      <c r="U347" s="83">
        <f t="shared" si="305"/>
        <v>200</v>
      </c>
      <c r="V347" s="83">
        <f t="shared" ref="V347:W350" si="313">H347+V346</f>
        <v>0</v>
      </c>
      <c r="W347" s="83">
        <f t="shared" si="313"/>
        <v>0</v>
      </c>
      <c r="X347" s="83">
        <f t="shared" si="307"/>
        <v>0</v>
      </c>
      <c r="Y347" s="83">
        <f t="shared" si="308"/>
        <v>300</v>
      </c>
      <c r="Z347" s="83">
        <f t="shared" si="309"/>
        <v>0</v>
      </c>
      <c r="AA347" s="83">
        <f t="shared" ref="AA347:AA350" si="314">M347+AA346</f>
        <v>0</v>
      </c>
      <c r="AB347" s="83">
        <f t="shared" ref="AB347:AC350" si="315">N347+AB346</f>
        <v>0</v>
      </c>
      <c r="AC347" s="83">
        <f t="shared" si="315"/>
        <v>0</v>
      </c>
      <c r="AD347" s="83">
        <f t="shared" ref="AD347:AD350" si="316">P347+AD346</f>
        <v>0</v>
      </c>
      <c r="AF347" s="83">
        <f>R347*'Key Assumptions'!$E$56*'Key Assumptions'!$D39+R347*'Key Assumptions'!$F$56*'Key Assumptions'!$G39</f>
        <v>0</v>
      </c>
      <c r="AG347" s="83">
        <f>S347*'Key Assumptions'!$E$56*'Key Assumptions'!$D39+S347*'Key Assumptions'!$F$56*'Key Assumptions'!$G39</f>
        <v>0</v>
      </c>
      <c r="AH347" s="83">
        <f>T347*'Key Assumptions'!$E$56*'Key Assumptions'!$D39+T347*'Key Assumptions'!$F$56*'Key Assumptions'!$G39</f>
        <v>0</v>
      </c>
      <c r="AI347" s="83">
        <f>U347*'Key Assumptions'!$E$56*'Key Assumptions'!$D39+U347*'Key Assumptions'!$F$56*'Key Assumptions'!$G39</f>
        <v>35.253333333333323</v>
      </c>
      <c r="AJ347" s="83">
        <f>V347*'Key Assumptions'!$E$56*'Key Assumptions'!$D39+V347*'Key Assumptions'!$F$56*'Key Assumptions'!$G39</f>
        <v>0</v>
      </c>
      <c r="AK347" s="83">
        <f>W347*'Key Assumptions'!$E$56*'Key Assumptions'!$D39+W347*'Key Assumptions'!$F$56*'Key Assumptions'!$G39</f>
        <v>0</v>
      </c>
      <c r="AL347" s="83">
        <f>X347*'Key Assumptions'!$E$56*'Key Assumptions'!$D39+X347*'Key Assumptions'!$F$56*'Key Assumptions'!$G39</f>
        <v>0</v>
      </c>
      <c r="AM347" s="83">
        <f>Y347*'Key Assumptions'!$E$56*'Key Assumptions'!$D39+Y347*'Key Assumptions'!$F$56*'Key Assumptions'!$G39</f>
        <v>52.879999999999981</v>
      </c>
      <c r="AN347" s="83">
        <f>Z347*'Key Assumptions'!$E$56*'Key Assumptions'!$D39+Z347*'Key Assumptions'!$F$56*'Key Assumptions'!$G39</f>
        <v>0</v>
      </c>
      <c r="AO347" s="83">
        <f>AA347*'Key Assumptions'!$E$56*'Key Assumptions'!$D39+AA347*'Key Assumptions'!$F$56*'Key Assumptions'!$G39</f>
        <v>0</v>
      </c>
      <c r="AP347" s="83">
        <f>AB347*'Key Assumptions'!$E$56*'Key Assumptions'!$D39+AB347*'Key Assumptions'!$F$56*'Key Assumptions'!$G39</f>
        <v>0</v>
      </c>
      <c r="AQ347" s="83">
        <f>AC347*'Key Assumptions'!$E$56*'Key Assumptions'!$D39+AC347*'Key Assumptions'!$F$56*'Key Assumptions'!$G39</f>
        <v>0</v>
      </c>
      <c r="AR347" s="83">
        <f>AD347*'Key Assumptions'!$E$56*'Key Assumptions'!$D39+AD347*'Key Assumptions'!$F$56*'Key Assumptions'!$G39</f>
        <v>0</v>
      </c>
      <c r="AT347" t="s">
        <v>10</v>
      </c>
    </row>
    <row r="348" spans="1:46" x14ac:dyDescent="0.25">
      <c r="A348" s="10" t="str">
        <f>KPCO_Additions_Summer!A348</f>
        <v>Solar+Storage 3-1 2041</v>
      </c>
      <c r="B348" s="10">
        <f>KPCO_Additions_Summer!B348</f>
        <v>2041</v>
      </c>
      <c r="C348" s="10" t="str">
        <f>KPCO_Additions_Summer!C348</f>
        <v>Solar + Storage</v>
      </c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2"/>
      <c r="R348" s="83">
        <f t="shared" si="302"/>
        <v>0</v>
      </c>
      <c r="S348" s="83">
        <f t="shared" si="303"/>
        <v>0</v>
      </c>
      <c r="T348" s="83">
        <f t="shared" si="304"/>
        <v>0</v>
      </c>
      <c r="U348" s="83">
        <f t="shared" si="305"/>
        <v>200</v>
      </c>
      <c r="V348" s="83">
        <f t="shared" si="313"/>
        <v>0</v>
      </c>
      <c r="W348" s="83">
        <f t="shared" si="313"/>
        <v>0</v>
      </c>
      <c r="X348" s="83">
        <f t="shared" si="307"/>
        <v>0</v>
      </c>
      <c r="Y348" s="83">
        <f t="shared" si="308"/>
        <v>300</v>
      </c>
      <c r="Z348" s="83">
        <f t="shared" si="309"/>
        <v>0</v>
      </c>
      <c r="AA348" s="83">
        <f t="shared" si="314"/>
        <v>0</v>
      </c>
      <c r="AB348" s="83">
        <f t="shared" si="315"/>
        <v>0</v>
      </c>
      <c r="AC348" s="83">
        <f t="shared" si="315"/>
        <v>0</v>
      </c>
      <c r="AD348" s="83">
        <f t="shared" si="316"/>
        <v>0</v>
      </c>
      <c r="AF348" s="83">
        <f>R348*'Key Assumptions'!$E$56*'Key Assumptions'!$D40+R348*'Key Assumptions'!$F$56*'Key Assumptions'!$G40</f>
        <v>0</v>
      </c>
      <c r="AG348" s="83">
        <f>S348*'Key Assumptions'!$E$56*'Key Assumptions'!$D40+S348*'Key Assumptions'!$F$56*'Key Assumptions'!$G40</f>
        <v>0</v>
      </c>
      <c r="AH348" s="83">
        <f>T348*'Key Assumptions'!$E$56*'Key Assumptions'!$D40+T348*'Key Assumptions'!$F$56*'Key Assumptions'!$G40</f>
        <v>0</v>
      </c>
      <c r="AI348" s="83">
        <f>U348*'Key Assumptions'!$E$56*'Key Assumptions'!$D40+U348*'Key Assumptions'!$F$56*'Key Assumptions'!$G40</f>
        <v>35.253333333333323</v>
      </c>
      <c r="AJ348" s="83">
        <f>V348*'Key Assumptions'!$E$56*'Key Assumptions'!$D40+V348*'Key Assumptions'!$F$56*'Key Assumptions'!$G40</f>
        <v>0</v>
      </c>
      <c r="AK348" s="83">
        <f>W348*'Key Assumptions'!$E$56*'Key Assumptions'!$D40+W348*'Key Assumptions'!$F$56*'Key Assumptions'!$G40</f>
        <v>0</v>
      </c>
      <c r="AL348" s="83">
        <f>X348*'Key Assumptions'!$E$56*'Key Assumptions'!$D40+X348*'Key Assumptions'!$F$56*'Key Assumptions'!$G40</f>
        <v>0</v>
      </c>
      <c r="AM348" s="83">
        <f>Y348*'Key Assumptions'!$E$56*'Key Assumptions'!$D40+Y348*'Key Assumptions'!$F$56*'Key Assumptions'!$G40</f>
        <v>52.879999999999981</v>
      </c>
      <c r="AN348" s="83">
        <f>Z348*'Key Assumptions'!$E$56*'Key Assumptions'!$D40+Z348*'Key Assumptions'!$F$56*'Key Assumptions'!$G40</f>
        <v>0</v>
      </c>
      <c r="AO348" s="83">
        <f>AA348*'Key Assumptions'!$E$56*'Key Assumptions'!$D40+AA348*'Key Assumptions'!$F$56*'Key Assumptions'!$G40</f>
        <v>0</v>
      </c>
      <c r="AP348" s="83">
        <f>AB348*'Key Assumptions'!$E$56*'Key Assumptions'!$D40+AB348*'Key Assumptions'!$F$56*'Key Assumptions'!$G40</f>
        <v>0</v>
      </c>
      <c r="AQ348" s="83">
        <f>AC348*'Key Assumptions'!$E$56*'Key Assumptions'!$D40+AC348*'Key Assumptions'!$F$56*'Key Assumptions'!$G40</f>
        <v>0</v>
      </c>
      <c r="AR348" s="83">
        <f>AD348*'Key Assumptions'!$E$56*'Key Assumptions'!$D40+AD348*'Key Assumptions'!$F$56*'Key Assumptions'!$G40</f>
        <v>0</v>
      </c>
      <c r="AT348" t="s">
        <v>10</v>
      </c>
    </row>
    <row r="349" spans="1:46" x14ac:dyDescent="0.25">
      <c r="A349" s="10" t="str">
        <f>KPCO_Additions_Summer!A349</f>
        <v>Solar+Storage 3-1 2042</v>
      </c>
      <c r="B349" s="10">
        <f>KPCO_Additions_Summer!B349</f>
        <v>2042</v>
      </c>
      <c r="C349" s="10" t="str">
        <f>KPCO_Additions_Summer!C349</f>
        <v>Solar + Storage</v>
      </c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2"/>
      <c r="R349" s="83">
        <f t="shared" si="302"/>
        <v>0</v>
      </c>
      <c r="S349" s="83">
        <f t="shared" si="303"/>
        <v>0</v>
      </c>
      <c r="T349" s="83">
        <f t="shared" si="304"/>
        <v>0</v>
      </c>
      <c r="U349" s="83">
        <f t="shared" si="305"/>
        <v>200</v>
      </c>
      <c r="V349" s="83">
        <f t="shared" si="313"/>
        <v>0</v>
      </c>
      <c r="W349" s="83">
        <f t="shared" si="313"/>
        <v>0</v>
      </c>
      <c r="X349" s="83">
        <f t="shared" si="307"/>
        <v>0</v>
      </c>
      <c r="Y349" s="83">
        <f t="shared" si="308"/>
        <v>300</v>
      </c>
      <c r="Z349" s="83">
        <f t="shared" si="309"/>
        <v>0</v>
      </c>
      <c r="AA349" s="83">
        <f t="shared" si="314"/>
        <v>0</v>
      </c>
      <c r="AB349" s="83">
        <f t="shared" si="315"/>
        <v>0</v>
      </c>
      <c r="AC349" s="83">
        <f t="shared" si="315"/>
        <v>0</v>
      </c>
      <c r="AD349" s="83">
        <f t="shared" si="316"/>
        <v>0</v>
      </c>
      <c r="AF349" s="83">
        <f>R349*'Key Assumptions'!$E$56*'Key Assumptions'!$D41+R349*'Key Assumptions'!$F$56*'Key Assumptions'!$G41</f>
        <v>0</v>
      </c>
      <c r="AG349" s="83">
        <f>S349*'Key Assumptions'!$E$56*'Key Assumptions'!$D41+S349*'Key Assumptions'!$F$56*'Key Assumptions'!$G41</f>
        <v>0</v>
      </c>
      <c r="AH349" s="83">
        <f>T349*'Key Assumptions'!$E$56*'Key Assumptions'!$D41+T349*'Key Assumptions'!$F$56*'Key Assumptions'!$G41</f>
        <v>0</v>
      </c>
      <c r="AI349" s="83">
        <f>U349*'Key Assumptions'!$E$56*'Key Assumptions'!$D41+U349*'Key Assumptions'!$F$56*'Key Assumptions'!$G41</f>
        <v>35.253333333333323</v>
      </c>
      <c r="AJ349" s="83">
        <f>V349*'Key Assumptions'!$E$56*'Key Assumptions'!$D41+V349*'Key Assumptions'!$F$56*'Key Assumptions'!$G41</f>
        <v>0</v>
      </c>
      <c r="AK349" s="83">
        <f>W349*'Key Assumptions'!$E$56*'Key Assumptions'!$D41+W349*'Key Assumptions'!$F$56*'Key Assumptions'!$G41</f>
        <v>0</v>
      </c>
      <c r="AL349" s="83">
        <f>X349*'Key Assumptions'!$E$56*'Key Assumptions'!$D41+X349*'Key Assumptions'!$F$56*'Key Assumptions'!$G41</f>
        <v>0</v>
      </c>
      <c r="AM349" s="83">
        <f>Y349*'Key Assumptions'!$E$56*'Key Assumptions'!$D41+Y349*'Key Assumptions'!$F$56*'Key Assumptions'!$G41</f>
        <v>52.879999999999981</v>
      </c>
      <c r="AN349" s="83">
        <f>Z349*'Key Assumptions'!$E$56*'Key Assumptions'!$D41+Z349*'Key Assumptions'!$F$56*'Key Assumptions'!$G41</f>
        <v>0</v>
      </c>
      <c r="AO349" s="83">
        <f>AA349*'Key Assumptions'!$E$56*'Key Assumptions'!$D41+AA349*'Key Assumptions'!$F$56*'Key Assumptions'!$G41</f>
        <v>0</v>
      </c>
      <c r="AP349" s="83">
        <f>AB349*'Key Assumptions'!$E$56*'Key Assumptions'!$D41+AB349*'Key Assumptions'!$F$56*'Key Assumptions'!$G41</f>
        <v>0</v>
      </c>
      <c r="AQ349" s="83">
        <f>AC349*'Key Assumptions'!$E$56*'Key Assumptions'!$D41+AC349*'Key Assumptions'!$F$56*'Key Assumptions'!$G41</f>
        <v>0</v>
      </c>
      <c r="AR349" s="83">
        <f>AD349*'Key Assumptions'!$E$56*'Key Assumptions'!$D41+AD349*'Key Assumptions'!$F$56*'Key Assumptions'!$G41</f>
        <v>0</v>
      </c>
      <c r="AT349" t="s">
        <v>10</v>
      </c>
    </row>
    <row r="350" spans="1:46" x14ac:dyDescent="0.25">
      <c r="A350" s="10" t="str">
        <f>KPCO_Additions_Summer!A350</f>
        <v>Solar+Storage 3-1 2043</v>
      </c>
      <c r="B350" s="10">
        <f>KPCO_Additions_Summer!B350</f>
        <v>2043</v>
      </c>
      <c r="C350" s="10" t="str">
        <f>KPCO_Additions_Summer!C350</f>
        <v>Solar + Storage</v>
      </c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2"/>
      <c r="R350" s="83">
        <f t="shared" si="302"/>
        <v>0</v>
      </c>
      <c r="S350" s="83">
        <f t="shared" si="303"/>
        <v>0</v>
      </c>
      <c r="T350" s="83">
        <f t="shared" si="304"/>
        <v>0</v>
      </c>
      <c r="U350" s="83">
        <f t="shared" si="305"/>
        <v>200</v>
      </c>
      <c r="V350" s="83">
        <f t="shared" si="313"/>
        <v>0</v>
      </c>
      <c r="W350" s="83">
        <f t="shared" si="313"/>
        <v>0</v>
      </c>
      <c r="X350" s="83">
        <f t="shared" si="307"/>
        <v>0</v>
      </c>
      <c r="Y350" s="83">
        <f t="shared" si="308"/>
        <v>300</v>
      </c>
      <c r="Z350" s="83">
        <f t="shared" si="309"/>
        <v>0</v>
      </c>
      <c r="AA350" s="83">
        <f t="shared" si="314"/>
        <v>0</v>
      </c>
      <c r="AB350" s="83">
        <f t="shared" si="315"/>
        <v>0</v>
      </c>
      <c r="AC350" s="83">
        <f t="shared" si="315"/>
        <v>0</v>
      </c>
      <c r="AD350" s="83">
        <f t="shared" si="316"/>
        <v>0</v>
      </c>
      <c r="AF350" s="83">
        <f>R350*'Key Assumptions'!$E$56*'Key Assumptions'!$D42+R350*'Key Assumptions'!$F$56*'Key Assumptions'!$G42</f>
        <v>0</v>
      </c>
      <c r="AG350" s="83">
        <f>S350*'Key Assumptions'!$E$56*'Key Assumptions'!$D42+S350*'Key Assumptions'!$F$56*'Key Assumptions'!$G42</f>
        <v>0</v>
      </c>
      <c r="AH350" s="83">
        <f>T350*'Key Assumptions'!$E$56*'Key Assumptions'!$D42+T350*'Key Assumptions'!$F$56*'Key Assumptions'!$G42</f>
        <v>0</v>
      </c>
      <c r="AI350" s="83">
        <f>U350*'Key Assumptions'!$E$56*'Key Assumptions'!$D42+U350*'Key Assumptions'!$F$56*'Key Assumptions'!$G42</f>
        <v>35.253333333333323</v>
      </c>
      <c r="AJ350" s="83">
        <f>V350*'Key Assumptions'!$E$56*'Key Assumptions'!$D42+V350*'Key Assumptions'!$F$56*'Key Assumptions'!$G42</f>
        <v>0</v>
      </c>
      <c r="AK350" s="83">
        <f>W350*'Key Assumptions'!$E$56*'Key Assumptions'!$D42+W350*'Key Assumptions'!$F$56*'Key Assumptions'!$G42</f>
        <v>0</v>
      </c>
      <c r="AL350" s="83">
        <f>X350*'Key Assumptions'!$E$56*'Key Assumptions'!$D42+X350*'Key Assumptions'!$F$56*'Key Assumptions'!$G42</f>
        <v>0</v>
      </c>
      <c r="AM350" s="83">
        <f>Y350*'Key Assumptions'!$E$56*'Key Assumptions'!$D42+Y350*'Key Assumptions'!$F$56*'Key Assumptions'!$G42</f>
        <v>52.879999999999981</v>
      </c>
      <c r="AN350" s="83">
        <f>Z350*'Key Assumptions'!$E$56*'Key Assumptions'!$D42+Z350*'Key Assumptions'!$F$56*'Key Assumptions'!$G42</f>
        <v>0</v>
      </c>
      <c r="AO350" s="83">
        <f>AA350*'Key Assumptions'!$E$56*'Key Assumptions'!$D42+AA350*'Key Assumptions'!$F$56*'Key Assumptions'!$G42</f>
        <v>0</v>
      </c>
      <c r="AP350" s="83">
        <f>AB350*'Key Assumptions'!$E$56*'Key Assumptions'!$D42+AB350*'Key Assumptions'!$F$56*'Key Assumptions'!$G42</f>
        <v>0</v>
      </c>
      <c r="AQ350" s="83">
        <f>AC350*'Key Assumptions'!$E$56*'Key Assumptions'!$D42+AC350*'Key Assumptions'!$F$56*'Key Assumptions'!$G42</f>
        <v>0</v>
      </c>
      <c r="AR350" s="83">
        <f>AD350*'Key Assumptions'!$E$56*'Key Assumptions'!$D42+AD350*'Key Assumptions'!$F$56*'Key Assumptions'!$G42</f>
        <v>0</v>
      </c>
      <c r="AT350" t="s">
        <v>10</v>
      </c>
    </row>
    <row r="351" spans="1:46" x14ac:dyDescent="0.25">
      <c r="A351" s="10" t="str">
        <f>KPCO_Additions_Summer!A351</f>
        <v>DSM Resources</v>
      </c>
      <c r="B351" s="10">
        <f>KPCO_Additions_Summer!B351</f>
        <v>2023</v>
      </c>
      <c r="C351" s="10" t="str">
        <f>KPCO_Additions_Summer!C351</f>
        <v>DSM Resources</v>
      </c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2"/>
      <c r="R351" s="83">
        <f t="shared" ref="R351:U352" si="317">D351</f>
        <v>0</v>
      </c>
      <c r="S351" s="83">
        <f t="shared" si="317"/>
        <v>0</v>
      </c>
      <c r="T351" s="83">
        <f t="shared" si="317"/>
        <v>0</v>
      </c>
      <c r="U351" s="83">
        <f t="shared" si="317"/>
        <v>0</v>
      </c>
      <c r="V351" s="83">
        <f t="shared" ref="V351:W352" si="318">H351</f>
        <v>0</v>
      </c>
      <c r="W351" s="83">
        <f t="shared" si="318"/>
        <v>0</v>
      </c>
      <c r="X351" s="83">
        <f t="shared" ref="X351:AA352" si="319">J351</f>
        <v>0</v>
      </c>
      <c r="Y351" s="83">
        <f t="shared" si="319"/>
        <v>0</v>
      </c>
      <c r="Z351" s="83">
        <f t="shared" si="319"/>
        <v>0</v>
      </c>
      <c r="AA351" s="83">
        <f t="shared" si="319"/>
        <v>0</v>
      </c>
      <c r="AB351" s="83">
        <f t="shared" ref="AB351:AC352" si="320">N351</f>
        <v>0</v>
      </c>
      <c r="AC351" s="83">
        <f t="shared" si="320"/>
        <v>0</v>
      </c>
      <c r="AD351" s="83">
        <f>P351</f>
        <v>0</v>
      </c>
      <c r="AF351" s="83">
        <f>R351*'Key Assumptions'!$E$56*'Key Assumptions'!$C25+R351*'Key Assumptions'!$F$56*'Key Assumptions'!$G25</f>
        <v>0</v>
      </c>
      <c r="AG351" s="83">
        <f>S351*'Key Assumptions'!$E$56*'Key Assumptions'!$C25+S351*'Key Assumptions'!$F$56*'Key Assumptions'!$G25</f>
        <v>0</v>
      </c>
      <c r="AH351" s="83">
        <f>T351*'Key Assumptions'!$E$56*'Key Assumptions'!$C25+T351*'Key Assumptions'!$F$56*'Key Assumptions'!$G25</f>
        <v>0</v>
      </c>
      <c r="AI351" s="83">
        <f>U351*'Key Assumptions'!$E$56*'Key Assumptions'!$C25+U351*'Key Assumptions'!$F$56*'Key Assumptions'!$G25</f>
        <v>0</v>
      </c>
      <c r="AJ351" s="83">
        <f>V351*'Key Assumptions'!$E$56*'Key Assumptions'!$C25+V351*'Key Assumptions'!$F$56*'Key Assumptions'!$G25</f>
        <v>0</v>
      </c>
      <c r="AK351" s="83">
        <f>W351*'Key Assumptions'!$E$56*'Key Assumptions'!$C25+W351*'Key Assumptions'!$F$56*'Key Assumptions'!$G25</f>
        <v>0</v>
      </c>
      <c r="AL351" s="83">
        <f>X351*'Key Assumptions'!$E$56*'Key Assumptions'!$C25+X351*'Key Assumptions'!$F$56*'Key Assumptions'!$G25</f>
        <v>0</v>
      </c>
      <c r="AM351" s="83">
        <f>Y351*'Key Assumptions'!$E$56*'Key Assumptions'!$C25+Y351*'Key Assumptions'!$F$56*'Key Assumptions'!$G25</f>
        <v>0</v>
      </c>
      <c r="AN351" s="83">
        <f>Z351*'Key Assumptions'!$E$56*'Key Assumptions'!$C25+Z351*'Key Assumptions'!$F$56*'Key Assumptions'!$G25</f>
        <v>0</v>
      </c>
      <c r="AO351" s="83">
        <f>AA351*'Key Assumptions'!$E$56*'Key Assumptions'!$C25+AA351*'Key Assumptions'!$F$56*'Key Assumptions'!$G25</f>
        <v>0</v>
      </c>
      <c r="AP351" s="83">
        <f>AB351*'Key Assumptions'!$E$56*'Key Assumptions'!$C25+AB351*'Key Assumptions'!$F$56*'Key Assumptions'!$G25</f>
        <v>0</v>
      </c>
      <c r="AQ351" s="83">
        <f>AC351*'Key Assumptions'!$E$56*'Key Assumptions'!$C25+AC351*'Key Assumptions'!$F$56*'Key Assumptions'!$G25</f>
        <v>0</v>
      </c>
      <c r="AR351" s="83">
        <f>AD351*'Key Assumptions'!$E$56*'Key Assumptions'!$C25+AD351*'Key Assumptions'!$F$56*'Key Assumptions'!$G25</f>
        <v>0</v>
      </c>
      <c r="AT351" t="s">
        <v>15</v>
      </c>
    </row>
    <row r="352" spans="1:46" x14ac:dyDescent="0.25">
      <c r="A352" s="10" t="str">
        <f>KPCO_Additions_Summer!A352</f>
        <v>Tier 2 Area 1001 Solar 2023</v>
      </c>
      <c r="B352" s="10">
        <f>KPCO_Additions_Summer!B352</f>
        <v>2023</v>
      </c>
      <c r="C352" s="10" t="str">
        <f>KPCO_Additions_Summer!C352</f>
        <v>Solar T2</v>
      </c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2"/>
      <c r="R352" s="83">
        <f t="shared" si="317"/>
        <v>0</v>
      </c>
      <c r="S352" s="83">
        <f t="shared" si="317"/>
        <v>0</v>
      </c>
      <c r="T352" s="83">
        <f t="shared" si="317"/>
        <v>0</v>
      </c>
      <c r="U352" s="83">
        <f t="shared" si="317"/>
        <v>0</v>
      </c>
      <c r="V352" s="83">
        <f t="shared" si="318"/>
        <v>0</v>
      </c>
      <c r="W352" s="83">
        <f t="shared" si="318"/>
        <v>0</v>
      </c>
      <c r="X352" s="83">
        <f t="shared" si="319"/>
        <v>0</v>
      </c>
      <c r="Y352" s="83">
        <f t="shared" si="319"/>
        <v>0</v>
      </c>
      <c r="Z352" s="83">
        <f t="shared" si="319"/>
        <v>0</v>
      </c>
      <c r="AA352" s="83">
        <f t="shared" si="319"/>
        <v>0</v>
      </c>
      <c r="AB352" s="83">
        <f t="shared" si="320"/>
        <v>0</v>
      </c>
      <c r="AC352" s="83">
        <f t="shared" si="320"/>
        <v>0</v>
      </c>
      <c r="AD352" s="83">
        <f>P352</f>
        <v>0</v>
      </c>
      <c r="AF352" s="83">
        <f>R352*'Key Assumptions'!$D22</f>
        <v>0</v>
      </c>
      <c r="AG352" s="83">
        <f>S352*'Key Assumptions'!$D22</f>
        <v>0</v>
      </c>
      <c r="AH352" s="83">
        <f>T352*'Key Assumptions'!$D22</f>
        <v>0</v>
      </c>
      <c r="AI352" s="83">
        <f>U352*'Key Assumptions'!$D22</f>
        <v>0</v>
      </c>
      <c r="AJ352" s="83">
        <f>V352*'Key Assumptions'!$D22</f>
        <v>0</v>
      </c>
      <c r="AK352" s="83">
        <f>W352*'Key Assumptions'!$D22</f>
        <v>0</v>
      </c>
      <c r="AL352" s="83">
        <f>X352*'Key Assumptions'!$D22</f>
        <v>0</v>
      </c>
      <c r="AM352" s="83">
        <f>Y352*'Key Assumptions'!$D22</f>
        <v>0</v>
      </c>
      <c r="AN352" s="83">
        <f>Z352*'Key Assumptions'!$D22</f>
        <v>0</v>
      </c>
      <c r="AO352" s="83">
        <f>AA352*'Key Assumptions'!$D22</f>
        <v>0</v>
      </c>
      <c r="AP352" s="83">
        <f>AB352*'Key Assumptions'!$D22</f>
        <v>0</v>
      </c>
      <c r="AQ352" s="83">
        <f>AC352*'Key Assumptions'!$D22</f>
        <v>0</v>
      </c>
      <c r="AR352" s="83">
        <f>AD352*'Key Assumptions'!$D22</f>
        <v>0</v>
      </c>
      <c r="AT352" t="s">
        <v>7</v>
      </c>
    </row>
    <row r="353" spans="1:46" x14ac:dyDescent="0.25">
      <c r="A353" s="10" t="str">
        <f>KPCO_Additions_Summer!A353</f>
        <v>Tier 2 Area 1001 Solar 2024</v>
      </c>
      <c r="B353" s="10">
        <f>KPCO_Additions_Summer!B353</f>
        <v>2024</v>
      </c>
      <c r="C353" s="10" t="str">
        <f>KPCO_Additions_Summer!C353</f>
        <v>Solar T2</v>
      </c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2"/>
      <c r="R353" s="84">
        <f t="shared" ref="R353:R368" si="321">R352+D353</f>
        <v>0</v>
      </c>
      <c r="S353" s="84">
        <f t="shared" ref="S353:S368" si="322">S352+E353</f>
        <v>0</v>
      </c>
      <c r="T353" s="84">
        <f t="shared" ref="T353:T368" si="323">T352+F353</f>
        <v>0</v>
      </c>
      <c r="U353" s="84">
        <f t="shared" ref="U353:U368" si="324">U352+G353</f>
        <v>0</v>
      </c>
      <c r="V353" s="84">
        <f t="shared" ref="V353:W368" si="325">V352+H353</f>
        <v>0</v>
      </c>
      <c r="W353" s="84">
        <f t="shared" si="325"/>
        <v>0</v>
      </c>
      <c r="X353" s="84">
        <f t="shared" ref="X353:X368" si="326">X352+J353</f>
        <v>0</v>
      </c>
      <c r="Y353" s="84">
        <f t="shared" ref="Y353:Y368" si="327">Y352+K353</f>
        <v>0</v>
      </c>
      <c r="Z353" s="84">
        <f t="shared" ref="Z353:Z368" si="328">Z352+L353</f>
        <v>0</v>
      </c>
      <c r="AA353" s="84">
        <f t="shared" ref="AA353:AA368" si="329">AA352+M353</f>
        <v>0</v>
      </c>
      <c r="AB353" s="84">
        <f t="shared" ref="AB353:AC368" si="330">AB352+N353</f>
        <v>0</v>
      </c>
      <c r="AC353" s="84">
        <f t="shared" si="330"/>
        <v>0</v>
      </c>
      <c r="AD353" s="84">
        <f t="shared" ref="AD353:AD368" si="331">AD352+P353</f>
        <v>0</v>
      </c>
      <c r="AF353" s="83">
        <f>R353*'Key Assumptions'!$D23</f>
        <v>0</v>
      </c>
      <c r="AG353" s="83">
        <f>S353*'Key Assumptions'!$D23</f>
        <v>0</v>
      </c>
      <c r="AH353" s="83">
        <f>T353*'Key Assumptions'!$D23</f>
        <v>0</v>
      </c>
      <c r="AI353" s="83">
        <f>U353*'Key Assumptions'!$D23</f>
        <v>0</v>
      </c>
      <c r="AJ353" s="83">
        <f>V353*'Key Assumptions'!$D23</f>
        <v>0</v>
      </c>
      <c r="AK353" s="83">
        <f>W353*'Key Assumptions'!$D23</f>
        <v>0</v>
      </c>
      <c r="AL353" s="83">
        <f>X353*'Key Assumptions'!$D23</f>
        <v>0</v>
      </c>
      <c r="AM353" s="83">
        <f>Y353*'Key Assumptions'!$D23</f>
        <v>0</v>
      </c>
      <c r="AN353" s="83">
        <f>Z353*'Key Assumptions'!$D23</f>
        <v>0</v>
      </c>
      <c r="AO353" s="83">
        <f>AA353*'Key Assumptions'!$D23</f>
        <v>0</v>
      </c>
      <c r="AP353" s="83">
        <f>AB353*'Key Assumptions'!$D23</f>
        <v>0</v>
      </c>
      <c r="AQ353" s="83">
        <f>AC353*'Key Assumptions'!$D23</f>
        <v>0</v>
      </c>
      <c r="AR353" s="83">
        <f>AD353*'Key Assumptions'!$D23</f>
        <v>0</v>
      </c>
      <c r="AT353" t="s">
        <v>7</v>
      </c>
    </row>
    <row r="354" spans="1:46" x14ac:dyDescent="0.25">
      <c r="A354" s="10" t="str">
        <f>KPCO_Additions_Summer!A354</f>
        <v>Tier 2 Area 1001 Solar 2025</v>
      </c>
      <c r="B354" s="10">
        <f>KPCO_Additions_Summer!B354</f>
        <v>2025</v>
      </c>
      <c r="C354" s="10" t="str">
        <f>KPCO_Additions_Summer!C354</f>
        <v>Solar T2</v>
      </c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2"/>
      <c r="R354" s="84">
        <f t="shared" si="321"/>
        <v>0</v>
      </c>
      <c r="S354" s="84">
        <f t="shared" si="322"/>
        <v>0</v>
      </c>
      <c r="T354" s="84">
        <f t="shared" si="323"/>
        <v>0</v>
      </c>
      <c r="U354" s="84">
        <f t="shared" si="324"/>
        <v>0</v>
      </c>
      <c r="V354" s="84">
        <f t="shared" si="325"/>
        <v>0</v>
      </c>
      <c r="W354" s="84">
        <f t="shared" si="325"/>
        <v>0</v>
      </c>
      <c r="X354" s="84">
        <f t="shared" si="326"/>
        <v>0</v>
      </c>
      <c r="Y354" s="84">
        <f t="shared" si="327"/>
        <v>0</v>
      </c>
      <c r="Z354" s="84">
        <f t="shared" si="328"/>
        <v>0</v>
      </c>
      <c r="AA354" s="84">
        <f t="shared" si="329"/>
        <v>0</v>
      </c>
      <c r="AB354" s="84">
        <f t="shared" si="330"/>
        <v>0</v>
      </c>
      <c r="AC354" s="84">
        <f t="shared" si="330"/>
        <v>0</v>
      </c>
      <c r="AD354" s="84">
        <f t="shared" si="331"/>
        <v>0</v>
      </c>
      <c r="AF354" s="83">
        <f>R354*'Key Assumptions'!$D24</f>
        <v>0</v>
      </c>
      <c r="AG354" s="83">
        <f>S354*'Key Assumptions'!$D24</f>
        <v>0</v>
      </c>
      <c r="AH354" s="83">
        <f>T354*'Key Assumptions'!$D24</f>
        <v>0</v>
      </c>
      <c r="AI354" s="83">
        <f>U354*'Key Assumptions'!$D24</f>
        <v>0</v>
      </c>
      <c r="AJ354" s="83">
        <f>V354*'Key Assumptions'!$D24</f>
        <v>0</v>
      </c>
      <c r="AK354" s="83">
        <f>W354*'Key Assumptions'!$D24</f>
        <v>0</v>
      </c>
      <c r="AL354" s="83">
        <f>X354*'Key Assumptions'!$D24</f>
        <v>0</v>
      </c>
      <c r="AM354" s="83">
        <f>Y354*'Key Assumptions'!$D24</f>
        <v>0</v>
      </c>
      <c r="AN354" s="83">
        <f>Z354*'Key Assumptions'!$D24</f>
        <v>0</v>
      </c>
      <c r="AO354" s="83">
        <f>AA354*'Key Assumptions'!$D24</f>
        <v>0</v>
      </c>
      <c r="AP354" s="83">
        <f>AB354*'Key Assumptions'!$D24</f>
        <v>0</v>
      </c>
      <c r="AQ354" s="83">
        <f>AC354*'Key Assumptions'!$D24</f>
        <v>0</v>
      </c>
      <c r="AR354" s="83">
        <f>AD354*'Key Assumptions'!$D24</f>
        <v>0</v>
      </c>
      <c r="AT354" t="s">
        <v>7</v>
      </c>
    </row>
    <row r="355" spans="1:46" x14ac:dyDescent="0.25">
      <c r="A355" s="10" t="str">
        <f>KPCO_Additions_Summer!A355</f>
        <v>Tier 2 Area 1001 Solar 2026</v>
      </c>
      <c r="B355" s="10">
        <f>KPCO_Additions_Summer!B355</f>
        <v>2026</v>
      </c>
      <c r="C355" s="10" t="str">
        <f>KPCO_Additions_Summer!C355</f>
        <v>Solar T2</v>
      </c>
      <c r="D355" s="102"/>
      <c r="E355" s="102"/>
      <c r="F355" s="102"/>
      <c r="G355" s="103"/>
      <c r="H355" s="103"/>
      <c r="I355" s="103"/>
      <c r="J355" s="103"/>
      <c r="K355" s="103"/>
      <c r="L355" s="103"/>
      <c r="M355" s="103"/>
      <c r="N355" s="103"/>
      <c r="O355" s="103"/>
      <c r="P355" s="102"/>
      <c r="R355" s="84">
        <f t="shared" si="321"/>
        <v>0</v>
      </c>
      <c r="S355" s="84">
        <f t="shared" si="322"/>
        <v>0</v>
      </c>
      <c r="T355" s="84">
        <f t="shared" si="323"/>
        <v>0</v>
      </c>
      <c r="U355" s="84">
        <f t="shared" si="324"/>
        <v>0</v>
      </c>
      <c r="V355" s="84">
        <f t="shared" si="325"/>
        <v>0</v>
      </c>
      <c r="W355" s="84">
        <f t="shared" si="325"/>
        <v>0</v>
      </c>
      <c r="X355" s="84">
        <f t="shared" si="326"/>
        <v>0</v>
      </c>
      <c r="Y355" s="84">
        <f t="shared" si="327"/>
        <v>0</v>
      </c>
      <c r="Z355" s="84">
        <f t="shared" si="328"/>
        <v>0</v>
      </c>
      <c r="AA355" s="84">
        <f t="shared" si="329"/>
        <v>0</v>
      </c>
      <c r="AB355" s="84">
        <f t="shared" si="330"/>
        <v>0</v>
      </c>
      <c r="AC355" s="84">
        <f t="shared" si="330"/>
        <v>0</v>
      </c>
      <c r="AD355" s="84">
        <f t="shared" si="331"/>
        <v>0</v>
      </c>
      <c r="AF355" s="83">
        <f>R355*'Key Assumptions'!$D25</f>
        <v>0</v>
      </c>
      <c r="AG355" s="83">
        <f>S355*'Key Assumptions'!$D25</f>
        <v>0</v>
      </c>
      <c r="AH355" s="83">
        <f>T355*'Key Assumptions'!$D25</f>
        <v>0</v>
      </c>
      <c r="AI355" s="83">
        <f>U355*'Key Assumptions'!$D25</f>
        <v>0</v>
      </c>
      <c r="AJ355" s="83">
        <f>V355*'Key Assumptions'!$D25</f>
        <v>0</v>
      </c>
      <c r="AK355" s="83">
        <f>W355*'Key Assumptions'!$D25</f>
        <v>0</v>
      </c>
      <c r="AL355" s="83">
        <f>X355*'Key Assumptions'!$D25</f>
        <v>0</v>
      </c>
      <c r="AM355" s="83">
        <f>Y355*'Key Assumptions'!$D25</f>
        <v>0</v>
      </c>
      <c r="AN355" s="83">
        <f>Z355*'Key Assumptions'!$D25</f>
        <v>0</v>
      </c>
      <c r="AO355" s="83">
        <f>AA355*'Key Assumptions'!$D25</f>
        <v>0</v>
      </c>
      <c r="AP355" s="83">
        <f>AB355*'Key Assumptions'!$D25</f>
        <v>0</v>
      </c>
      <c r="AQ355" s="83">
        <f>AC355*'Key Assumptions'!$D25</f>
        <v>0</v>
      </c>
      <c r="AR355" s="83">
        <f>AD355*'Key Assumptions'!$D25</f>
        <v>0</v>
      </c>
      <c r="AT355" t="s">
        <v>7</v>
      </c>
    </row>
    <row r="356" spans="1:46" x14ac:dyDescent="0.25">
      <c r="A356" s="10" t="str">
        <f>KPCO_Additions_Summer!A356</f>
        <v>Tier 2 Area 1001 Solar 2027</v>
      </c>
      <c r="B356" s="10">
        <f>KPCO_Additions_Summer!B356</f>
        <v>2027</v>
      </c>
      <c r="C356" s="10" t="str">
        <f>KPCO_Additions_Summer!C356</f>
        <v>Solar T2</v>
      </c>
      <c r="D356" s="102"/>
      <c r="E356" s="102"/>
      <c r="F356" s="102"/>
      <c r="G356" s="103"/>
      <c r="H356" s="103"/>
      <c r="I356" s="103"/>
      <c r="J356" s="103"/>
      <c r="K356" s="103"/>
      <c r="L356" s="103"/>
      <c r="M356" s="103"/>
      <c r="N356" s="103"/>
      <c r="O356" s="103"/>
      <c r="P356" s="102"/>
      <c r="R356" s="84">
        <f t="shared" si="321"/>
        <v>0</v>
      </c>
      <c r="S356" s="84">
        <f t="shared" si="322"/>
        <v>0</v>
      </c>
      <c r="T356" s="84">
        <f t="shared" si="323"/>
        <v>0</v>
      </c>
      <c r="U356" s="84">
        <f t="shared" si="324"/>
        <v>0</v>
      </c>
      <c r="V356" s="84">
        <f t="shared" si="325"/>
        <v>0</v>
      </c>
      <c r="W356" s="84">
        <f t="shared" si="325"/>
        <v>0</v>
      </c>
      <c r="X356" s="84">
        <f t="shared" si="326"/>
        <v>0</v>
      </c>
      <c r="Y356" s="84">
        <f t="shared" si="327"/>
        <v>0</v>
      </c>
      <c r="Z356" s="84">
        <f t="shared" si="328"/>
        <v>0</v>
      </c>
      <c r="AA356" s="84">
        <f t="shared" si="329"/>
        <v>0</v>
      </c>
      <c r="AB356" s="84">
        <f t="shared" si="330"/>
        <v>0</v>
      </c>
      <c r="AC356" s="84">
        <f t="shared" si="330"/>
        <v>0</v>
      </c>
      <c r="AD356" s="84">
        <f t="shared" si="331"/>
        <v>0</v>
      </c>
      <c r="AF356" s="83">
        <f>R356*'Key Assumptions'!$D26</f>
        <v>0</v>
      </c>
      <c r="AG356" s="83">
        <f>S356*'Key Assumptions'!$D26</f>
        <v>0</v>
      </c>
      <c r="AH356" s="83">
        <f>T356*'Key Assumptions'!$D26</f>
        <v>0</v>
      </c>
      <c r="AI356" s="83">
        <f>U356*'Key Assumptions'!$D26</f>
        <v>0</v>
      </c>
      <c r="AJ356" s="83">
        <f>V356*'Key Assumptions'!$D26</f>
        <v>0</v>
      </c>
      <c r="AK356" s="83">
        <f>W356*'Key Assumptions'!$D26</f>
        <v>0</v>
      </c>
      <c r="AL356" s="83">
        <f>X356*'Key Assumptions'!$D26</f>
        <v>0</v>
      </c>
      <c r="AM356" s="83">
        <f>Y356*'Key Assumptions'!$D26</f>
        <v>0</v>
      </c>
      <c r="AN356" s="83">
        <f>Z356*'Key Assumptions'!$D26</f>
        <v>0</v>
      </c>
      <c r="AO356" s="83">
        <f>AA356*'Key Assumptions'!$D26</f>
        <v>0</v>
      </c>
      <c r="AP356" s="83">
        <f>AB356*'Key Assumptions'!$D26</f>
        <v>0</v>
      </c>
      <c r="AQ356" s="83">
        <f>AC356*'Key Assumptions'!$D26</f>
        <v>0</v>
      </c>
      <c r="AR356" s="83">
        <f>AD356*'Key Assumptions'!$D26</f>
        <v>0</v>
      </c>
      <c r="AT356" t="s">
        <v>7</v>
      </c>
    </row>
    <row r="357" spans="1:46" x14ac:dyDescent="0.25">
      <c r="A357" s="10" t="str">
        <f>KPCO_Additions_Summer!A357</f>
        <v>Tier 2 Area 1001 Solar 2028</v>
      </c>
      <c r="B357" s="10">
        <f>KPCO_Additions_Summer!B357</f>
        <v>2028</v>
      </c>
      <c r="C357" s="10" t="str">
        <f>KPCO_Additions_Summer!C357</f>
        <v>Solar T2</v>
      </c>
      <c r="D357" s="102">
        <v>100</v>
      </c>
      <c r="E357" s="102">
        <v>250</v>
      </c>
      <c r="F357" s="102">
        <v>300</v>
      </c>
      <c r="G357" s="102">
        <v>300</v>
      </c>
      <c r="H357" s="102">
        <v>100</v>
      </c>
      <c r="I357" s="103"/>
      <c r="J357" s="103">
        <v>300</v>
      </c>
      <c r="K357" s="103">
        <v>300</v>
      </c>
      <c r="L357" s="103">
        <v>200</v>
      </c>
      <c r="M357" s="103">
        <v>300</v>
      </c>
      <c r="N357" s="103"/>
      <c r="O357" s="103"/>
      <c r="P357" s="102"/>
      <c r="R357" s="84">
        <f t="shared" si="321"/>
        <v>100</v>
      </c>
      <c r="S357" s="84">
        <f t="shared" si="322"/>
        <v>250</v>
      </c>
      <c r="T357" s="84">
        <f t="shared" si="323"/>
        <v>300</v>
      </c>
      <c r="U357" s="84">
        <f t="shared" si="324"/>
        <v>300</v>
      </c>
      <c r="V357" s="84">
        <f t="shared" si="325"/>
        <v>100</v>
      </c>
      <c r="W357" s="84">
        <f t="shared" si="325"/>
        <v>0</v>
      </c>
      <c r="X357" s="84">
        <f t="shared" si="326"/>
        <v>300</v>
      </c>
      <c r="Y357" s="84">
        <f t="shared" si="327"/>
        <v>300</v>
      </c>
      <c r="Z357" s="84">
        <f t="shared" si="328"/>
        <v>200</v>
      </c>
      <c r="AA357" s="84">
        <f t="shared" si="329"/>
        <v>300</v>
      </c>
      <c r="AB357" s="84">
        <f t="shared" si="330"/>
        <v>0</v>
      </c>
      <c r="AC357" s="84">
        <f t="shared" si="330"/>
        <v>0</v>
      </c>
      <c r="AD357" s="84">
        <f t="shared" si="331"/>
        <v>0</v>
      </c>
      <c r="AF357" s="83">
        <f>R357*'Key Assumptions'!$D27</f>
        <v>2</v>
      </c>
      <c r="AG357" s="83">
        <f>S357*'Key Assumptions'!$D27</f>
        <v>5</v>
      </c>
      <c r="AH357" s="83">
        <f>T357*'Key Assumptions'!$D27</f>
        <v>6</v>
      </c>
      <c r="AI357" s="83">
        <f>U357*'Key Assumptions'!$D27</f>
        <v>6</v>
      </c>
      <c r="AJ357" s="83">
        <f>V357*'Key Assumptions'!$D27</f>
        <v>2</v>
      </c>
      <c r="AK357" s="83">
        <f>W357*'Key Assumptions'!$D27</f>
        <v>0</v>
      </c>
      <c r="AL357" s="83">
        <f>X357*'Key Assumptions'!$D27</f>
        <v>6</v>
      </c>
      <c r="AM357" s="83">
        <f>Y357*'Key Assumptions'!$D27</f>
        <v>6</v>
      </c>
      <c r="AN357" s="83">
        <f>Z357*'Key Assumptions'!$D27</f>
        <v>4</v>
      </c>
      <c r="AO357" s="83">
        <f>AA357*'Key Assumptions'!$D27</f>
        <v>6</v>
      </c>
      <c r="AP357" s="83">
        <f>AB357*'Key Assumptions'!$D27</f>
        <v>0</v>
      </c>
      <c r="AQ357" s="83">
        <f>AC357*'Key Assumptions'!$D27</f>
        <v>0</v>
      </c>
      <c r="AR357" s="83">
        <f>AD357*'Key Assumptions'!$D27</f>
        <v>0</v>
      </c>
      <c r="AT357" t="s">
        <v>7</v>
      </c>
    </row>
    <row r="358" spans="1:46" x14ac:dyDescent="0.25">
      <c r="A358" s="10" t="str">
        <f>KPCO_Additions_Summer!A358</f>
        <v>Tier 2 Area 1001 Solar 2029</v>
      </c>
      <c r="B358" s="10">
        <f>KPCO_Additions_Summer!B358</f>
        <v>2029</v>
      </c>
      <c r="C358" s="10" t="str">
        <f>KPCO_Additions_Summer!C358</f>
        <v>Solar T2</v>
      </c>
      <c r="D358" s="102"/>
      <c r="E358" s="102"/>
      <c r="F358" s="102"/>
      <c r="G358" s="102">
        <v>150</v>
      </c>
      <c r="H358" s="102"/>
      <c r="I358" s="103"/>
      <c r="J358" s="103"/>
      <c r="K358" s="103">
        <v>100</v>
      </c>
      <c r="L358" s="103"/>
      <c r="M358" s="103"/>
      <c r="N358" s="103"/>
      <c r="O358" s="103"/>
      <c r="P358" s="102"/>
      <c r="R358" s="84">
        <f t="shared" si="321"/>
        <v>100</v>
      </c>
      <c r="S358" s="84">
        <f t="shared" si="322"/>
        <v>250</v>
      </c>
      <c r="T358" s="84">
        <f t="shared" si="323"/>
        <v>300</v>
      </c>
      <c r="U358" s="84">
        <f t="shared" si="324"/>
        <v>450</v>
      </c>
      <c r="V358" s="84">
        <f t="shared" si="325"/>
        <v>100</v>
      </c>
      <c r="W358" s="84">
        <f t="shared" si="325"/>
        <v>0</v>
      </c>
      <c r="X358" s="84">
        <f t="shared" si="326"/>
        <v>300</v>
      </c>
      <c r="Y358" s="84">
        <f t="shared" si="327"/>
        <v>400</v>
      </c>
      <c r="Z358" s="84">
        <f t="shared" si="328"/>
        <v>200</v>
      </c>
      <c r="AA358" s="84">
        <f t="shared" si="329"/>
        <v>300</v>
      </c>
      <c r="AB358" s="84">
        <f t="shared" si="330"/>
        <v>0</v>
      </c>
      <c r="AC358" s="84">
        <f t="shared" si="330"/>
        <v>0</v>
      </c>
      <c r="AD358" s="84">
        <f t="shared" si="331"/>
        <v>0</v>
      </c>
      <c r="AF358" s="83">
        <f>R358*'Key Assumptions'!$D28</f>
        <v>2</v>
      </c>
      <c r="AG358" s="83">
        <f>S358*'Key Assumptions'!$D28</f>
        <v>5</v>
      </c>
      <c r="AH358" s="83">
        <f>T358*'Key Assumptions'!$D28</f>
        <v>6</v>
      </c>
      <c r="AI358" s="83">
        <f>U358*'Key Assumptions'!$D28</f>
        <v>9</v>
      </c>
      <c r="AJ358" s="83">
        <f>V358*'Key Assumptions'!$D28</f>
        <v>2</v>
      </c>
      <c r="AK358" s="83">
        <f>W358*'Key Assumptions'!$D28</f>
        <v>0</v>
      </c>
      <c r="AL358" s="83">
        <f>X358*'Key Assumptions'!$D28</f>
        <v>6</v>
      </c>
      <c r="AM358" s="83">
        <f>Y358*'Key Assumptions'!$D28</f>
        <v>8</v>
      </c>
      <c r="AN358" s="83">
        <f>Z358*'Key Assumptions'!$D28</f>
        <v>4</v>
      </c>
      <c r="AO358" s="83">
        <f>AA358*'Key Assumptions'!$D28</f>
        <v>6</v>
      </c>
      <c r="AP358" s="83">
        <f>AB358*'Key Assumptions'!$D28</f>
        <v>0</v>
      </c>
      <c r="AQ358" s="83">
        <f>AC358*'Key Assumptions'!$D28</f>
        <v>0</v>
      </c>
      <c r="AR358" s="83">
        <f>AD358*'Key Assumptions'!$D28</f>
        <v>0</v>
      </c>
      <c r="AT358" t="s">
        <v>7</v>
      </c>
    </row>
    <row r="359" spans="1:46" x14ac:dyDescent="0.25">
      <c r="A359" s="10" t="str">
        <f>KPCO_Additions_Summer!A359</f>
        <v>Tier 2 Area 1001 Solar 2030</v>
      </c>
      <c r="B359" s="10">
        <f>KPCO_Additions_Summer!B359</f>
        <v>2030</v>
      </c>
      <c r="C359" s="10" t="str">
        <f>KPCO_Additions_Summer!C359</f>
        <v>Solar T2</v>
      </c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2"/>
      <c r="R359" s="84">
        <f t="shared" si="321"/>
        <v>100</v>
      </c>
      <c r="S359" s="84">
        <f t="shared" si="322"/>
        <v>250</v>
      </c>
      <c r="T359" s="84">
        <f t="shared" si="323"/>
        <v>300</v>
      </c>
      <c r="U359" s="84">
        <f t="shared" si="324"/>
        <v>450</v>
      </c>
      <c r="V359" s="84">
        <f t="shared" si="325"/>
        <v>100</v>
      </c>
      <c r="W359" s="84">
        <f t="shared" si="325"/>
        <v>0</v>
      </c>
      <c r="X359" s="84">
        <f t="shared" si="326"/>
        <v>300</v>
      </c>
      <c r="Y359" s="84">
        <f t="shared" si="327"/>
        <v>400</v>
      </c>
      <c r="Z359" s="84">
        <f t="shared" si="328"/>
        <v>200</v>
      </c>
      <c r="AA359" s="84">
        <f t="shared" si="329"/>
        <v>300</v>
      </c>
      <c r="AB359" s="84">
        <f t="shared" si="330"/>
        <v>0</v>
      </c>
      <c r="AC359" s="84">
        <f t="shared" si="330"/>
        <v>0</v>
      </c>
      <c r="AD359" s="84">
        <f t="shared" si="331"/>
        <v>0</v>
      </c>
      <c r="AF359" s="83">
        <f>R359*'Key Assumptions'!$D29</f>
        <v>2</v>
      </c>
      <c r="AG359" s="83">
        <f>S359*'Key Assumptions'!$D29</f>
        <v>5</v>
      </c>
      <c r="AH359" s="83">
        <f>T359*'Key Assumptions'!$D29</f>
        <v>6</v>
      </c>
      <c r="AI359" s="83">
        <f>U359*'Key Assumptions'!$D29</f>
        <v>9</v>
      </c>
      <c r="AJ359" s="83">
        <f>V359*'Key Assumptions'!$D29</f>
        <v>2</v>
      </c>
      <c r="AK359" s="83">
        <f>W359*'Key Assumptions'!$D29</f>
        <v>0</v>
      </c>
      <c r="AL359" s="83">
        <f>X359*'Key Assumptions'!$D29</f>
        <v>6</v>
      </c>
      <c r="AM359" s="83">
        <f>Y359*'Key Assumptions'!$D29</f>
        <v>8</v>
      </c>
      <c r="AN359" s="83">
        <f>Z359*'Key Assumptions'!$D29</f>
        <v>4</v>
      </c>
      <c r="AO359" s="83">
        <f>AA359*'Key Assumptions'!$D29</f>
        <v>6</v>
      </c>
      <c r="AP359" s="83">
        <f>AB359*'Key Assumptions'!$D29</f>
        <v>0</v>
      </c>
      <c r="AQ359" s="83">
        <f>AC359*'Key Assumptions'!$D29</f>
        <v>0</v>
      </c>
      <c r="AR359" s="83">
        <f>AD359*'Key Assumptions'!$D29</f>
        <v>0</v>
      </c>
      <c r="AT359" t="s">
        <v>7</v>
      </c>
    </row>
    <row r="360" spans="1:46" x14ac:dyDescent="0.25">
      <c r="A360" s="10" t="str">
        <f>KPCO_Additions_Summer!A360</f>
        <v>Tier 2 Area 1001 Solar 2031</v>
      </c>
      <c r="B360" s="10">
        <f>KPCO_Additions_Summer!B360</f>
        <v>2031</v>
      </c>
      <c r="C360" s="10" t="str">
        <f>KPCO_Additions_Summer!C360</f>
        <v>Solar T2</v>
      </c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2"/>
      <c r="R360" s="84">
        <f t="shared" si="321"/>
        <v>100</v>
      </c>
      <c r="S360" s="84">
        <f t="shared" si="322"/>
        <v>250</v>
      </c>
      <c r="T360" s="84">
        <f t="shared" si="323"/>
        <v>300</v>
      </c>
      <c r="U360" s="84">
        <f t="shared" si="324"/>
        <v>450</v>
      </c>
      <c r="V360" s="84">
        <f t="shared" si="325"/>
        <v>100</v>
      </c>
      <c r="W360" s="84">
        <f t="shared" si="325"/>
        <v>0</v>
      </c>
      <c r="X360" s="84">
        <f t="shared" si="326"/>
        <v>300</v>
      </c>
      <c r="Y360" s="84">
        <f t="shared" si="327"/>
        <v>400</v>
      </c>
      <c r="Z360" s="84">
        <f t="shared" si="328"/>
        <v>200</v>
      </c>
      <c r="AA360" s="84">
        <f t="shared" si="329"/>
        <v>300</v>
      </c>
      <c r="AB360" s="84">
        <f t="shared" si="330"/>
        <v>0</v>
      </c>
      <c r="AC360" s="84">
        <f t="shared" si="330"/>
        <v>0</v>
      </c>
      <c r="AD360" s="84">
        <f t="shared" si="331"/>
        <v>0</v>
      </c>
      <c r="AF360" s="83">
        <f>R360*'Key Assumptions'!$D30</f>
        <v>2</v>
      </c>
      <c r="AG360" s="83">
        <f>S360*'Key Assumptions'!$D30</f>
        <v>5</v>
      </c>
      <c r="AH360" s="83">
        <f>T360*'Key Assumptions'!$D30</f>
        <v>6</v>
      </c>
      <c r="AI360" s="83">
        <f>U360*'Key Assumptions'!$D30</f>
        <v>9</v>
      </c>
      <c r="AJ360" s="83">
        <f>V360*'Key Assumptions'!$D30</f>
        <v>2</v>
      </c>
      <c r="AK360" s="83">
        <f>W360*'Key Assumptions'!$D30</f>
        <v>0</v>
      </c>
      <c r="AL360" s="83">
        <f>X360*'Key Assumptions'!$D30</f>
        <v>6</v>
      </c>
      <c r="AM360" s="83">
        <f>Y360*'Key Assumptions'!$D30</f>
        <v>8</v>
      </c>
      <c r="AN360" s="83">
        <f>Z360*'Key Assumptions'!$D30</f>
        <v>4</v>
      </c>
      <c r="AO360" s="83">
        <f>AA360*'Key Assumptions'!$D30</f>
        <v>6</v>
      </c>
      <c r="AP360" s="83">
        <f>AB360*'Key Assumptions'!$D30</f>
        <v>0</v>
      </c>
      <c r="AQ360" s="83">
        <f>AC360*'Key Assumptions'!$D30</f>
        <v>0</v>
      </c>
      <c r="AR360" s="83">
        <f>AD360*'Key Assumptions'!$D30</f>
        <v>0</v>
      </c>
      <c r="AT360" t="s">
        <v>7</v>
      </c>
    </row>
    <row r="361" spans="1:46" x14ac:dyDescent="0.25">
      <c r="A361" s="10" t="str">
        <f>KPCO_Additions_Summer!A361</f>
        <v>Tier 2 Area 1001 Solar 2032</v>
      </c>
      <c r="B361" s="10">
        <f>KPCO_Additions_Summer!B361</f>
        <v>2032</v>
      </c>
      <c r="C361" s="10" t="str">
        <f>KPCO_Additions_Summer!C361</f>
        <v>Solar T2</v>
      </c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2"/>
      <c r="R361" s="84">
        <f t="shared" si="321"/>
        <v>100</v>
      </c>
      <c r="S361" s="84">
        <f t="shared" si="322"/>
        <v>250</v>
      </c>
      <c r="T361" s="84">
        <f t="shared" si="323"/>
        <v>300</v>
      </c>
      <c r="U361" s="84">
        <f t="shared" si="324"/>
        <v>450</v>
      </c>
      <c r="V361" s="84">
        <f t="shared" si="325"/>
        <v>100</v>
      </c>
      <c r="W361" s="84">
        <f t="shared" si="325"/>
        <v>0</v>
      </c>
      <c r="X361" s="84">
        <f t="shared" si="326"/>
        <v>300</v>
      </c>
      <c r="Y361" s="84">
        <f t="shared" si="327"/>
        <v>400</v>
      </c>
      <c r="Z361" s="84">
        <f t="shared" si="328"/>
        <v>200</v>
      </c>
      <c r="AA361" s="84">
        <f t="shared" si="329"/>
        <v>300</v>
      </c>
      <c r="AB361" s="84">
        <f t="shared" si="330"/>
        <v>0</v>
      </c>
      <c r="AC361" s="84">
        <f t="shared" si="330"/>
        <v>0</v>
      </c>
      <c r="AD361" s="84">
        <f t="shared" si="331"/>
        <v>0</v>
      </c>
      <c r="AF361" s="83">
        <f>R361*'Key Assumptions'!$D31</f>
        <v>2</v>
      </c>
      <c r="AG361" s="83">
        <f>S361*'Key Assumptions'!$D31</f>
        <v>5</v>
      </c>
      <c r="AH361" s="83">
        <f>T361*'Key Assumptions'!$D31</f>
        <v>6</v>
      </c>
      <c r="AI361" s="83">
        <f>U361*'Key Assumptions'!$D31</f>
        <v>9</v>
      </c>
      <c r="AJ361" s="83">
        <f>V361*'Key Assumptions'!$D31</f>
        <v>2</v>
      </c>
      <c r="AK361" s="83">
        <f>W361*'Key Assumptions'!$D31</f>
        <v>0</v>
      </c>
      <c r="AL361" s="83">
        <f>X361*'Key Assumptions'!$D31</f>
        <v>6</v>
      </c>
      <c r="AM361" s="83">
        <f>Y361*'Key Assumptions'!$D31</f>
        <v>8</v>
      </c>
      <c r="AN361" s="83">
        <f>Z361*'Key Assumptions'!$D31</f>
        <v>4</v>
      </c>
      <c r="AO361" s="83">
        <f>AA361*'Key Assumptions'!$D31</f>
        <v>6</v>
      </c>
      <c r="AP361" s="83">
        <f>AB361*'Key Assumptions'!$D31</f>
        <v>0</v>
      </c>
      <c r="AQ361" s="83">
        <f>AC361*'Key Assumptions'!$D31</f>
        <v>0</v>
      </c>
      <c r="AR361" s="83">
        <f>AD361*'Key Assumptions'!$D31</f>
        <v>0</v>
      </c>
      <c r="AT361" t="s">
        <v>7</v>
      </c>
    </row>
    <row r="362" spans="1:46" x14ac:dyDescent="0.25">
      <c r="A362" s="10" t="str">
        <f>KPCO_Additions_Summer!A362</f>
        <v>Tier 2 Area 1001 Solar 2033</v>
      </c>
      <c r="B362" s="10">
        <f>KPCO_Additions_Summer!B362</f>
        <v>2033</v>
      </c>
      <c r="C362" s="10" t="str">
        <f>KPCO_Additions_Summer!C362</f>
        <v>Solar T2</v>
      </c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2"/>
      <c r="R362" s="84">
        <f t="shared" si="321"/>
        <v>100</v>
      </c>
      <c r="S362" s="84">
        <f t="shared" si="322"/>
        <v>250</v>
      </c>
      <c r="T362" s="84">
        <f t="shared" si="323"/>
        <v>300</v>
      </c>
      <c r="U362" s="84">
        <f t="shared" si="324"/>
        <v>450</v>
      </c>
      <c r="V362" s="84">
        <f t="shared" si="325"/>
        <v>100</v>
      </c>
      <c r="W362" s="84">
        <f t="shared" si="325"/>
        <v>0</v>
      </c>
      <c r="X362" s="84">
        <f t="shared" si="326"/>
        <v>300</v>
      </c>
      <c r="Y362" s="84">
        <f t="shared" si="327"/>
        <v>400</v>
      </c>
      <c r="Z362" s="84">
        <f t="shared" si="328"/>
        <v>200</v>
      </c>
      <c r="AA362" s="84">
        <f t="shared" si="329"/>
        <v>300</v>
      </c>
      <c r="AB362" s="84">
        <f t="shared" si="330"/>
        <v>0</v>
      </c>
      <c r="AC362" s="84">
        <f t="shared" si="330"/>
        <v>0</v>
      </c>
      <c r="AD362" s="84">
        <f t="shared" si="331"/>
        <v>0</v>
      </c>
      <c r="AF362" s="83">
        <f>R362*'Key Assumptions'!$D32</f>
        <v>2</v>
      </c>
      <c r="AG362" s="83">
        <f>S362*'Key Assumptions'!$D32</f>
        <v>5</v>
      </c>
      <c r="AH362" s="83">
        <f>T362*'Key Assumptions'!$D32</f>
        <v>6</v>
      </c>
      <c r="AI362" s="83">
        <f>U362*'Key Assumptions'!$D32</f>
        <v>9</v>
      </c>
      <c r="AJ362" s="83">
        <f>V362*'Key Assumptions'!$D32</f>
        <v>2</v>
      </c>
      <c r="AK362" s="83">
        <f>W362*'Key Assumptions'!$D32</f>
        <v>0</v>
      </c>
      <c r="AL362" s="83">
        <f>X362*'Key Assumptions'!$D32</f>
        <v>6</v>
      </c>
      <c r="AM362" s="83">
        <f>Y362*'Key Assumptions'!$D32</f>
        <v>8</v>
      </c>
      <c r="AN362" s="83">
        <f>Z362*'Key Assumptions'!$D32</f>
        <v>4</v>
      </c>
      <c r="AO362" s="83">
        <f>AA362*'Key Assumptions'!$D32</f>
        <v>6</v>
      </c>
      <c r="AP362" s="83">
        <f>AB362*'Key Assumptions'!$D32</f>
        <v>0</v>
      </c>
      <c r="AQ362" s="83">
        <f>AC362*'Key Assumptions'!$D32</f>
        <v>0</v>
      </c>
      <c r="AR362" s="83">
        <f>AD362*'Key Assumptions'!$D32</f>
        <v>0</v>
      </c>
      <c r="AT362" t="s">
        <v>7</v>
      </c>
    </row>
    <row r="363" spans="1:46" x14ac:dyDescent="0.25">
      <c r="A363" s="10" t="str">
        <f>KPCO_Additions_Summer!A363</f>
        <v>Tier 2 Area 1001 Solar 2034</v>
      </c>
      <c r="B363" s="10">
        <f>KPCO_Additions_Summer!B363</f>
        <v>2034</v>
      </c>
      <c r="C363" s="10" t="str">
        <f>KPCO_Additions_Summer!C363</f>
        <v>Solar T2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2"/>
      <c r="R363" s="84">
        <f t="shared" si="321"/>
        <v>100</v>
      </c>
      <c r="S363" s="84">
        <f t="shared" si="322"/>
        <v>250</v>
      </c>
      <c r="T363" s="84">
        <f t="shared" si="323"/>
        <v>300</v>
      </c>
      <c r="U363" s="84">
        <f t="shared" si="324"/>
        <v>450</v>
      </c>
      <c r="V363" s="84">
        <f t="shared" si="325"/>
        <v>100</v>
      </c>
      <c r="W363" s="84">
        <f t="shared" si="325"/>
        <v>0</v>
      </c>
      <c r="X363" s="84">
        <f t="shared" si="326"/>
        <v>300</v>
      </c>
      <c r="Y363" s="84">
        <f t="shared" si="327"/>
        <v>400</v>
      </c>
      <c r="Z363" s="84">
        <f t="shared" si="328"/>
        <v>200</v>
      </c>
      <c r="AA363" s="84">
        <f t="shared" si="329"/>
        <v>300</v>
      </c>
      <c r="AB363" s="84">
        <f t="shared" si="330"/>
        <v>0</v>
      </c>
      <c r="AC363" s="84">
        <f t="shared" si="330"/>
        <v>0</v>
      </c>
      <c r="AD363" s="84">
        <f t="shared" si="331"/>
        <v>0</v>
      </c>
      <c r="AF363" s="83">
        <f>R363*'Key Assumptions'!$D33</f>
        <v>2</v>
      </c>
      <c r="AG363" s="83">
        <f>S363*'Key Assumptions'!$D33</f>
        <v>5</v>
      </c>
      <c r="AH363" s="83">
        <f>T363*'Key Assumptions'!$D33</f>
        <v>6</v>
      </c>
      <c r="AI363" s="83">
        <f>U363*'Key Assumptions'!$D33</f>
        <v>9</v>
      </c>
      <c r="AJ363" s="83">
        <f>V363*'Key Assumptions'!$D33</f>
        <v>2</v>
      </c>
      <c r="AK363" s="83">
        <f>W363*'Key Assumptions'!$D33</f>
        <v>0</v>
      </c>
      <c r="AL363" s="83">
        <f>X363*'Key Assumptions'!$D33</f>
        <v>6</v>
      </c>
      <c r="AM363" s="83">
        <f>Y363*'Key Assumptions'!$D33</f>
        <v>8</v>
      </c>
      <c r="AN363" s="83">
        <f>Z363*'Key Assumptions'!$D33</f>
        <v>4</v>
      </c>
      <c r="AO363" s="83">
        <f>AA363*'Key Assumptions'!$D33</f>
        <v>6</v>
      </c>
      <c r="AP363" s="83">
        <f>AB363*'Key Assumptions'!$D33</f>
        <v>0</v>
      </c>
      <c r="AQ363" s="83">
        <f>AC363*'Key Assumptions'!$D33</f>
        <v>0</v>
      </c>
      <c r="AR363" s="83">
        <f>AD363*'Key Assumptions'!$D33</f>
        <v>0</v>
      </c>
      <c r="AT363" t="s">
        <v>7</v>
      </c>
    </row>
    <row r="364" spans="1:46" x14ac:dyDescent="0.25">
      <c r="A364" s="10" t="str">
        <f>KPCO_Additions_Summer!A364</f>
        <v>Tier 2 Area 1001 Solar 2035</v>
      </c>
      <c r="B364" s="10">
        <f>KPCO_Additions_Summer!B364</f>
        <v>2035</v>
      </c>
      <c r="C364" s="10" t="str">
        <f>KPCO_Additions_Summer!C364</f>
        <v>Solar T2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2"/>
      <c r="R364" s="84">
        <f t="shared" si="321"/>
        <v>100</v>
      </c>
      <c r="S364" s="84">
        <f t="shared" si="322"/>
        <v>250</v>
      </c>
      <c r="T364" s="84">
        <f t="shared" si="323"/>
        <v>300</v>
      </c>
      <c r="U364" s="84">
        <f t="shared" si="324"/>
        <v>450</v>
      </c>
      <c r="V364" s="84">
        <f t="shared" si="325"/>
        <v>100</v>
      </c>
      <c r="W364" s="84">
        <f t="shared" si="325"/>
        <v>0</v>
      </c>
      <c r="X364" s="84">
        <f t="shared" si="326"/>
        <v>300</v>
      </c>
      <c r="Y364" s="84">
        <f t="shared" si="327"/>
        <v>400</v>
      </c>
      <c r="Z364" s="84">
        <f t="shared" si="328"/>
        <v>200</v>
      </c>
      <c r="AA364" s="84">
        <f t="shared" si="329"/>
        <v>300</v>
      </c>
      <c r="AB364" s="84">
        <f t="shared" si="330"/>
        <v>0</v>
      </c>
      <c r="AC364" s="84">
        <f t="shared" si="330"/>
        <v>0</v>
      </c>
      <c r="AD364" s="84">
        <f t="shared" si="331"/>
        <v>0</v>
      </c>
      <c r="AF364" s="83">
        <f>R364*'Key Assumptions'!$D34</f>
        <v>2</v>
      </c>
      <c r="AG364" s="83">
        <f>S364*'Key Assumptions'!$D34</f>
        <v>5</v>
      </c>
      <c r="AH364" s="83">
        <f>T364*'Key Assumptions'!$D34</f>
        <v>6</v>
      </c>
      <c r="AI364" s="83">
        <f>U364*'Key Assumptions'!$D34</f>
        <v>9</v>
      </c>
      <c r="AJ364" s="83">
        <f>V364*'Key Assumptions'!$D34</f>
        <v>2</v>
      </c>
      <c r="AK364" s="83">
        <f>W364*'Key Assumptions'!$D34</f>
        <v>0</v>
      </c>
      <c r="AL364" s="83">
        <f>X364*'Key Assumptions'!$D34</f>
        <v>6</v>
      </c>
      <c r="AM364" s="83">
        <f>Y364*'Key Assumptions'!$D34</f>
        <v>8</v>
      </c>
      <c r="AN364" s="83">
        <f>Z364*'Key Assumptions'!$D34</f>
        <v>4</v>
      </c>
      <c r="AO364" s="83">
        <f>AA364*'Key Assumptions'!$D34</f>
        <v>6</v>
      </c>
      <c r="AP364" s="83">
        <f>AB364*'Key Assumptions'!$D34</f>
        <v>0</v>
      </c>
      <c r="AQ364" s="83">
        <f>AC364*'Key Assumptions'!$D34</f>
        <v>0</v>
      </c>
      <c r="AR364" s="83">
        <f>AD364*'Key Assumptions'!$D34</f>
        <v>0</v>
      </c>
      <c r="AT364" t="s">
        <v>7</v>
      </c>
    </row>
    <row r="365" spans="1:46" x14ac:dyDescent="0.25">
      <c r="A365" s="10" t="str">
        <f>KPCO_Additions_Summer!A365</f>
        <v>Tier 2 Area 1001 Solar 2036</v>
      </c>
      <c r="B365" s="10">
        <f>KPCO_Additions_Summer!B365</f>
        <v>2036</v>
      </c>
      <c r="C365" s="10" t="str">
        <f>KPCO_Additions_Summer!C365</f>
        <v>Solar T2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2"/>
      <c r="R365" s="84">
        <f t="shared" si="321"/>
        <v>100</v>
      </c>
      <c r="S365" s="84">
        <f t="shared" si="322"/>
        <v>250</v>
      </c>
      <c r="T365" s="84">
        <f t="shared" si="323"/>
        <v>300</v>
      </c>
      <c r="U365" s="84">
        <f t="shared" si="324"/>
        <v>450</v>
      </c>
      <c r="V365" s="84">
        <f t="shared" si="325"/>
        <v>100</v>
      </c>
      <c r="W365" s="84">
        <f t="shared" si="325"/>
        <v>0</v>
      </c>
      <c r="X365" s="84">
        <f t="shared" si="326"/>
        <v>300</v>
      </c>
      <c r="Y365" s="84">
        <f t="shared" si="327"/>
        <v>400</v>
      </c>
      <c r="Z365" s="84">
        <f t="shared" si="328"/>
        <v>200</v>
      </c>
      <c r="AA365" s="84">
        <f t="shared" si="329"/>
        <v>300</v>
      </c>
      <c r="AB365" s="84">
        <f t="shared" si="330"/>
        <v>0</v>
      </c>
      <c r="AC365" s="84">
        <f t="shared" si="330"/>
        <v>0</v>
      </c>
      <c r="AD365" s="84">
        <f t="shared" si="331"/>
        <v>0</v>
      </c>
      <c r="AF365" s="83">
        <f>R365*'Key Assumptions'!$D35</f>
        <v>2</v>
      </c>
      <c r="AG365" s="83">
        <f>S365*'Key Assumptions'!$D35</f>
        <v>5</v>
      </c>
      <c r="AH365" s="83">
        <f>T365*'Key Assumptions'!$D35</f>
        <v>6</v>
      </c>
      <c r="AI365" s="83">
        <f>U365*'Key Assumptions'!$D35</f>
        <v>9</v>
      </c>
      <c r="AJ365" s="83">
        <f>V365*'Key Assumptions'!$D35</f>
        <v>2</v>
      </c>
      <c r="AK365" s="83">
        <f>W365*'Key Assumptions'!$D35</f>
        <v>0</v>
      </c>
      <c r="AL365" s="83">
        <f>X365*'Key Assumptions'!$D35</f>
        <v>6</v>
      </c>
      <c r="AM365" s="83">
        <f>Y365*'Key Assumptions'!$D35</f>
        <v>8</v>
      </c>
      <c r="AN365" s="83">
        <f>Z365*'Key Assumptions'!$D35</f>
        <v>4</v>
      </c>
      <c r="AO365" s="83">
        <f>AA365*'Key Assumptions'!$D35</f>
        <v>6</v>
      </c>
      <c r="AP365" s="83">
        <f>AB365*'Key Assumptions'!$D35</f>
        <v>0</v>
      </c>
      <c r="AQ365" s="83">
        <f>AC365*'Key Assumptions'!$D35</f>
        <v>0</v>
      </c>
      <c r="AR365" s="83">
        <f>AD365*'Key Assumptions'!$D35</f>
        <v>0</v>
      </c>
      <c r="AT365" t="s">
        <v>7</v>
      </c>
    </row>
    <row r="366" spans="1:46" x14ac:dyDescent="0.25">
      <c r="A366" s="10" t="str">
        <f>KPCO_Additions_Summer!A366</f>
        <v>Tier 2 Area 1001 Solar 2037</v>
      </c>
      <c r="B366" s="10">
        <f>KPCO_Additions_Summer!B366</f>
        <v>2037</v>
      </c>
      <c r="C366" s="10" t="str">
        <f>KPCO_Additions_Summer!C366</f>
        <v>Solar T2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2"/>
      <c r="R366" s="84">
        <f t="shared" si="321"/>
        <v>100</v>
      </c>
      <c r="S366" s="84">
        <f t="shared" si="322"/>
        <v>250</v>
      </c>
      <c r="T366" s="84">
        <f t="shared" si="323"/>
        <v>300</v>
      </c>
      <c r="U366" s="84">
        <f t="shared" si="324"/>
        <v>450</v>
      </c>
      <c r="V366" s="84">
        <f t="shared" si="325"/>
        <v>100</v>
      </c>
      <c r="W366" s="84">
        <f t="shared" si="325"/>
        <v>0</v>
      </c>
      <c r="X366" s="84">
        <f t="shared" si="326"/>
        <v>300</v>
      </c>
      <c r="Y366" s="84">
        <f t="shared" si="327"/>
        <v>400</v>
      </c>
      <c r="Z366" s="84">
        <f t="shared" si="328"/>
        <v>200</v>
      </c>
      <c r="AA366" s="84">
        <f t="shared" si="329"/>
        <v>300</v>
      </c>
      <c r="AB366" s="84">
        <f t="shared" si="330"/>
        <v>0</v>
      </c>
      <c r="AC366" s="84">
        <f t="shared" si="330"/>
        <v>0</v>
      </c>
      <c r="AD366" s="84">
        <f t="shared" si="331"/>
        <v>0</v>
      </c>
      <c r="AF366" s="83">
        <f>R366*'Key Assumptions'!$D36</f>
        <v>2</v>
      </c>
      <c r="AG366" s="83">
        <f>S366*'Key Assumptions'!$D36</f>
        <v>5</v>
      </c>
      <c r="AH366" s="83">
        <f>T366*'Key Assumptions'!$D36</f>
        <v>6</v>
      </c>
      <c r="AI366" s="83">
        <f>U366*'Key Assumptions'!$D36</f>
        <v>9</v>
      </c>
      <c r="AJ366" s="83">
        <f>V366*'Key Assumptions'!$D36</f>
        <v>2</v>
      </c>
      <c r="AK366" s="83">
        <f>W366*'Key Assumptions'!$D36</f>
        <v>0</v>
      </c>
      <c r="AL366" s="83">
        <f>X366*'Key Assumptions'!$D36</f>
        <v>6</v>
      </c>
      <c r="AM366" s="83">
        <f>Y366*'Key Assumptions'!$D36</f>
        <v>8</v>
      </c>
      <c r="AN366" s="83">
        <f>Z366*'Key Assumptions'!$D36</f>
        <v>4</v>
      </c>
      <c r="AO366" s="83">
        <f>AA366*'Key Assumptions'!$D36</f>
        <v>6</v>
      </c>
      <c r="AP366" s="83">
        <f>AB366*'Key Assumptions'!$D36</f>
        <v>0</v>
      </c>
      <c r="AQ366" s="83">
        <f>AC366*'Key Assumptions'!$D36</f>
        <v>0</v>
      </c>
      <c r="AR366" s="83">
        <f>AD366*'Key Assumptions'!$D36</f>
        <v>0</v>
      </c>
      <c r="AT366" t="s">
        <v>7</v>
      </c>
    </row>
    <row r="367" spans="1:46" x14ac:dyDescent="0.25">
      <c r="A367" s="10" t="str">
        <f>KPCO_Additions_Summer!A367</f>
        <v>Tier 2 Area 1001 Solar 2038</v>
      </c>
      <c r="B367" s="10">
        <f>KPCO_Additions_Summer!B367</f>
        <v>2038</v>
      </c>
      <c r="C367" s="10" t="str">
        <f>KPCO_Additions_Summer!C367</f>
        <v>Solar T2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2"/>
      <c r="R367" s="84">
        <f t="shared" si="321"/>
        <v>100</v>
      </c>
      <c r="S367" s="84">
        <f t="shared" si="322"/>
        <v>250</v>
      </c>
      <c r="T367" s="84">
        <f t="shared" si="323"/>
        <v>300</v>
      </c>
      <c r="U367" s="84">
        <f t="shared" si="324"/>
        <v>450</v>
      </c>
      <c r="V367" s="84">
        <f t="shared" si="325"/>
        <v>100</v>
      </c>
      <c r="W367" s="84">
        <f t="shared" si="325"/>
        <v>0</v>
      </c>
      <c r="X367" s="84">
        <f t="shared" si="326"/>
        <v>300</v>
      </c>
      <c r="Y367" s="84">
        <f t="shared" si="327"/>
        <v>400</v>
      </c>
      <c r="Z367" s="84">
        <f t="shared" si="328"/>
        <v>200</v>
      </c>
      <c r="AA367" s="84">
        <f t="shared" si="329"/>
        <v>300</v>
      </c>
      <c r="AB367" s="84">
        <f t="shared" si="330"/>
        <v>0</v>
      </c>
      <c r="AC367" s="84">
        <f t="shared" si="330"/>
        <v>0</v>
      </c>
      <c r="AD367" s="84">
        <f t="shared" si="331"/>
        <v>0</v>
      </c>
      <c r="AF367" s="83">
        <f>R367*'Key Assumptions'!$D37</f>
        <v>2</v>
      </c>
      <c r="AG367" s="83">
        <f>S367*'Key Assumptions'!$D37</f>
        <v>5</v>
      </c>
      <c r="AH367" s="83">
        <f>T367*'Key Assumptions'!$D37</f>
        <v>6</v>
      </c>
      <c r="AI367" s="83">
        <f>U367*'Key Assumptions'!$D37</f>
        <v>9</v>
      </c>
      <c r="AJ367" s="83">
        <f>V367*'Key Assumptions'!$D37</f>
        <v>2</v>
      </c>
      <c r="AK367" s="83">
        <f>W367*'Key Assumptions'!$D37</f>
        <v>0</v>
      </c>
      <c r="AL367" s="83">
        <f>X367*'Key Assumptions'!$D37</f>
        <v>6</v>
      </c>
      <c r="AM367" s="83">
        <f>Y367*'Key Assumptions'!$D37</f>
        <v>8</v>
      </c>
      <c r="AN367" s="83">
        <f>Z367*'Key Assumptions'!$D37</f>
        <v>4</v>
      </c>
      <c r="AO367" s="83">
        <f>AA367*'Key Assumptions'!$D37</f>
        <v>6</v>
      </c>
      <c r="AP367" s="83">
        <f>AB367*'Key Assumptions'!$D37</f>
        <v>0</v>
      </c>
      <c r="AQ367" s="83">
        <f>AC367*'Key Assumptions'!$D37</f>
        <v>0</v>
      </c>
      <c r="AR367" s="83">
        <f>AD367*'Key Assumptions'!$D37</f>
        <v>0</v>
      </c>
      <c r="AT367" t="s">
        <v>7</v>
      </c>
    </row>
    <row r="368" spans="1:46" x14ac:dyDescent="0.25">
      <c r="A368" s="10" t="str">
        <f>KPCO_Additions_Summer!A368</f>
        <v>Tier 2 Area 1001 Solar 2039</v>
      </c>
      <c r="B368" s="10">
        <f>KPCO_Additions_Summer!B368</f>
        <v>2039</v>
      </c>
      <c r="C368" s="10" t="str">
        <f>KPCO_Additions_Summer!C368</f>
        <v>Solar T2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2"/>
      <c r="R368" s="84">
        <f t="shared" si="321"/>
        <v>100</v>
      </c>
      <c r="S368" s="84">
        <f t="shared" si="322"/>
        <v>250</v>
      </c>
      <c r="T368" s="84">
        <f t="shared" si="323"/>
        <v>300</v>
      </c>
      <c r="U368" s="84">
        <f t="shared" si="324"/>
        <v>450</v>
      </c>
      <c r="V368" s="84">
        <f t="shared" si="325"/>
        <v>100</v>
      </c>
      <c r="W368" s="84">
        <f t="shared" si="325"/>
        <v>0</v>
      </c>
      <c r="X368" s="84">
        <f t="shared" si="326"/>
        <v>300</v>
      </c>
      <c r="Y368" s="84">
        <f t="shared" si="327"/>
        <v>400</v>
      </c>
      <c r="Z368" s="84">
        <f t="shared" si="328"/>
        <v>200</v>
      </c>
      <c r="AA368" s="84">
        <f t="shared" si="329"/>
        <v>300</v>
      </c>
      <c r="AB368" s="84">
        <f t="shared" si="330"/>
        <v>0</v>
      </c>
      <c r="AC368" s="84">
        <f t="shared" si="330"/>
        <v>0</v>
      </c>
      <c r="AD368" s="84">
        <f t="shared" si="331"/>
        <v>0</v>
      </c>
      <c r="AF368" s="83">
        <f>R368*'Key Assumptions'!$D38</f>
        <v>2</v>
      </c>
      <c r="AG368" s="83">
        <f>S368*'Key Assumptions'!$D38</f>
        <v>5</v>
      </c>
      <c r="AH368" s="83">
        <f>T368*'Key Assumptions'!$D38</f>
        <v>6</v>
      </c>
      <c r="AI368" s="83">
        <f>U368*'Key Assumptions'!$D38</f>
        <v>9</v>
      </c>
      <c r="AJ368" s="83">
        <f>V368*'Key Assumptions'!$D38</f>
        <v>2</v>
      </c>
      <c r="AK368" s="83">
        <f>W368*'Key Assumptions'!$D38</f>
        <v>0</v>
      </c>
      <c r="AL368" s="83">
        <f>X368*'Key Assumptions'!$D38</f>
        <v>6</v>
      </c>
      <c r="AM368" s="83">
        <f>Y368*'Key Assumptions'!$D38</f>
        <v>8</v>
      </c>
      <c r="AN368" s="83">
        <f>Z368*'Key Assumptions'!$D38</f>
        <v>4</v>
      </c>
      <c r="AO368" s="83">
        <f>AA368*'Key Assumptions'!$D38</f>
        <v>6</v>
      </c>
      <c r="AP368" s="83">
        <f>AB368*'Key Assumptions'!$D38</f>
        <v>0</v>
      </c>
      <c r="AQ368" s="83">
        <f>AC368*'Key Assumptions'!$D38</f>
        <v>0</v>
      </c>
      <c r="AR368" s="83">
        <f>AD368*'Key Assumptions'!$D38</f>
        <v>0</v>
      </c>
      <c r="AT368" t="s">
        <v>7</v>
      </c>
    </row>
    <row r="369" spans="1:46" x14ac:dyDescent="0.25">
      <c r="A369" s="10" t="str">
        <f>KPCO_Additions_Summer!A369</f>
        <v>Tier 2 Area 1001 Solar 2040</v>
      </c>
      <c r="B369" s="10">
        <f>KPCO_Additions_Summer!B369</f>
        <v>2040</v>
      </c>
      <c r="C369" s="10" t="str">
        <f>KPCO_Additions_Summer!C369</f>
        <v>Solar T2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2"/>
      <c r="R369" s="108">
        <f t="shared" ref="R369:U370" si="332">D369</f>
        <v>0</v>
      </c>
      <c r="S369" s="108">
        <f t="shared" si="332"/>
        <v>0</v>
      </c>
      <c r="T369" s="108">
        <f t="shared" si="332"/>
        <v>0</v>
      </c>
      <c r="U369" s="108">
        <f t="shared" si="332"/>
        <v>0</v>
      </c>
      <c r="V369" s="108">
        <f t="shared" ref="V369:W370" si="333">H369</f>
        <v>0</v>
      </c>
      <c r="W369" s="108">
        <f t="shared" si="333"/>
        <v>0</v>
      </c>
      <c r="X369" s="108">
        <f t="shared" ref="X369:AA370" si="334">J369</f>
        <v>0</v>
      </c>
      <c r="Y369" s="108">
        <f t="shared" si="334"/>
        <v>0</v>
      </c>
      <c r="Z369" s="108">
        <f t="shared" si="334"/>
        <v>0</v>
      </c>
      <c r="AA369" s="108">
        <f t="shared" si="334"/>
        <v>0</v>
      </c>
      <c r="AB369" s="108">
        <f t="shared" ref="AB369:AC370" si="335">N369</f>
        <v>0</v>
      </c>
      <c r="AC369" s="108">
        <f t="shared" si="335"/>
        <v>0</v>
      </c>
      <c r="AD369" s="108">
        <f>P369</f>
        <v>0</v>
      </c>
      <c r="AF369" s="83">
        <f>R369*'Key Assumptions'!$D39</f>
        <v>0</v>
      </c>
      <c r="AG369" s="83">
        <f>S369*'Key Assumptions'!$D39</f>
        <v>0</v>
      </c>
      <c r="AH369" s="83">
        <f>T369*'Key Assumptions'!$D39</f>
        <v>0</v>
      </c>
      <c r="AI369" s="83">
        <f>U369*'Key Assumptions'!$D39</f>
        <v>0</v>
      </c>
      <c r="AJ369" s="83">
        <f>V369*'Key Assumptions'!$D39</f>
        <v>0</v>
      </c>
      <c r="AK369" s="83">
        <f>W369*'Key Assumptions'!$D39</f>
        <v>0</v>
      </c>
      <c r="AL369" s="83">
        <f>X369*'Key Assumptions'!$D39</f>
        <v>0</v>
      </c>
      <c r="AM369" s="83">
        <f>Y369*'Key Assumptions'!$D39</f>
        <v>0</v>
      </c>
      <c r="AN369" s="83">
        <f>Z369*'Key Assumptions'!$D39</f>
        <v>0</v>
      </c>
      <c r="AO369" s="83">
        <f>AA369*'Key Assumptions'!$D39</f>
        <v>0</v>
      </c>
      <c r="AP369" s="83">
        <f>AB369*'Key Assumptions'!$D39</f>
        <v>0</v>
      </c>
      <c r="AQ369" s="83">
        <f>AC369*'Key Assumptions'!$D39</f>
        <v>0</v>
      </c>
      <c r="AR369" s="83">
        <f>AD369*'Key Assumptions'!$D39</f>
        <v>0</v>
      </c>
      <c r="AT369" t="s">
        <v>7</v>
      </c>
    </row>
    <row r="370" spans="1:46" x14ac:dyDescent="0.25">
      <c r="A370" s="10" t="str">
        <f>KPCO_Additions_Summer!A370</f>
        <v>Tier 2 Area 1001 Solar 2041</v>
      </c>
      <c r="B370" s="10">
        <f>KPCO_Additions_Summer!B370</f>
        <v>2041</v>
      </c>
      <c r="C370" s="10" t="str">
        <f>KPCO_Additions_Summer!C370</f>
        <v>Solar T2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2"/>
      <c r="R370" s="84">
        <f t="shared" si="332"/>
        <v>0</v>
      </c>
      <c r="S370" s="84">
        <f t="shared" si="332"/>
        <v>0</v>
      </c>
      <c r="T370" s="84">
        <f t="shared" si="332"/>
        <v>0</v>
      </c>
      <c r="U370" s="84">
        <f t="shared" si="332"/>
        <v>0</v>
      </c>
      <c r="V370" s="84">
        <f t="shared" si="333"/>
        <v>0</v>
      </c>
      <c r="W370" s="84">
        <f t="shared" si="333"/>
        <v>0</v>
      </c>
      <c r="X370" s="84">
        <f t="shared" si="334"/>
        <v>0</v>
      </c>
      <c r="Y370" s="84">
        <f t="shared" si="334"/>
        <v>0</v>
      </c>
      <c r="Z370" s="84">
        <f t="shared" si="334"/>
        <v>0</v>
      </c>
      <c r="AA370" s="84">
        <f t="shared" si="334"/>
        <v>0</v>
      </c>
      <c r="AB370" s="84">
        <f t="shared" si="335"/>
        <v>0</v>
      </c>
      <c r="AC370" s="84">
        <f t="shared" si="335"/>
        <v>0</v>
      </c>
      <c r="AD370" s="84">
        <f>P370</f>
        <v>0</v>
      </c>
      <c r="AF370" s="83">
        <f>R370*'Key Assumptions'!$D40</f>
        <v>0</v>
      </c>
      <c r="AG370" s="83">
        <f>S370*'Key Assumptions'!$D40</f>
        <v>0</v>
      </c>
      <c r="AH370" s="83">
        <f>T370*'Key Assumptions'!$D40</f>
        <v>0</v>
      </c>
      <c r="AI370" s="83">
        <f>U370*'Key Assumptions'!$D40</f>
        <v>0</v>
      </c>
      <c r="AJ370" s="83">
        <f>V370*'Key Assumptions'!$D40</f>
        <v>0</v>
      </c>
      <c r="AK370" s="83">
        <f>W370*'Key Assumptions'!$D40</f>
        <v>0</v>
      </c>
      <c r="AL370" s="83">
        <f>X370*'Key Assumptions'!$D40</f>
        <v>0</v>
      </c>
      <c r="AM370" s="83">
        <f>Y370*'Key Assumptions'!$D40</f>
        <v>0</v>
      </c>
      <c r="AN370" s="83">
        <f>Z370*'Key Assumptions'!$D40</f>
        <v>0</v>
      </c>
      <c r="AO370" s="83">
        <f>AA370*'Key Assumptions'!$D40</f>
        <v>0</v>
      </c>
      <c r="AP370" s="83">
        <f>AB370*'Key Assumptions'!$D40</f>
        <v>0</v>
      </c>
      <c r="AQ370" s="83">
        <f>AC370*'Key Assumptions'!$D40</f>
        <v>0</v>
      </c>
      <c r="AR370" s="83">
        <f>AD370*'Key Assumptions'!$D40</f>
        <v>0</v>
      </c>
      <c r="AT370" t="s">
        <v>7</v>
      </c>
    </row>
    <row r="371" spans="1:46" x14ac:dyDescent="0.25">
      <c r="A371" s="10" t="str">
        <f>KPCO_Additions_Summer!A371</f>
        <v>Tier 2 Area 1001 Solar 2042</v>
      </c>
      <c r="B371" s="10">
        <f>KPCO_Additions_Summer!B371</f>
        <v>2042</v>
      </c>
      <c r="C371" s="10" t="str">
        <f>KPCO_Additions_Summer!C371</f>
        <v>Solar T2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2"/>
      <c r="R371" s="84">
        <f t="shared" ref="R371:U372" si="336">R370+D371</f>
        <v>0</v>
      </c>
      <c r="S371" s="84">
        <f t="shared" si="336"/>
        <v>0</v>
      </c>
      <c r="T371" s="84">
        <f t="shared" si="336"/>
        <v>0</v>
      </c>
      <c r="U371" s="84">
        <f t="shared" si="336"/>
        <v>0</v>
      </c>
      <c r="V371" s="84">
        <f t="shared" ref="V371:W372" si="337">V370+H371</f>
        <v>0</v>
      </c>
      <c r="W371" s="84">
        <f t="shared" si="337"/>
        <v>0</v>
      </c>
      <c r="X371" s="84">
        <f t="shared" ref="X371:Z372" si="338">X370+J371</f>
        <v>0</v>
      </c>
      <c r="Y371" s="84">
        <f t="shared" si="338"/>
        <v>0</v>
      </c>
      <c r="Z371" s="84">
        <f t="shared" si="338"/>
        <v>0</v>
      </c>
      <c r="AA371" s="84">
        <f t="shared" ref="AA371:AA372" si="339">AA370+M371</f>
        <v>0</v>
      </c>
      <c r="AB371" s="84">
        <f t="shared" ref="AB371:AC372" si="340">AB370+N371</f>
        <v>0</v>
      </c>
      <c r="AC371" s="84">
        <f t="shared" si="340"/>
        <v>0</v>
      </c>
      <c r="AD371" s="84">
        <f t="shared" ref="AD371:AD372" si="341">AD370+P371</f>
        <v>0</v>
      </c>
      <c r="AF371" s="83">
        <f>R371*'Key Assumptions'!$D41</f>
        <v>0</v>
      </c>
      <c r="AG371" s="83">
        <f>S371*'Key Assumptions'!$D41</f>
        <v>0</v>
      </c>
      <c r="AH371" s="83">
        <f>T371*'Key Assumptions'!$D41</f>
        <v>0</v>
      </c>
      <c r="AI371" s="83">
        <f>U371*'Key Assumptions'!$D41</f>
        <v>0</v>
      </c>
      <c r="AJ371" s="83">
        <f>V371*'Key Assumptions'!$D41</f>
        <v>0</v>
      </c>
      <c r="AK371" s="83">
        <f>W371*'Key Assumptions'!$D41</f>
        <v>0</v>
      </c>
      <c r="AL371" s="83">
        <f>X371*'Key Assumptions'!$D41</f>
        <v>0</v>
      </c>
      <c r="AM371" s="83">
        <f>Y371*'Key Assumptions'!$D41</f>
        <v>0</v>
      </c>
      <c r="AN371" s="83">
        <f>Z371*'Key Assumptions'!$D41</f>
        <v>0</v>
      </c>
      <c r="AO371" s="83">
        <f>AA371*'Key Assumptions'!$D41</f>
        <v>0</v>
      </c>
      <c r="AP371" s="83">
        <f>AB371*'Key Assumptions'!$D41</f>
        <v>0</v>
      </c>
      <c r="AQ371" s="83">
        <f>AC371*'Key Assumptions'!$D41</f>
        <v>0</v>
      </c>
      <c r="AR371" s="83">
        <f>AD371*'Key Assumptions'!$D41</f>
        <v>0</v>
      </c>
      <c r="AT371" t="s">
        <v>7</v>
      </c>
    </row>
    <row r="372" spans="1:46" x14ac:dyDescent="0.25">
      <c r="A372" s="10" t="str">
        <f>KPCO_Additions_Summer!A372</f>
        <v>Tier 2 Area 1001 Solar 2043</v>
      </c>
      <c r="B372" s="10">
        <f>KPCO_Additions_Summer!B372</f>
        <v>2043</v>
      </c>
      <c r="C372" s="10" t="str">
        <f>KPCO_Additions_Summer!C372</f>
        <v>Solar T2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2"/>
      <c r="R372" s="84">
        <f t="shared" si="336"/>
        <v>0</v>
      </c>
      <c r="S372" s="84">
        <f t="shared" si="336"/>
        <v>0</v>
      </c>
      <c r="T372" s="84">
        <f t="shared" si="336"/>
        <v>0</v>
      </c>
      <c r="U372" s="84">
        <f t="shared" si="336"/>
        <v>0</v>
      </c>
      <c r="V372" s="84">
        <f t="shared" si="337"/>
        <v>0</v>
      </c>
      <c r="W372" s="84">
        <f t="shared" si="337"/>
        <v>0</v>
      </c>
      <c r="X372" s="84">
        <f t="shared" si="338"/>
        <v>0</v>
      </c>
      <c r="Y372" s="84">
        <f t="shared" si="338"/>
        <v>0</v>
      </c>
      <c r="Z372" s="84">
        <f t="shared" si="338"/>
        <v>0</v>
      </c>
      <c r="AA372" s="84">
        <f t="shared" si="339"/>
        <v>0</v>
      </c>
      <c r="AB372" s="84">
        <f t="shared" si="340"/>
        <v>0</v>
      </c>
      <c r="AC372" s="84">
        <f t="shared" si="340"/>
        <v>0</v>
      </c>
      <c r="AD372" s="84">
        <f t="shared" si="341"/>
        <v>0</v>
      </c>
      <c r="AF372" s="83">
        <f>R372*'Key Assumptions'!$D42</f>
        <v>0</v>
      </c>
      <c r="AG372" s="83">
        <f>S372*'Key Assumptions'!$D42</f>
        <v>0</v>
      </c>
      <c r="AH372" s="83">
        <f>T372*'Key Assumptions'!$D42</f>
        <v>0</v>
      </c>
      <c r="AI372" s="83">
        <f>U372*'Key Assumptions'!$D42</f>
        <v>0</v>
      </c>
      <c r="AJ372" s="83">
        <f>V372*'Key Assumptions'!$D42</f>
        <v>0</v>
      </c>
      <c r="AK372" s="83">
        <f>W372*'Key Assumptions'!$D42</f>
        <v>0</v>
      </c>
      <c r="AL372" s="83">
        <f>X372*'Key Assumptions'!$D42</f>
        <v>0</v>
      </c>
      <c r="AM372" s="83">
        <f>Y372*'Key Assumptions'!$D42</f>
        <v>0</v>
      </c>
      <c r="AN372" s="83">
        <f>Z372*'Key Assumptions'!$D42</f>
        <v>0</v>
      </c>
      <c r="AO372" s="83">
        <f>AA372*'Key Assumptions'!$D42</f>
        <v>0</v>
      </c>
      <c r="AP372" s="83">
        <f>AB372*'Key Assumptions'!$D42</f>
        <v>0</v>
      </c>
      <c r="AQ372" s="83">
        <f>AC372*'Key Assumptions'!$D42</f>
        <v>0</v>
      </c>
      <c r="AR372" s="83">
        <f>AD372*'Key Assumptions'!$D42</f>
        <v>0</v>
      </c>
      <c r="AT372" t="s">
        <v>7</v>
      </c>
    </row>
    <row r="373" spans="1:46" x14ac:dyDescent="0.25">
      <c r="A373" s="10" t="str">
        <f>KPCO_Additions_Summer!A373</f>
        <v>Tier 2 Area 1001 Wind 2024</v>
      </c>
      <c r="B373" s="10">
        <f>KPCO_Additions_Summer!B373</f>
        <v>2024</v>
      </c>
      <c r="C373" s="10" t="str">
        <f>KPCO_Additions_Summer!C373</f>
        <v>Wind T2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2"/>
      <c r="R373" s="83">
        <f>D373</f>
        <v>0</v>
      </c>
      <c r="S373" s="83">
        <f>E373</f>
        <v>0</v>
      </c>
      <c r="T373" s="83">
        <f>F373</f>
        <v>0</v>
      </c>
      <c r="U373" s="83">
        <f>G373</f>
        <v>0</v>
      </c>
      <c r="V373" s="83">
        <f t="shared" ref="V373:W373" si="342">H373</f>
        <v>0</v>
      </c>
      <c r="W373" s="83">
        <f t="shared" si="342"/>
        <v>0</v>
      </c>
      <c r="X373" s="83">
        <f>J373</f>
        <v>0</v>
      </c>
      <c r="Y373" s="83">
        <f>K373</f>
        <v>0</v>
      </c>
      <c r="Z373" s="83">
        <f>L373</f>
        <v>0</v>
      </c>
      <c r="AA373" s="83">
        <f>M373</f>
        <v>0</v>
      </c>
      <c r="AB373" s="83">
        <f t="shared" ref="AB373:AC373" si="343">N373</f>
        <v>0</v>
      </c>
      <c r="AC373" s="83">
        <f t="shared" si="343"/>
        <v>0</v>
      </c>
      <c r="AD373" s="83">
        <f>P373</f>
        <v>0</v>
      </c>
      <c r="AF373" s="83">
        <f>R373*'Key Assumptions'!$F22</f>
        <v>0</v>
      </c>
      <c r="AG373" s="83">
        <f>S373*'Key Assumptions'!$F22</f>
        <v>0</v>
      </c>
      <c r="AH373" s="83">
        <f>T373*'Key Assumptions'!$F22</f>
        <v>0</v>
      </c>
      <c r="AI373" s="83">
        <f>U373*'Key Assumptions'!$F22</f>
        <v>0</v>
      </c>
      <c r="AJ373" s="83">
        <f>V373*'Key Assumptions'!$F22</f>
        <v>0</v>
      </c>
      <c r="AK373" s="83">
        <f>W373*'Key Assumptions'!$F22</f>
        <v>0</v>
      </c>
      <c r="AL373" s="83">
        <f>X373*'Key Assumptions'!$F22</f>
        <v>0</v>
      </c>
      <c r="AM373" s="83">
        <f>Y373*'Key Assumptions'!$F22</f>
        <v>0</v>
      </c>
      <c r="AN373" s="83">
        <f>Z373*'Key Assumptions'!$F22</f>
        <v>0</v>
      </c>
      <c r="AO373" s="83">
        <f>AA373*'Key Assumptions'!$F22</f>
        <v>0</v>
      </c>
      <c r="AP373" s="83">
        <f>AB373*'Key Assumptions'!$F22</f>
        <v>0</v>
      </c>
      <c r="AQ373" s="83">
        <f>AC373*'Key Assumptions'!$F22</f>
        <v>0</v>
      </c>
      <c r="AR373" s="83">
        <f>AD373*'Key Assumptions'!$F22</f>
        <v>0</v>
      </c>
      <c r="AT373" t="s">
        <v>9</v>
      </c>
    </row>
    <row r="374" spans="1:46" x14ac:dyDescent="0.25">
      <c r="A374" s="10" t="str">
        <f>KPCO_Additions_Summer!A374</f>
        <v>Tier 2 Area 1001 Wind 2025</v>
      </c>
      <c r="B374" s="10">
        <f>KPCO_Additions_Summer!B374</f>
        <v>2025</v>
      </c>
      <c r="C374" s="10" t="str">
        <f>KPCO_Additions_Summer!C374</f>
        <v>Wind T2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2"/>
      <c r="R374" s="84">
        <f t="shared" ref="R374:R392" si="344">R373+D374</f>
        <v>0</v>
      </c>
      <c r="S374" s="84">
        <f t="shared" ref="S374:S392" si="345">S373+E374</f>
        <v>0</v>
      </c>
      <c r="T374" s="84">
        <f t="shared" ref="T374:T392" si="346">T373+F374</f>
        <v>0</v>
      </c>
      <c r="U374" s="84">
        <f t="shared" ref="U374:U392" si="347">U373+G374</f>
        <v>0</v>
      </c>
      <c r="V374" s="84">
        <f t="shared" ref="V374:W389" si="348">V373+H374</f>
        <v>0</v>
      </c>
      <c r="W374" s="84">
        <f t="shared" si="348"/>
        <v>0</v>
      </c>
      <c r="X374" s="84">
        <f t="shared" ref="X374:X392" si="349">X373+J374</f>
        <v>0</v>
      </c>
      <c r="Y374" s="84">
        <f t="shared" ref="Y374:Y392" si="350">Y373+K374</f>
        <v>0</v>
      </c>
      <c r="Z374" s="84">
        <f t="shared" ref="Z374:Z392" si="351">Z373+L374</f>
        <v>0</v>
      </c>
      <c r="AA374" s="84">
        <f t="shared" ref="AA374:AA392" si="352">AA373+M374</f>
        <v>0</v>
      </c>
      <c r="AB374" s="84">
        <f t="shared" ref="AB374:AC389" si="353">AB373+N374</f>
        <v>0</v>
      </c>
      <c r="AC374" s="84">
        <f t="shared" si="353"/>
        <v>0</v>
      </c>
      <c r="AD374" s="84">
        <f t="shared" ref="AD374:AD392" si="354">AD373+P374</f>
        <v>0</v>
      </c>
      <c r="AF374" s="83">
        <f>R374*'Key Assumptions'!$F23</f>
        <v>0</v>
      </c>
      <c r="AG374" s="83">
        <f>S374*'Key Assumptions'!$F23</f>
        <v>0</v>
      </c>
      <c r="AH374" s="83">
        <f>T374*'Key Assumptions'!$F23</f>
        <v>0</v>
      </c>
      <c r="AI374" s="83">
        <f>U374*'Key Assumptions'!$F23</f>
        <v>0</v>
      </c>
      <c r="AJ374" s="83">
        <f>V374*'Key Assumptions'!$F23</f>
        <v>0</v>
      </c>
      <c r="AK374" s="83">
        <f>W374*'Key Assumptions'!$F23</f>
        <v>0</v>
      </c>
      <c r="AL374" s="83">
        <f>X374*'Key Assumptions'!$F23</f>
        <v>0</v>
      </c>
      <c r="AM374" s="83">
        <f>Y374*'Key Assumptions'!$F23</f>
        <v>0</v>
      </c>
      <c r="AN374" s="83">
        <f>Z374*'Key Assumptions'!$F23</f>
        <v>0</v>
      </c>
      <c r="AO374" s="83">
        <f>AA374*'Key Assumptions'!$F23</f>
        <v>0</v>
      </c>
      <c r="AP374" s="83">
        <f>AB374*'Key Assumptions'!$F23</f>
        <v>0</v>
      </c>
      <c r="AQ374" s="83">
        <f>AC374*'Key Assumptions'!$F23</f>
        <v>0</v>
      </c>
      <c r="AR374" s="83">
        <f>AD374*'Key Assumptions'!$F23</f>
        <v>0</v>
      </c>
      <c r="AT374" t="s">
        <v>9</v>
      </c>
    </row>
    <row r="375" spans="1:46" x14ac:dyDescent="0.25">
      <c r="A375" s="10" t="str">
        <f>KPCO_Additions_Summer!A375</f>
        <v>Tier 2 Area 1001 Wind 2026</v>
      </c>
      <c r="B375" s="10">
        <f>KPCO_Additions_Summer!B375</f>
        <v>2026</v>
      </c>
      <c r="C375" s="10" t="str">
        <f>KPCO_Additions_Summer!C375</f>
        <v>Wind T2</v>
      </c>
      <c r="D375" s="102"/>
      <c r="E375" s="102">
        <v>100</v>
      </c>
      <c r="F375" s="102">
        <v>100</v>
      </c>
      <c r="G375" s="103">
        <v>100</v>
      </c>
      <c r="H375" s="103">
        <v>100</v>
      </c>
      <c r="I375" s="102">
        <v>100</v>
      </c>
      <c r="J375" s="102"/>
      <c r="K375" s="102"/>
      <c r="L375" s="102">
        <v>100</v>
      </c>
      <c r="M375" s="103"/>
      <c r="N375" s="103"/>
      <c r="O375" s="103"/>
      <c r="P375" s="102"/>
      <c r="R375" s="84">
        <f t="shared" si="344"/>
        <v>0</v>
      </c>
      <c r="S375" s="84">
        <f t="shared" si="345"/>
        <v>100</v>
      </c>
      <c r="T375" s="84">
        <f t="shared" si="346"/>
        <v>100</v>
      </c>
      <c r="U375" s="84">
        <f t="shared" si="347"/>
        <v>100</v>
      </c>
      <c r="V375" s="84">
        <f t="shared" si="348"/>
        <v>100</v>
      </c>
      <c r="W375" s="84">
        <f t="shared" si="348"/>
        <v>100</v>
      </c>
      <c r="X375" s="84">
        <f t="shared" si="349"/>
        <v>0</v>
      </c>
      <c r="Y375" s="84">
        <f t="shared" si="350"/>
        <v>0</v>
      </c>
      <c r="Z375" s="84">
        <f t="shared" si="351"/>
        <v>100</v>
      </c>
      <c r="AA375" s="84">
        <f t="shared" si="352"/>
        <v>0</v>
      </c>
      <c r="AB375" s="84">
        <f t="shared" si="353"/>
        <v>0</v>
      </c>
      <c r="AC375" s="84">
        <f t="shared" si="353"/>
        <v>0</v>
      </c>
      <c r="AD375" s="84">
        <f t="shared" si="354"/>
        <v>0</v>
      </c>
      <c r="AF375" s="83">
        <f>R375*'Key Assumptions'!$F24</f>
        <v>0</v>
      </c>
      <c r="AG375" s="83">
        <f>S375*'Key Assumptions'!$F24</f>
        <v>16.838095238095239</v>
      </c>
      <c r="AH375" s="83">
        <f>T375*'Key Assumptions'!$F24</f>
        <v>16.838095238095239</v>
      </c>
      <c r="AI375" s="83">
        <f>U375*'Key Assumptions'!$F24</f>
        <v>16.838095238095239</v>
      </c>
      <c r="AJ375" s="83">
        <f>V375*'Key Assumptions'!$F24</f>
        <v>16.838095238095239</v>
      </c>
      <c r="AK375" s="83">
        <f>W375*'Key Assumptions'!$F24</f>
        <v>16.838095238095239</v>
      </c>
      <c r="AL375" s="83">
        <f>X375*'Key Assumptions'!$F24</f>
        <v>0</v>
      </c>
      <c r="AM375" s="83">
        <f>Y375*'Key Assumptions'!$F24</f>
        <v>0</v>
      </c>
      <c r="AN375" s="83">
        <f>Z375*'Key Assumptions'!$F24</f>
        <v>16.838095238095239</v>
      </c>
      <c r="AO375" s="83">
        <f>AA375*'Key Assumptions'!$F24</f>
        <v>0</v>
      </c>
      <c r="AP375" s="83">
        <f>AB375*'Key Assumptions'!$F24</f>
        <v>0</v>
      </c>
      <c r="AQ375" s="83">
        <f>AC375*'Key Assumptions'!$F24</f>
        <v>0</v>
      </c>
      <c r="AR375" s="83">
        <f>AD375*'Key Assumptions'!$F24</f>
        <v>0</v>
      </c>
      <c r="AT375" t="s">
        <v>9</v>
      </c>
    </row>
    <row r="376" spans="1:46" x14ac:dyDescent="0.25">
      <c r="A376" s="10" t="str">
        <f>KPCO_Additions_Summer!A376</f>
        <v>Tier 2 Area 1001 Wind 2027</v>
      </c>
      <c r="B376" s="10">
        <f>KPCO_Additions_Summer!B376</f>
        <v>2027</v>
      </c>
      <c r="C376" s="10" t="str">
        <f>KPCO_Additions_Summer!C376</f>
        <v>Wind T2</v>
      </c>
      <c r="D376" s="102"/>
      <c r="E376" s="102">
        <v>100</v>
      </c>
      <c r="F376" s="102">
        <v>100</v>
      </c>
      <c r="G376" s="103">
        <v>100</v>
      </c>
      <c r="H376" s="103">
        <v>100</v>
      </c>
      <c r="I376" s="103">
        <v>100</v>
      </c>
      <c r="J376" s="103">
        <v>100</v>
      </c>
      <c r="K376" s="103"/>
      <c r="L376" s="103">
        <v>100</v>
      </c>
      <c r="M376" s="103">
        <v>100</v>
      </c>
      <c r="N376" s="103"/>
      <c r="O376" s="103"/>
      <c r="P376" s="102"/>
      <c r="R376" s="84">
        <f t="shared" si="344"/>
        <v>0</v>
      </c>
      <c r="S376" s="84">
        <f t="shared" si="345"/>
        <v>200</v>
      </c>
      <c r="T376" s="84">
        <f t="shared" si="346"/>
        <v>200</v>
      </c>
      <c r="U376" s="84">
        <f t="shared" si="347"/>
        <v>200</v>
      </c>
      <c r="V376" s="84">
        <f t="shared" si="348"/>
        <v>200</v>
      </c>
      <c r="W376" s="84">
        <f t="shared" si="348"/>
        <v>200</v>
      </c>
      <c r="X376" s="84">
        <f t="shared" si="349"/>
        <v>100</v>
      </c>
      <c r="Y376" s="84">
        <f t="shared" si="350"/>
        <v>0</v>
      </c>
      <c r="Z376" s="84">
        <f t="shared" si="351"/>
        <v>200</v>
      </c>
      <c r="AA376" s="84">
        <f t="shared" si="352"/>
        <v>100</v>
      </c>
      <c r="AB376" s="84">
        <f t="shared" si="353"/>
        <v>0</v>
      </c>
      <c r="AC376" s="84">
        <f t="shared" si="353"/>
        <v>0</v>
      </c>
      <c r="AD376" s="84">
        <f t="shared" si="354"/>
        <v>0</v>
      </c>
      <c r="AF376" s="83">
        <f>R376*'Key Assumptions'!$F25</f>
        <v>0</v>
      </c>
      <c r="AG376" s="83">
        <f>S376*'Key Assumptions'!$F25</f>
        <v>31.733333333333334</v>
      </c>
      <c r="AH376" s="83">
        <f>T376*'Key Assumptions'!$F25</f>
        <v>31.733333333333334</v>
      </c>
      <c r="AI376" s="83">
        <f>U376*'Key Assumptions'!$F25</f>
        <v>31.733333333333334</v>
      </c>
      <c r="AJ376" s="83">
        <f>V376*'Key Assumptions'!$F25</f>
        <v>31.733333333333334</v>
      </c>
      <c r="AK376" s="83">
        <f>W376*'Key Assumptions'!$F25</f>
        <v>31.733333333333334</v>
      </c>
      <c r="AL376" s="83">
        <f>X376*'Key Assumptions'!$F25</f>
        <v>15.866666666666667</v>
      </c>
      <c r="AM376" s="83">
        <f>Y376*'Key Assumptions'!$F25</f>
        <v>0</v>
      </c>
      <c r="AN376" s="83">
        <f>Z376*'Key Assumptions'!$F25</f>
        <v>31.733333333333334</v>
      </c>
      <c r="AO376" s="83">
        <f>AA376*'Key Assumptions'!$F25</f>
        <v>15.866666666666667</v>
      </c>
      <c r="AP376" s="83">
        <f>AB376*'Key Assumptions'!$F25</f>
        <v>0</v>
      </c>
      <c r="AQ376" s="83">
        <f>AC376*'Key Assumptions'!$F25</f>
        <v>0</v>
      </c>
      <c r="AR376" s="83">
        <f>AD376*'Key Assumptions'!$F25</f>
        <v>0</v>
      </c>
      <c r="AT376" t="s">
        <v>9</v>
      </c>
    </row>
    <row r="377" spans="1:46" x14ac:dyDescent="0.25">
      <c r="A377" s="10" t="str">
        <f>KPCO_Additions_Summer!A377</f>
        <v>Tier 2 Area 1001 Wind 2028</v>
      </c>
      <c r="B377" s="10">
        <f>KPCO_Additions_Summer!B377</f>
        <v>2028</v>
      </c>
      <c r="C377" s="10" t="str">
        <f>KPCO_Additions_Summer!C377</f>
        <v>Wind T2</v>
      </c>
      <c r="D377" s="102">
        <v>100</v>
      </c>
      <c r="E377" s="102">
        <v>100</v>
      </c>
      <c r="F377" s="102">
        <v>100</v>
      </c>
      <c r="G377" s="103">
        <v>100</v>
      </c>
      <c r="H377" s="103">
        <v>100</v>
      </c>
      <c r="I377" s="103">
        <v>100</v>
      </c>
      <c r="J377" s="103">
        <v>100</v>
      </c>
      <c r="K377" s="103"/>
      <c r="L377" s="103">
        <v>100</v>
      </c>
      <c r="M377" s="103">
        <v>100</v>
      </c>
      <c r="N377" s="103"/>
      <c r="O377" s="103"/>
      <c r="P377" s="102"/>
      <c r="R377" s="84">
        <f t="shared" si="344"/>
        <v>100</v>
      </c>
      <c r="S377" s="84">
        <f t="shared" si="345"/>
        <v>300</v>
      </c>
      <c r="T377" s="84">
        <f t="shared" si="346"/>
        <v>300</v>
      </c>
      <c r="U377" s="84">
        <f t="shared" si="347"/>
        <v>300</v>
      </c>
      <c r="V377" s="84">
        <f t="shared" si="348"/>
        <v>300</v>
      </c>
      <c r="W377" s="84">
        <f t="shared" si="348"/>
        <v>300</v>
      </c>
      <c r="X377" s="84">
        <f t="shared" si="349"/>
        <v>200</v>
      </c>
      <c r="Y377" s="84">
        <f t="shared" si="350"/>
        <v>0</v>
      </c>
      <c r="Z377" s="84">
        <f t="shared" si="351"/>
        <v>300</v>
      </c>
      <c r="AA377" s="84">
        <f t="shared" si="352"/>
        <v>200</v>
      </c>
      <c r="AB377" s="84">
        <f t="shared" si="353"/>
        <v>0</v>
      </c>
      <c r="AC377" s="84">
        <f t="shared" si="353"/>
        <v>0</v>
      </c>
      <c r="AD377" s="84">
        <f t="shared" si="354"/>
        <v>0</v>
      </c>
      <c r="AF377" s="83">
        <f>R377*'Key Assumptions'!$F26</f>
        <v>14.895238095238096</v>
      </c>
      <c r="AG377" s="83">
        <f>S377*'Key Assumptions'!$F26</f>
        <v>44.685714285714283</v>
      </c>
      <c r="AH377" s="83">
        <f>T377*'Key Assumptions'!$F26</f>
        <v>44.685714285714283</v>
      </c>
      <c r="AI377" s="83">
        <f>U377*'Key Assumptions'!$F26</f>
        <v>44.685714285714283</v>
      </c>
      <c r="AJ377" s="83">
        <f>V377*'Key Assumptions'!$F26</f>
        <v>44.685714285714283</v>
      </c>
      <c r="AK377" s="83">
        <f>W377*'Key Assumptions'!$F26</f>
        <v>44.685714285714283</v>
      </c>
      <c r="AL377" s="83">
        <f>X377*'Key Assumptions'!$F26</f>
        <v>29.790476190476191</v>
      </c>
      <c r="AM377" s="83">
        <f>Y377*'Key Assumptions'!$F26</f>
        <v>0</v>
      </c>
      <c r="AN377" s="83">
        <f>Z377*'Key Assumptions'!$F26</f>
        <v>44.685714285714283</v>
      </c>
      <c r="AO377" s="83">
        <f>AA377*'Key Assumptions'!$F26</f>
        <v>29.790476190476191</v>
      </c>
      <c r="AP377" s="83">
        <f>AB377*'Key Assumptions'!$F26</f>
        <v>0</v>
      </c>
      <c r="AQ377" s="83">
        <f>AC377*'Key Assumptions'!$F26</f>
        <v>0</v>
      </c>
      <c r="AR377" s="83">
        <f>AD377*'Key Assumptions'!$F26</f>
        <v>0</v>
      </c>
      <c r="AT377" t="s">
        <v>9</v>
      </c>
    </row>
    <row r="378" spans="1:46" x14ac:dyDescent="0.25">
      <c r="A378" s="10" t="str">
        <f>KPCO_Additions_Summer!A378</f>
        <v>Tier 2 Area 1001 Wind 2029</v>
      </c>
      <c r="B378" s="10">
        <f>KPCO_Additions_Summer!B378</f>
        <v>2029</v>
      </c>
      <c r="C378" s="10" t="str">
        <f>KPCO_Additions_Summer!C378</f>
        <v>Wind T2</v>
      </c>
      <c r="D378" s="102">
        <v>100</v>
      </c>
      <c r="E378" s="102"/>
      <c r="F378" s="102">
        <v>100</v>
      </c>
      <c r="G378" s="102">
        <v>100</v>
      </c>
      <c r="H378" s="102"/>
      <c r="I378" s="103">
        <v>100</v>
      </c>
      <c r="J378" s="103"/>
      <c r="K378" s="103"/>
      <c r="L378" s="103"/>
      <c r="M378" s="103"/>
      <c r="N378" s="103"/>
      <c r="O378" s="103"/>
      <c r="P378" s="102"/>
      <c r="R378" s="84">
        <f t="shared" si="344"/>
        <v>200</v>
      </c>
      <c r="S378" s="84">
        <f t="shared" si="345"/>
        <v>300</v>
      </c>
      <c r="T378" s="84">
        <f t="shared" si="346"/>
        <v>400</v>
      </c>
      <c r="U378" s="84">
        <f t="shared" si="347"/>
        <v>400</v>
      </c>
      <c r="V378" s="84">
        <f t="shared" si="348"/>
        <v>300</v>
      </c>
      <c r="W378" s="84">
        <f t="shared" si="348"/>
        <v>400</v>
      </c>
      <c r="X378" s="84">
        <f t="shared" si="349"/>
        <v>200</v>
      </c>
      <c r="Y378" s="84">
        <f t="shared" si="350"/>
        <v>0</v>
      </c>
      <c r="Z378" s="84">
        <f t="shared" si="351"/>
        <v>300</v>
      </c>
      <c r="AA378" s="84">
        <f t="shared" si="352"/>
        <v>200</v>
      </c>
      <c r="AB378" s="84">
        <f t="shared" si="353"/>
        <v>0</v>
      </c>
      <c r="AC378" s="84">
        <f t="shared" si="353"/>
        <v>0</v>
      </c>
      <c r="AD378" s="84">
        <f t="shared" si="354"/>
        <v>0</v>
      </c>
      <c r="AF378" s="83">
        <f>R378*'Key Assumptions'!$F27</f>
        <v>27.847619047619048</v>
      </c>
      <c r="AG378" s="83">
        <f>S378*'Key Assumptions'!$F27</f>
        <v>41.771428571428572</v>
      </c>
      <c r="AH378" s="83">
        <f>T378*'Key Assumptions'!$F27</f>
        <v>55.695238095238096</v>
      </c>
      <c r="AI378" s="83">
        <f>U378*'Key Assumptions'!$F27</f>
        <v>55.695238095238096</v>
      </c>
      <c r="AJ378" s="83">
        <f>V378*'Key Assumptions'!$F27</f>
        <v>41.771428571428572</v>
      </c>
      <c r="AK378" s="83">
        <f>W378*'Key Assumptions'!$F27</f>
        <v>55.695238095238096</v>
      </c>
      <c r="AL378" s="83">
        <f>X378*'Key Assumptions'!$F27</f>
        <v>27.847619047619048</v>
      </c>
      <c r="AM378" s="83">
        <f>Y378*'Key Assumptions'!$F27</f>
        <v>0</v>
      </c>
      <c r="AN378" s="83">
        <f>Z378*'Key Assumptions'!$F27</f>
        <v>41.771428571428572</v>
      </c>
      <c r="AO378" s="83">
        <f>AA378*'Key Assumptions'!$F27</f>
        <v>27.847619047619048</v>
      </c>
      <c r="AP378" s="83">
        <f>AB378*'Key Assumptions'!$F27</f>
        <v>0</v>
      </c>
      <c r="AQ378" s="83">
        <f>AC378*'Key Assumptions'!$F27</f>
        <v>0</v>
      </c>
      <c r="AR378" s="83">
        <f>AD378*'Key Assumptions'!$F27</f>
        <v>0</v>
      </c>
      <c r="AT378" t="s">
        <v>9</v>
      </c>
    </row>
    <row r="379" spans="1:46" x14ac:dyDescent="0.25">
      <c r="A379" s="10" t="str">
        <f>KPCO_Additions_Summer!A379</f>
        <v>Tier 2 Area 1001 Wind 2030</v>
      </c>
      <c r="B379" s="10">
        <f>KPCO_Additions_Summer!B379</f>
        <v>2030</v>
      </c>
      <c r="C379" s="10" t="str">
        <f>KPCO_Additions_Summer!C379</f>
        <v>Wind T2</v>
      </c>
      <c r="D379" s="102"/>
      <c r="E379" s="102"/>
      <c r="F379" s="102"/>
      <c r="G379" s="103"/>
      <c r="H379" s="103"/>
      <c r="I379" s="103"/>
      <c r="J379" s="103"/>
      <c r="K379" s="103"/>
      <c r="L379" s="103"/>
      <c r="M379" s="103"/>
      <c r="N379" s="103"/>
      <c r="O379" s="103"/>
      <c r="P379" s="102"/>
      <c r="R379" s="84">
        <f t="shared" si="344"/>
        <v>200</v>
      </c>
      <c r="S379" s="84">
        <f t="shared" si="345"/>
        <v>300</v>
      </c>
      <c r="T379" s="84">
        <f t="shared" si="346"/>
        <v>400</v>
      </c>
      <c r="U379" s="84">
        <f t="shared" si="347"/>
        <v>400</v>
      </c>
      <c r="V379" s="84">
        <f t="shared" si="348"/>
        <v>300</v>
      </c>
      <c r="W379" s="84">
        <f t="shared" si="348"/>
        <v>400</v>
      </c>
      <c r="X379" s="84">
        <f t="shared" si="349"/>
        <v>200</v>
      </c>
      <c r="Y379" s="84">
        <f t="shared" si="350"/>
        <v>0</v>
      </c>
      <c r="Z379" s="84">
        <f t="shared" si="351"/>
        <v>300</v>
      </c>
      <c r="AA379" s="84">
        <f t="shared" si="352"/>
        <v>200</v>
      </c>
      <c r="AB379" s="84">
        <f t="shared" si="353"/>
        <v>0</v>
      </c>
      <c r="AC379" s="84">
        <f t="shared" si="353"/>
        <v>0</v>
      </c>
      <c r="AD379" s="84">
        <f t="shared" si="354"/>
        <v>0</v>
      </c>
      <c r="AF379" s="83">
        <f>R379*'Key Assumptions'!$F28</f>
        <v>27.847619047619048</v>
      </c>
      <c r="AG379" s="83">
        <f>S379*'Key Assumptions'!$F28</f>
        <v>41.771428571428572</v>
      </c>
      <c r="AH379" s="83">
        <f>T379*'Key Assumptions'!$F28</f>
        <v>55.695238095238096</v>
      </c>
      <c r="AI379" s="83">
        <f>U379*'Key Assumptions'!$F28</f>
        <v>55.695238095238096</v>
      </c>
      <c r="AJ379" s="83">
        <f>V379*'Key Assumptions'!$F28</f>
        <v>41.771428571428572</v>
      </c>
      <c r="AK379" s="83">
        <f>W379*'Key Assumptions'!$F28</f>
        <v>55.695238095238096</v>
      </c>
      <c r="AL379" s="83">
        <f>X379*'Key Assumptions'!$F28</f>
        <v>27.847619047619048</v>
      </c>
      <c r="AM379" s="83">
        <f>Y379*'Key Assumptions'!$F28</f>
        <v>0</v>
      </c>
      <c r="AN379" s="83">
        <f>Z379*'Key Assumptions'!$F28</f>
        <v>41.771428571428572</v>
      </c>
      <c r="AO379" s="83">
        <f>AA379*'Key Assumptions'!$F28</f>
        <v>27.847619047619048</v>
      </c>
      <c r="AP379" s="83">
        <f>AB379*'Key Assumptions'!$F28</f>
        <v>0</v>
      </c>
      <c r="AQ379" s="83">
        <f>AC379*'Key Assumptions'!$F28</f>
        <v>0</v>
      </c>
      <c r="AR379" s="83">
        <f>AD379*'Key Assumptions'!$F28</f>
        <v>0</v>
      </c>
      <c r="AT379" t="s">
        <v>9</v>
      </c>
    </row>
    <row r="380" spans="1:46" x14ac:dyDescent="0.25">
      <c r="A380" s="10" t="str">
        <f>KPCO_Additions_Summer!A380</f>
        <v>Tier 2 Area 1001 Wind 2031</v>
      </c>
      <c r="B380" s="10">
        <f>KPCO_Additions_Summer!B380</f>
        <v>2031</v>
      </c>
      <c r="C380" s="10" t="str">
        <f>KPCO_Additions_Summer!C380</f>
        <v>Wind T2</v>
      </c>
      <c r="D380" s="102"/>
      <c r="E380" s="102"/>
      <c r="F380" s="102"/>
      <c r="G380" s="103"/>
      <c r="H380" s="103"/>
      <c r="I380" s="103"/>
      <c r="J380" s="103"/>
      <c r="K380" s="103"/>
      <c r="L380" s="103"/>
      <c r="M380" s="103"/>
      <c r="N380" s="103"/>
      <c r="O380" s="103"/>
      <c r="P380" s="102"/>
      <c r="R380" s="84">
        <f t="shared" si="344"/>
        <v>200</v>
      </c>
      <c r="S380" s="84">
        <f t="shared" si="345"/>
        <v>300</v>
      </c>
      <c r="T380" s="84">
        <f t="shared" si="346"/>
        <v>400</v>
      </c>
      <c r="U380" s="84">
        <f t="shared" si="347"/>
        <v>400</v>
      </c>
      <c r="V380" s="84">
        <f t="shared" si="348"/>
        <v>300</v>
      </c>
      <c r="W380" s="84">
        <f t="shared" si="348"/>
        <v>400</v>
      </c>
      <c r="X380" s="84">
        <f t="shared" si="349"/>
        <v>200</v>
      </c>
      <c r="Y380" s="84">
        <f t="shared" si="350"/>
        <v>0</v>
      </c>
      <c r="Z380" s="84">
        <f t="shared" si="351"/>
        <v>300</v>
      </c>
      <c r="AA380" s="84">
        <f t="shared" si="352"/>
        <v>200</v>
      </c>
      <c r="AB380" s="84">
        <f t="shared" si="353"/>
        <v>0</v>
      </c>
      <c r="AC380" s="84">
        <f t="shared" si="353"/>
        <v>0</v>
      </c>
      <c r="AD380" s="84">
        <f t="shared" si="354"/>
        <v>0</v>
      </c>
      <c r="AF380" s="83">
        <f>R380*'Key Assumptions'!$F29</f>
        <v>25.904761904761912</v>
      </c>
      <c r="AG380" s="83">
        <f>S380*'Key Assumptions'!$F29</f>
        <v>38.857142857142868</v>
      </c>
      <c r="AH380" s="83">
        <f>T380*'Key Assumptions'!$F29</f>
        <v>51.809523809523824</v>
      </c>
      <c r="AI380" s="83">
        <f>U380*'Key Assumptions'!$F29</f>
        <v>51.809523809523824</v>
      </c>
      <c r="AJ380" s="83">
        <f>V380*'Key Assumptions'!$F29</f>
        <v>38.857142857142868</v>
      </c>
      <c r="AK380" s="83">
        <f>W380*'Key Assumptions'!$F29</f>
        <v>51.809523809523824</v>
      </c>
      <c r="AL380" s="83">
        <f>X380*'Key Assumptions'!$F29</f>
        <v>25.904761904761912</v>
      </c>
      <c r="AM380" s="83">
        <f>Y380*'Key Assumptions'!$F29</f>
        <v>0</v>
      </c>
      <c r="AN380" s="83">
        <f>Z380*'Key Assumptions'!$F29</f>
        <v>38.857142857142868</v>
      </c>
      <c r="AO380" s="83">
        <f>AA380*'Key Assumptions'!$F29</f>
        <v>25.904761904761912</v>
      </c>
      <c r="AP380" s="83">
        <f>AB380*'Key Assumptions'!$F29</f>
        <v>0</v>
      </c>
      <c r="AQ380" s="83">
        <f>AC380*'Key Assumptions'!$F29</f>
        <v>0</v>
      </c>
      <c r="AR380" s="83">
        <f>AD380*'Key Assumptions'!$F29</f>
        <v>0</v>
      </c>
      <c r="AT380" t="s">
        <v>9</v>
      </c>
    </row>
    <row r="381" spans="1:46" x14ac:dyDescent="0.25">
      <c r="A381" s="10" t="str">
        <f>KPCO_Additions_Summer!A381</f>
        <v>Tier 2 Area 1001 Wind 2032</v>
      </c>
      <c r="B381" s="10">
        <f>KPCO_Additions_Summer!B381</f>
        <v>2032</v>
      </c>
      <c r="C381" s="10" t="str">
        <f>KPCO_Additions_Summer!C381</f>
        <v>Wind T2</v>
      </c>
      <c r="D381" s="102"/>
      <c r="E381" s="102"/>
      <c r="F381" s="102"/>
      <c r="G381" s="103"/>
      <c r="H381" s="103"/>
      <c r="I381" s="103"/>
      <c r="J381" s="103"/>
      <c r="K381" s="103"/>
      <c r="L381" s="103"/>
      <c r="M381" s="103"/>
      <c r="N381" s="103"/>
      <c r="O381" s="103"/>
      <c r="P381" s="102"/>
      <c r="R381" s="84">
        <f t="shared" si="344"/>
        <v>200</v>
      </c>
      <c r="S381" s="84">
        <f t="shared" si="345"/>
        <v>300</v>
      </c>
      <c r="T381" s="84">
        <f t="shared" si="346"/>
        <v>400</v>
      </c>
      <c r="U381" s="84">
        <f t="shared" si="347"/>
        <v>400</v>
      </c>
      <c r="V381" s="84">
        <f t="shared" si="348"/>
        <v>300</v>
      </c>
      <c r="W381" s="84">
        <f t="shared" si="348"/>
        <v>400</v>
      </c>
      <c r="X381" s="84">
        <f t="shared" si="349"/>
        <v>200</v>
      </c>
      <c r="Y381" s="84">
        <f t="shared" si="350"/>
        <v>0</v>
      </c>
      <c r="Z381" s="84">
        <f t="shared" si="351"/>
        <v>300</v>
      </c>
      <c r="AA381" s="84">
        <f t="shared" si="352"/>
        <v>200</v>
      </c>
      <c r="AB381" s="84">
        <f t="shared" si="353"/>
        <v>0</v>
      </c>
      <c r="AC381" s="84">
        <f t="shared" si="353"/>
        <v>0</v>
      </c>
      <c r="AD381" s="84">
        <f t="shared" si="354"/>
        <v>0</v>
      </c>
      <c r="AF381" s="83">
        <f>R381*'Key Assumptions'!$F30</f>
        <v>25.904761904761912</v>
      </c>
      <c r="AG381" s="83">
        <f>S381*'Key Assumptions'!$F30</f>
        <v>38.857142857142868</v>
      </c>
      <c r="AH381" s="83">
        <f>T381*'Key Assumptions'!$F30</f>
        <v>51.809523809523824</v>
      </c>
      <c r="AI381" s="83">
        <f>U381*'Key Assumptions'!$F30</f>
        <v>51.809523809523824</v>
      </c>
      <c r="AJ381" s="83">
        <f>V381*'Key Assumptions'!$F30</f>
        <v>38.857142857142868</v>
      </c>
      <c r="AK381" s="83">
        <f>W381*'Key Assumptions'!$F30</f>
        <v>51.809523809523824</v>
      </c>
      <c r="AL381" s="83">
        <f>X381*'Key Assumptions'!$F30</f>
        <v>25.904761904761912</v>
      </c>
      <c r="AM381" s="83">
        <f>Y381*'Key Assumptions'!$F30</f>
        <v>0</v>
      </c>
      <c r="AN381" s="83">
        <f>Z381*'Key Assumptions'!$F30</f>
        <v>38.857142857142868</v>
      </c>
      <c r="AO381" s="83">
        <f>AA381*'Key Assumptions'!$F30</f>
        <v>25.904761904761912</v>
      </c>
      <c r="AP381" s="83">
        <f>AB381*'Key Assumptions'!$F30</f>
        <v>0</v>
      </c>
      <c r="AQ381" s="83">
        <f>AC381*'Key Assumptions'!$F30</f>
        <v>0</v>
      </c>
      <c r="AR381" s="83">
        <f>AD381*'Key Assumptions'!$F30</f>
        <v>0</v>
      </c>
      <c r="AT381" t="s">
        <v>9</v>
      </c>
    </row>
    <row r="382" spans="1:46" x14ac:dyDescent="0.25">
      <c r="A382" s="10" t="str">
        <f>KPCO_Additions_Summer!A382</f>
        <v>Tier 2 Area 1001 Wind 2033</v>
      </c>
      <c r="B382" s="10">
        <f>KPCO_Additions_Summer!B382</f>
        <v>2033</v>
      </c>
      <c r="C382" s="10" t="str">
        <f>KPCO_Additions_Summer!C382</f>
        <v>Wind T2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2"/>
      <c r="R382" s="84">
        <f t="shared" si="344"/>
        <v>200</v>
      </c>
      <c r="S382" s="84">
        <f t="shared" si="345"/>
        <v>300</v>
      </c>
      <c r="T382" s="84">
        <f t="shared" si="346"/>
        <v>400</v>
      </c>
      <c r="U382" s="84">
        <f t="shared" si="347"/>
        <v>400</v>
      </c>
      <c r="V382" s="84">
        <f t="shared" si="348"/>
        <v>300</v>
      </c>
      <c r="W382" s="84">
        <f t="shared" si="348"/>
        <v>400</v>
      </c>
      <c r="X382" s="84">
        <f t="shared" si="349"/>
        <v>200</v>
      </c>
      <c r="Y382" s="84">
        <f t="shared" si="350"/>
        <v>0</v>
      </c>
      <c r="Z382" s="84">
        <f t="shared" si="351"/>
        <v>300</v>
      </c>
      <c r="AA382" s="84">
        <f t="shared" si="352"/>
        <v>200</v>
      </c>
      <c r="AB382" s="84">
        <f t="shared" si="353"/>
        <v>0</v>
      </c>
      <c r="AC382" s="84">
        <f t="shared" si="353"/>
        <v>0</v>
      </c>
      <c r="AD382" s="84">
        <f t="shared" si="354"/>
        <v>0</v>
      </c>
      <c r="AF382" s="83">
        <f>R382*'Key Assumptions'!$F31</f>
        <v>25.904761904761912</v>
      </c>
      <c r="AG382" s="83">
        <f>S382*'Key Assumptions'!$F31</f>
        <v>38.857142857142868</v>
      </c>
      <c r="AH382" s="83">
        <f>T382*'Key Assumptions'!$F31</f>
        <v>51.809523809523824</v>
      </c>
      <c r="AI382" s="83">
        <f>U382*'Key Assumptions'!$F31</f>
        <v>51.809523809523824</v>
      </c>
      <c r="AJ382" s="83">
        <f>V382*'Key Assumptions'!$F31</f>
        <v>38.857142857142868</v>
      </c>
      <c r="AK382" s="83">
        <f>W382*'Key Assumptions'!$F31</f>
        <v>51.809523809523824</v>
      </c>
      <c r="AL382" s="83">
        <f>X382*'Key Assumptions'!$F31</f>
        <v>25.904761904761912</v>
      </c>
      <c r="AM382" s="83">
        <f>Y382*'Key Assumptions'!$F31</f>
        <v>0</v>
      </c>
      <c r="AN382" s="83">
        <f>Z382*'Key Assumptions'!$F31</f>
        <v>38.857142857142868</v>
      </c>
      <c r="AO382" s="83">
        <f>AA382*'Key Assumptions'!$F31</f>
        <v>25.904761904761912</v>
      </c>
      <c r="AP382" s="83">
        <f>AB382*'Key Assumptions'!$F31</f>
        <v>0</v>
      </c>
      <c r="AQ382" s="83">
        <f>AC382*'Key Assumptions'!$F31</f>
        <v>0</v>
      </c>
      <c r="AR382" s="83">
        <f>AD382*'Key Assumptions'!$F31</f>
        <v>0</v>
      </c>
      <c r="AT382" t="s">
        <v>9</v>
      </c>
    </row>
    <row r="383" spans="1:46" x14ac:dyDescent="0.25">
      <c r="A383" s="10" t="str">
        <f>KPCO_Additions_Summer!A383</f>
        <v>Tier 2 Area 1001 Wind 2034</v>
      </c>
      <c r="B383" s="10">
        <f>KPCO_Additions_Summer!B383</f>
        <v>2034</v>
      </c>
      <c r="C383" s="10" t="str">
        <f>KPCO_Additions_Summer!C383</f>
        <v>Wind T2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2"/>
      <c r="R383" s="84">
        <f t="shared" si="344"/>
        <v>200</v>
      </c>
      <c r="S383" s="84">
        <f t="shared" si="345"/>
        <v>300</v>
      </c>
      <c r="T383" s="84">
        <f t="shared" si="346"/>
        <v>400</v>
      </c>
      <c r="U383" s="84">
        <f t="shared" si="347"/>
        <v>400</v>
      </c>
      <c r="V383" s="84">
        <f t="shared" si="348"/>
        <v>300</v>
      </c>
      <c r="W383" s="84">
        <f t="shared" si="348"/>
        <v>400</v>
      </c>
      <c r="X383" s="84">
        <f t="shared" si="349"/>
        <v>200</v>
      </c>
      <c r="Y383" s="84">
        <f t="shared" si="350"/>
        <v>0</v>
      </c>
      <c r="Z383" s="84">
        <f t="shared" si="351"/>
        <v>300</v>
      </c>
      <c r="AA383" s="84">
        <f t="shared" si="352"/>
        <v>200</v>
      </c>
      <c r="AB383" s="84">
        <f t="shared" si="353"/>
        <v>0</v>
      </c>
      <c r="AC383" s="84">
        <f t="shared" si="353"/>
        <v>0</v>
      </c>
      <c r="AD383" s="84">
        <f t="shared" si="354"/>
        <v>0</v>
      </c>
      <c r="AF383" s="83">
        <f>R383*'Key Assumptions'!$F32</f>
        <v>25.904761904761912</v>
      </c>
      <c r="AG383" s="83">
        <f>S383*'Key Assumptions'!$F32</f>
        <v>38.857142857142868</v>
      </c>
      <c r="AH383" s="83">
        <f>T383*'Key Assumptions'!$F32</f>
        <v>51.809523809523824</v>
      </c>
      <c r="AI383" s="83">
        <f>U383*'Key Assumptions'!$F32</f>
        <v>51.809523809523824</v>
      </c>
      <c r="AJ383" s="83">
        <f>V383*'Key Assumptions'!$F32</f>
        <v>38.857142857142868</v>
      </c>
      <c r="AK383" s="83">
        <f>W383*'Key Assumptions'!$F32</f>
        <v>51.809523809523824</v>
      </c>
      <c r="AL383" s="83">
        <f>X383*'Key Assumptions'!$F32</f>
        <v>25.904761904761912</v>
      </c>
      <c r="AM383" s="83">
        <f>Y383*'Key Assumptions'!$F32</f>
        <v>0</v>
      </c>
      <c r="AN383" s="83">
        <f>Z383*'Key Assumptions'!$F32</f>
        <v>38.857142857142868</v>
      </c>
      <c r="AO383" s="83">
        <f>AA383*'Key Assumptions'!$F32</f>
        <v>25.904761904761912</v>
      </c>
      <c r="AP383" s="83">
        <f>AB383*'Key Assumptions'!$F32</f>
        <v>0</v>
      </c>
      <c r="AQ383" s="83">
        <f>AC383*'Key Assumptions'!$F32</f>
        <v>0</v>
      </c>
      <c r="AR383" s="83">
        <f>AD383*'Key Assumptions'!$F32</f>
        <v>0</v>
      </c>
      <c r="AT383" t="s">
        <v>9</v>
      </c>
    </row>
    <row r="384" spans="1:46" x14ac:dyDescent="0.25">
      <c r="A384" s="10" t="str">
        <f>KPCO_Additions_Summer!A384</f>
        <v>Tier 2 Area 1001 Wind 2035</v>
      </c>
      <c r="B384" s="10">
        <f>KPCO_Additions_Summer!B384</f>
        <v>2035</v>
      </c>
      <c r="C384" s="10" t="str">
        <f>KPCO_Additions_Summer!C384</f>
        <v>Wind T2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2"/>
      <c r="R384" s="84">
        <f t="shared" si="344"/>
        <v>200</v>
      </c>
      <c r="S384" s="84">
        <f t="shared" si="345"/>
        <v>300</v>
      </c>
      <c r="T384" s="84">
        <f t="shared" si="346"/>
        <v>400</v>
      </c>
      <c r="U384" s="84">
        <f t="shared" si="347"/>
        <v>400</v>
      </c>
      <c r="V384" s="84">
        <f t="shared" si="348"/>
        <v>300</v>
      </c>
      <c r="W384" s="84">
        <f t="shared" si="348"/>
        <v>400</v>
      </c>
      <c r="X384" s="84">
        <f t="shared" si="349"/>
        <v>200</v>
      </c>
      <c r="Y384" s="84">
        <f t="shared" si="350"/>
        <v>0</v>
      </c>
      <c r="Z384" s="84">
        <f t="shared" si="351"/>
        <v>300</v>
      </c>
      <c r="AA384" s="84">
        <f t="shared" si="352"/>
        <v>200</v>
      </c>
      <c r="AB384" s="84">
        <f t="shared" si="353"/>
        <v>0</v>
      </c>
      <c r="AC384" s="84">
        <f t="shared" si="353"/>
        <v>0</v>
      </c>
      <c r="AD384" s="84">
        <f t="shared" si="354"/>
        <v>0</v>
      </c>
      <c r="AF384" s="83">
        <f>R384*'Key Assumptions'!$F33</f>
        <v>25.904761904761912</v>
      </c>
      <c r="AG384" s="83">
        <f>S384*'Key Assumptions'!$F33</f>
        <v>38.857142857142868</v>
      </c>
      <c r="AH384" s="83">
        <f>T384*'Key Assumptions'!$F33</f>
        <v>51.809523809523824</v>
      </c>
      <c r="AI384" s="83">
        <f>U384*'Key Assumptions'!$F33</f>
        <v>51.809523809523824</v>
      </c>
      <c r="AJ384" s="83">
        <f>V384*'Key Assumptions'!$F33</f>
        <v>38.857142857142868</v>
      </c>
      <c r="AK384" s="83">
        <f>W384*'Key Assumptions'!$F33</f>
        <v>51.809523809523824</v>
      </c>
      <c r="AL384" s="83">
        <f>X384*'Key Assumptions'!$F33</f>
        <v>25.904761904761912</v>
      </c>
      <c r="AM384" s="83">
        <f>Y384*'Key Assumptions'!$F33</f>
        <v>0</v>
      </c>
      <c r="AN384" s="83">
        <f>Z384*'Key Assumptions'!$F33</f>
        <v>38.857142857142868</v>
      </c>
      <c r="AO384" s="83">
        <f>AA384*'Key Assumptions'!$F33</f>
        <v>25.904761904761912</v>
      </c>
      <c r="AP384" s="83">
        <f>AB384*'Key Assumptions'!$F33</f>
        <v>0</v>
      </c>
      <c r="AQ384" s="83">
        <f>AC384*'Key Assumptions'!$F33</f>
        <v>0</v>
      </c>
      <c r="AR384" s="83">
        <f>AD384*'Key Assumptions'!$F33</f>
        <v>0</v>
      </c>
      <c r="AT384" t="s">
        <v>9</v>
      </c>
    </row>
    <row r="385" spans="1:46" x14ac:dyDescent="0.25">
      <c r="A385" s="10" t="str">
        <f>KPCO_Additions_Summer!A385</f>
        <v>Tier 2 Area 1001 Wind 2036</v>
      </c>
      <c r="B385" s="10">
        <f>KPCO_Additions_Summer!B385</f>
        <v>2036</v>
      </c>
      <c r="C385" s="10" t="str">
        <f>KPCO_Additions_Summer!C385</f>
        <v>Wind T2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2"/>
      <c r="R385" s="84">
        <f t="shared" si="344"/>
        <v>200</v>
      </c>
      <c r="S385" s="84">
        <f t="shared" si="345"/>
        <v>300</v>
      </c>
      <c r="T385" s="84">
        <f t="shared" si="346"/>
        <v>400</v>
      </c>
      <c r="U385" s="84">
        <f t="shared" si="347"/>
        <v>400</v>
      </c>
      <c r="V385" s="84">
        <f t="shared" si="348"/>
        <v>300</v>
      </c>
      <c r="W385" s="84">
        <f t="shared" si="348"/>
        <v>400</v>
      </c>
      <c r="X385" s="84">
        <f t="shared" si="349"/>
        <v>200</v>
      </c>
      <c r="Y385" s="84">
        <f t="shared" si="350"/>
        <v>0</v>
      </c>
      <c r="Z385" s="84">
        <f t="shared" si="351"/>
        <v>300</v>
      </c>
      <c r="AA385" s="84">
        <f t="shared" si="352"/>
        <v>200</v>
      </c>
      <c r="AB385" s="84">
        <f t="shared" si="353"/>
        <v>0</v>
      </c>
      <c r="AC385" s="84">
        <f t="shared" si="353"/>
        <v>0</v>
      </c>
      <c r="AD385" s="84">
        <f t="shared" si="354"/>
        <v>0</v>
      </c>
      <c r="AF385" s="83">
        <f>R385*'Key Assumptions'!$F34</f>
        <v>25.904761904761912</v>
      </c>
      <c r="AG385" s="83">
        <f>S385*'Key Assumptions'!$F34</f>
        <v>38.857142857142868</v>
      </c>
      <c r="AH385" s="83">
        <f>T385*'Key Assumptions'!$F34</f>
        <v>51.809523809523824</v>
      </c>
      <c r="AI385" s="83">
        <f>U385*'Key Assumptions'!$F34</f>
        <v>51.809523809523824</v>
      </c>
      <c r="AJ385" s="83">
        <f>V385*'Key Assumptions'!$F34</f>
        <v>38.857142857142868</v>
      </c>
      <c r="AK385" s="83">
        <f>W385*'Key Assumptions'!$F34</f>
        <v>51.809523809523824</v>
      </c>
      <c r="AL385" s="83">
        <f>X385*'Key Assumptions'!$F34</f>
        <v>25.904761904761912</v>
      </c>
      <c r="AM385" s="83">
        <f>Y385*'Key Assumptions'!$F34</f>
        <v>0</v>
      </c>
      <c r="AN385" s="83">
        <f>Z385*'Key Assumptions'!$F34</f>
        <v>38.857142857142868</v>
      </c>
      <c r="AO385" s="83">
        <f>AA385*'Key Assumptions'!$F34</f>
        <v>25.904761904761912</v>
      </c>
      <c r="AP385" s="83">
        <f>AB385*'Key Assumptions'!$F34</f>
        <v>0</v>
      </c>
      <c r="AQ385" s="83">
        <f>AC385*'Key Assumptions'!$F34</f>
        <v>0</v>
      </c>
      <c r="AR385" s="83">
        <f>AD385*'Key Assumptions'!$F34</f>
        <v>0</v>
      </c>
      <c r="AT385" t="s">
        <v>9</v>
      </c>
    </row>
    <row r="386" spans="1:46" x14ac:dyDescent="0.25">
      <c r="A386" s="10" t="str">
        <f>KPCO_Additions_Summer!A386</f>
        <v>Tier 2 Area 1001 Wind 2037</v>
      </c>
      <c r="B386" s="10">
        <f>KPCO_Additions_Summer!B386</f>
        <v>2037</v>
      </c>
      <c r="C386" s="10" t="str">
        <f>KPCO_Additions_Summer!C386</f>
        <v>Wind T2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2"/>
      <c r="R386" s="84">
        <f t="shared" si="344"/>
        <v>200</v>
      </c>
      <c r="S386" s="84">
        <f t="shared" si="345"/>
        <v>300</v>
      </c>
      <c r="T386" s="84">
        <f t="shared" si="346"/>
        <v>400</v>
      </c>
      <c r="U386" s="84">
        <f t="shared" si="347"/>
        <v>400</v>
      </c>
      <c r="V386" s="84">
        <f t="shared" si="348"/>
        <v>300</v>
      </c>
      <c r="W386" s="84">
        <f t="shared" si="348"/>
        <v>400</v>
      </c>
      <c r="X386" s="84">
        <f t="shared" si="349"/>
        <v>200</v>
      </c>
      <c r="Y386" s="84">
        <f t="shared" si="350"/>
        <v>0</v>
      </c>
      <c r="Z386" s="84">
        <f t="shared" si="351"/>
        <v>300</v>
      </c>
      <c r="AA386" s="84">
        <f t="shared" si="352"/>
        <v>200</v>
      </c>
      <c r="AB386" s="84">
        <f t="shared" si="353"/>
        <v>0</v>
      </c>
      <c r="AC386" s="84">
        <f t="shared" si="353"/>
        <v>0</v>
      </c>
      <c r="AD386" s="84">
        <f t="shared" si="354"/>
        <v>0</v>
      </c>
      <c r="AF386" s="83">
        <f>R386*'Key Assumptions'!$F35</f>
        <v>25.904761904761912</v>
      </c>
      <c r="AG386" s="83">
        <f>S386*'Key Assumptions'!$F35</f>
        <v>38.857142857142868</v>
      </c>
      <c r="AH386" s="83">
        <f>T386*'Key Assumptions'!$F35</f>
        <v>51.809523809523824</v>
      </c>
      <c r="AI386" s="83">
        <f>U386*'Key Assumptions'!$F35</f>
        <v>51.809523809523824</v>
      </c>
      <c r="AJ386" s="83">
        <f>V386*'Key Assumptions'!$F35</f>
        <v>38.857142857142868</v>
      </c>
      <c r="AK386" s="83">
        <f>W386*'Key Assumptions'!$F35</f>
        <v>51.809523809523824</v>
      </c>
      <c r="AL386" s="83">
        <f>X386*'Key Assumptions'!$F35</f>
        <v>25.904761904761912</v>
      </c>
      <c r="AM386" s="83">
        <f>Y386*'Key Assumptions'!$F35</f>
        <v>0</v>
      </c>
      <c r="AN386" s="83">
        <f>Z386*'Key Assumptions'!$F35</f>
        <v>38.857142857142868</v>
      </c>
      <c r="AO386" s="83">
        <f>AA386*'Key Assumptions'!$F35</f>
        <v>25.904761904761912</v>
      </c>
      <c r="AP386" s="83">
        <f>AB386*'Key Assumptions'!$F35</f>
        <v>0</v>
      </c>
      <c r="AQ386" s="83">
        <f>AC386*'Key Assumptions'!$F35</f>
        <v>0</v>
      </c>
      <c r="AR386" s="83">
        <f>AD386*'Key Assumptions'!$F35</f>
        <v>0</v>
      </c>
      <c r="AT386" t="s">
        <v>9</v>
      </c>
    </row>
    <row r="387" spans="1:46" x14ac:dyDescent="0.25">
      <c r="A387" s="10" t="str">
        <f>KPCO_Additions_Summer!A387</f>
        <v>Tier 2 Area 1001 Wind 2038</v>
      </c>
      <c r="B387" s="10">
        <f>KPCO_Additions_Summer!B387</f>
        <v>2038</v>
      </c>
      <c r="C387" s="10" t="str">
        <f>KPCO_Additions_Summer!C387</f>
        <v>Wind T2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2"/>
      <c r="R387" s="84">
        <f t="shared" si="344"/>
        <v>200</v>
      </c>
      <c r="S387" s="84">
        <f t="shared" si="345"/>
        <v>300</v>
      </c>
      <c r="T387" s="84">
        <f t="shared" si="346"/>
        <v>400</v>
      </c>
      <c r="U387" s="84">
        <f t="shared" si="347"/>
        <v>400</v>
      </c>
      <c r="V387" s="84">
        <f t="shared" si="348"/>
        <v>300</v>
      </c>
      <c r="W387" s="84">
        <f t="shared" si="348"/>
        <v>400</v>
      </c>
      <c r="X387" s="84">
        <f t="shared" si="349"/>
        <v>200</v>
      </c>
      <c r="Y387" s="84">
        <f t="shared" si="350"/>
        <v>0</v>
      </c>
      <c r="Z387" s="84">
        <f t="shared" si="351"/>
        <v>300</v>
      </c>
      <c r="AA387" s="84">
        <f t="shared" si="352"/>
        <v>200</v>
      </c>
      <c r="AB387" s="84">
        <f t="shared" si="353"/>
        <v>0</v>
      </c>
      <c r="AC387" s="84">
        <f t="shared" si="353"/>
        <v>0</v>
      </c>
      <c r="AD387" s="84">
        <f t="shared" si="354"/>
        <v>0</v>
      </c>
      <c r="AF387" s="83">
        <f>R387*'Key Assumptions'!$F36</f>
        <v>25.904761904761912</v>
      </c>
      <c r="AG387" s="83">
        <f>S387*'Key Assumptions'!$F36</f>
        <v>38.857142857142868</v>
      </c>
      <c r="AH387" s="83">
        <f>T387*'Key Assumptions'!$F36</f>
        <v>51.809523809523824</v>
      </c>
      <c r="AI387" s="83">
        <f>U387*'Key Assumptions'!$F36</f>
        <v>51.809523809523824</v>
      </c>
      <c r="AJ387" s="83">
        <f>V387*'Key Assumptions'!$F36</f>
        <v>38.857142857142868</v>
      </c>
      <c r="AK387" s="83">
        <f>W387*'Key Assumptions'!$F36</f>
        <v>51.809523809523824</v>
      </c>
      <c r="AL387" s="83">
        <f>X387*'Key Assumptions'!$F36</f>
        <v>25.904761904761912</v>
      </c>
      <c r="AM387" s="83">
        <f>Y387*'Key Assumptions'!$F36</f>
        <v>0</v>
      </c>
      <c r="AN387" s="83">
        <f>Z387*'Key Assumptions'!$F36</f>
        <v>38.857142857142868</v>
      </c>
      <c r="AO387" s="83">
        <f>AA387*'Key Assumptions'!$F36</f>
        <v>25.904761904761912</v>
      </c>
      <c r="AP387" s="83">
        <f>AB387*'Key Assumptions'!$F36</f>
        <v>0</v>
      </c>
      <c r="AQ387" s="83">
        <f>AC387*'Key Assumptions'!$F36</f>
        <v>0</v>
      </c>
      <c r="AR387" s="83">
        <f>AD387*'Key Assumptions'!$F36</f>
        <v>0</v>
      </c>
      <c r="AT387" t="s">
        <v>9</v>
      </c>
    </row>
    <row r="388" spans="1:46" x14ac:dyDescent="0.25">
      <c r="A388" s="10" t="str">
        <f>KPCO_Additions_Summer!A388</f>
        <v>Tier 2 Area 1001 Wind 2039</v>
      </c>
      <c r="B388" s="10">
        <f>KPCO_Additions_Summer!B388</f>
        <v>2039</v>
      </c>
      <c r="C388" s="10" t="str">
        <f>KPCO_Additions_Summer!C388</f>
        <v>Wind T2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2"/>
      <c r="R388" s="84">
        <f t="shared" si="344"/>
        <v>200</v>
      </c>
      <c r="S388" s="84">
        <f t="shared" si="345"/>
        <v>300</v>
      </c>
      <c r="T388" s="84">
        <f t="shared" si="346"/>
        <v>400</v>
      </c>
      <c r="U388" s="84">
        <f t="shared" si="347"/>
        <v>400</v>
      </c>
      <c r="V388" s="84">
        <f t="shared" si="348"/>
        <v>300</v>
      </c>
      <c r="W388" s="84">
        <f t="shared" si="348"/>
        <v>400</v>
      </c>
      <c r="X388" s="84">
        <f t="shared" si="349"/>
        <v>200</v>
      </c>
      <c r="Y388" s="84">
        <f t="shared" si="350"/>
        <v>0</v>
      </c>
      <c r="Z388" s="84">
        <f t="shared" si="351"/>
        <v>300</v>
      </c>
      <c r="AA388" s="84">
        <f t="shared" si="352"/>
        <v>200</v>
      </c>
      <c r="AB388" s="84">
        <f t="shared" si="353"/>
        <v>0</v>
      </c>
      <c r="AC388" s="84">
        <f t="shared" si="353"/>
        <v>0</v>
      </c>
      <c r="AD388" s="84">
        <f t="shared" si="354"/>
        <v>0</v>
      </c>
      <c r="AF388" s="83">
        <f>R388*'Key Assumptions'!$F37</f>
        <v>25.904761904761912</v>
      </c>
      <c r="AG388" s="83">
        <f>S388*'Key Assumptions'!$F37</f>
        <v>38.857142857142868</v>
      </c>
      <c r="AH388" s="83">
        <f>T388*'Key Assumptions'!$F37</f>
        <v>51.809523809523824</v>
      </c>
      <c r="AI388" s="83">
        <f>U388*'Key Assumptions'!$F37</f>
        <v>51.809523809523824</v>
      </c>
      <c r="AJ388" s="83">
        <f>V388*'Key Assumptions'!$F37</f>
        <v>38.857142857142868</v>
      </c>
      <c r="AK388" s="83">
        <f>W388*'Key Assumptions'!$F37</f>
        <v>51.809523809523824</v>
      </c>
      <c r="AL388" s="83">
        <f>X388*'Key Assumptions'!$F37</f>
        <v>25.904761904761912</v>
      </c>
      <c r="AM388" s="83">
        <f>Y388*'Key Assumptions'!$F37</f>
        <v>0</v>
      </c>
      <c r="AN388" s="83">
        <f>Z388*'Key Assumptions'!$F37</f>
        <v>38.857142857142868</v>
      </c>
      <c r="AO388" s="83">
        <f>AA388*'Key Assumptions'!$F37</f>
        <v>25.904761904761912</v>
      </c>
      <c r="AP388" s="83">
        <f>AB388*'Key Assumptions'!$F37</f>
        <v>0</v>
      </c>
      <c r="AQ388" s="83">
        <f>AC388*'Key Assumptions'!$F37</f>
        <v>0</v>
      </c>
      <c r="AR388" s="83">
        <f>AD388*'Key Assumptions'!$F37</f>
        <v>0</v>
      </c>
      <c r="AT388" t="s">
        <v>9</v>
      </c>
    </row>
    <row r="389" spans="1:46" x14ac:dyDescent="0.25">
      <c r="A389" s="10" t="str">
        <f>KPCO_Additions_Summer!A389</f>
        <v>Tier 2 Area 1001 Wind 2040</v>
      </c>
      <c r="B389" s="10">
        <f>KPCO_Additions_Summer!B389</f>
        <v>2040</v>
      </c>
      <c r="C389" s="10" t="str">
        <f>KPCO_Additions_Summer!C389</f>
        <v>Wind T2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2"/>
      <c r="R389" s="84">
        <f t="shared" si="344"/>
        <v>200</v>
      </c>
      <c r="S389" s="84">
        <f t="shared" si="345"/>
        <v>300</v>
      </c>
      <c r="T389" s="84">
        <f t="shared" si="346"/>
        <v>400</v>
      </c>
      <c r="U389" s="84">
        <f t="shared" si="347"/>
        <v>400</v>
      </c>
      <c r="V389" s="84">
        <f t="shared" si="348"/>
        <v>300</v>
      </c>
      <c r="W389" s="84">
        <f t="shared" si="348"/>
        <v>400</v>
      </c>
      <c r="X389" s="84">
        <f t="shared" si="349"/>
        <v>200</v>
      </c>
      <c r="Y389" s="84">
        <f t="shared" si="350"/>
        <v>0</v>
      </c>
      <c r="Z389" s="84">
        <f t="shared" si="351"/>
        <v>300</v>
      </c>
      <c r="AA389" s="84">
        <f t="shared" si="352"/>
        <v>200</v>
      </c>
      <c r="AB389" s="84">
        <f t="shared" si="353"/>
        <v>0</v>
      </c>
      <c r="AC389" s="84">
        <f t="shared" si="353"/>
        <v>0</v>
      </c>
      <c r="AD389" s="84">
        <f t="shared" si="354"/>
        <v>0</v>
      </c>
      <c r="AF389" s="83">
        <f>R389*'Key Assumptions'!$F38</f>
        <v>25.904761904761912</v>
      </c>
      <c r="AG389" s="83">
        <f>S389*'Key Assumptions'!$F38</f>
        <v>38.857142857142868</v>
      </c>
      <c r="AH389" s="83">
        <f>T389*'Key Assumptions'!$F38</f>
        <v>51.809523809523824</v>
      </c>
      <c r="AI389" s="83">
        <f>U389*'Key Assumptions'!$F38</f>
        <v>51.809523809523824</v>
      </c>
      <c r="AJ389" s="83">
        <f>V389*'Key Assumptions'!$F38</f>
        <v>38.857142857142868</v>
      </c>
      <c r="AK389" s="83">
        <f>W389*'Key Assumptions'!$F38</f>
        <v>51.809523809523824</v>
      </c>
      <c r="AL389" s="83">
        <f>X389*'Key Assumptions'!$F38</f>
        <v>25.904761904761912</v>
      </c>
      <c r="AM389" s="83">
        <f>Y389*'Key Assumptions'!$F38</f>
        <v>0</v>
      </c>
      <c r="AN389" s="83">
        <f>Z389*'Key Assumptions'!$F38</f>
        <v>38.857142857142868</v>
      </c>
      <c r="AO389" s="83">
        <f>AA389*'Key Assumptions'!$F38</f>
        <v>25.904761904761912</v>
      </c>
      <c r="AP389" s="83">
        <f>AB389*'Key Assumptions'!$F38</f>
        <v>0</v>
      </c>
      <c r="AQ389" s="83">
        <f>AC389*'Key Assumptions'!$F38</f>
        <v>0</v>
      </c>
      <c r="AR389" s="83">
        <f>AD389*'Key Assumptions'!$F38</f>
        <v>0</v>
      </c>
      <c r="AT389" t="s">
        <v>9</v>
      </c>
    </row>
    <row r="390" spans="1:46" x14ac:dyDescent="0.25">
      <c r="A390" s="10" t="str">
        <f>KPCO_Additions_Summer!A390</f>
        <v>Tier 2 Area 1001 Wind 2041</v>
      </c>
      <c r="B390" s="10">
        <f>KPCO_Additions_Summer!B390</f>
        <v>2041</v>
      </c>
      <c r="C390" s="10" t="str">
        <f>KPCO_Additions_Summer!C390</f>
        <v>Wind T2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2"/>
      <c r="R390" s="84">
        <f t="shared" si="344"/>
        <v>200</v>
      </c>
      <c r="S390" s="84">
        <f t="shared" si="345"/>
        <v>300</v>
      </c>
      <c r="T390" s="84">
        <f t="shared" si="346"/>
        <v>400</v>
      </c>
      <c r="U390" s="84">
        <f t="shared" si="347"/>
        <v>400</v>
      </c>
      <c r="V390" s="84">
        <f t="shared" ref="V390:W392" si="355">V389+H390</f>
        <v>300</v>
      </c>
      <c r="W390" s="84">
        <f t="shared" si="355"/>
        <v>400</v>
      </c>
      <c r="X390" s="84">
        <f t="shared" si="349"/>
        <v>200</v>
      </c>
      <c r="Y390" s="84">
        <f t="shared" si="350"/>
        <v>0</v>
      </c>
      <c r="Z390" s="84">
        <f t="shared" si="351"/>
        <v>300</v>
      </c>
      <c r="AA390" s="84">
        <f t="shared" si="352"/>
        <v>200</v>
      </c>
      <c r="AB390" s="84">
        <f t="shared" ref="AB390:AC392" si="356">AB389+N390</f>
        <v>0</v>
      </c>
      <c r="AC390" s="84">
        <f t="shared" si="356"/>
        <v>0</v>
      </c>
      <c r="AD390" s="84">
        <f t="shared" si="354"/>
        <v>0</v>
      </c>
      <c r="AF390" s="83">
        <f>R390*'Key Assumptions'!$F39</f>
        <v>25.904761904761912</v>
      </c>
      <c r="AG390" s="83">
        <f>S390*'Key Assumptions'!$F39</f>
        <v>38.857142857142868</v>
      </c>
      <c r="AH390" s="83">
        <f>T390*'Key Assumptions'!$F39</f>
        <v>51.809523809523824</v>
      </c>
      <c r="AI390" s="83">
        <f>U390*'Key Assumptions'!$F39</f>
        <v>51.809523809523824</v>
      </c>
      <c r="AJ390" s="83">
        <f>V390*'Key Assumptions'!$F39</f>
        <v>38.857142857142868</v>
      </c>
      <c r="AK390" s="83">
        <f>W390*'Key Assumptions'!$F39</f>
        <v>51.809523809523824</v>
      </c>
      <c r="AL390" s="83">
        <f>X390*'Key Assumptions'!$F39</f>
        <v>25.904761904761912</v>
      </c>
      <c r="AM390" s="83">
        <f>Y390*'Key Assumptions'!$F39</f>
        <v>0</v>
      </c>
      <c r="AN390" s="83">
        <f>Z390*'Key Assumptions'!$F39</f>
        <v>38.857142857142868</v>
      </c>
      <c r="AO390" s="83">
        <f>AA390*'Key Assumptions'!$F39</f>
        <v>25.904761904761912</v>
      </c>
      <c r="AP390" s="83">
        <f>AB390*'Key Assumptions'!$F39</f>
        <v>0</v>
      </c>
      <c r="AQ390" s="83">
        <f>AC390*'Key Assumptions'!$F39</f>
        <v>0</v>
      </c>
      <c r="AR390" s="83">
        <f>AD390*'Key Assumptions'!$F39</f>
        <v>0</v>
      </c>
      <c r="AT390" t="s">
        <v>9</v>
      </c>
    </row>
    <row r="391" spans="1:46" x14ac:dyDescent="0.25">
      <c r="A391" s="10" t="str">
        <f>KPCO_Additions_Summer!A391</f>
        <v>Tier 2 Area 1001 Wind 2042</v>
      </c>
      <c r="B391" s="10">
        <f>KPCO_Additions_Summer!B391</f>
        <v>2042</v>
      </c>
      <c r="C391" s="10" t="str">
        <f>KPCO_Additions_Summer!C391</f>
        <v>Wind T2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2"/>
      <c r="R391" s="84">
        <f t="shared" si="344"/>
        <v>200</v>
      </c>
      <c r="S391" s="84">
        <f t="shared" si="345"/>
        <v>300</v>
      </c>
      <c r="T391" s="84">
        <f t="shared" si="346"/>
        <v>400</v>
      </c>
      <c r="U391" s="84">
        <f t="shared" si="347"/>
        <v>400</v>
      </c>
      <c r="V391" s="84">
        <f t="shared" si="355"/>
        <v>300</v>
      </c>
      <c r="W391" s="84">
        <f t="shared" si="355"/>
        <v>400</v>
      </c>
      <c r="X391" s="84">
        <f t="shared" si="349"/>
        <v>200</v>
      </c>
      <c r="Y391" s="84">
        <f t="shared" si="350"/>
        <v>0</v>
      </c>
      <c r="Z391" s="84">
        <f t="shared" si="351"/>
        <v>300</v>
      </c>
      <c r="AA391" s="84">
        <f t="shared" si="352"/>
        <v>200</v>
      </c>
      <c r="AB391" s="84">
        <f t="shared" si="356"/>
        <v>0</v>
      </c>
      <c r="AC391" s="84">
        <f t="shared" si="356"/>
        <v>0</v>
      </c>
      <c r="AD391" s="84">
        <f t="shared" si="354"/>
        <v>0</v>
      </c>
      <c r="AF391" s="83">
        <f>R391*'Key Assumptions'!$F40</f>
        <v>25.904761904761912</v>
      </c>
      <c r="AG391" s="83">
        <f>S391*'Key Assumptions'!$F40</f>
        <v>38.857142857142868</v>
      </c>
      <c r="AH391" s="83">
        <f>T391*'Key Assumptions'!$F40</f>
        <v>51.809523809523824</v>
      </c>
      <c r="AI391" s="83">
        <f>U391*'Key Assumptions'!$F40</f>
        <v>51.809523809523824</v>
      </c>
      <c r="AJ391" s="83">
        <f>V391*'Key Assumptions'!$F40</f>
        <v>38.857142857142868</v>
      </c>
      <c r="AK391" s="83">
        <f>W391*'Key Assumptions'!$F40</f>
        <v>51.809523809523824</v>
      </c>
      <c r="AL391" s="83">
        <f>X391*'Key Assumptions'!$F40</f>
        <v>25.904761904761912</v>
      </c>
      <c r="AM391" s="83">
        <f>Y391*'Key Assumptions'!$F40</f>
        <v>0</v>
      </c>
      <c r="AN391" s="83">
        <f>Z391*'Key Assumptions'!$F40</f>
        <v>38.857142857142868</v>
      </c>
      <c r="AO391" s="83">
        <f>AA391*'Key Assumptions'!$F40</f>
        <v>25.904761904761912</v>
      </c>
      <c r="AP391" s="83">
        <f>AB391*'Key Assumptions'!$F40</f>
        <v>0</v>
      </c>
      <c r="AQ391" s="83">
        <f>AC391*'Key Assumptions'!$F40</f>
        <v>0</v>
      </c>
      <c r="AR391" s="83">
        <f>AD391*'Key Assumptions'!$F40</f>
        <v>0</v>
      </c>
      <c r="AT391" t="s">
        <v>9</v>
      </c>
    </row>
    <row r="392" spans="1:46" x14ac:dyDescent="0.25">
      <c r="A392" s="10" t="str">
        <f>KPCO_Additions_Summer!A392</f>
        <v>Tier 2 Area 1001 Wind 2043</v>
      </c>
      <c r="B392" s="10">
        <f>KPCO_Additions_Summer!B392</f>
        <v>2043</v>
      </c>
      <c r="C392" s="10" t="str">
        <f>KPCO_Additions_Summer!C392</f>
        <v>Wind T2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2"/>
      <c r="R392" s="84">
        <f t="shared" si="344"/>
        <v>200</v>
      </c>
      <c r="S392" s="84">
        <f t="shared" si="345"/>
        <v>300</v>
      </c>
      <c r="T392" s="84">
        <f t="shared" si="346"/>
        <v>400</v>
      </c>
      <c r="U392" s="84">
        <f t="shared" si="347"/>
        <v>400</v>
      </c>
      <c r="V392" s="84">
        <f t="shared" si="355"/>
        <v>300</v>
      </c>
      <c r="W392" s="84">
        <f t="shared" si="355"/>
        <v>400</v>
      </c>
      <c r="X392" s="84">
        <f t="shared" si="349"/>
        <v>200</v>
      </c>
      <c r="Y392" s="84">
        <f t="shared" si="350"/>
        <v>0</v>
      </c>
      <c r="Z392" s="84">
        <f t="shared" si="351"/>
        <v>300</v>
      </c>
      <c r="AA392" s="84">
        <f t="shared" si="352"/>
        <v>200</v>
      </c>
      <c r="AB392" s="84">
        <f t="shared" si="356"/>
        <v>0</v>
      </c>
      <c r="AC392" s="84">
        <f t="shared" si="356"/>
        <v>0</v>
      </c>
      <c r="AD392" s="84">
        <f t="shared" si="354"/>
        <v>0</v>
      </c>
      <c r="AF392" s="83">
        <f>R392*'Key Assumptions'!$F41</f>
        <v>25.904761904761912</v>
      </c>
      <c r="AG392" s="83">
        <f>S392*'Key Assumptions'!$F41</f>
        <v>38.857142857142868</v>
      </c>
      <c r="AH392" s="83">
        <f>T392*'Key Assumptions'!$F41</f>
        <v>51.809523809523824</v>
      </c>
      <c r="AI392" s="83">
        <f>U392*'Key Assumptions'!$F41</f>
        <v>51.809523809523824</v>
      </c>
      <c r="AJ392" s="83">
        <f>V392*'Key Assumptions'!$F41</f>
        <v>38.857142857142868</v>
      </c>
      <c r="AK392" s="83">
        <f>W392*'Key Assumptions'!$F41</f>
        <v>51.809523809523824</v>
      </c>
      <c r="AL392" s="83">
        <f>X392*'Key Assumptions'!$F41</f>
        <v>25.904761904761912</v>
      </c>
      <c r="AM392" s="83">
        <f>Y392*'Key Assumptions'!$F41</f>
        <v>0</v>
      </c>
      <c r="AN392" s="83">
        <f>Z392*'Key Assumptions'!$F41</f>
        <v>38.857142857142868</v>
      </c>
      <c r="AO392" s="83">
        <f>AA392*'Key Assumptions'!$F41</f>
        <v>25.904761904761912</v>
      </c>
      <c r="AP392" s="83">
        <f>AB392*'Key Assumptions'!$F41</f>
        <v>0</v>
      </c>
      <c r="AQ392" s="83">
        <f>AC392*'Key Assumptions'!$F41</f>
        <v>0</v>
      </c>
      <c r="AR392" s="83">
        <f>AD392*'Key Assumptions'!$F41</f>
        <v>0</v>
      </c>
      <c r="AT392" t="s">
        <v>9</v>
      </c>
    </row>
    <row r="393" spans="1:46" x14ac:dyDescent="0.25">
      <c r="A393" s="10" t="str">
        <f>KPCO_Additions_Summer!A393</f>
        <v>Residential - Low/Medium_23-25</v>
      </c>
      <c r="B393" s="10">
        <f>KPCO_Additions_Summer!B393</f>
        <v>2023</v>
      </c>
      <c r="C393" s="10" t="str">
        <f>KPCO_Additions_Summer!C393</f>
        <v>DSM Resources</v>
      </c>
      <c r="D393" s="125">
        <v>1.6390210639836129</v>
      </c>
      <c r="E393" s="102"/>
      <c r="F393" s="125"/>
      <c r="G393" s="103"/>
      <c r="H393" s="125">
        <v>1.6390210639836129</v>
      </c>
      <c r="I393" s="103"/>
      <c r="J393" s="103">
        <v>1.6390210639836129</v>
      </c>
      <c r="K393" s="103"/>
      <c r="L393" s="103"/>
      <c r="M393" s="103">
        <v>1.6390210639836129</v>
      </c>
      <c r="N393" s="103"/>
      <c r="O393" s="103"/>
      <c r="P393" s="102"/>
      <c r="R393" s="83">
        <f t="shared" ref="R393:R456" si="357">D393</f>
        <v>1.6390210639836129</v>
      </c>
      <c r="S393" s="83">
        <f t="shared" ref="S393:S456" si="358">E393</f>
        <v>0</v>
      </c>
      <c r="T393" s="83">
        <f t="shared" ref="T393:T456" si="359">F393</f>
        <v>0</v>
      </c>
      <c r="U393" s="83">
        <f t="shared" ref="U393:U456" si="360">G393</f>
        <v>0</v>
      </c>
      <c r="V393" s="83">
        <f t="shared" ref="V393:W408" si="361">H393</f>
        <v>1.6390210639836129</v>
      </c>
      <c r="W393" s="83">
        <f t="shared" si="361"/>
        <v>0</v>
      </c>
      <c r="X393" s="83">
        <f>J393</f>
        <v>1.6390210639836129</v>
      </c>
      <c r="Y393" s="83">
        <f>K393</f>
        <v>0</v>
      </c>
      <c r="Z393" s="83">
        <f>L393</f>
        <v>0</v>
      </c>
      <c r="AA393" s="83">
        <f>M393</f>
        <v>1.6390210639836129</v>
      </c>
      <c r="AB393" s="83">
        <f t="shared" ref="AB393:AC408" si="362">N393</f>
        <v>0</v>
      </c>
      <c r="AC393" s="83">
        <f t="shared" si="362"/>
        <v>0</v>
      </c>
      <c r="AD393" s="83">
        <f>P393</f>
        <v>0</v>
      </c>
      <c r="AF393" s="83">
        <f>R393</f>
        <v>1.6390210639836129</v>
      </c>
      <c r="AG393" s="83">
        <f>S393</f>
        <v>0</v>
      </c>
      <c r="AH393" s="83">
        <f>T393</f>
        <v>0</v>
      </c>
      <c r="AI393" s="83">
        <f>U393</f>
        <v>0</v>
      </c>
      <c r="AJ393" s="83">
        <f t="shared" ref="AJ393:AK408" si="363">V393</f>
        <v>1.6390210639836129</v>
      </c>
      <c r="AK393" s="83">
        <f t="shared" si="363"/>
        <v>0</v>
      </c>
      <c r="AL393" s="83">
        <f t="shared" ref="AL393:AL408" si="364">X393</f>
        <v>1.6390210639836129</v>
      </c>
      <c r="AM393" s="83">
        <f t="shared" ref="AM393:AM408" si="365">Y393</f>
        <v>0</v>
      </c>
      <c r="AN393" s="83">
        <f t="shared" ref="AN393:AN408" si="366">Z393</f>
        <v>0</v>
      </c>
      <c r="AO393" s="83">
        <f t="shared" ref="AO393:AO408" si="367">AA393</f>
        <v>1.6390210639836129</v>
      </c>
      <c r="AP393" s="83">
        <f t="shared" ref="AP393:AQ408" si="368">AB393</f>
        <v>0</v>
      </c>
      <c r="AQ393" s="83">
        <f t="shared" si="368"/>
        <v>0</v>
      </c>
      <c r="AR393" s="83">
        <f t="shared" ref="AR393:AR408" si="369">AD393</f>
        <v>0</v>
      </c>
      <c r="AT393" t="s">
        <v>15</v>
      </c>
    </row>
    <row r="394" spans="1:46" x14ac:dyDescent="0.25">
      <c r="A394" s="10" t="str">
        <f>KPCO_Additions_Summer!A394</f>
        <v>Residential - Low/Medium_23-25</v>
      </c>
      <c r="B394" s="10">
        <f>KPCO_Additions_Summer!B394</f>
        <v>2024</v>
      </c>
      <c r="C394" s="10" t="str">
        <f>KPCO_Additions_Summer!C394</f>
        <v>DSM Resources</v>
      </c>
      <c r="D394" s="125">
        <v>3.5250013216453242</v>
      </c>
      <c r="E394" s="102"/>
      <c r="F394" s="125"/>
      <c r="G394" s="103"/>
      <c r="H394" s="125">
        <v>3.5250013216453242</v>
      </c>
      <c r="I394" s="103"/>
      <c r="J394" s="103">
        <v>3.5250013216453242</v>
      </c>
      <c r="K394" s="103"/>
      <c r="L394" s="103"/>
      <c r="M394" s="103">
        <v>3.5250013216453242</v>
      </c>
      <c r="N394" s="103"/>
      <c r="O394" s="103"/>
      <c r="P394" s="102"/>
      <c r="R394" s="83">
        <f t="shared" si="357"/>
        <v>3.5250013216453242</v>
      </c>
      <c r="S394" s="83">
        <f t="shared" si="358"/>
        <v>0</v>
      </c>
      <c r="T394" s="83">
        <f t="shared" si="359"/>
        <v>0</v>
      </c>
      <c r="U394" s="83">
        <f t="shared" si="360"/>
        <v>0</v>
      </c>
      <c r="V394" s="83">
        <f t="shared" si="361"/>
        <v>3.5250013216453242</v>
      </c>
      <c r="W394" s="83">
        <f t="shared" si="361"/>
        <v>0</v>
      </c>
      <c r="X394" s="83">
        <f t="shared" ref="X394:X457" si="370">J394</f>
        <v>3.5250013216453242</v>
      </c>
      <c r="Y394" s="83">
        <f t="shared" ref="Y394:Y457" si="371">K394</f>
        <v>0</v>
      </c>
      <c r="Z394" s="83">
        <f t="shared" ref="Z394:Z457" si="372">L394</f>
        <v>0</v>
      </c>
      <c r="AA394" s="83">
        <f t="shared" ref="AA394:AA410" si="373">M394</f>
        <v>3.5250013216453242</v>
      </c>
      <c r="AB394" s="83">
        <f t="shared" si="362"/>
        <v>0</v>
      </c>
      <c r="AC394" s="83">
        <f t="shared" si="362"/>
        <v>0</v>
      </c>
      <c r="AD394" s="83">
        <f t="shared" ref="AD394:AD410" si="374">P394</f>
        <v>0</v>
      </c>
      <c r="AF394" s="83">
        <f t="shared" ref="AF394:AF411" si="375">R394</f>
        <v>3.5250013216453242</v>
      </c>
      <c r="AG394" s="83">
        <f t="shared" ref="AG394:AG408" si="376">S394</f>
        <v>0</v>
      </c>
      <c r="AH394" s="83">
        <f t="shared" ref="AH394:AH408" si="377">T394</f>
        <v>0</v>
      </c>
      <c r="AI394" s="83">
        <f t="shared" ref="AI394:AI408" si="378">U394</f>
        <v>0</v>
      </c>
      <c r="AJ394" s="83">
        <f t="shared" si="363"/>
        <v>3.5250013216453242</v>
      </c>
      <c r="AK394" s="83">
        <f t="shared" si="363"/>
        <v>0</v>
      </c>
      <c r="AL394" s="83">
        <f t="shared" si="364"/>
        <v>3.5250013216453242</v>
      </c>
      <c r="AM394" s="83">
        <f t="shared" si="365"/>
        <v>0</v>
      </c>
      <c r="AN394" s="83">
        <f t="shared" si="366"/>
        <v>0</v>
      </c>
      <c r="AO394" s="83">
        <f t="shared" si="367"/>
        <v>3.5250013216453242</v>
      </c>
      <c r="AP394" s="83">
        <f t="shared" si="368"/>
        <v>0</v>
      </c>
      <c r="AQ394" s="83">
        <f t="shared" si="368"/>
        <v>0</v>
      </c>
      <c r="AR394" s="83">
        <f t="shared" si="369"/>
        <v>0</v>
      </c>
      <c r="AT394" t="s">
        <v>15</v>
      </c>
    </row>
    <row r="395" spans="1:46" x14ac:dyDescent="0.25">
      <c r="A395" s="10" t="str">
        <f>KPCO_Additions_Summer!A395</f>
        <v>Residential - Low/Medium_23-25</v>
      </c>
      <c r="B395" s="10">
        <f>KPCO_Additions_Summer!B395</f>
        <v>2025</v>
      </c>
      <c r="C395" s="10" t="str">
        <f>KPCO_Additions_Summer!C395</f>
        <v>DSM Resources</v>
      </c>
      <c r="D395" s="125">
        <v>5.5988027180170441</v>
      </c>
      <c r="E395" s="102"/>
      <c r="F395" s="125"/>
      <c r="G395" s="103"/>
      <c r="H395" s="125">
        <v>5.5988027180170441</v>
      </c>
      <c r="I395" s="103"/>
      <c r="J395" s="103">
        <v>5.5988027180170441</v>
      </c>
      <c r="K395" s="103"/>
      <c r="L395" s="103"/>
      <c r="M395" s="103">
        <v>5.5988027180170441</v>
      </c>
      <c r="N395" s="103"/>
      <c r="O395" s="103"/>
      <c r="P395" s="102"/>
      <c r="R395" s="83">
        <f t="shared" si="357"/>
        <v>5.5988027180170441</v>
      </c>
      <c r="S395" s="83">
        <f t="shared" si="358"/>
        <v>0</v>
      </c>
      <c r="T395" s="83">
        <f t="shared" si="359"/>
        <v>0</v>
      </c>
      <c r="U395" s="83">
        <f t="shared" si="360"/>
        <v>0</v>
      </c>
      <c r="V395" s="83">
        <f t="shared" si="361"/>
        <v>5.5988027180170441</v>
      </c>
      <c r="W395" s="83">
        <f t="shared" si="361"/>
        <v>0</v>
      </c>
      <c r="X395" s="83">
        <f t="shared" si="370"/>
        <v>5.5988027180170441</v>
      </c>
      <c r="Y395" s="83">
        <f t="shared" si="371"/>
        <v>0</v>
      </c>
      <c r="Z395" s="83">
        <f t="shared" si="372"/>
        <v>0</v>
      </c>
      <c r="AA395" s="83">
        <f t="shared" si="373"/>
        <v>5.5988027180170441</v>
      </c>
      <c r="AB395" s="83">
        <f t="shared" si="362"/>
        <v>0</v>
      </c>
      <c r="AC395" s="83">
        <f t="shared" si="362"/>
        <v>0</v>
      </c>
      <c r="AD395" s="83">
        <f t="shared" si="374"/>
        <v>0</v>
      </c>
      <c r="AF395" s="83">
        <f t="shared" si="375"/>
        <v>5.5988027180170441</v>
      </c>
      <c r="AG395" s="83">
        <f t="shared" si="376"/>
        <v>0</v>
      </c>
      <c r="AH395" s="83">
        <f t="shared" si="377"/>
        <v>0</v>
      </c>
      <c r="AI395" s="83">
        <f t="shared" si="378"/>
        <v>0</v>
      </c>
      <c r="AJ395" s="83">
        <f t="shared" si="363"/>
        <v>5.5988027180170441</v>
      </c>
      <c r="AK395" s="83">
        <f t="shared" si="363"/>
        <v>0</v>
      </c>
      <c r="AL395" s="83">
        <f t="shared" si="364"/>
        <v>5.5988027180170441</v>
      </c>
      <c r="AM395" s="83">
        <f t="shared" si="365"/>
        <v>0</v>
      </c>
      <c r="AN395" s="83">
        <f t="shared" si="366"/>
        <v>0</v>
      </c>
      <c r="AO395" s="83">
        <f t="shared" si="367"/>
        <v>5.5988027180170441</v>
      </c>
      <c r="AP395" s="83">
        <f t="shared" si="368"/>
        <v>0</v>
      </c>
      <c r="AQ395" s="83">
        <f t="shared" si="368"/>
        <v>0</v>
      </c>
      <c r="AR395" s="83">
        <f t="shared" si="369"/>
        <v>0</v>
      </c>
      <c r="AT395" t="s">
        <v>15</v>
      </c>
    </row>
    <row r="396" spans="1:46" x14ac:dyDescent="0.25">
      <c r="A396" s="10" t="str">
        <f>KPCO_Additions_Summer!A396</f>
        <v>Residential - Low/Medium_23-25</v>
      </c>
      <c r="B396" s="10">
        <f>KPCO_Additions_Summer!B396</f>
        <v>2026</v>
      </c>
      <c r="C396" s="10" t="str">
        <f>KPCO_Additions_Summer!C396</f>
        <v>DSM Resources</v>
      </c>
      <c r="D396" s="125">
        <v>4.8423536768795428</v>
      </c>
      <c r="E396" s="102"/>
      <c r="F396" s="125"/>
      <c r="G396" s="103"/>
      <c r="H396" s="125">
        <v>4.8423536768795428</v>
      </c>
      <c r="I396" s="103"/>
      <c r="J396" s="103">
        <v>4.8423536768795428</v>
      </c>
      <c r="K396" s="103"/>
      <c r="L396" s="103"/>
      <c r="M396" s="103">
        <v>4.8423536768795428</v>
      </c>
      <c r="N396" s="103"/>
      <c r="O396" s="103"/>
      <c r="P396" s="102"/>
      <c r="R396" s="83">
        <f t="shared" si="357"/>
        <v>4.8423536768795428</v>
      </c>
      <c r="S396" s="83">
        <f t="shared" si="358"/>
        <v>0</v>
      </c>
      <c r="T396" s="83">
        <f t="shared" si="359"/>
        <v>0</v>
      </c>
      <c r="U396" s="83">
        <f t="shared" si="360"/>
        <v>0</v>
      </c>
      <c r="V396" s="83">
        <f t="shared" si="361"/>
        <v>4.8423536768795428</v>
      </c>
      <c r="W396" s="83">
        <f t="shared" si="361"/>
        <v>0</v>
      </c>
      <c r="X396" s="83">
        <f t="shared" si="370"/>
        <v>4.8423536768795428</v>
      </c>
      <c r="Y396" s="83">
        <f t="shared" si="371"/>
        <v>0</v>
      </c>
      <c r="Z396" s="83">
        <f t="shared" si="372"/>
        <v>0</v>
      </c>
      <c r="AA396" s="83">
        <f t="shared" si="373"/>
        <v>4.8423536768795428</v>
      </c>
      <c r="AB396" s="83">
        <f t="shared" si="362"/>
        <v>0</v>
      </c>
      <c r="AC396" s="83">
        <f t="shared" si="362"/>
        <v>0</v>
      </c>
      <c r="AD396" s="83">
        <f t="shared" si="374"/>
        <v>0</v>
      </c>
      <c r="AF396" s="83">
        <f t="shared" si="375"/>
        <v>4.8423536768795428</v>
      </c>
      <c r="AG396" s="83">
        <f t="shared" si="376"/>
        <v>0</v>
      </c>
      <c r="AH396" s="83">
        <f t="shared" si="377"/>
        <v>0</v>
      </c>
      <c r="AI396" s="83">
        <f t="shared" si="378"/>
        <v>0</v>
      </c>
      <c r="AJ396" s="83">
        <f t="shared" si="363"/>
        <v>4.8423536768795428</v>
      </c>
      <c r="AK396" s="83">
        <f t="shared" si="363"/>
        <v>0</v>
      </c>
      <c r="AL396" s="83">
        <f t="shared" si="364"/>
        <v>4.8423536768795428</v>
      </c>
      <c r="AM396" s="83">
        <f t="shared" si="365"/>
        <v>0</v>
      </c>
      <c r="AN396" s="83">
        <f t="shared" si="366"/>
        <v>0</v>
      </c>
      <c r="AO396" s="83">
        <f t="shared" si="367"/>
        <v>4.8423536768795428</v>
      </c>
      <c r="AP396" s="83">
        <f t="shared" si="368"/>
        <v>0</v>
      </c>
      <c r="AQ396" s="83">
        <f t="shared" si="368"/>
        <v>0</v>
      </c>
      <c r="AR396" s="83">
        <f t="shared" si="369"/>
        <v>0</v>
      </c>
      <c r="AT396" t="s">
        <v>15</v>
      </c>
    </row>
    <row r="397" spans="1:46" x14ac:dyDescent="0.25">
      <c r="A397" s="10" t="str">
        <f>KPCO_Additions_Summer!A397</f>
        <v>Residential - Low/Medium_23-25</v>
      </c>
      <c r="B397" s="10">
        <f>KPCO_Additions_Summer!B397</f>
        <v>2027</v>
      </c>
      <c r="C397" s="10" t="str">
        <f>KPCO_Additions_Summer!C397</f>
        <v>DSM Resources</v>
      </c>
      <c r="D397" s="125">
        <v>4.0176080444985383</v>
      </c>
      <c r="E397" s="102"/>
      <c r="F397" s="125"/>
      <c r="G397" s="103"/>
      <c r="H397" s="125">
        <v>4.0176080444985383</v>
      </c>
      <c r="I397" s="103"/>
      <c r="J397" s="103">
        <v>4.0176080444985383</v>
      </c>
      <c r="K397" s="103"/>
      <c r="L397" s="103"/>
      <c r="M397" s="103">
        <v>4.0176080444985383</v>
      </c>
      <c r="N397" s="103"/>
      <c r="O397" s="103"/>
      <c r="P397" s="102"/>
      <c r="R397" s="83">
        <f t="shared" si="357"/>
        <v>4.0176080444985383</v>
      </c>
      <c r="S397" s="83">
        <f t="shared" si="358"/>
        <v>0</v>
      </c>
      <c r="T397" s="83">
        <f t="shared" si="359"/>
        <v>0</v>
      </c>
      <c r="U397" s="83">
        <f t="shared" si="360"/>
        <v>0</v>
      </c>
      <c r="V397" s="83">
        <f t="shared" si="361"/>
        <v>4.0176080444985383</v>
      </c>
      <c r="W397" s="83">
        <f t="shared" si="361"/>
        <v>0</v>
      </c>
      <c r="X397" s="83">
        <f t="shared" si="370"/>
        <v>4.0176080444985383</v>
      </c>
      <c r="Y397" s="83">
        <f t="shared" si="371"/>
        <v>0</v>
      </c>
      <c r="Z397" s="83">
        <f t="shared" si="372"/>
        <v>0</v>
      </c>
      <c r="AA397" s="83">
        <f t="shared" si="373"/>
        <v>4.0176080444985383</v>
      </c>
      <c r="AB397" s="83">
        <f t="shared" si="362"/>
        <v>0</v>
      </c>
      <c r="AC397" s="83">
        <f t="shared" si="362"/>
        <v>0</v>
      </c>
      <c r="AD397" s="83">
        <f t="shared" si="374"/>
        <v>0</v>
      </c>
      <c r="AF397" s="83">
        <f t="shared" si="375"/>
        <v>4.0176080444985383</v>
      </c>
      <c r="AG397" s="83">
        <f t="shared" si="376"/>
        <v>0</v>
      </c>
      <c r="AH397" s="83">
        <f t="shared" si="377"/>
        <v>0</v>
      </c>
      <c r="AI397" s="83">
        <f t="shared" si="378"/>
        <v>0</v>
      </c>
      <c r="AJ397" s="83">
        <f t="shared" si="363"/>
        <v>4.0176080444985383</v>
      </c>
      <c r="AK397" s="83">
        <f t="shared" si="363"/>
        <v>0</v>
      </c>
      <c r="AL397" s="83">
        <f t="shared" si="364"/>
        <v>4.0176080444985383</v>
      </c>
      <c r="AM397" s="83">
        <f t="shared" si="365"/>
        <v>0</v>
      </c>
      <c r="AN397" s="83">
        <f t="shared" si="366"/>
        <v>0</v>
      </c>
      <c r="AO397" s="83">
        <f t="shared" si="367"/>
        <v>4.0176080444985383</v>
      </c>
      <c r="AP397" s="83">
        <f t="shared" si="368"/>
        <v>0</v>
      </c>
      <c r="AQ397" s="83">
        <f t="shared" si="368"/>
        <v>0</v>
      </c>
      <c r="AR397" s="83">
        <f t="shared" si="369"/>
        <v>0</v>
      </c>
      <c r="AT397" t="s">
        <v>15</v>
      </c>
    </row>
    <row r="398" spans="1:46" x14ac:dyDescent="0.25">
      <c r="A398" s="10" t="str">
        <f>KPCO_Additions_Summer!A398</f>
        <v>Residential - Low/Medium_23-25</v>
      </c>
      <c r="B398" s="10">
        <f>KPCO_Additions_Summer!B398</f>
        <v>2028</v>
      </c>
      <c r="C398" s="10" t="str">
        <f>KPCO_Additions_Summer!C398</f>
        <v>DSM Resources</v>
      </c>
      <c r="D398" s="125">
        <v>3.1655426785845919</v>
      </c>
      <c r="E398" s="102"/>
      <c r="F398" s="125"/>
      <c r="G398" s="103"/>
      <c r="H398" s="125">
        <v>3.1655426785845919</v>
      </c>
      <c r="I398" s="103"/>
      <c r="J398" s="103">
        <v>3.1655426785845919</v>
      </c>
      <c r="K398" s="103"/>
      <c r="L398" s="103"/>
      <c r="M398" s="103">
        <v>3.1655426785845919</v>
      </c>
      <c r="N398" s="103"/>
      <c r="O398" s="103"/>
      <c r="P398" s="102"/>
      <c r="R398" s="83">
        <f t="shared" si="357"/>
        <v>3.1655426785845919</v>
      </c>
      <c r="S398" s="83">
        <f t="shared" si="358"/>
        <v>0</v>
      </c>
      <c r="T398" s="83">
        <f t="shared" si="359"/>
        <v>0</v>
      </c>
      <c r="U398" s="83">
        <f t="shared" si="360"/>
        <v>0</v>
      </c>
      <c r="V398" s="83">
        <f t="shared" si="361"/>
        <v>3.1655426785845919</v>
      </c>
      <c r="W398" s="83">
        <f t="shared" si="361"/>
        <v>0</v>
      </c>
      <c r="X398" s="83">
        <f t="shared" si="370"/>
        <v>3.1655426785845919</v>
      </c>
      <c r="Y398" s="83">
        <f t="shared" si="371"/>
        <v>0</v>
      </c>
      <c r="Z398" s="83">
        <f t="shared" si="372"/>
        <v>0</v>
      </c>
      <c r="AA398" s="83">
        <f t="shared" si="373"/>
        <v>3.1655426785845919</v>
      </c>
      <c r="AB398" s="83">
        <f t="shared" si="362"/>
        <v>0</v>
      </c>
      <c r="AC398" s="83">
        <f t="shared" si="362"/>
        <v>0</v>
      </c>
      <c r="AD398" s="83">
        <f t="shared" si="374"/>
        <v>0</v>
      </c>
      <c r="AF398" s="83">
        <f t="shared" si="375"/>
        <v>3.1655426785845919</v>
      </c>
      <c r="AG398" s="83">
        <f t="shared" si="376"/>
        <v>0</v>
      </c>
      <c r="AH398" s="83">
        <f t="shared" si="377"/>
        <v>0</v>
      </c>
      <c r="AI398" s="83">
        <f t="shared" si="378"/>
        <v>0</v>
      </c>
      <c r="AJ398" s="83">
        <f t="shared" si="363"/>
        <v>3.1655426785845919</v>
      </c>
      <c r="AK398" s="83">
        <f t="shared" si="363"/>
        <v>0</v>
      </c>
      <c r="AL398" s="83">
        <f t="shared" si="364"/>
        <v>3.1655426785845919</v>
      </c>
      <c r="AM398" s="83">
        <f t="shared" si="365"/>
        <v>0</v>
      </c>
      <c r="AN398" s="83">
        <f t="shared" si="366"/>
        <v>0</v>
      </c>
      <c r="AO398" s="83">
        <f t="shared" si="367"/>
        <v>3.1655426785845919</v>
      </c>
      <c r="AP398" s="83">
        <f t="shared" si="368"/>
        <v>0</v>
      </c>
      <c r="AQ398" s="83">
        <f t="shared" si="368"/>
        <v>0</v>
      </c>
      <c r="AR398" s="83">
        <f t="shared" si="369"/>
        <v>0</v>
      </c>
      <c r="AT398" t="s">
        <v>15</v>
      </c>
    </row>
    <row r="399" spans="1:46" x14ac:dyDescent="0.25">
      <c r="A399" s="10" t="str">
        <f>KPCO_Additions_Summer!A399</f>
        <v>Residential - Low/Medium_23-25</v>
      </c>
      <c r="B399" s="10">
        <f>KPCO_Additions_Summer!B399</f>
        <v>2029</v>
      </c>
      <c r="C399" s="10" t="str">
        <f>KPCO_Additions_Summer!C399</f>
        <v>DSM Resources</v>
      </c>
      <c r="D399" s="125">
        <v>2.3340225378308337</v>
      </c>
      <c r="E399" s="102"/>
      <c r="F399" s="125"/>
      <c r="G399" s="103"/>
      <c r="H399" s="125">
        <v>2.3340225378308337</v>
      </c>
      <c r="I399" s="103"/>
      <c r="J399" s="103">
        <v>2.3340225378308337</v>
      </c>
      <c r="K399" s="103"/>
      <c r="L399" s="103"/>
      <c r="M399" s="103">
        <v>2.3340225378308337</v>
      </c>
      <c r="N399" s="103"/>
      <c r="O399" s="103"/>
      <c r="P399" s="102"/>
      <c r="R399" s="83">
        <f t="shared" si="357"/>
        <v>2.3340225378308337</v>
      </c>
      <c r="S399" s="83">
        <f t="shared" si="358"/>
        <v>0</v>
      </c>
      <c r="T399" s="83">
        <f t="shared" si="359"/>
        <v>0</v>
      </c>
      <c r="U399" s="83">
        <f t="shared" si="360"/>
        <v>0</v>
      </c>
      <c r="V399" s="83">
        <f t="shared" si="361"/>
        <v>2.3340225378308337</v>
      </c>
      <c r="W399" s="83">
        <f t="shared" si="361"/>
        <v>0</v>
      </c>
      <c r="X399" s="83">
        <f t="shared" si="370"/>
        <v>2.3340225378308337</v>
      </c>
      <c r="Y399" s="83">
        <f t="shared" si="371"/>
        <v>0</v>
      </c>
      <c r="Z399" s="83">
        <f t="shared" si="372"/>
        <v>0</v>
      </c>
      <c r="AA399" s="83">
        <f t="shared" si="373"/>
        <v>2.3340225378308337</v>
      </c>
      <c r="AB399" s="83">
        <f t="shared" si="362"/>
        <v>0</v>
      </c>
      <c r="AC399" s="83">
        <f t="shared" si="362"/>
        <v>0</v>
      </c>
      <c r="AD399" s="83">
        <f t="shared" si="374"/>
        <v>0</v>
      </c>
      <c r="AF399" s="83">
        <f t="shared" si="375"/>
        <v>2.3340225378308337</v>
      </c>
      <c r="AG399" s="83">
        <f t="shared" si="376"/>
        <v>0</v>
      </c>
      <c r="AH399" s="83">
        <f t="shared" si="377"/>
        <v>0</v>
      </c>
      <c r="AI399" s="83">
        <f t="shared" si="378"/>
        <v>0</v>
      </c>
      <c r="AJ399" s="83">
        <f t="shared" si="363"/>
        <v>2.3340225378308337</v>
      </c>
      <c r="AK399" s="83">
        <f t="shared" si="363"/>
        <v>0</v>
      </c>
      <c r="AL399" s="83">
        <f t="shared" si="364"/>
        <v>2.3340225378308337</v>
      </c>
      <c r="AM399" s="83">
        <f t="shared" si="365"/>
        <v>0</v>
      </c>
      <c r="AN399" s="83">
        <f t="shared" si="366"/>
        <v>0</v>
      </c>
      <c r="AO399" s="83">
        <f t="shared" si="367"/>
        <v>2.3340225378308337</v>
      </c>
      <c r="AP399" s="83">
        <f t="shared" si="368"/>
        <v>0</v>
      </c>
      <c r="AQ399" s="83">
        <f t="shared" si="368"/>
        <v>0</v>
      </c>
      <c r="AR399" s="83">
        <f t="shared" si="369"/>
        <v>0</v>
      </c>
      <c r="AT399" t="s">
        <v>15</v>
      </c>
    </row>
    <row r="400" spans="1:46" x14ac:dyDescent="0.25">
      <c r="A400" s="10" t="str">
        <f>KPCO_Additions_Summer!A400</f>
        <v>Residential - Low/Medium_23-25</v>
      </c>
      <c r="B400" s="10">
        <f>KPCO_Additions_Summer!B400</f>
        <v>2030</v>
      </c>
      <c r="C400" s="10" t="str">
        <f>KPCO_Additions_Summer!C400</f>
        <v>DSM Resources</v>
      </c>
      <c r="D400" s="125">
        <v>1.5742570880677602</v>
      </c>
      <c r="E400" s="102"/>
      <c r="F400" s="125"/>
      <c r="G400" s="103"/>
      <c r="H400" s="125">
        <v>1.5742570880677602</v>
      </c>
      <c r="I400" s="103"/>
      <c r="J400" s="103">
        <v>1.5742570880677602</v>
      </c>
      <c r="K400" s="103"/>
      <c r="L400" s="103"/>
      <c r="M400" s="103">
        <v>1.5742570880677602</v>
      </c>
      <c r="N400" s="103"/>
      <c r="O400" s="103"/>
      <c r="P400" s="102"/>
      <c r="R400" s="83">
        <f t="shared" si="357"/>
        <v>1.5742570880677602</v>
      </c>
      <c r="S400" s="83">
        <f t="shared" si="358"/>
        <v>0</v>
      </c>
      <c r="T400" s="83">
        <f t="shared" si="359"/>
        <v>0</v>
      </c>
      <c r="U400" s="83">
        <f t="shared" si="360"/>
        <v>0</v>
      </c>
      <c r="V400" s="83">
        <f t="shared" si="361"/>
        <v>1.5742570880677602</v>
      </c>
      <c r="W400" s="83">
        <f t="shared" si="361"/>
        <v>0</v>
      </c>
      <c r="X400" s="83">
        <f t="shared" si="370"/>
        <v>1.5742570880677602</v>
      </c>
      <c r="Y400" s="83">
        <f t="shared" si="371"/>
        <v>0</v>
      </c>
      <c r="Z400" s="83">
        <f t="shared" si="372"/>
        <v>0</v>
      </c>
      <c r="AA400" s="83">
        <f t="shared" si="373"/>
        <v>1.5742570880677602</v>
      </c>
      <c r="AB400" s="83">
        <f t="shared" si="362"/>
        <v>0</v>
      </c>
      <c r="AC400" s="83">
        <f t="shared" si="362"/>
        <v>0</v>
      </c>
      <c r="AD400" s="83">
        <f t="shared" si="374"/>
        <v>0</v>
      </c>
      <c r="AF400" s="83">
        <f t="shared" si="375"/>
        <v>1.5742570880677602</v>
      </c>
      <c r="AG400" s="83">
        <f t="shared" si="376"/>
        <v>0</v>
      </c>
      <c r="AH400" s="83">
        <f t="shared" si="377"/>
        <v>0</v>
      </c>
      <c r="AI400" s="83">
        <f t="shared" si="378"/>
        <v>0</v>
      </c>
      <c r="AJ400" s="83">
        <f t="shared" si="363"/>
        <v>1.5742570880677602</v>
      </c>
      <c r="AK400" s="83">
        <f t="shared" si="363"/>
        <v>0</v>
      </c>
      <c r="AL400" s="83">
        <f t="shared" si="364"/>
        <v>1.5742570880677602</v>
      </c>
      <c r="AM400" s="83">
        <f t="shared" si="365"/>
        <v>0</v>
      </c>
      <c r="AN400" s="83">
        <f t="shared" si="366"/>
        <v>0</v>
      </c>
      <c r="AO400" s="83">
        <f t="shared" si="367"/>
        <v>1.5742570880677602</v>
      </c>
      <c r="AP400" s="83">
        <f t="shared" si="368"/>
        <v>0</v>
      </c>
      <c r="AQ400" s="83">
        <f t="shared" si="368"/>
        <v>0</v>
      </c>
      <c r="AR400" s="83">
        <f t="shared" si="369"/>
        <v>0</v>
      </c>
      <c r="AT400" t="s">
        <v>15</v>
      </c>
    </row>
    <row r="401" spans="1:46" x14ac:dyDescent="0.25">
      <c r="A401" s="10" t="str">
        <f>KPCO_Additions_Summer!A401</f>
        <v>Residential - Low/Medium_23-25</v>
      </c>
      <c r="B401" s="10">
        <f>KPCO_Additions_Summer!B401</f>
        <v>2031</v>
      </c>
      <c r="C401" s="10" t="str">
        <f>KPCO_Additions_Summer!C401</f>
        <v>DSM Resources</v>
      </c>
      <c r="D401" s="125">
        <v>0.92682375767435432</v>
      </c>
      <c r="E401" s="102"/>
      <c r="F401" s="125"/>
      <c r="G401" s="103"/>
      <c r="H401" s="125">
        <v>0.92682375767435432</v>
      </c>
      <c r="I401" s="103"/>
      <c r="J401" s="103">
        <v>0.92682375767435432</v>
      </c>
      <c r="K401" s="103"/>
      <c r="L401" s="103"/>
      <c r="M401" s="103">
        <v>0.92682375767435432</v>
      </c>
      <c r="N401" s="103"/>
      <c r="O401" s="103"/>
      <c r="P401" s="102"/>
      <c r="R401" s="83">
        <f t="shared" si="357"/>
        <v>0.92682375767435432</v>
      </c>
      <c r="S401" s="83">
        <f t="shared" si="358"/>
        <v>0</v>
      </c>
      <c r="T401" s="83">
        <f t="shared" si="359"/>
        <v>0</v>
      </c>
      <c r="U401" s="83">
        <f t="shared" si="360"/>
        <v>0</v>
      </c>
      <c r="V401" s="83">
        <f t="shared" si="361"/>
        <v>0.92682375767435432</v>
      </c>
      <c r="W401" s="83">
        <f t="shared" si="361"/>
        <v>0</v>
      </c>
      <c r="X401" s="83">
        <f t="shared" si="370"/>
        <v>0.92682375767435432</v>
      </c>
      <c r="Y401" s="83">
        <f t="shared" si="371"/>
        <v>0</v>
      </c>
      <c r="Z401" s="83">
        <f t="shared" si="372"/>
        <v>0</v>
      </c>
      <c r="AA401" s="83">
        <f t="shared" si="373"/>
        <v>0.92682375767435432</v>
      </c>
      <c r="AB401" s="83">
        <f t="shared" si="362"/>
        <v>0</v>
      </c>
      <c r="AC401" s="83">
        <f t="shared" si="362"/>
        <v>0</v>
      </c>
      <c r="AD401" s="83">
        <f t="shared" si="374"/>
        <v>0</v>
      </c>
      <c r="AF401" s="83">
        <f t="shared" si="375"/>
        <v>0.92682375767435432</v>
      </c>
      <c r="AG401" s="83">
        <f t="shared" si="376"/>
        <v>0</v>
      </c>
      <c r="AH401" s="83">
        <f t="shared" si="377"/>
        <v>0</v>
      </c>
      <c r="AI401" s="83">
        <f t="shared" si="378"/>
        <v>0</v>
      </c>
      <c r="AJ401" s="83">
        <f t="shared" si="363"/>
        <v>0.92682375767435432</v>
      </c>
      <c r="AK401" s="83">
        <f t="shared" si="363"/>
        <v>0</v>
      </c>
      <c r="AL401" s="83">
        <f t="shared" si="364"/>
        <v>0.92682375767435432</v>
      </c>
      <c r="AM401" s="83">
        <f t="shared" si="365"/>
        <v>0</v>
      </c>
      <c r="AN401" s="83">
        <f t="shared" si="366"/>
        <v>0</v>
      </c>
      <c r="AO401" s="83">
        <f t="shared" si="367"/>
        <v>0.92682375767435432</v>
      </c>
      <c r="AP401" s="83">
        <f t="shared" si="368"/>
        <v>0</v>
      </c>
      <c r="AQ401" s="83">
        <f t="shared" si="368"/>
        <v>0</v>
      </c>
      <c r="AR401" s="83">
        <f t="shared" si="369"/>
        <v>0</v>
      </c>
      <c r="AT401" t="s">
        <v>15</v>
      </c>
    </row>
    <row r="402" spans="1:46" x14ac:dyDescent="0.25">
      <c r="A402" s="10" t="str">
        <f>KPCO_Additions_Summer!A402</f>
        <v>Residential - Low/Medium_23-25</v>
      </c>
      <c r="B402" s="10">
        <f>KPCO_Additions_Summer!B402</f>
        <v>2032</v>
      </c>
      <c r="C402" s="10" t="str">
        <f>KPCO_Additions_Summer!C402</f>
        <v>DSM Resources</v>
      </c>
      <c r="D402" s="125">
        <v>0.43757741106139647</v>
      </c>
      <c r="E402" s="102"/>
      <c r="F402" s="125"/>
      <c r="G402" s="103"/>
      <c r="H402" s="125">
        <v>0.43757741106139647</v>
      </c>
      <c r="I402" s="103"/>
      <c r="J402" s="103">
        <v>0.43757741106139647</v>
      </c>
      <c r="K402" s="103"/>
      <c r="L402" s="103"/>
      <c r="M402" s="103">
        <v>0.43757741106139647</v>
      </c>
      <c r="N402" s="103"/>
      <c r="O402" s="103"/>
      <c r="P402" s="102"/>
      <c r="R402" s="83">
        <f t="shared" si="357"/>
        <v>0.43757741106139647</v>
      </c>
      <c r="S402" s="83">
        <f t="shared" si="358"/>
        <v>0</v>
      </c>
      <c r="T402" s="83">
        <f t="shared" si="359"/>
        <v>0</v>
      </c>
      <c r="U402" s="83">
        <f t="shared" si="360"/>
        <v>0</v>
      </c>
      <c r="V402" s="83">
        <f t="shared" si="361"/>
        <v>0.43757741106139647</v>
      </c>
      <c r="W402" s="83">
        <f t="shared" si="361"/>
        <v>0</v>
      </c>
      <c r="X402" s="83">
        <f t="shared" si="370"/>
        <v>0.43757741106139647</v>
      </c>
      <c r="Y402" s="83">
        <f t="shared" si="371"/>
        <v>0</v>
      </c>
      <c r="Z402" s="83">
        <f t="shared" si="372"/>
        <v>0</v>
      </c>
      <c r="AA402" s="83">
        <f t="shared" si="373"/>
        <v>0.43757741106139647</v>
      </c>
      <c r="AB402" s="83">
        <f t="shared" si="362"/>
        <v>0</v>
      </c>
      <c r="AC402" s="83">
        <f t="shared" si="362"/>
        <v>0</v>
      </c>
      <c r="AD402" s="83">
        <f t="shared" si="374"/>
        <v>0</v>
      </c>
      <c r="AF402" s="83">
        <f t="shared" si="375"/>
        <v>0.43757741106139647</v>
      </c>
      <c r="AG402" s="83">
        <f t="shared" si="376"/>
        <v>0</v>
      </c>
      <c r="AH402" s="83">
        <f t="shared" si="377"/>
        <v>0</v>
      </c>
      <c r="AI402" s="83">
        <f t="shared" si="378"/>
        <v>0</v>
      </c>
      <c r="AJ402" s="83">
        <f t="shared" si="363"/>
        <v>0.43757741106139647</v>
      </c>
      <c r="AK402" s="83">
        <f t="shared" si="363"/>
        <v>0</v>
      </c>
      <c r="AL402" s="83">
        <f t="shared" si="364"/>
        <v>0.43757741106139647</v>
      </c>
      <c r="AM402" s="83">
        <f t="shared" si="365"/>
        <v>0</v>
      </c>
      <c r="AN402" s="83">
        <f t="shared" si="366"/>
        <v>0</v>
      </c>
      <c r="AO402" s="83">
        <f t="shared" si="367"/>
        <v>0.43757741106139647</v>
      </c>
      <c r="AP402" s="83">
        <f t="shared" si="368"/>
        <v>0</v>
      </c>
      <c r="AQ402" s="83">
        <f t="shared" si="368"/>
        <v>0</v>
      </c>
      <c r="AR402" s="83">
        <f t="shared" si="369"/>
        <v>0</v>
      </c>
      <c r="AT402" t="s">
        <v>15</v>
      </c>
    </row>
    <row r="403" spans="1:46" x14ac:dyDescent="0.25">
      <c r="A403" s="10" t="str">
        <f>KPCO_Additions_Summer!A403</f>
        <v>Residential - Low/Medium_23-25</v>
      </c>
      <c r="B403" s="10">
        <f>KPCO_Additions_Summer!B403</f>
        <v>2033</v>
      </c>
      <c r="C403" s="10" t="str">
        <f>KPCO_Additions_Summer!C403</f>
        <v>DSM Resources</v>
      </c>
      <c r="D403" s="125">
        <v>0.14482499914872335</v>
      </c>
      <c r="E403" s="102"/>
      <c r="F403" s="125"/>
      <c r="G403" s="103"/>
      <c r="H403" s="125">
        <v>0.14482499914872335</v>
      </c>
      <c r="I403" s="103"/>
      <c r="J403" s="103">
        <v>0.14482499914872335</v>
      </c>
      <c r="K403" s="103"/>
      <c r="L403" s="103"/>
      <c r="M403" s="103">
        <v>0.14482499914872335</v>
      </c>
      <c r="N403" s="103"/>
      <c r="O403" s="103"/>
      <c r="P403" s="102"/>
      <c r="R403" s="83">
        <f t="shared" si="357"/>
        <v>0.14482499914872335</v>
      </c>
      <c r="S403" s="83">
        <f t="shared" si="358"/>
        <v>0</v>
      </c>
      <c r="T403" s="83">
        <f t="shared" si="359"/>
        <v>0</v>
      </c>
      <c r="U403" s="83">
        <f t="shared" si="360"/>
        <v>0</v>
      </c>
      <c r="V403" s="83">
        <f t="shared" si="361"/>
        <v>0.14482499914872335</v>
      </c>
      <c r="W403" s="83">
        <f t="shared" si="361"/>
        <v>0</v>
      </c>
      <c r="X403" s="83">
        <f t="shared" si="370"/>
        <v>0.14482499914872335</v>
      </c>
      <c r="Y403" s="83">
        <f t="shared" si="371"/>
        <v>0</v>
      </c>
      <c r="Z403" s="83">
        <f t="shared" si="372"/>
        <v>0</v>
      </c>
      <c r="AA403" s="83">
        <f t="shared" si="373"/>
        <v>0.14482499914872335</v>
      </c>
      <c r="AB403" s="83">
        <f t="shared" si="362"/>
        <v>0</v>
      </c>
      <c r="AC403" s="83">
        <f t="shared" si="362"/>
        <v>0</v>
      </c>
      <c r="AD403" s="83">
        <f t="shared" si="374"/>
        <v>0</v>
      </c>
      <c r="AF403" s="83">
        <f t="shared" si="375"/>
        <v>0.14482499914872335</v>
      </c>
      <c r="AG403" s="83">
        <f t="shared" si="376"/>
        <v>0</v>
      </c>
      <c r="AH403" s="83">
        <f t="shared" si="377"/>
        <v>0</v>
      </c>
      <c r="AI403" s="83">
        <f t="shared" si="378"/>
        <v>0</v>
      </c>
      <c r="AJ403" s="83">
        <f t="shared" si="363"/>
        <v>0.14482499914872335</v>
      </c>
      <c r="AK403" s="83">
        <f t="shared" si="363"/>
        <v>0</v>
      </c>
      <c r="AL403" s="83">
        <f t="shared" si="364"/>
        <v>0.14482499914872335</v>
      </c>
      <c r="AM403" s="83">
        <f t="shared" si="365"/>
        <v>0</v>
      </c>
      <c r="AN403" s="83">
        <f t="shared" si="366"/>
        <v>0</v>
      </c>
      <c r="AO403" s="83">
        <f t="shared" si="367"/>
        <v>0.14482499914872335</v>
      </c>
      <c r="AP403" s="83">
        <f t="shared" si="368"/>
        <v>0</v>
      </c>
      <c r="AQ403" s="83">
        <f t="shared" si="368"/>
        <v>0</v>
      </c>
      <c r="AR403" s="83">
        <f t="shared" si="369"/>
        <v>0</v>
      </c>
      <c r="AT403" t="s">
        <v>15</v>
      </c>
    </row>
    <row r="404" spans="1:46" x14ac:dyDescent="0.25">
      <c r="A404" s="10" t="str">
        <f>KPCO_Additions_Summer!A404</f>
        <v>Residential - Low/Medium_23-25</v>
      </c>
      <c r="B404" s="10">
        <f>KPCO_Additions_Summer!B404</f>
        <v>2034</v>
      </c>
      <c r="C404" s="10" t="str">
        <f>KPCO_Additions_Summer!C404</f>
        <v>DSM Resources</v>
      </c>
      <c r="D404" s="125">
        <v>1.5895233973771235E-2</v>
      </c>
      <c r="E404" s="102"/>
      <c r="F404" s="125"/>
      <c r="G404" s="103"/>
      <c r="H404" s="125">
        <v>1.5895233973771235E-2</v>
      </c>
      <c r="I404" s="103"/>
      <c r="J404" s="103">
        <v>1.5895233973771235E-2</v>
      </c>
      <c r="K404" s="103"/>
      <c r="L404" s="103"/>
      <c r="M404" s="103">
        <v>1.5895233973771235E-2</v>
      </c>
      <c r="N404" s="103"/>
      <c r="O404" s="103"/>
      <c r="P404" s="102"/>
      <c r="R404" s="83">
        <f t="shared" si="357"/>
        <v>1.5895233973771235E-2</v>
      </c>
      <c r="S404" s="83">
        <f t="shared" si="358"/>
        <v>0</v>
      </c>
      <c r="T404" s="83">
        <f t="shared" si="359"/>
        <v>0</v>
      </c>
      <c r="U404" s="83">
        <f t="shared" si="360"/>
        <v>0</v>
      </c>
      <c r="V404" s="83">
        <f t="shared" si="361"/>
        <v>1.5895233973771235E-2</v>
      </c>
      <c r="W404" s="83">
        <f t="shared" si="361"/>
        <v>0</v>
      </c>
      <c r="X404" s="83">
        <f t="shared" si="370"/>
        <v>1.5895233973771235E-2</v>
      </c>
      <c r="Y404" s="83">
        <f t="shared" si="371"/>
        <v>0</v>
      </c>
      <c r="Z404" s="83">
        <f t="shared" si="372"/>
        <v>0</v>
      </c>
      <c r="AA404" s="83">
        <f t="shared" si="373"/>
        <v>1.5895233973771235E-2</v>
      </c>
      <c r="AB404" s="83">
        <f t="shared" si="362"/>
        <v>0</v>
      </c>
      <c r="AC404" s="83">
        <f t="shared" si="362"/>
        <v>0</v>
      </c>
      <c r="AD404" s="83">
        <f t="shared" si="374"/>
        <v>0</v>
      </c>
      <c r="AF404" s="83">
        <f t="shared" si="375"/>
        <v>1.5895233973771235E-2</v>
      </c>
      <c r="AG404" s="83">
        <f t="shared" si="376"/>
        <v>0</v>
      </c>
      <c r="AH404" s="83">
        <f t="shared" si="377"/>
        <v>0</v>
      </c>
      <c r="AI404" s="83">
        <f t="shared" si="378"/>
        <v>0</v>
      </c>
      <c r="AJ404" s="83">
        <f t="shared" si="363"/>
        <v>1.5895233973771235E-2</v>
      </c>
      <c r="AK404" s="83">
        <f t="shared" si="363"/>
        <v>0</v>
      </c>
      <c r="AL404" s="83">
        <f t="shared" si="364"/>
        <v>1.5895233973771235E-2</v>
      </c>
      <c r="AM404" s="83">
        <f t="shared" si="365"/>
        <v>0</v>
      </c>
      <c r="AN404" s="83">
        <f t="shared" si="366"/>
        <v>0</v>
      </c>
      <c r="AO404" s="83">
        <f t="shared" si="367"/>
        <v>1.5895233973771235E-2</v>
      </c>
      <c r="AP404" s="83">
        <f t="shared" si="368"/>
        <v>0</v>
      </c>
      <c r="AQ404" s="83">
        <f t="shared" si="368"/>
        <v>0</v>
      </c>
      <c r="AR404" s="83">
        <f t="shared" si="369"/>
        <v>0</v>
      </c>
      <c r="AT404" t="s">
        <v>15</v>
      </c>
    </row>
    <row r="405" spans="1:46" x14ac:dyDescent="0.25">
      <c r="A405" s="10" t="str">
        <f>KPCO_Additions_Summer!A405</f>
        <v>Residential - Low/Medium_23-25</v>
      </c>
      <c r="B405" s="10">
        <f>KPCO_Additions_Summer!B405</f>
        <v>2035</v>
      </c>
      <c r="C405" s="10" t="str">
        <f>KPCO_Additions_Summer!C405</f>
        <v>DSM Resources</v>
      </c>
      <c r="D405" s="102"/>
      <c r="E405" s="102"/>
      <c r="F405" s="102"/>
      <c r="G405" s="103"/>
      <c r="H405" s="103"/>
      <c r="I405" s="103"/>
      <c r="J405" s="103"/>
      <c r="K405" s="103"/>
      <c r="L405" s="103"/>
      <c r="M405" s="103"/>
      <c r="N405" s="103"/>
      <c r="O405" s="103"/>
      <c r="P405" s="102"/>
      <c r="R405" s="83">
        <f t="shared" si="357"/>
        <v>0</v>
      </c>
      <c r="S405" s="83">
        <f t="shared" si="358"/>
        <v>0</v>
      </c>
      <c r="T405" s="83">
        <f t="shared" si="359"/>
        <v>0</v>
      </c>
      <c r="U405" s="83">
        <f t="shared" si="360"/>
        <v>0</v>
      </c>
      <c r="V405" s="83">
        <f t="shared" si="361"/>
        <v>0</v>
      </c>
      <c r="W405" s="83">
        <f t="shared" si="361"/>
        <v>0</v>
      </c>
      <c r="X405" s="83">
        <f t="shared" si="370"/>
        <v>0</v>
      </c>
      <c r="Y405" s="83">
        <f t="shared" si="371"/>
        <v>0</v>
      </c>
      <c r="Z405" s="83">
        <f t="shared" si="372"/>
        <v>0</v>
      </c>
      <c r="AA405" s="83">
        <f t="shared" si="373"/>
        <v>0</v>
      </c>
      <c r="AB405" s="83">
        <f t="shared" si="362"/>
        <v>0</v>
      </c>
      <c r="AC405" s="83">
        <f t="shared" si="362"/>
        <v>0</v>
      </c>
      <c r="AD405" s="83">
        <f t="shared" si="374"/>
        <v>0</v>
      </c>
      <c r="AF405" s="83">
        <f t="shared" si="375"/>
        <v>0</v>
      </c>
      <c r="AG405" s="83">
        <f t="shared" si="376"/>
        <v>0</v>
      </c>
      <c r="AH405" s="83">
        <f t="shared" si="377"/>
        <v>0</v>
      </c>
      <c r="AI405" s="83">
        <f t="shared" si="378"/>
        <v>0</v>
      </c>
      <c r="AJ405" s="83">
        <f t="shared" si="363"/>
        <v>0</v>
      </c>
      <c r="AK405" s="83">
        <f t="shared" si="363"/>
        <v>0</v>
      </c>
      <c r="AL405" s="83">
        <f t="shared" si="364"/>
        <v>0</v>
      </c>
      <c r="AM405" s="83">
        <f t="shared" si="365"/>
        <v>0</v>
      </c>
      <c r="AN405" s="83">
        <f t="shared" si="366"/>
        <v>0</v>
      </c>
      <c r="AO405" s="83">
        <f t="shared" si="367"/>
        <v>0</v>
      </c>
      <c r="AP405" s="83">
        <f t="shared" si="368"/>
        <v>0</v>
      </c>
      <c r="AQ405" s="83">
        <f t="shared" si="368"/>
        <v>0</v>
      </c>
      <c r="AR405" s="83">
        <f t="shared" si="369"/>
        <v>0</v>
      </c>
      <c r="AT405" t="s">
        <v>15</v>
      </c>
    </row>
    <row r="406" spans="1:46" x14ac:dyDescent="0.25">
      <c r="A406" s="10" t="str">
        <f>KPCO_Additions_Summer!A406</f>
        <v>Residential - Low/Medium_23-25</v>
      </c>
      <c r="B406" s="10">
        <f>KPCO_Additions_Summer!B406</f>
        <v>2036</v>
      </c>
      <c r="C406" s="10" t="str">
        <f>KPCO_Additions_Summer!C406</f>
        <v>DSM Resources</v>
      </c>
      <c r="D406" s="102"/>
      <c r="E406" s="102"/>
      <c r="F406" s="102"/>
      <c r="G406" s="103"/>
      <c r="H406" s="103"/>
      <c r="I406" s="103"/>
      <c r="J406" s="103"/>
      <c r="K406" s="103"/>
      <c r="L406" s="103"/>
      <c r="M406" s="103"/>
      <c r="N406" s="103"/>
      <c r="O406" s="103"/>
      <c r="P406" s="102"/>
      <c r="R406" s="83">
        <f t="shared" si="357"/>
        <v>0</v>
      </c>
      <c r="S406" s="83">
        <f t="shared" si="358"/>
        <v>0</v>
      </c>
      <c r="T406" s="83">
        <f t="shared" si="359"/>
        <v>0</v>
      </c>
      <c r="U406" s="83">
        <f t="shared" si="360"/>
        <v>0</v>
      </c>
      <c r="V406" s="83">
        <f t="shared" si="361"/>
        <v>0</v>
      </c>
      <c r="W406" s="83">
        <f t="shared" si="361"/>
        <v>0</v>
      </c>
      <c r="X406" s="83">
        <f t="shared" si="370"/>
        <v>0</v>
      </c>
      <c r="Y406" s="83">
        <f t="shared" si="371"/>
        <v>0</v>
      </c>
      <c r="Z406" s="83">
        <f t="shared" si="372"/>
        <v>0</v>
      </c>
      <c r="AA406" s="83">
        <f t="shared" si="373"/>
        <v>0</v>
      </c>
      <c r="AB406" s="83">
        <f t="shared" si="362"/>
        <v>0</v>
      </c>
      <c r="AC406" s="83">
        <f t="shared" si="362"/>
        <v>0</v>
      </c>
      <c r="AD406" s="83">
        <f t="shared" si="374"/>
        <v>0</v>
      </c>
      <c r="AF406" s="83">
        <f t="shared" si="375"/>
        <v>0</v>
      </c>
      <c r="AG406" s="83">
        <f t="shared" si="376"/>
        <v>0</v>
      </c>
      <c r="AH406" s="83">
        <f t="shared" si="377"/>
        <v>0</v>
      </c>
      <c r="AI406" s="83">
        <f t="shared" si="378"/>
        <v>0</v>
      </c>
      <c r="AJ406" s="83">
        <f t="shared" si="363"/>
        <v>0</v>
      </c>
      <c r="AK406" s="83">
        <f t="shared" si="363"/>
        <v>0</v>
      </c>
      <c r="AL406" s="83">
        <f t="shared" si="364"/>
        <v>0</v>
      </c>
      <c r="AM406" s="83">
        <f t="shared" si="365"/>
        <v>0</v>
      </c>
      <c r="AN406" s="83">
        <f t="shared" si="366"/>
        <v>0</v>
      </c>
      <c r="AO406" s="83">
        <f t="shared" si="367"/>
        <v>0</v>
      </c>
      <c r="AP406" s="83">
        <f t="shared" si="368"/>
        <v>0</v>
      </c>
      <c r="AQ406" s="83">
        <f t="shared" si="368"/>
        <v>0</v>
      </c>
      <c r="AR406" s="83">
        <f t="shared" si="369"/>
        <v>0</v>
      </c>
      <c r="AT406" t="s">
        <v>15</v>
      </c>
    </row>
    <row r="407" spans="1:46" x14ac:dyDescent="0.25">
      <c r="A407" s="10" t="str">
        <f>KPCO_Additions_Summer!A407</f>
        <v>Residential - Low/Medium_23-25</v>
      </c>
      <c r="B407" s="10">
        <f>KPCO_Additions_Summer!B407</f>
        <v>2037</v>
      </c>
      <c r="C407" s="10" t="str">
        <f>KPCO_Additions_Summer!C407</f>
        <v>DSM Resources</v>
      </c>
      <c r="D407" s="102"/>
      <c r="E407" s="102"/>
      <c r="F407" s="102"/>
      <c r="G407" s="103"/>
      <c r="H407" s="103"/>
      <c r="I407" s="103"/>
      <c r="J407" s="103"/>
      <c r="K407" s="103"/>
      <c r="L407" s="103"/>
      <c r="M407" s="103"/>
      <c r="N407" s="103"/>
      <c r="O407" s="103"/>
      <c r="P407" s="102"/>
      <c r="R407" s="83">
        <f t="shared" si="357"/>
        <v>0</v>
      </c>
      <c r="S407" s="83">
        <f t="shared" si="358"/>
        <v>0</v>
      </c>
      <c r="T407" s="83">
        <f t="shared" si="359"/>
        <v>0</v>
      </c>
      <c r="U407" s="83">
        <f t="shared" si="360"/>
        <v>0</v>
      </c>
      <c r="V407" s="83">
        <f t="shared" si="361"/>
        <v>0</v>
      </c>
      <c r="W407" s="83">
        <f t="shared" si="361"/>
        <v>0</v>
      </c>
      <c r="X407" s="83">
        <f t="shared" si="370"/>
        <v>0</v>
      </c>
      <c r="Y407" s="83">
        <f t="shared" si="371"/>
        <v>0</v>
      </c>
      <c r="Z407" s="83">
        <f t="shared" si="372"/>
        <v>0</v>
      </c>
      <c r="AA407" s="83">
        <f t="shared" si="373"/>
        <v>0</v>
      </c>
      <c r="AB407" s="83">
        <f t="shared" si="362"/>
        <v>0</v>
      </c>
      <c r="AC407" s="83">
        <f t="shared" si="362"/>
        <v>0</v>
      </c>
      <c r="AD407" s="83">
        <f t="shared" si="374"/>
        <v>0</v>
      </c>
      <c r="AF407" s="83">
        <f t="shared" si="375"/>
        <v>0</v>
      </c>
      <c r="AG407" s="83">
        <f t="shared" si="376"/>
        <v>0</v>
      </c>
      <c r="AH407" s="83">
        <f t="shared" si="377"/>
        <v>0</v>
      </c>
      <c r="AI407" s="83">
        <f t="shared" si="378"/>
        <v>0</v>
      </c>
      <c r="AJ407" s="83">
        <f t="shared" si="363"/>
        <v>0</v>
      </c>
      <c r="AK407" s="83">
        <f t="shared" si="363"/>
        <v>0</v>
      </c>
      <c r="AL407" s="83">
        <f t="shared" si="364"/>
        <v>0</v>
      </c>
      <c r="AM407" s="83">
        <f t="shared" si="365"/>
        <v>0</v>
      </c>
      <c r="AN407" s="83">
        <f t="shared" si="366"/>
        <v>0</v>
      </c>
      <c r="AO407" s="83">
        <f t="shared" si="367"/>
        <v>0</v>
      </c>
      <c r="AP407" s="83">
        <f t="shared" si="368"/>
        <v>0</v>
      </c>
      <c r="AQ407" s="83">
        <f t="shared" si="368"/>
        <v>0</v>
      </c>
      <c r="AR407" s="83">
        <f t="shared" si="369"/>
        <v>0</v>
      </c>
      <c r="AT407" t="s">
        <v>15</v>
      </c>
    </row>
    <row r="408" spans="1:46" x14ac:dyDescent="0.25">
      <c r="A408" s="10" t="str">
        <f>KPCO_Additions_Summer!A408</f>
        <v>Residential - Low/Medium_23-25</v>
      </c>
      <c r="B408" s="10">
        <f>KPCO_Additions_Summer!B408</f>
        <v>2038</v>
      </c>
      <c r="C408" s="10" t="str">
        <f>KPCO_Additions_Summer!C408</f>
        <v>DSM Resources</v>
      </c>
      <c r="D408" s="102"/>
      <c r="E408" s="102"/>
      <c r="F408" s="102"/>
      <c r="G408" s="103"/>
      <c r="H408" s="103"/>
      <c r="I408" s="103"/>
      <c r="J408" s="103"/>
      <c r="K408" s="103"/>
      <c r="L408" s="103"/>
      <c r="M408" s="103"/>
      <c r="N408" s="103"/>
      <c r="O408" s="103"/>
      <c r="P408" s="102"/>
      <c r="R408" s="83">
        <f t="shared" si="357"/>
        <v>0</v>
      </c>
      <c r="S408" s="83">
        <f t="shared" si="358"/>
        <v>0</v>
      </c>
      <c r="T408" s="83">
        <f t="shared" si="359"/>
        <v>0</v>
      </c>
      <c r="U408" s="83">
        <f t="shared" si="360"/>
        <v>0</v>
      </c>
      <c r="V408" s="83">
        <f t="shared" si="361"/>
        <v>0</v>
      </c>
      <c r="W408" s="83">
        <f t="shared" si="361"/>
        <v>0</v>
      </c>
      <c r="X408" s="83">
        <f t="shared" si="370"/>
        <v>0</v>
      </c>
      <c r="Y408" s="83">
        <f t="shared" si="371"/>
        <v>0</v>
      </c>
      <c r="Z408" s="83">
        <f t="shared" si="372"/>
        <v>0</v>
      </c>
      <c r="AA408" s="83">
        <f t="shared" si="373"/>
        <v>0</v>
      </c>
      <c r="AB408" s="83">
        <f t="shared" si="362"/>
        <v>0</v>
      </c>
      <c r="AC408" s="83">
        <f t="shared" si="362"/>
        <v>0</v>
      </c>
      <c r="AD408" s="83">
        <f t="shared" si="374"/>
        <v>0</v>
      </c>
      <c r="AF408" s="83">
        <f t="shared" si="375"/>
        <v>0</v>
      </c>
      <c r="AG408" s="83">
        <f t="shared" si="376"/>
        <v>0</v>
      </c>
      <c r="AH408" s="83">
        <f t="shared" si="377"/>
        <v>0</v>
      </c>
      <c r="AI408" s="83">
        <f t="shared" si="378"/>
        <v>0</v>
      </c>
      <c r="AJ408" s="83">
        <f t="shared" si="363"/>
        <v>0</v>
      </c>
      <c r="AK408" s="83">
        <f t="shared" si="363"/>
        <v>0</v>
      </c>
      <c r="AL408" s="83">
        <f t="shared" si="364"/>
        <v>0</v>
      </c>
      <c r="AM408" s="83">
        <f t="shared" si="365"/>
        <v>0</v>
      </c>
      <c r="AN408" s="83">
        <f t="shared" si="366"/>
        <v>0</v>
      </c>
      <c r="AO408" s="83">
        <f t="shared" si="367"/>
        <v>0</v>
      </c>
      <c r="AP408" s="83">
        <f t="shared" si="368"/>
        <v>0</v>
      </c>
      <c r="AQ408" s="83">
        <f t="shared" si="368"/>
        <v>0</v>
      </c>
      <c r="AR408" s="83">
        <f t="shared" si="369"/>
        <v>0</v>
      </c>
      <c r="AT408" t="s">
        <v>15</v>
      </c>
    </row>
    <row r="409" spans="1:46" x14ac:dyDescent="0.25">
      <c r="A409" s="10" t="str">
        <f>KPCO_Additions_Summer!A409</f>
        <v>Residential - Low/Medium_23-25</v>
      </c>
      <c r="B409" s="10">
        <f>KPCO_Additions_Summer!B409</f>
        <v>2039</v>
      </c>
      <c r="C409" s="10" t="str">
        <f>KPCO_Additions_Summer!C409</f>
        <v>DSM Resources</v>
      </c>
      <c r="D409" s="102"/>
      <c r="E409" s="102"/>
      <c r="F409" s="102"/>
      <c r="G409" s="103"/>
      <c r="H409" s="103"/>
      <c r="I409" s="103"/>
      <c r="J409" s="103"/>
      <c r="K409" s="103"/>
      <c r="L409" s="103"/>
      <c r="M409" s="103"/>
      <c r="N409" s="103"/>
      <c r="O409" s="103"/>
      <c r="P409" s="102"/>
      <c r="R409" s="83">
        <f t="shared" si="357"/>
        <v>0</v>
      </c>
      <c r="S409" s="83">
        <f t="shared" si="358"/>
        <v>0</v>
      </c>
      <c r="T409" s="83">
        <f t="shared" si="359"/>
        <v>0</v>
      </c>
      <c r="U409" s="83">
        <f t="shared" si="360"/>
        <v>0</v>
      </c>
      <c r="V409" s="83">
        <f t="shared" ref="V409:W424" si="379">H409</f>
        <v>0</v>
      </c>
      <c r="W409" s="83">
        <f t="shared" si="379"/>
        <v>0</v>
      </c>
      <c r="X409" s="83">
        <f t="shared" si="370"/>
        <v>0</v>
      </c>
      <c r="Y409" s="83">
        <f t="shared" si="371"/>
        <v>0</v>
      </c>
      <c r="Z409" s="83">
        <f t="shared" si="372"/>
        <v>0</v>
      </c>
      <c r="AA409" s="83">
        <f t="shared" si="373"/>
        <v>0</v>
      </c>
      <c r="AB409" s="83">
        <f t="shared" ref="AB409:AC424" si="380">N409</f>
        <v>0</v>
      </c>
      <c r="AC409" s="83">
        <f t="shared" si="380"/>
        <v>0</v>
      </c>
      <c r="AD409" s="83">
        <f t="shared" si="374"/>
        <v>0</v>
      </c>
      <c r="AF409" s="83">
        <f t="shared" si="375"/>
        <v>0</v>
      </c>
      <c r="AG409" s="83">
        <f t="shared" ref="AG409:AG472" si="381">S409</f>
        <v>0</v>
      </c>
      <c r="AH409" s="83">
        <f t="shared" ref="AH409:AH472" si="382">T409</f>
        <v>0</v>
      </c>
      <c r="AI409" s="83">
        <f t="shared" ref="AI409:AI472" si="383">U409</f>
        <v>0</v>
      </c>
      <c r="AJ409" s="83">
        <f t="shared" ref="AJ409:AJ472" si="384">V409</f>
        <v>0</v>
      </c>
      <c r="AK409" s="83">
        <f t="shared" ref="AK409:AK472" si="385">W409</f>
        <v>0</v>
      </c>
      <c r="AL409" s="83">
        <f t="shared" ref="AL409:AL472" si="386">X409</f>
        <v>0</v>
      </c>
      <c r="AM409" s="83">
        <f t="shared" ref="AM409:AM472" si="387">Y409</f>
        <v>0</v>
      </c>
      <c r="AN409" s="83">
        <f t="shared" ref="AN409:AN472" si="388">Z409</f>
        <v>0</v>
      </c>
      <c r="AO409" s="83">
        <f t="shared" ref="AO409:AO472" si="389">AA409</f>
        <v>0</v>
      </c>
      <c r="AP409" s="83">
        <f t="shared" ref="AP409:AP472" si="390">AB409</f>
        <v>0</v>
      </c>
      <c r="AQ409" s="83">
        <f t="shared" ref="AQ409:AQ472" si="391">AC409</f>
        <v>0</v>
      </c>
      <c r="AR409" s="83">
        <f t="shared" ref="AR409:AR472" si="392">AD409</f>
        <v>0</v>
      </c>
      <c r="AT409" t="s">
        <v>15</v>
      </c>
    </row>
    <row r="410" spans="1:46" x14ac:dyDescent="0.25">
      <c r="A410" s="10" t="str">
        <f>KPCO_Additions_Summer!A410</f>
        <v>Residential - Low/Medium_23-25</v>
      </c>
      <c r="B410" s="10">
        <f>KPCO_Additions_Summer!B410</f>
        <v>2040</v>
      </c>
      <c r="C410" s="10" t="str">
        <f>KPCO_Additions_Summer!C410</f>
        <v>DSM Resources</v>
      </c>
      <c r="D410" s="102"/>
      <c r="E410" s="102"/>
      <c r="F410" s="102"/>
      <c r="G410" s="103"/>
      <c r="H410" s="103"/>
      <c r="I410" s="103"/>
      <c r="J410" s="103"/>
      <c r="K410" s="103"/>
      <c r="L410" s="103"/>
      <c r="M410" s="103"/>
      <c r="N410" s="103"/>
      <c r="O410" s="103"/>
      <c r="P410" s="102"/>
      <c r="R410" s="83">
        <f t="shared" si="357"/>
        <v>0</v>
      </c>
      <c r="S410" s="83">
        <f t="shared" si="358"/>
        <v>0</v>
      </c>
      <c r="T410" s="83">
        <f t="shared" si="359"/>
        <v>0</v>
      </c>
      <c r="U410" s="83">
        <f t="shared" si="360"/>
        <v>0</v>
      </c>
      <c r="V410" s="83">
        <f t="shared" si="379"/>
        <v>0</v>
      </c>
      <c r="W410" s="83">
        <f t="shared" si="379"/>
        <v>0</v>
      </c>
      <c r="X410" s="83">
        <f t="shared" si="370"/>
        <v>0</v>
      </c>
      <c r="Y410" s="83">
        <f t="shared" si="371"/>
        <v>0</v>
      </c>
      <c r="Z410" s="83">
        <f t="shared" si="372"/>
        <v>0</v>
      </c>
      <c r="AA410" s="83">
        <f t="shared" si="373"/>
        <v>0</v>
      </c>
      <c r="AB410" s="83">
        <f t="shared" si="380"/>
        <v>0</v>
      </c>
      <c r="AC410" s="83">
        <f t="shared" si="380"/>
        <v>0</v>
      </c>
      <c r="AD410" s="83">
        <f t="shared" si="374"/>
        <v>0</v>
      </c>
      <c r="AF410" s="83">
        <f t="shared" si="375"/>
        <v>0</v>
      </c>
      <c r="AG410" s="83">
        <f t="shared" si="381"/>
        <v>0</v>
      </c>
      <c r="AH410" s="83">
        <f t="shared" si="382"/>
        <v>0</v>
      </c>
      <c r="AI410" s="83">
        <f t="shared" si="383"/>
        <v>0</v>
      </c>
      <c r="AJ410" s="83">
        <f t="shared" si="384"/>
        <v>0</v>
      </c>
      <c r="AK410" s="83">
        <f t="shared" si="385"/>
        <v>0</v>
      </c>
      <c r="AL410" s="83">
        <f t="shared" si="386"/>
        <v>0</v>
      </c>
      <c r="AM410" s="83">
        <f t="shared" si="387"/>
        <v>0</v>
      </c>
      <c r="AN410" s="83">
        <f t="shared" si="388"/>
        <v>0</v>
      </c>
      <c r="AO410" s="83">
        <f t="shared" si="389"/>
        <v>0</v>
      </c>
      <c r="AP410" s="83">
        <f t="shared" si="390"/>
        <v>0</v>
      </c>
      <c r="AQ410" s="83">
        <f t="shared" si="391"/>
        <v>0</v>
      </c>
      <c r="AR410" s="83">
        <f t="shared" si="392"/>
        <v>0</v>
      </c>
      <c r="AT410" t="s">
        <v>15</v>
      </c>
    </row>
    <row r="411" spans="1:46" x14ac:dyDescent="0.25">
      <c r="A411" s="10" t="str">
        <f>KPCO_Additions_Summer!A411</f>
        <v>Residential - Low/Medium_23-25</v>
      </c>
      <c r="B411" s="10">
        <f>KPCO_Additions_Summer!B411</f>
        <v>2041</v>
      </c>
      <c r="C411" s="10" t="str">
        <f>KPCO_Additions_Summer!C411</f>
        <v>DSM Resources</v>
      </c>
      <c r="D411" s="102"/>
      <c r="E411" s="102"/>
      <c r="F411" s="102"/>
      <c r="G411" s="103"/>
      <c r="H411" s="103"/>
      <c r="I411" s="103"/>
      <c r="J411" s="103"/>
      <c r="K411" s="103"/>
      <c r="L411" s="103"/>
      <c r="M411" s="103"/>
      <c r="N411" s="103"/>
      <c r="O411" s="103"/>
      <c r="P411" s="102"/>
      <c r="R411" s="83">
        <f t="shared" si="357"/>
        <v>0</v>
      </c>
      <c r="S411" s="83">
        <f t="shared" si="358"/>
        <v>0</v>
      </c>
      <c r="T411" s="83">
        <f t="shared" si="359"/>
        <v>0</v>
      </c>
      <c r="U411" s="83">
        <f t="shared" si="360"/>
        <v>0</v>
      </c>
      <c r="V411" s="83">
        <f t="shared" si="379"/>
        <v>0</v>
      </c>
      <c r="W411" s="83">
        <f t="shared" si="379"/>
        <v>0</v>
      </c>
      <c r="X411" s="83">
        <f t="shared" si="370"/>
        <v>0</v>
      </c>
      <c r="Y411" s="83">
        <f t="shared" si="371"/>
        <v>0</v>
      </c>
      <c r="Z411" s="83">
        <f t="shared" si="372"/>
        <v>0</v>
      </c>
      <c r="AA411" s="83">
        <f t="shared" ref="AA411:AA474" si="393">M411</f>
        <v>0</v>
      </c>
      <c r="AB411" s="83">
        <f t="shared" si="380"/>
        <v>0</v>
      </c>
      <c r="AC411" s="83">
        <f t="shared" si="380"/>
        <v>0</v>
      </c>
      <c r="AD411" s="83">
        <f t="shared" ref="AD411:AD474" si="394">P411</f>
        <v>0</v>
      </c>
      <c r="AF411" s="83">
        <f t="shared" si="375"/>
        <v>0</v>
      </c>
      <c r="AG411" s="83">
        <f t="shared" si="381"/>
        <v>0</v>
      </c>
      <c r="AH411" s="83">
        <f t="shared" si="382"/>
        <v>0</v>
      </c>
      <c r="AI411" s="83">
        <f t="shared" si="383"/>
        <v>0</v>
      </c>
      <c r="AJ411" s="83">
        <f t="shared" si="384"/>
        <v>0</v>
      </c>
      <c r="AK411" s="83">
        <f t="shared" si="385"/>
        <v>0</v>
      </c>
      <c r="AL411" s="83">
        <f t="shared" si="386"/>
        <v>0</v>
      </c>
      <c r="AM411" s="83">
        <f t="shared" si="387"/>
        <v>0</v>
      </c>
      <c r="AN411" s="83">
        <f t="shared" si="388"/>
        <v>0</v>
      </c>
      <c r="AO411" s="83">
        <f t="shared" si="389"/>
        <v>0</v>
      </c>
      <c r="AP411" s="83">
        <f t="shared" si="390"/>
        <v>0</v>
      </c>
      <c r="AQ411" s="83">
        <f t="shared" si="391"/>
        <v>0</v>
      </c>
      <c r="AR411" s="83">
        <f t="shared" si="392"/>
        <v>0</v>
      </c>
      <c r="AT411" t="s">
        <v>15</v>
      </c>
    </row>
    <row r="412" spans="1:46" x14ac:dyDescent="0.25">
      <c r="A412" s="10" t="str">
        <f>KPCO_Additions_Summer!A412</f>
        <v>Residential - Low/Medium_23-25</v>
      </c>
      <c r="B412" s="10">
        <f>KPCO_Additions_Summer!B412</f>
        <v>2042</v>
      </c>
      <c r="C412" s="10" t="str">
        <f>KPCO_Additions_Summer!C412</f>
        <v>DSM Resources</v>
      </c>
      <c r="D412" s="102"/>
      <c r="E412" s="102"/>
      <c r="F412" s="102"/>
      <c r="G412" s="103"/>
      <c r="H412" s="103"/>
      <c r="I412" s="103"/>
      <c r="J412" s="103"/>
      <c r="K412" s="103"/>
      <c r="L412" s="103"/>
      <c r="M412" s="103"/>
      <c r="N412" s="103"/>
      <c r="O412" s="103"/>
      <c r="P412" s="102"/>
      <c r="R412" s="83">
        <f t="shared" si="357"/>
        <v>0</v>
      </c>
      <c r="S412" s="83">
        <f t="shared" si="358"/>
        <v>0</v>
      </c>
      <c r="T412" s="83">
        <f t="shared" si="359"/>
        <v>0</v>
      </c>
      <c r="U412" s="83">
        <f t="shared" si="360"/>
        <v>0</v>
      </c>
      <c r="V412" s="83">
        <f t="shared" si="379"/>
        <v>0</v>
      </c>
      <c r="W412" s="83">
        <f t="shared" si="379"/>
        <v>0</v>
      </c>
      <c r="X412" s="83">
        <f t="shared" si="370"/>
        <v>0</v>
      </c>
      <c r="Y412" s="83">
        <f t="shared" si="371"/>
        <v>0</v>
      </c>
      <c r="Z412" s="83">
        <f t="shared" si="372"/>
        <v>0</v>
      </c>
      <c r="AA412" s="83">
        <f t="shared" si="393"/>
        <v>0</v>
      </c>
      <c r="AB412" s="83">
        <f t="shared" si="380"/>
        <v>0</v>
      </c>
      <c r="AC412" s="83">
        <f t="shared" si="380"/>
        <v>0</v>
      </c>
      <c r="AD412" s="83">
        <f t="shared" si="394"/>
        <v>0</v>
      </c>
      <c r="AF412" s="83">
        <f t="shared" ref="AF412:AF475" si="395">R412</f>
        <v>0</v>
      </c>
      <c r="AG412" s="83">
        <f t="shared" si="381"/>
        <v>0</v>
      </c>
      <c r="AH412" s="83">
        <f t="shared" si="382"/>
        <v>0</v>
      </c>
      <c r="AI412" s="83">
        <f t="shared" si="383"/>
        <v>0</v>
      </c>
      <c r="AJ412" s="83">
        <f t="shared" si="384"/>
        <v>0</v>
      </c>
      <c r="AK412" s="83">
        <f t="shared" si="385"/>
        <v>0</v>
      </c>
      <c r="AL412" s="83">
        <f t="shared" si="386"/>
        <v>0</v>
      </c>
      <c r="AM412" s="83">
        <f t="shared" si="387"/>
        <v>0</v>
      </c>
      <c r="AN412" s="83">
        <f t="shared" si="388"/>
        <v>0</v>
      </c>
      <c r="AO412" s="83">
        <f t="shared" si="389"/>
        <v>0</v>
      </c>
      <c r="AP412" s="83">
        <f t="shared" si="390"/>
        <v>0</v>
      </c>
      <c r="AQ412" s="83">
        <f t="shared" si="391"/>
        <v>0</v>
      </c>
      <c r="AR412" s="83">
        <f t="shared" si="392"/>
        <v>0</v>
      </c>
      <c r="AT412" t="s">
        <v>15</v>
      </c>
    </row>
    <row r="413" spans="1:46" x14ac:dyDescent="0.25">
      <c r="A413" s="10" t="str">
        <f>KPCO_Additions_Summer!A413</f>
        <v>Residential - Low/Medium_23-25</v>
      </c>
      <c r="B413" s="10">
        <f>KPCO_Additions_Summer!B413</f>
        <v>2043</v>
      </c>
      <c r="C413" s="10" t="str">
        <f>KPCO_Additions_Summer!C413</f>
        <v>DSM Resources</v>
      </c>
      <c r="D413" s="102"/>
      <c r="E413" s="102"/>
      <c r="F413" s="102"/>
      <c r="G413" s="103"/>
      <c r="H413" s="103"/>
      <c r="I413" s="103"/>
      <c r="J413" s="103"/>
      <c r="K413" s="103"/>
      <c r="L413" s="103"/>
      <c r="M413" s="103"/>
      <c r="N413" s="103"/>
      <c r="O413" s="103"/>
      <c r="P413" s="102"/>
      <c r="R413" s="83">
        <f t="shared" si="357"/>
        <v>0</v>
      </c>
      <c r="S413" s="83">
        <f t="shared" si="358"/>
        <v>0</v>
      </c>
      <c r="T413" s="83">
        <f t="shared" si="359"/>
        <v>0</v>
      </c>
      <c r="U413" s="83">
        <f t="shared" si="360"/>
        <v>0</v>
      </c>
      <c r="V413" s="83">
        <f t="shared" si="379"/>
        <v>0</v>
      </c>
      <c r="W413" s="83">
        <f t="shared" si="379"/>
        <v>0</v>
      </c>
      <c r="X413" s="83">
        <f t="shared" si="370"/>
        <v>0</v>
      </c>
      <c r="Y413" s="83">
        <f t="shared" si="371"/>
        <v>0</v>
      </c>
      <c r="Z413" s="83">
        <f t="shared" si="372"/>
        <v>0</v>
      </c>
      <c r="AA413" s="83">
        <f t="shared" si="393"/>
        <v>0</v>
      </c>
      <c r="AB413" s="83">
        <f t="shared" si="380"/>
        <v>0</v>
      </c>
      <c r="AC413" s="83">
        <f t="shared" si="380"/>
        <v>0</v>
      </c>
      <c r="AD413" s="83">
        <f t="shared" si="394"/>
        <v>0</v>
      </c>
      <c r="AF413" s="83">
        <f t="shared" si="395"/>
        <v>0</v>
      </c>
      <c r="AG413" s="83">
        <f t="shared" si="381"/>
        <v>0</v>
      </c>
      <c r="AH413" s="83">
        <f t="shared" si="382"/>
        <v>0</v>
      </c>
      <c r="AI413" s="83">
        <f t="shared" si="383"/>
        <v>0</v>
      </c>
      <c r="AJ413" s="83">
        <f t="shared" si="384"/>
        <v>0</v>
      </c>
      <c r="AK413" s="83">
        <f t="shared" si="385"/>
        <v>0</v>
      </c>
      <c r="AL413" s="83">
        <f t="shared" si="386"/>
        <v>0</v>
      </c>
      <c r="AM413" s="83">
        <f t="shared" si="387"/>
        <v>0</v>
      </c>
      <c r="AN413" s="83">
        <f t="shared" si="388"/>
        <v>0</v>
      </c>
      <c r="AO413" s="83">
        <f t="shared" si="389"/>
        <v>0</v>
      </c>
      <c r="AP413" s="83">
        <f t="shared" si="390"/>
        <v>0</v>
      </c>
      <c r="AQ413" s="83">
        <f t="shared" si="391"/>
        <v>0</v>
      </c>
      <c r="AR413" s="83">
        <f t="shared" si="392"/>
        <v>0</v>
      </c>
      <c r="AT413" t="s">
        <v>15</v>
      </c>
    </row>
    <row r="414" spans="1:46" x14ac:dyDescent="0.25">
      <c r="A414" s="10" t="str">
        <f>KPCO_Additions_Summer!A414</f>
        <v>Residential - High_23-25</v>
      </c>
      <c r="B414" s="10">
        <f>KPCO_Additions_Summer!B414</f>
        <v>2023</v>
      </c>
      <c r="C414" s="10" t="str">
        <f>KPCO_Additions_Summer!C414</f>
        <v>DSM Resources</v>
      </c>
      <c r="D414" s="102"/>
      <c r="E414" s="102"/>
      <c r="F414" s="102"/>
      <c r="G414" s="103"/>
      <c r="H414" s="125">
        <v>1.0744227153171428</v>
      </c>
      <c r="I414" s="103"/>
      <c r="J414" s="103"/>
      <c r="K414" s="103"/>
      <c r="L414" s="103"/>
      <c r="M414" s="103"/>
      <c r="N414" s="103"/>
      <c r="O414" s="103"/>
      <c r="P414" s="102"/>
      <c r="R414" s="83">
        <f t="shared" si="357"/>
        <v>0</v>
      </c>
      <c r="S414" s="83">
        <f t="shared" si="358"/>
        <v>0</v>
      </c>
      <c r="T414" s="83">
        <f t="shared" si="359"/>
        <v>0</v>
      </c>
      <c r="U414" s="83">
        <f t="shared" si="360"/>
        <v>0</v>
      </c>
      <c r="V414" s="83">
        <f t="shared" si="379"/>
        <v>1.0744227153171428</v>
      </c>
      <c r="W414" s="83">
        <f t="shared" si="379"/>
        <v>0</v>
      </c>
      <c r="X414" s="83">
        <f t="shared" si="370"/>
        <v>0</v>
      </c>
      <c r="Y414" s="83">
        <f t="shared" si="371"/>
        <v>0</v>
      </c>
      <c r="Z414" s="83">
        <f t="shared" si="372"/>
        <v>0</v>
      </c>
      <c r="AA414" s="83">
        <f t="shared" si="393"/>
        <v>0</v>
      </c>
      <c r="AB414" s="83">
        <f t="shared" si="380"/>
        <v>0</v>
      </c>
      <c r="AC414" s="83">
        <f t="shared" si="380"/>
        <v>0</v>
      </c>
      <c r="AD414" s="83">
        <f t="shared" si="394"/>
        <v>0</v>
      </c>
      <c r="AF414" s="83">
        <f t="shared" si="395"/>
        <v>0</v>
      </c>
      <c r="AG414" s="83">
        <f t="shared" si="381"/>
        <v>0</v>
      </c>
      <c r="AH414" s="83">
        <f t="shared" si="382"/>
        <v>0</v>
      </c>
      <c r="AI414" s="83">
        <f t="shared" si="383"/>
        <v>0</v>
      </c>
      <c r="AJ414" s="83">
        <f t="shared" si="384"/>
        <v>1.0744227153171428</v>
      </c>
      <c r="AK414" s="83">
        <f t="shared" si="385"/>
        <v>0</v>
      </c>
      <c r="AL414" s="83">
        <f t="shared" si="386"/>
        <v>0</v>
      </c>
      <c r="AM414" s="83">
        <f t="shared" si="387"/>
        <v>0</v>
      </c>
      <c r="AN414" s="83">
        <f t="shared" si="388"/>
        <v>0</v>
      </c>
      <c r="AO414" s="83">
        <f t="shared" si="389"/>
        <v>0</v>
      </c>
      <c r="AP414" s="83">
        <f t="shared" si="390"/>
        <v>0</v>
      </c>
      <c r="AQ414" s="83">
        <f t="shared" si="391"/>
        <v>0</v>
      </c>
      <c r="AR414" s="83">
        <f t="shared" si="392"/>
        <v>0</v>
      </c>
      <c r="AT414" t="s">
        <v>15</v>
      </c>
    </row>
    <row r="415" spans="1:46" x14ac:dyDescent="0.25">
      <c r="A415" s="10" t="str">
        <f>KPCO_Additions_Summer!A415</f>
        <v>Residential - High_23-25</v>
      </c>
      <c r="B415" s="10">
        <f>KPCO_Additions_Summer!B415</f>
        <v>2024</v>
      </c>
      <c r="C415" s="10" t="str">
        <f>KPCO_Additions_Summer!C415</f>
        <v>DSM Resources</v>
      </c>
      <c r="D415" s="102"/>
      <c r="E415" s="102"/>
      <c r="F415" s="102"/>
      <c r="G415" s="103"/>
      <c r="H415" s="125">
        <v>2.4290425911037321</v>
      </c>
      <c r="I415" s="103"/>
      <c r="J415" s="103"/>
      <c r="K415" s="103"/>
      <c r="L415" s="103"/>
      <c r="M415" s="103"/>
      <c r="N415" s="103"/>
      <c r="O415" s="103"/>
      <c r="P415" s="102"/>
      <c r="R415" s="83">
        <f t="shared" si="357"/>
        <v>0</v>
      </c>
      <c r="S415" s="83">
        <f t="shared" si="358"/>
        <v>0</v>
      </c>
      <c r="T415" s="83">
        <f t="shared" si="359"/>
        <v>0</v>
      </c>
      <c r="U415" s="83">
        <f t="shared" si="360"/>
        <v>0</v>
      </c>
      <c r="V415" s="83">
        <f t="shared" si="379"/>
        <v>2.4290425911037321</v>
      </c>
      <c r="W415" s="83">
        <f t="shared" si="379"/>
        <v>0</v>
      </c>
      <c r="X415" s="83">
        <f t="shared" si="370"/>
        <v>0</v>
      </c>
      <c r="Y415" s="83">
        <f t="shared" si="371"/>
        <v>0</v>
      </c>
      <c r="Z415" s="83">
        <f t="shared" si="372"/>
        <v>0</v>
      </c>
      <c r="AA415" s="83">
        <f t="shared" si="393"/>
        <v>0</v>
      </c>
      <c r="AB415" s="83">
        <f t="shared" si="380"/>
        <v>0</v>
      </c>
      <c r="AC415" s="83">
        <f t="shared" si="380"/>
        <v>0</v>
      </c>
      <c r="AD415" s="83">
        <f t="shared" si="394"/>
        <v>0</v>
      </c>
      <c r="AF415" s="83">
        <f t="shared" si="395"/>
        <v>0</v>
      </c>
      <c r="AG415" s="83">
        <f t="shared" si="381"/>
        <v>0</v>
      </c>
      <c r="AH415" s="83">
        <f t="shared" si="382"/>
        <v>0</v>
      </c>
      <c r="AI415" s="83">
        <f t="shared" si="383"/>
        <v>0</v>
      </c>
      <c r="AJ415" s="83">
        <f t="shared" si="384"/>
        <v>2.4290425911037321</v>
      </c>
      <c r="AK415" s="83">
        <f t="shared" si="385"/>
        <v>0</v>
      </c>
      <c r="AL415" s="83">
        <f t="shared" si="386"/>
        <v>0</v>
      </c>
      <c r="AM415" s="83">
        <f t="shared" si="387"/>
        <v>0</v>
      </c>
      <c r="AN415" s="83">
        <f t="shared" si="388"/>
        <v>0</v>
      </c>
      <c r="AO415" s="83">
        <f t="shared" si="389"/>
        <v>0</v>
      </c>
      <c r="AP415" s="83">
        <f t="shared" si="390"/>
        <v>0</v>
      </c>
      <c r="AQ415" s="83">
        <f t="shared" si="391"/>
        <v>0</v>
      </c>
      <c r="AR415" s="83">
        <f t="shared" si="392"/>
        <v>0</v>
      </c>
      <c r="AT415" t="s">
        <v>15</v>
      </c>
    </row>
    <row r="416" spans="1:46" x14ac:dyDescent="0.25">
      <c r="A416" s="10" t="str">
        <f>KPCO_Additions_Summer!A416</f>
        <v>Residential - High_23-25</v>
      </c>
      <c r="B416" s="10">
        <f>KPCO_Additions_Summer!B416</f>
        <v>2025</v>
      </c>
      <c r="C416" s="10" t="str">
        <f>KPCO_Additions_Summer!C416</f>
        <v>DSM Resources</v>
      </c>
      <c r="D416" s="102"/>
      <c r="E416" s="102"/>
      <c r="F416" s="102"/>
      <c r="G416" s="103"/>
      <c r="H416" s="125">
        <v>4.0601767851858828</v>
      </c>
      <c r="I416" s="103"/>
      <c r="J416" s="103"/>
      <c r="K416" s="103"/>
      <c r="L416" s="103"/>
      <c r="M416" s="103"/>
      <c r="N416" s="103"/>
      <c r="O416" s="103"/>
      <c r="P416" s="102"/>
      <c r="R416" s="83">
        <f t="shared" si="357"/>
        <v>0</v>
      </c>
      <c r="S416" s="83">
        <f t="shared" si="358"/>
        <v>0</v>
      </c>
      <c r="T416" s="83">
        <f t="shared" si="359"/>
        <v>0</v>
      </c>
      <c r="U416" s="83">
        <f t="shared" si="360"/>
        <v>0</v>
      </c>
      <c r="V416" s="83">
        <f t="shared" si="379"/>
        <v>4.0601767851858828</v>
      </c>
      <c r="W416" s="83">
        <f t="shared" si="379"/>
        <v>0</v>
      </c>
      <c r="X416" s="83">
        <f t="shared" si="370"/>
        <v>0</v>
      </c>
      <c r="Y416" s="83">
        <f t="shared" si="371"/>
        <v>0</v>
      </c>
      <c r="Z416" s="83">
        <f t="shared" si="372"/>
        <v>0</v>
      </c>
      <c r="AA416" s="83">
        <f t="shared" si="393"/>
        <v>0</v>
      </c>
      <c r="AB416" s="83">
        <f t="shared" si="380"/>
        <v>0</v>
      </c>
      <c r="AC416" s="83">
        <f t="shared" si="380"/>
        <v>0</v>
      </c>
      <c r="AD416" s="83">
        <f t="shared" si="394"/>
        <v>0</v>
      </c>
      <c r="AF416" s="83">
        <f t="shared" si="395"/>
        <v>0</v>
      </c>
      <c r="AG416" s="83">
        <f t="shared" si="381"/>
        <v>0</v>
      </c>
      <c r="AH416" s="83">
        <f t="shared" si="382"/>
        <v>0</v>
      </c>
      <c r="AI416" s="83">
        <f t="shared" si="383"/>
        <v>0</v>
      </c>
      <c r="AJ416" s="83">
        <f t="shared" si="384"/>
        <v>4.0601767851858828</v>
      </c>
      <c r="AK416" s="83">
        <f t="shared" si="385"/>
        <v>0</v>
      </c>
      <c r="AL416" s="83">
        <f t="shared" si="386"/>
        <v>0</v>
      </c>
      <c r="AM416" s="83">
        <f t="shared" si="387"/>
        <v>0</v>
      </c>
      <c r="AN416" s="83">
        <f t="shared" si="388"/>
        <v>0</v>
      </c>
      <c r="AO416" s="83">
        <f t="shared" si="389"/>
        <v>0</v>
      </c>
      <c r="AP416" s="83">
        <f t="shared" si="390"/>
        <v>0</v>
      </c>
      <c r="AQ416" s="83">
        <f t="shared" si="391"/>
        <v>0</v>
      </c>
      <c r="AR416" s="83">
        <f t="shared" si="392"/>
        <v>0</v>
      </c>
      <c r="AT416" t="s">
        <v>15</v>
      </c>
    </row>
    <row r="417" spans="1:46" x14ac:dyDescent="0.25">
      <c r="A417" s="10" t="str">
        <f>KPCO_Additions_Summer!A417</f>
        <v>Residential - High_23-25</v>
      </c>
      <c r="B417" s="10">
        <f>KPCO_Additions_Summer!B417</f>
        <v>2026</v>
      </c>
      <c r="C417" s="10" t="str">
        <f>KPCO_Additions_Summer!C417</f>
        <v>DSM Resources</v>
      </c>
      <c r="D417" s="102"/>
      <c r="E417" s="102"/>
      <c r="F417" s="102"/>
      <c r="G417" s="103"/>
      <c r="H417" s="125">
        <v>3.7269969801092486</v>
      </c>
      <c r="I417" s="103"/>
      <c r="J417" s="103"/>
      <c r="K417" s="103"/>
      <c r="L417" s="103"/>
      <c r="M417" s="103"/>
      <c r="N417" s="103"/>
      <c r="O417" s="103"/>
      <c r="P417" s="102"/>
      <c r="R417" s="83">
        <f t="shared" si="357"/>
        <v>0</v>
      </c>
      <c r="S417" s="83">
        <f t="shared" si="358"/>
        <v>0</v>
      </c>
      <c r="T417" s="83">
        <f t="shared" si="359"/>
        <v>0</v>
      </c>
      <c r="U417" s="83">
        <f t="shared" si="360"/>
        <v>0</v>
      </c>
      <c r="V417" s="83">
        <f t="shared" si="379"/>
        <v>3.7269969801092486</v>
      </c>
      <c r="W417" s="83">
        <f t="shared" si="379"/>
        <v>0</v>
      </c>
      <c r="X417" s="83">
        <f t="shared" si="370"/>
        <v>0</v>
      </c>
      <c r="Y417" s="83">
        <f t="shared" si="371"/>
        <v>0</v>
      </c>
      <c r="Z417" s="83">
        <f t="shared" si="372"/>
        <v>0</v>
      </c>
      <c r="AA417" s="83">
        <f t="shared" si="393"/>
        <v>0</v>
      </c>
      <c r="AB417" s="83">
        <f t="shared" si="380"/>
        <v>0</v>
      </c>
      <c r="AC417" s="83">
        <f t="shared" si="380"/>
        <v>0</v>
      </c>
      <c r="AD417" s="83">
        <f t="shared" si="394"/>
        <v>0</v>
      </c>
      <c r="AF417" s="83">
        <f t="shared" si="395"/>
        <v>0</v>
      </c>
      <c r="AG417" s="83">
        <f t="shared" si="381"/>
        <v>0</v>
      </c>
      <c r="AH417" s="83">
        <f t="shared" si="382"/>
        <v>0</v>
      </c>
      <c r="AI417" s="83">
        <f t="shared" si="383"/>
        <v>0</v>
      </c>
      <c r="AJ417" s="83">
        <f t="shared" si="384"/>
        <v>3.7269969801092486</v>
      </c>
      <c r="AK417" s="83">
        <f t="shared" si="385"/>
        <v>0</v>
      </c>
      <c r="AL417" s="83">
        <f t="shared" si="386"/>
        <v>0</v>
      </c>
      <c r="AM417" s="83">
        <f t="shared" si="387"/>
        <v>0</v>
      </c>
      <c r="AN417" s="83">
        <f t="shared" si="388"/>
        <v>0</v>
      </c>
      <c r="AO417" s="83">
        <f t="shared" si="389"/>
        <v>0</v>
      </c>
      <c r="AP417" s="83">
        <f t="shared" si="390"/>
        <v>0</v>
      </c>
      <c r="AQ417" s="83">
        <f t="shared" si="391"/>
        <v>0</v>
      </c>
      <c r="AR417" s="83">
        <f t="shared" si="392"/>
        <v>0</v>
      </c>
      <c r="AT417" t="s">
        <v>15</v>
      </c>
    </row>
    <row r="418" spans="1:46" x14ac:dyDescent="0.25">
      <c r="A418" s="10" t="str">
        <f>KPCO_Additions_Summer!A418</f>
        <v>Residential - High_23-25</v>
      </c>
      <c r="B418" s="10">
        <f>KPCO_Additions_Summer!B418</f>
        <v>2027</v>
      </c>
      <c r="C418" s="10" t="str">
        <f>KPCO_Additions_Summer!C418</f>
        <v>DSM Resources</v>
      </c>
      <c r="D418" s="102"/>
      <c r="E418" s="102"/>
      <c r="F418" s="102"/>
      <c r="G418" s="103"/>
      <c r="H418" s="125">
        <v>3.3652909609582595</v>
      </c>
      <c r="I418" s="103"/>
      <c r="J418" s="103"/>
      <c r="K418" s="103"/>
      <c r="L418" s="103"/>
      <c r="M418" s="103"/>
      <c r="N418" s="103"/>
      <c r="O418" s="103"/>
      <c r="P418" s="102"/>
      <c r="R418" s="83">
        <f t="shared" si="357"/>
        <v>0</v>
      </c>
      <c r="S418" s="83">
        <f t="shared" si="358"/>
        <v>0</v>
      </c>
      <c r="T418" s="83">
        <f t="shared" si="359"/>
        <v>0</v>
      </c>
      <c r="U418" s="83">
        <f t="shared" si="360"/>
        <v>0</v>
      </c>
      <c r="V418" s="83">
        <f t="shared" si="379"/>
        <v>3.3652909609582595</v>
      </c>
      <c r="W418" s="83">
        <f t="shared" si="379"/>
        <v>0</v>
      </c>
      <c r="X418" s="83">
        <f t="shared" si="370"/>
        <v>0</v>
      </c>
      <c r="Y418" s="83">
        <f t="shared" si="371"/>
        <v>0</v>
      </c>
      <c r="Z418" s="83">
        <f t="shared" si="372"/>
        <v>0</v>
      </c>
      <c r="AA418" s="83">
        <f t="shared" si="393"/>
        <v>0</v>
      </c>
      <c r="AB418" s="83">
        <f t="shared" si="380"/>
        <v>0</v>
      </c>
      <c r="AC418" s="83">
        <f t="shared" si="380"/>
        <v>0</v>
      </c>
      <c r="AD418" s="83">
        <f t="shared" si="394"/>
        <v>0</v>
      </c>
      <c r="AF418" s="83">
        <f t="shared" si="395"/>
        <v>0</v>
      </c>
      <c r="AG418" s="83">
        <f t="shared" si="381"/>
        <v>0</v>
      </c>
      <c r="AH418" s="83">
        <f t="shared" si="382"/>
        <v>0</v>
      </c>
      <c r="AI418" s="83">
        <f t="shared" si="383"/>
        <v>0</v>
      </c>
      <c r="AJ418" s="83">
        <f t="shared" si="384"/>
        <v>3.3652909609582595</v>
      </c>
      <c r="AK418" s="83">
        <f t="shared" si="385"/>
        <v>0</v>
      </c>
      <c r="AL418" s="83">
        <f t="shared" si="386"/>
        <v>0</v>
      </c>
      <c r="AM418" s="83">
        <f t="shared" si="387"/>
        <v>0</v>
      </c>
      <c r="AN418" s="83">
        <f t="shared" si="388"/>
        <v>0</v>
      </c>
      <c r="AO418" s="83">
        <f t="shared" si="389"/>
        <v>0</v>
      </c>
      <c r="AP418" s="83">
        <f t="shared" si="390"/>
        <v>0</v>
      </c>
      <c r="AQ418" s="83">
        <f t="shared" si="391"/>
        <v>0</v>
      </c>
      <c r="AR418" s="83">
        <f t="shared" si="392"/>
        <v>0</v>
      </c>
      <c r="AT418" t="s">
        <v>15</v>
      </c>
    </row>
    <row r="419" spans="1:46" x14ac:dyDescent="0.25">
      <c r="A419" s="10" t="str">
        <f>KPCO_Additions_Summer!A419</f>
        <v>Residential - High_23-25</v>
      </c>
      <c r="B419" s="10">
        <f>KPCO_Additions_Summer!B419</f>
        <v>2028</v>
      </c>
      <c r="C419" s="10" t="str">
        <f>KPCO_Additions_Summer!C419</f>
        <v>DSM Resources</v>
      </c>
      <c r="D419" s="102"/>
      <c r="E419" s="102"/>
      <c r="F419" s="102"/>
      <c r="G419" s="103"/>
      <c r="H419" s="125">
        <v>2.9820931378669</v>
      </c>
      <c r="I419" s="103"/>
      <c r="J419" s="103"/>
      <c r="K419" s="103"/>
      <c r="L419" s="103"/>
      <c r="M419" s="103"/>
      <c r="N419" s="103"/>
      <c r="O419" s="103"/>
      <c r="P419" s="102"/>
      <c r="R419" s="83">
        <f t="shared" si="357"/>
        <v>0</v>
      </c>
      <c r="S419" s="83">
        <f t="shared" si="358"/>
        <v>0</v>
      </c>
      <c r="T419" s="83">
        <f t="shared" si="359"/>
        <v>0</v>
      </c>
      <c r="U419" s="83">
        <f t="shared" si="360"/>
        <v>0</v>
      </c>
      <c r="V419" s="83">
        <f t="shared" si="379"/>
        <v>2.9820931378669</v>
      </c>
      <c r="W419" s="83">
        <f t="shared" si="379"/>
        <v>0</v>
      </c>
      <c r="X419" s="83">
        <f t="shared" si="370"/>
        <v>0</v>
      </c>
      <c r="Y419" s="83">
        <f t="shared" si="371"/>
        <v>0</v>
      </c>
      <c r="Z419" s="83">
        <f t="shared" si="372"/>
        <v>0</v>
      </c>
      <c r="AA419" s="83">
        <f t="shared" si="393"/>
        <v>0</v>
      </c>
      <c r="AB419" s="83">
        <f t="shared" si="380"/>
        <v>0</v>
      </c>
      <c r="AC419" s="83">
        <f t="shared" si="380"/>
        <v>0</v>
      </c>
      <c r="AD419" s="83">
        <f t="shared" si="394"/>
        <v>0</v>
      </c>
      <c r="AF419" s="83">
        <f t="shared" si="395"/>
        <v>0</v>
      </c>
      <c r="AG419" s="83">
        <f t="shared" si="381"/>
        <v>0</v>
      </c>
      <c r="AH419" s="83">
        <f t="shared" si="382"/>
        <v>0</v>
      </c>
      <c r="AI419" s="83">
        <f t="shared" si="383"/>
        <v>0</v>
      </c>
      <c r="AJ419" s="83">
        <f t="shared" si="384"/>
        <v>2.9820931378669</v>
      </c>
      <c r="AK419" s="83">
        <f t="shared" si="385"/>
        <v>0</v>
      </c>
      <c r="AL419" s="83">
        <f t="shared" si="386"/>
        <v>0</v>
      </c>
      <c r="AM419" s="83">
        <f t="shared" si="387"/>
        <v>0</v>
      </c>
      <c r="AN419" s="83">
        <f t="shared" si="388"/>
        <v>0</v>
      </c>
      <c r="AO419" s="83">
        <f t="shared" si="389"/>
        <v>0</v>
      </c>
      <c r="AP419" s="83">
        <f t="shared" si="390"/>
        <v>0</v>
      </c>
      <c r="AQ419" s="83">
        <f t="shared" si="391"/>
        <v>0</v>
      </c>
      <c r="AR419" s="83">
        <f t="shared" si="392"/>
        <v>0</v>
      </c>
      <c r="AT419" t="s">
        <v>15</v>
      </c>
    </row>
    <row r="420" spans="1:46" x14ac:dyDescent="0.25">
      <c r="A420" s="10" t="str">
        <f>KPCO_Additions_Summer!A420</f>
        <v>Residential - High_23-25</v>
      </c>
      <c r="B420" s="10">
        <f>KPCO_Additions_Summer!B420</f>
        <v>2029</v>
      </c>
      <c r="C420" s="10" t="str">
        <f>KPCO_Additions_Summer!C420</f>
        <v>DSM Resources</v>
      </c>
      <c r="D420" s="102"/>
      <c r="E420" s="102"/>
      <c r="F420" s="102"/>
      <c r="G420" s="103"/>
      <c r="H420" s="125">
        <v>2.5857081065023988</v>
      </c>
      <c r="I420" s="103"/>
      <c r="J420" s="103"/>
      <c r="K420" s="103"/>
      <c r="L420" s="103"/>
      <c r="M420" s="103"/>
      <c r="N420" s="103"/>
      <c r="O420" s="103"/>
      <c r="P420" s="102"/>
      <c r="R420" s="83">
        <f t="shared" si="357"/>
        <v>0</v>
      </c>
      <c r="S420" s="83">
        <f t="shared" si="358"/>
        <v>0</v>
      </c>
      <c r="T420" s="83">
        <f t="shared" si="359"/>
        <v>0</v>
      </c>
      <c r="U420" s="83">
        <f t="shared" si="360"/>
        <v>0</v>
      </c>
      <c r="V420" s="83">
        <f t="shared" si="379"/>
        <v>2.5857081065023988</v>
      </c>
      <c r="W420" s="83">
        <f t="shared" si="379"/>
        <v>0</v>
      </c>
      <c r="X420" s="83">
        <f t="shared" si="370"/>
        <v>0</v>
      </c>
      <c r="Y420" s="83">
        <f t="shared" si="371"/>
        <v>0</v>
      </c>
      <c r="Z420" s="83">
        <f t="shared" si="372"/>
        <v>0</v>
      </c>
      <c r="AA420" s="83">
        <f t="shared" si="393"/>
        <v>0</v>
      </c>
      <c r="AB420" s="83">
        <f t="shared" si="380"/>
        <v>0</v>
      </c>
      <c r="AC420" s="83">
        <f t="shared" si="380"/>
        <v>0</v>
      </c>
      <c r="AD420" s="83">
        <f t="shared" si="394"/>
        <v>0</v>
      </c>
      <c r="AF420" s="83">
        <f t="shared" si="395"/>
        <v>0</v>
      </c>
      <c r="AG420" s="83">
        <f t="shared" si="381"/>
        <v>0</v>
      </c>
      <c r="AH420" s="83">
        <f t="shared" si="382"/>
        <v>0</v>
      </c>
      <c r="AI420" s="83">
        <f t="shared" si="383"/>
        <v>0</v>
      </c>
      <c r="AJ420" s="83">
        <f t="shared" si="384"/>
        <v>2.5857081065023988</v>
      </c>
      <c r="AK420" s="83">
        <f t="shared" si="385"/>
        <v>0</v>
      </c>
      <c r="AL420" s="83">
        <f t="shared" si="386"/>
        <v>0</v>
      </c>
      <c r="AM420" s="83">
        <f t="shared" si="387"/>
        <v>0</v>
      </c>
      <c r="AN420" s="83">
        <f t="shared" si="388"/>
        <v>0</v>
      </c>
      <c r="AO420" s="83">
        <f t="shared" si="389"/>
        <v>0</v>
      </c>
      <c r="AP420" s="83">
        <f t="shared" si="390"/>
        <v>0</v>
      </c>
      <c r="AQ420" s="83">
        <f t="shared" si="391"/>
        <v>0</v>
      </c>
      <c r="AR420" s="83">
        <f t="shared" si="392"/>
        <v>0</v>
      </c>
      <c r="AT420" t="s">
        <v>15</v>
      </c>
    </row>
    <row r="421" spans="1:46" x14ac:dyDescent="0.25">
      <c r="A421" s="10" t="str">
        <f>KPCO_Additions_Summer!A421</f>
        <v>Residential - High_23-25</v>
      </c>
      <c r="B421" s="10">
        <f>KPCO_Additions_Summer!B421</f>
        <v>2030</v>
      </c>
      <c r="C421" s="10" t="str">
        <f>KPCO_Additions_Summer!C421</f>
        <v>DSM Resources</v>
      </c>
      <c r="D421" s="102"/>
      <c r="E421" s="102"/>
      <c r="F421" s="102"/>
      <c r="G421" s="103"/>
      <c r="H421" s="125">
        <v>2.1855497600797733</v>
      </c>
      <c r="I421" s="103"/>
      <c r="J421" s="103"/>
      <c r="K421" s="103"/>
      <c r="L421" s="103"/>
      <c r="M421" s="103"/>
      <c r="N421" s="103"/>
      <c r="O421" s="103"/>
      <c r="P421" s="102"/>
      <c r="R421" s="83">
        <f t="shared" si="357"/>
        <v>0</v>
      </c>
      <c r="S421" s="83">
        <f t="shared" si="358"/>
        <v>0</v>
      </c>
      <c r="T421" s="83">
        <f t="shared" si="359"/>
        <v>0</v>
      </c>
      <c r="U421" s="83">
        <f t="shared" si="360"/>
        <v>0</v>
      </c>
      <c r="V421" s="83">
        <f t="shared" si="379"/>
        <v>2.1855497600797733</v>
      </c>
      <c r="W421" s="83">
        <f t="shared" si="379"/>
        <v>0</v>
      </c>
      <c r="X421" s="83">
        <f t="shared" si="370"/>
        <v>0</v>
      </c>
      <c r="Y421" s="83">
        <f t="shared" si="371"/>
        <v>0</v>
      </c>
      <c r="Z421" s="83">
        <f t="shared" si="372"/>
        <v>0</v>
      </c>
      <c r="AA421" s="83">
        <f t="shared" si="393"/>
        <v>0</v>
      </c>
      <c r="AB421" s="83">
        <f t="shared" si="380"/>
        <v>0</v>
      </c>
      <c r="AC421" s="83">
        <f t="shared" si="380"/>
        <v>0</v>
      </c>
      <c r="AD421" s="83">
        <f t="shared" si="394"/>
        <v>0</v>
      </c>
      <c r="AF421" s="83">
        <f t="shared" si="395"/>
        <v>0</v>
      </c>
      <c r="AG421" s="83">
        <f t="shared" si="381"/>
        <v>0</v>
      </c>
      <c r="AH421" s="83">
        <f t="shared" si="382"/>
        <v>0</v>
      </c>
      <c r="AI421" s="83">
        <f t="shared" si="383"/>
        <v>0</v>
      </c>
      <c r="AJ421" s="83">
        <f t="shared" si="384"/>
        <v>2.1855497600797733</v>
      </c>
      <c r="AK421" s="83">
        <f t="shared" si="385"/>
        <v>0</v>
      </c>
      <c r="AL421" s="83">
        <f t="shared" si="386"/>
        <v>0</v>
      </c>
      <c r="AM421" s="83">
        <f t="shared" si="387"/>
        <v>0</v>
      </c>
      <c r="AN421" s="83">
        <f t="shared" si="388"/>
        <v>0</v>
      </c>
      <c r="AO421" s="83">
        <f t="shared" si="389"/>
        <v>0</v>
      </c>
      <c r="AP421" s="83">
        <f t="shared" si="390"/>
        <v>0</v>
      </c>
      <c r="AQ421" s="83">
        <f t="shared" si="391"/>
        <v>0</v>
      </c>
      <c r="AR421" s="83">
        <f t="shared" si="392"/>
        <v>0</v>
      </c>
      <c r="AT421" t="s">
        <v>15</v>
      </c>
    </row>
    <row r="422" spans="1:46" x14ac:dyDescent="0.25">
      <c r="A422" s="10" t="str">
        <f>KPCO_Additions_Summer!A422</f>
        <v>Residential - High_23-25</v>
      </c>
      <c r="B422" s="10">
        <f>KPCO_Additions_Summer!B422</f>
        <v>2031</v>
      </c>
      <c r="C422" s="10" t="str">
        <f>KPCO_Additions_Summer!C422</f>
        <v>DSM Resources</v>
      </c>
      <c r="D422" s="102"/>
      <c r="E422" s="102"/>
      <c r="F422" s="102"/>
      <c r="G422" s="103"/>
      <c r="H422" s="125">
        <v>1.7918914300626529</v>
      </c>
      <c r="I422" s="103"/>
      <c r="J422" s="103"/>
      <c r="K422" s="103"/>
      <c r="L422" s="103"/>
      <c r="M422" s="103"/>
      <c r="N422" s="103"/>
      <c r="O422" s="103"/>
      <c r="P422" s="102"/>
      <c r="R422" s="83">
        <f t="shared" si="357"/>
        <v>0</v>
      </c>
      <c r="S422" s="83">
        <f t="shared" si="358"/>
        <v>0</v>
      </c>
      <c r="T422" s="83">
        <f t="shared" si="359"/>
        <v>0</v>
      </c>
      <c r="U422" s="83">
        <f t="shared" si="360"/>
        <v>0</v>
      </c>
      <c r="V422" s="83">
        <f t="shared" si="379"/>
        <v>1.7918914300626529</v>
      </c>
      <c r="W422" s="83">
        <f t="shared" si="379"/>
        <v>0</v>
      </c>
      <c r="X422" s="83">
        <f t="shared" si="370"/>
        <v>0</v>
      </c>
      <c r="Y422" s="83">
        <f t="shared" si="371"/>
        <v>0</v>
      </c>
      <c r="Z422" s="83">
        <f t="shared" si="372"/>
        <v>0</v>
      </c>
      <c r="AA422" s="83">
        <f t="shared" si="393"/>
        <v>0</v>
      </c>
      <c r="AB422" s="83">
        <f t="shared" si="380"/>
        <v>0</v>
      </c>
      <c r="AC422" s="83">
        <f t="shared" si="380"/>
        <v>0</v>
      </c>
      <c r="AD422" s="83">
        <f t="shared" si="394"/>
        <v>0</v>
      </c>
      <c r="AF422" s="83">
        <f t="shared" si="395"/>
        <v>0</v>
      </c>
      <c r="AG422" s="83">
        <f t="shared" si="381"/>
        <v>0</v>
      </c>
      <c r="AH422" s="83">
        <f t="shared" si="382"/>
        <v>0</v>
      </c>
      <c r="AI422" s="83">
        <f t="shared" si="383"/>
        <v>0</v>
      </c>
      <c r="AJ422" s="83">
        <f t="shared" si="384"/>
        <v>1.7918914300626529</v>
      </c>
      <c r="AK422" s="83">
        <f t="shared" si="385"/>
        <v>0</v>
      </c>
      <c r="AL422" s="83">
        <f t="shared" si="386"/>
        <v>0</v>
      </c>
      <c r="AM422" s="83">
        <f t="shared" si="387"/>
        <v>0</v>
      </c>
      <c r="AN422" s="83">
        <f t="shared" si="388"/>
        <v>0</v>
      </c>
      <c r="AO422" s="83">
        <f t="shared" si="389"/>
        <v>0</v>
      </c>
      <c r="AP422" s="83">
        <f t="shared" si="390"/>
        <v>0</v>
      </c>
      <c r="AQ422" s="83">
        <f t="shared" si="391"/>
        <v>0</v>
      </c>
      <c r="AR422" s="83">
        <f t="shared" si="392"/>
        <v>0</v>
      </c>
      <c r="AT422" t="s">
        <v>15</v>
      </c>
    </row>
    <row r="423" spans="1:46" x14ac:dyDescent="0.25">
      <c r="A423" s="10" t="str">
        <f>KPCO_Additions_Summer!A423</f>
        <v>Residential - High_23-25</v>
      </c>
      <c r="B423" s="10">
        <f>KPCO_Additions_Summer!B423</f>
        <v>2032</v>
      </c>
      <c r="C423" s="10" t="str">
        <f>KPCO_Additions_Summer!C423</f>
        <v>DSM Resources</v>
      </c>
      <c r="D423" s="102"/>
      <c r="E423" s="102"/>
      <c r="F423" s="102"/>
      <c r="G423" s="103"/>
      <c r="H423" s="125">
        <v>1.4155171988760975</v>
      </c>
      <c r="I423" s="103"/>
      <c r="J423" s="103"/>
      <c r="K423" s="103"/>
      <c r="L423" s="103"/>
      <c r="M423" s="103"/>
      <c r="N423" s="103"/>
      <c r="O423" s="103"/>
      <c r="P423" s="102"/>
      <c r="R423" s="83">
        <f t="shared" si="357"/>
        <v>0</v>
      </c>
      <c r="S423" s="83">
        <f t="shared" si="358"/>
        <v>0</v>
      </c>
      <c r="T423" s="83">
        <f t="shared" si="359"/>
        <v>0</v>
      </c>
      <c r="U423" s="83">
        <f t="shared" si="360"/>
        <v>0</v>
      </c>
      <c r="V423" s="83">
        <f t="shared" si="379"/>
        <v>1.4155171988760975</v>
      </c>
      <c r="W423" s="83">
        <f t="shared" si="379"/>
        <v>0</v>
      </c>
      <c r="X423" s="83">
        <f t="shared" si="370"/>
        <v>0</v>
      </c>
      <c r="Y423" s="83">
        <f t="shared" si="371"/>
        <v>0</v>
      </c>
      <c r="Z423" s="83">
        <f t="shared" si="372"/>
        <v>0</v>
      </c>
      <c r="AA423" s="83">
        <f t="shared" si="393"/>
        <v>0</v>
      </c>
      <c r="AB423" s="83">
        <f t="shared" si="380"/>
        <v>0</v>
      </c>
      <c r="AC423" s="83">
        <f t="shared" si="380"/>
        <v>0</v>
      </c>
      <c r="AD423" s="83">
        <f t="shared" si="394"/>
        <v>0</v>
      </c>
      <c r="AF423" s="83">
        <f t="shared" si="395"/>
        <v>0</v>
      </c>
      <c r="AG423" s="83">
        <f t="shared" si="381"/>
        <v>0</v>
      </c>
      <c r="AH423" s="83">
        <f t="shared" si="382"/>
        <v>0</v>
      </c>
      <c r="AI423" s="83">
        <f t="shared" si="383"/>
        <v>0</v>
      </c>
      <c r="AJ423" s="83">
        <f t="shared" si="384"/>
        <v>1.4155171988760975</v>
      </c>
      <c r="AK423" s="83">
        <f t="shared" si="385"/>
        <v>0</v>
      </c>
      <c r="AL423" s="83">
        <f t="shared" si="386"/>
        <v>0</v>
      </c>
      <c r="AM423" s="83">
        <f t="shared" si="387"/>
        <v>0</v>
      </c>
      <c r="AN423" s="83">
        <f t="shared" si="388"/>
        <v>0</v>
      </c>
      <c r="AO423" s="83">
        <f t="shared" si="389"/>
        <v>0</v>
      </c>
      <c r="AP423" s="83">
        <f t="shared" si="390"/>
        <v>0</v>
      </c>
      <c r="AQ423" s="83">
        <f t="shared" si="391"/>
        <v>0</v>
      </c>
      <c r="AR423" s="83">
        <f t="shared" si="392"/>
        <v>0</v>
      </c>
      <c r="AT423" t="s">
        <v>15</v>
      </c>
    </row>
    <row r="424" spans="1:46" x14ac:dyDescent="0.25">
      <c r="A424" s="10" t="str">
        <f>KPCO_Additions_Summer!A424</f>
        <v>Residential - High_23-25</v>
      </c>
      <c r="B424" s="10">
        <f>KPCO_Additions_Summer!B424</f>
        <v>2033</v>
      </c>
      <c r="C424" s="10" t="str">
        <f>KPCO_Additions_Summer!C424</f>
        <v>DSM Resources</v>
      </c>
      <c r="D424" s="102"/>
      <c r="E424" s="102"/>
      <c r="F424" s="102"/>
      <c r="G424" s="103"/>
      <c r="H424" s="125">
        <v>1.0672667481797002</v>
      </c>
      <c r="I424" s="103"/>
      <c r="J424" s="103"/>
      <c r="K424" s="103"/>
      <c r="L424" s="103"/>
      <c r="M424" s="103"/>
      <c r="N424" s="103"/>
      <c r="O424" s="103"/>
      <c r="P424" s="102"/>
      <c r="R424" s="83">
        <f t="shared" si="357"/>
        <v>0</v>
      </c>
      <c r="S424" s="83">
        <f t="shared" si="358"/>
        <v>0</v>
      </c>
      <c r="T424" s="83">
        <f t="shared" si="359"/>
        <v>0</v>
      </c>
      <c r="U424" s="83">
        <f t="shared" si="360"/>
        <v>0</v>
      </c>
      <c r="V424" s="83">
        <f t="shared" si="379"/>
        <v>1.0672667481797002</v>
      </c>
      <c r="W424" s="83">
        <f t="shared" si="379"/>
        <v>0</v>
      </c>
      <c r="X424" s="83">
        <f t="shared" si="370"/>
        <v>0</v>
      </c>
      <c r="Y424" s="83">
        <f t="shared" si="371"/>
        <v>0</v>
      </c>
      <c r="Z424" s="83">
        <f t="shared" si="372"/>
        <v>0</v>
      </c>
      <c r="AA424" s="83">
        <f t="shared" si="393"/>
        <v>0</v>
      </c>
      <c r="AB424" s="83">
        <f t="shared" si="380"/>
        <v>0</v>
      </c>
      <c r="AC424" s="83">
        <f t="shared" si="380"/>
        <v>0</v>
      </c>
      <c r="AD424" s="83">
        <f t="shared" si="394"/>
        <v>0</v>
      </c>
      <c r="AF424" s="83">
        <f t="shared" si="395"/>
        <v>0</v>
      </c>
      <c r="AG424" s="83">
        <f t="shared" si="381"/>
        <v>0</v>
      </c>
      <c r="AH424" s="83">
        <f t="shared" si="382"/>
        <v>0</v>
      </c>
      <c r="AI424" s="83">
        <f t="shared" si="383"/>
        <v>0</v>
      </c>
      <c r="AJ424" s="83">
        <f t="shared" si="384"/>
        <v>1.0672667481797002</v>
      </c>
      <c r="AK424" s="83">
        <f t="shared" si="385"/>
        <v>0</v>
      </c>
      <c r="AL424" s="83">
        <f t="shared" si="386"/>
        <v>0</v>
      </c>
      <c r="AM424" s="83">
        <f t="shared" si="387"/>
        <v>0</v>
      </c>
      <c r="AN424" s="83">
        <f t="shared" si="388"/>
        <v>0</v>
      </c>
      <c r="AO424" s="83">
        <f t="shared" si="389"/>
        <v>0</v>
      </c>
      <c r="AP424" s="83">
        <f t="shared" si="390"/>
        <v>0</v>
      </c>
      <c r="AQ424" s="83">
        <f t="shared" si="391"/>
        <v>0</v>
      </c>
      <c r="AR424" s="83">
        <f t="shared" si="392"/>
        <v>0</v>
      </c>
      <c r="AT424" t="s">
        <v>15</v>
      </c>
    </row>
    <row r="425" spans="1:46" x14ac:dyDescent="0.25">
      <c r="A425" s="10" t="str">
        <f>KPCO_Additions_Summer!A425</f>
        <v>Residential - High_23-25</v>
      </c>
      <c r="B425" s="10">
        <f>KPCO_Additions_Summer!B425</f>
        <v>2034</v>
      </c>
      <c r="C425" s="10" t="str">
        <f>KPCO_Additions_Summer!C425</f>
        <v>DSM Resources</v>
      </c>
      <c r="D425" s="102"/>
      <c r="E425" s="102"/>
      <c r="F425" s="102"/>
      <c r="G425" s="103"/>
      <c r="H425" s="125">
        <v>0.67597259284879629</v>
      </c>
      <c r="I425" s="103"/>
      <c r="J425" s="103"/>
      <c r="K425" s="103"/>
      <c r="L425" s="103"/>
      <c r="M425" s="103"/>
      <c r="N425" s="103"/>
      <c r="O425" s="103"/>
      <c r="P425" s="102"/>
      <c r="R425" s="83">
        <f t="shared" si="357"/>
        <v>0</v>
      </c>
      <c r="S425" s="83">
        <f t="shared" si="358"/>
        <v>0</v>
      </c>
      <c r="T425" s="83">
        <f t="shared" si="359"/>
        <v>0</v>
      </c>
      <c r="U425" s="83">
        <f t="shared" si="360"/>
        <v>0</v>
      </c>
      <c r="V425" s="83">
        <f t="shared" ref="V425:W440" si="396">H425</f>
        <v>0.67597259284879629</v>
      </c>
      <c r="W425" s="83">
        <f t="shared" si="396"/>
        <v>0</v>
      </c>
      <c r="X425" s="83">
        <f t="shared" si="370"/>
        <v>0</v>
      </c>
      <c r="Y425" s="83">
        <f t="shared" si="371"/>
        <v>0</v>
      </c>
      <c r="Z425" s="83">
        <f t="shared" si="372"/>
        <v>0</v>
      </c>
      <c r="AA425" s="83">
        <f t="shared" si="393"/>
        <v>0</v>
      </c>
      <c r="AB425" s="83">
        <f t="shared" ref="AB425:AC440" si="397">N425</f>
        <v>0</v>
      </c>
      <c r="AC425" s="83">
        <f t="shared" si="397"/>
        <v>0</v>
      </c>
      <c r="AD425" s="83">
        <f t="shared" si="394"/>
        <v>0</v>
      </c>
      <c r="AF425" s="83">
        <f t="shared" si="395"/>
        <v>0</v>
      </c>
      <c r="AG425" s="83">
        <f t="shared" si="381"/>
        <v>0</v>
      </c>
      <c r="AH425" s="83">
        <f t="shared" si="382"/>
        <v>0</v>
      </c>
      <c r="AI425" s="83">
        <f t="shared" si="383"/>
        <v>0</v>
      </c>
      <c r="AJ425" s="83">
        <f t="shared" si="384"/>
        <v>0.67597259284879629</v>
      </c>
      <c r="AK425" s="83">
        <f t="shared" si="385"/>
        <v>0</v>
      </c>
      <c r="AL425" s="83">
        <f t="shared" si="386"/>
        <v>0</v>
      </c>
      <c r="AM425" s="83">
        <f t="shared" si="387"/>
        <v>0</v>
      </c>
      <c r="AN425" s="83">
        <f t="shared" si="388"/>
        <v>0</v>
      </c>
      <c r="AO425" s="83">
        <f t="shared" si="389"/>
        <v>0</v>
      </c>
      <c r="AP425" s="83">
        <f t="shared" si="390"/>
        <v>0</v>
      </c>
      <c r="AQ425" s="83">
        <f t="shared" si="391"/>
        <v>0</v>
      </c>
      <c r="AR425" s="83">
        <f t="shared" si="392"/>
        <v>0</v>
      </c>
      <c r="AT425" t="s">
        <v>15</v>
      </c>
    </row>
    <row r="426" spans="1:46" x14ac:dyDescent="0.25">
      <c r="A426" s="10" t="str">
        <f>KPCO_Additions_Summer!A426</f>
        <v>Residential - High_23-25</v>
      </c>
      <c r="B426" s="10">
        <f>KPCO_Additions_Summer!B426</f>
        <v>2035</v>
      </c>
      <c r="C426" s="10" t="str">
        <f>KPCO_Additions_Summer!C426</f>
        <v>DSM Resources</v>
      </c>
      <c r="D426" s="102"/>
      <c r="E426" s="102"/>
      <c r="F426" s="102"/>
      <c r="G426" s="103"/>
      <c r="H426" s="125">
        <v>0.28811362336123175</v>
      </c>
      <c r="I426" s="103"/>
      <c r="J426" s="103"/>
      <c r="K426" s="103"/>
      <c r="L426" s="103"/>
      <c r="M426" s="103"/>
      <c r="N426" s="103"/>
      <c r="O426" s="103"/>
      <c r="P426" s="102"/>
      <c r="R426" s="83">
        <f t="shared" si="357"/>
        <v>0</v>
      </c>
      <c r="S426" s="83">
        <f t="shared" si="358"/>
        <v>0</v>
      </c>
      <c r="T426" s="83">
        <f t="shared" si="359"/>
        <v>0</v>
      </c>
      <c r="U426" s="83">
        <f t="shared" si="360"/>
        <v>0</v>
      </c>
      <c r="V426" s="83">
        <f t="shared" si="396"/>
        <v>0.28811362336123175</v>
      </c>
      <c r="W426" s="83">
        <f t="shared" si="396"/>
        <v>0</v>
      </c>
      <c r="X426" s="83">
        <f t="shared" si="370"/>
        <v>0</v>
      </c>
      <c r="Y426" s="83">
        <f t="shared" si="371"/>
        <v>0</v>
      </c>
      <c r="Z426" s="83">
        <f t="shared" si="372"/>
        <v>0</v>
      </c>
      <c r="AA426" s="83">
        <f t="shared" si="393"/>
        <v>0</v>
      </c>
      <c r="AB426" s="83">
        <f t="shared" si="397"/>
        <v>0</v>
      </c>
      <c r="AC426" s="83">
        <f t="shared" si="397"/>
        <v>0</v>
      </c>
      <c r="AD426" s="83">
        <f t="shared" si="394"/>
        <v>0</v>
      </c>
      <c r="AF426" s="83">
        <f t="shared" si="395"/>
        <v>0</v>
      </c>
      <c r="AG426" s="83">
        <f t="shared" si="381"/>
        <v>0</v>
      </c>
      <c r="AH426" s="83">
        <f t="shared" si="382"/>
        <v>0</v>
      </c>
      <c r="AI426" s="83">
        <f t="shared" si="383"/>
        <v>0</v>
      </c>
      <c r="AJ426" s="83">
        <f t="shared" si="384"/>
        <v>0.28811362336123175</v>
      </c>
      <c r="AK426" s="83">
        <f t="shared" si="385"/>
        <v>0</v>
      </c>
      <c r="AL426" s="83">
        <f t="shared" si="386"/>
        <v>0</v>
      </c>
      <c r="AM426" s="83">
        <f t="shared" si="387"/>
        <v>0</v>
      </c>
      <c r="AN426" s="83">
        <f t="shared" si="388"/>
        <v>0</v>
      </c>
      <c r="AO426" s="83">
        <f t="shared" si="389"/>
        <v>0</v>
      </c>
      <c r="AP426" s="83">
        <f t="shared" si="390"/>
        <v>0</v>
      </c>
      <c r="AQ426" s="83">
        <f t="shared" si="391"/>
        <v>0</v>
      </c>
      <c r="AR426" s="83">
        <f t="shared" si="392"/>
        <v>0</v>
      </c>
      <c r="AT426" t="s">
        <v>15</v>
      </c>
    </row>
    <row r="427" spans="1:46" x14ac:dyDescent="0.25">
      <c r="A427" s="10" t="str">
        <f>KPCO_Additions_Summer!A427</f>
        <v>Residential - High_23-25</v>
      </c>
      <c r="B427" s="10">
        <f>KPCO_Additions_Summer!B427</f>
        <v>2036</v>
      </c>
      <c r="C427" s="10" t="str">
        <f>KPCO_Additions_Summer!C427</f>
        <v>DSM Resources</v>
      </c>
      <c r="D427" s="102"/>
      <c r="E427" s="102"/>
      <c r="F427" s="102"/>
      <c r="G427" s="103"/>
      <c r="H427" s="103"/>
      <c r="I427" s="103"/>
      <c r="J427" s="103"/>
      <c r="K427" s="103"/>
      <c r="L427" s="103"/>
      <c r="M427" s="103"/>
      <c r="N427" s="103"/>
      <c r="O427" s="103"/>
      <c r="P427" s="102"/>
      <c r="R427" s="83">
        <f t="shared" si="357"/>
        <v>0</v>
      </c>
      <c r="S427" s="83">
        <f t="shared" si="358"/>
        <v>0</v>
      </c>
      <c r="T427" s="83">
        <f t="shared" si="359"/>
        <v>0</v>
      </c>
      <c r="U427" s="83">
        <f t="shared" si="360"/>
        <v>0</v>
      </c>
      <c r="V427" s="83">
        <f t="shared" si="396"/>
        <v>0</v>
      </c>
      <c r="W427" s="83">
        <f t="shared" si="396"/>
        <v>0</v>
      </c>
      <c r="X427" s="83">
        <f t="shared" si="370"/>
        <v>0</v>
      </c>
      <c r="Y427" s="83">
        <f t="shared" si="371"/>
        <v>0</v>
      </c>
      <c r="Z427" s="83">
        <f t="shared" si="372"/>
        <v>0</v>
      </c>
      <c r="AA427" s="83">
        <f t="shared" si="393"/>
        <v>0</v>
      </c>
      <c r="AB427" s="83">
        <f t="shared" si="397"/>
        <v>0</v>
      </c>
      <c r="AC427" s="83">
        <f t="shared" si="397"/>
        <v>0</v>
      </c>
      <c r="AD427" s="83">
        <f t="shared" si="394"/>
        <v>0</v>
      </c>
      <c r="AF427" s="83">
        <f t="shared" si="395"/>
        <v>0</v>
      </c>
      <c r="AG427" s="83">
        <f t="shared" si="381"/>
        <v>0</v>
      </c>
      <c r="AH427" s="83">
        <f t="shared" si="382"/>
        <v>0</v>
      </c>
      <c r="AI427" s="83">
        <f t="shared" si="383"/>
        <v>0</v>
      </c>
      <c r="AJ427" s="83">
        <f t="shared" si="384"/>
        <v>0</v>
      </c>
      <c r="AK427" s="83">
        <f t="shared" si="385"/>
        <v>0</v>
      </c>
      <c r="AL427" s="83">
        <f t="shared" si="386"/>
        <v>0</v>
      </c>
      <c r="AM427" s="83">
        <f t="shared" si="387"/>
        <v>0</v>
      </c>
      <c r="AN427" s="83">
        <f t="shared" si="388"/>
        <v>0</v>
      </c>
      <c r="AO427" s="83">
        <f t="shared" si="389"/>
        <v>0</v>
      </c>
      <c r="AP427" s="83">
        <f t="shared" si="390"/>
        <v>0</v>
      </c>
      <c r="AQ427" s="83">
        <f t="shared" si="391"/>
        <v>0</v>
      </c>
      <c r="AR427" s="83">
        <f t="shared" si="392"/>
        <v>0</v>
      </c>
      <c r="AT427" t="s">
        <v>15</v>
      </c>
    </row>
    <row r="428" spans="1:46" x14ac:dyDescent="0.25">
      <c r="A428" s="10" t="str">
        <f>KPCO_Additions_Summer!A428</f>
        <v>Residential - High_23-25</v>
      </c>
      <c r="B428" s="10">
        <f>KPCO_Additions_Summer!B428</f>
        <v>2037</v>
      </c>
      <c r="C428" s="10" t="str">
        <f>KPCO_Additions_Summer!C428</f>
        <v>DSM Resources</v>
      </c>
      <c r="D428" s="102"/>
      <c r="E428" s="102"/>
      <c r="F428" s="102"/>
      <c r="G428" s="103"/>
      <c r="H428" s="103"/>
      <c r="I428" s="103"/>
      <c r="J428" s="103"/>
      <c r="K428" s="103"/>
      <c r="L428" s="103"/>
      <c r="M428" s="103"/>
      <c r="N428" s="103"/>
      <c r="O428" s="103"/>
      <c r="P428" s="102"/>
      <c r="R428" s="83">
        <f t="shared" si="357"/>
        <v>0</v>
      </c>
      <c r="S428" s="83">
        <f t="shared" si="358"/>
        <v>0</v>
      </c>
      <c r="T428" s="83">
        <f t="shared" si="359"/>
        <v>0</v>
      </c>
      <c r="U428" s="83">
        <f t="shared" si="360"/>
        <v>0</v>
      </c>
      <c r="V428" s="83">
        <f t="shared" si="396"/>
        <v>0</v>
      </c>
      <c r="W428" s="83">
        <f t="shared" si="396"/>
        <v>0</v>
      </c>
      <c r="X428" s="83">
        <f t="shared" si="370"/>
        <v>0</v>
      </c>
      <c r="Y428" s="83">
        <f t="shared" si="371"/>
        <v>0</v>
      </c>
      <c r="Z428" s="83">
        <f t="shared" si="372"/>
        <v>0</v>
      </c>
      <c r="AA428" s="83">
        <f t="shared" si="393"/>
        <v>0</v>
      </c>
      <c r="AB428" s="83">
        <f t="shared" si="397"/>
        <v>0</v>
      </c>
      <c r="AC428" s="83">
        <f t="shared" si="397"/>
        <v>0</v>
      </c>
      <c r="AD428" s="83">
        <f t="shared" si="394"/>
        <v>0</v>
      </c>
      <c r="AF428" s="83">
        <f t="shared" si="395"/>
        <v>0</v>
      </c>
      <c r="AG428" s="83">
        <f t="shared" si="381"/>
        <v>0</v>
      </c>
      <c r="AH428" s="83">
        <f t="shared" si="382"/>
        <v>0</v>
      </c>
      <c r="AI428" s="83">
        <f t="shared" si="383"/>
        <v>0</v>
      </c>
      <c r="AJ428" s="83">
        <f t="shared" si="384"/>
        <v>0</v>
      </c>
      <c r="AK428" s="83">
        <f t="shared" si="385"/>
        <v>0</v>
      </c>
      <c r="AL428" s="83">
        <f t="shared" si="386"/>
        <v>0</v>
      </c>
      <c r="AM428" s="83">
        <f t="shared" si="387"/>
        <v>0</v>
      </c>
      <c r="AN428" s="83">
        <f t="shared" si="388"/>
        <v>0</v>
      </c>
      <c r="AO428" s="83">
        <f t="shared" si="389"/>
        <v>0</v>
      </c>
      <c r="AP428" s="83">
        <f t="shared" si="390"/>
        <v>0</v>
      </c>
      <c r="AQ428" s="83">
        <f t="shared" si="391"/>
        <v>0</v>
      </c>
      <c r="AR428" s="83">
        <f t="shared" si="392"/>
        <v>0</v>
      </c>
      <c r="AT428" t="s">
        <v>15</v>
      </c>
    </row>
    <row r="429" spans="1:46" x14ac:dyDescent="0.25">
      <c r="A429" s="10" t="str">
        <f>KPCO_Additions_Summer!A429</f>
        <v>Residential - High_23-25</v>
      </c>
      <c r="B429" s="10">
        <f>KPCO_Additions_Summer!B429</f>
        <v>2038</v>
      </c>
      <c r="C429" s="10" t="str">
        <f>KPCO_Additions_Summer!C429</f>
        <v>DSM Resources</v>
      </c>
      <c r="D429" s="102"/>
      <c r="E429" s="102"/>
      <c r="F429" s="102"/>
      <c r="G429" s="103"/>
      <c r="H429" s="103"/>
      <c r="I429" s="103"/>
      <c r="J429" s="103"/>
      <c r="K429" s="103"/>
      <c r="L429" s="103"/>
      <c r="M429" s="103"/>
      <c r="N429" s="103"/>
      <c r="O429" s="103"/>
      <c r="P429" s="102"/>
      <c r="R429" s="83">
        <f t="shared" si="357"/>
        <v>0</v>
      </c>
      <c r="S429" s="83">
        <f t="shared" si="358"/>
        <v>0</v>
      </c>
      <c r="T429" s="83">
        <f t="shared" si="359"/>
        <v>0</v>
      </c>
      <c r="U429" s="83">
        <f t="shared" si="360"/>
        <v>0</v>
      </c>
      <c r="V429" s="83">
        <f t="shared" si="396"/>
        <v>0</v>
      </c>
      <c r="W429" s="83">
        <f t="shared" si="396"/>
        <v>0</v>
      </c>
      <c r="X429" s="83">
        <f t="shared" si="370"/>
        <v>0</v>
      </c>
      <c r="Y429" s="83">
        <f t="shared" si="371"/>
        <v>0</v>
      </c>
      <c r="Z429" s="83">
        <f t="shared" si="372"/>
        <v>0</v>
      </c>
      <c r="AA429" s="83">
        <f t="shared" si="393"/>
        <v>0</v>
      </c>
      <c r="AB429" s="83">
        <f t="shared" si="397"/>
        <v>0</v>
      </c>
      <c r="AC429" s="83">
        <f t="shared" si="397"/>
        <v>0</v>
      </c>
      <c r="AD429" s="83">
        <f t="shared" si="394"/>
        <v>0</v>
      </c>
      <c r="AF429" s="83">
        <f t="shared" si="395"/>
        <v>0</v>
      </c>
      <c r="AG429" s="83">
        <f t="shared" si="381"/>
        <v>0</v>
      </c>
      <c r="AH429" s="83">
        <f t="shared" si="382"/>
        <v>0</v>
      </c>
      <c r="AI429" s="83">
        <f t="shared" si="383"/>
        <v>0</v>
      </c>
      <c r="AJ429" s="83">
        <f t="shared" si="384"/>
        <v>0</v>
      </c>
      <c r="AK429" s="83">
        <f t="shared" si="385"/>
        <v>0</v>
      </c>
      <c r="AL429" s="83">
        <f t="shared" si="386"/>
        <v>0</v>
      </c>
      <c r="AM429" s="83">
        <f t="shared" si="387"/>
        <v>0</v>
      </c>
      <c r="AN429" s="83">
        <f t="shared" si="388"/>
        <v>0</v>
      </c>
      <c r="AO429" s="83">
        <f t="shared" si="389"/>
        <v>0</v>
      </c>
      <c r="AP429" s="83">
        <f t="shared" si="390"/>
        <v>0</v>
      </c>
      <c r="AQ429" s="83">
        <f t="shared" si="391"/>
        <v>0</v>
      </c>
      <c r="AR429" s="83">
        <f t="shared" si="392"/>
        <v>0</v>
      </c>
      <c r="AT429" t="s">
        <v>15</v>
      </c>
    </row>
    <row r="430" spans="1:46" x14ac:dyDescent="0.25">
      <c r="A430" s="10" t="str">
        <f>KPCO_Additions_Summer!A430</f>
        <v>Residential - High_23-25</v>
      </c>
      <c r="B430" s="10">
        <f>KPCO_Additions_Summer!B430</f>
        <v>2039</v>
      </c>
      <c r="C430" s="10" t="str">
        <f>KPCO_Additions_Summer!C430</f>
        <v>DSM Resources</v>
      </c>
      <c r="D430" s="102"/>
      <c r="E430" s="102"/>
      <c r="F430" s="102"/>
      <c r="G430" s="103"/>
      <c r="H430" s="103"/>
      <c r="I430" s="103"/>
      <c r="J430" s="103"/>
      <c r="K430" s="103"/>
      <c r="L430" s="103"/>
      <c r="M430" s="103"/>
      <c r="N430" s="103"/>
      <c r="O430" s="103"/>
      <c r="P430" s="102"/>
      <c r="R430" s="83">
        <f t="shared" si="357"/>
        <v>0</v>
      </c>
      <c r="S430" s="83">
        <f t="shared" si="358"/>
        <v>0</v>
      </c>
      <c r="T430" s="83">
        <f t="shared" si="359"/>
        <v>0</v>
      </c>
      <c r="U430" s="83">
        <f t="shared" si="360"/>
        <v>0</v>
      </c>
      <c r="V430" s="83">
        <f t="shared" si="396"/>
        <v>0</v>
      </c>
      <c r="W430" s="83">
        <f t="shared" si="396"/>
        <v>0</v>
      </c>
      <c r="X430" s="83">
        <f t="shared" si="370"/>
        <v>0</v>
      </c>
      <c r="Y430" s="83">
        <f t="shared" si="371"/>
        <v>0</v>
      </c>
      <c r="Z430" s="83">
        <f t="shared" si="372"/>
        <v>0</v>
      </c>
      <c r="AA430" s="83">
        <f t="shared" si="393"/>
        <v>0</v>
      </c>
      <c r="AB430" s="83">
        <f t="shared" si="397"/>
        <v>0</v>
      </c>
      <c r="AC430" s="83">
        <f t="shared" si="397"/>
        <v>0</v>
      </c>
      <c r="AD430" s="83">
        <f t="shared" si="394"/>
        <v>0</v>
      </c>
      <c r="AF430" s="83">
        <f t="shared" si="395"/>
        <v>0</v>
      </c>
      <c r="AG430" s="83">
        <f t="shared" si="381"/>
        <v>0</v>
      </c>
      <c r="AH430" s="83">
        <f t="shared" si="382"/>
        <v>0</v>
      </c>
      <c r="AI430" s="83">
        <f t="shared" si="383"/>
        <v>0</v>
      </c>
      <c r="AJ430" s="83">
        <f t="shared" si="384"/>
        <v>0</v>
      </c>
      <c r="AK430" s="83">
        <f t="shared" si="385"/>
        <v>0</v>
      </c>
      <c r="AL430" s="83">
        <f t="shared" si="386"/>
        <v>0</v>
      </c>
      <c r="AM430" s="83">
        <f t="shared" si="387"/>
        <v>0</v>
      </c>
      <c r="AN430" s="83">
        <f t="shared" si="388"/>
        <v>0</v>
      </c>
      <c r="AO430" s="83">
        <f t="shared" si="389"/>
        <v>0</v>
      </c>
      <c r="AP430" s="83">
        <f t="shared" si="390"/>
        <v>0</v>
      </c>
      <c r="AQ430" s="83">
        <f t="shared" si="391"/>
        <v>0</v>
      </c>
      <c r="AR430" s="83">
        <f t="shared" si="392"/>
        <v>0</v>
      </c>
      <c r="AT430" t="s">
        <v>15</v>
      </c>
    </row>
    <row r="431" spans="1:46" x14ac:dyDescent="0.25">
      <c r="A431" s="10" t="str">
        <f>KPCO_Additions_Summer!A431</f>
        <v>Residential - High_23-25</v>
      </c>
      <c r="B431" s="10">
        <f>KPCO_Additions_Summer!B431</f>
        <v>2040</v>
      </c>
      <c r="C431" s="10" t="str">
        <f>KPCO_Additions_Summer!C431</f>
        <v>DSM Resources</v>
      </c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2"/>
      <c r="R431" s="83">
        <f t="shared" si="357"/>
        <v>0</v>
      </c>
      <c r="S431" s="83">
        <f t="shared" si="358"/>
        <v>0</v>
      </c>
      <c r="T431" s="83">
        <f t="shared" si="359"/>
        <v>0</v>
      </c>
      <c r="U431" s="83">
        <f t="shared" si="360"/>
        <v>0</v>
      </c>
      <c r="V431" s="83">
        <f t="shared" si="396"/>
        <v>0</v>
      </c>
      <c r="W431" s="83">
        <f t="shared" si="396"/>
        <v>0</v>
      </c>
      <c r="X431" s="83">
        <f t="shared" si="370"/>
        <v>0</v>
      </c>
      <c r="Y431" s="83">
        <f t="shared" si="371"/>
        <v>0</v>
      </c>
      <c r="Z431" s="83">
        <f t="shared" si="372"/>
        <v>0</v>
      </c>
      <c r="AA431" s="83">
        <f t="shared" si="393"/>
        <v>0</v>
      </c>
      <c r="AB431" s="83">
        <f t="shared" si="397"/>
        <v>0</v>
      </c>
      <c r="AC431" s="83">
        <f t="shared" si="397"/>
        <v>0</v>
      </c>
      <c r="AD431" s="83">
        <f t="shared" si="394"/>
        <v>0</v>
      </c>
      <c r="AF431" s="83">
        <f t="shared" si="395"/>
        <v>0</v>
      </c>
      <c r="AG431" s="83">
        <f t="shared" si="381"/>
        <v>0</v>
      </c>
      <c r="AH431" s="83">
        <f t="shared" si="382"/>
        <v>0</v>
      </c>
      <c r="AI431" s="83">
        <f t="shared" si="383"/>
        <v>0</v>
      </c>
      <c r="AJ431" s="83">
        <f t="shared" si="384"/>
        <v>0</v>
      </c>
      <c r="AK431" s="83">
        <f t="shared" si="385"/>
        <v>0</v>
      </c>
      <c r="AL431" s="83">
        <f t="shared" si="386"/>
        <v>0</v>
      </c>
      <c r="AM431" s="83">
        <f t="shared" si="387"/>
        <v>0</v>
      </c>
      <c r="AN431" s="83">
        <f t="shared" si="388"/>
        <v>0</v>
      </c>
      <c r="AO431" s="83">
        <f t="shared" si="389"/>
        <v>0</v>
      </c>
      <c r="AP431" s="83">
        <f t="shared" si="390"/>
        <v>0</v>
      </c>
      <c r="AQ431" s="83">
        <f t="shared" si="391"/>
        <v>0</v>
      </c>
      <c r="AR431" s="83">
        <f t="shared" si="392"/>
        <v>0</v>
      </c>
      <c r="AT431" t="s">
        <v>15</v>
      </c>
    </row>
    <row r="432" spans="1:46" x14ac:dyDescent="0.25">
      <c r="A432" s="10" t="str">
        <f>KPCO_Additions_Summer!A432</f>
        <v>Residential - High_23-25</v>
      </c>
      <c r="B432" s="10">
        <f>KPCO_Additions_Summer!B432</f>
        <v>2041</v>
      </c>
      <c r="C432" s="10" t="str">
        <f>KPCO_Additions_Summer!C432</f>
        <v>DSM Resources</v>
      </c>
      <c r="D432" s="102"/>
      <c r="E432" s="102"/>
      <c r="F432" s="102"/>
      <c r="G432" s="103"/>
      <c r="H432" s="103"/>
      <c r="I432" s="103"/>
      <c r="J432" s="103"/>
      <c r="K432" s="103"/>
      <c r="L432" s="103"/>
      <c r="M432" s="103"/>
      <c r="N432" s="103"/>
      <c r="O432" s="103"/>
      <c r="P432" s="102"/>
      <c r="R432" s="83">
        <f t="shared" si="357"/>
        <v>0</v>
      </c>
      <c r="S432" s="83">
        <f t="shared" si="358"/>
        <v>0</v>
      </c>
      <c r="T432" s="83">
        <f t="shared" si="359"/>
        <v>0</v>
      </c>
      <c r="U432" s="83">
        <f t="shared" si="360"/>
        <v>0</v>
      </c>
      <c r="V432" s="83">
        <f t="shared" si="396"/>
        <v>0</v>
      </c>
      <c r="W432" s="83">
        <f t="shared" si="396"/>
        <v>0</v>
      </c>
      <c r="X432" s="83">
        <f t="shared" si="370"/>
        <v>0</v>
      </c>
      <c r="Y432" s="83">
        <f t="shared" si="371"/>
        <v>0</v>
      </c>
      <c r="Z432" s="83">
        <f t="shared" si="372"/>
        <v>0</v>
      </c>
      <c r="AA432" s="83">
        <f t="shared" si="393"/>
        <v>0</v>
      </c>
      <c r="AB432" s="83">
        <f t="shared" si="397"/>
        <v>0</v>
      </c>
      <c r="AC432" s="83">
        <f t="shared" si="397"/>
        <v>0</v>
      </c>
      <c r="AD432" s="83">
        <f t="shared" si="394"/>
        <v>0</v>
      </c>
      <c r="AF432" s="83">
        <f t="shared" si="395"/>
        <v>0</v>
      </c>
      <c r="AG432" s="83">
        <f t="shared" si="381"/>
        <v>0</v>
      </c>
      <c r="AH432" s="83">
        <f t="shared" si="382"/>
        <v>0</v>
      </c>
      <c r="AI432" s="83">
        <f t="shared" si="383"/>
        <v>0</v>
      </c>
      <c r="AJ432" s="83">
        <f t="shared" si="384"/>
        <v>0</v>
      </c>
      <c r="AK432" s="83">
        <f t="shared" si="385"/>
        <v>0</v>
      </c>
      <c r="AL432" s="83">
        <f t="shared" si="386"/>
        <v>0</v>
      </c>
      <c r="AM432" s="83">
        <f t="shared" si="387"/>
        <v>0</v>
      </c>
      <c r="AN432" s="83">
        <f t="shared" si="388"/>
        <v>0</v>
      </c>
      <c r="AO432" s="83">
        <f t="shared" si="389"/>
        <v>0</v>
      </c>
      <c r="AP432" s="83">
        <f t="shared" si="390"/>
        <v>0</v>
      </c>
      <c r="AQ432" s="83">
        <f t="shared" si="391"/>
        <v>0</v>
      </c>
      <c r="AR432" s="83">
        <f t="shared" si="392"/>
        <v>0</v>
      </c>
      <c r="AT432" t="s">
        <v>15</v>
      </c>
    </row>
    <row r="433" spans="1:46" x14ac:dyDescent="0.25">
      <c r="A433" s="10" t="str">
        <f>KPCO_Additions_Summer!A433</f>
        <v>Residential - High_23-25</v>
      </c>
      <c r="B433" s="10">
        <f>KPCO_Additions_Summer!B433</f>
        <v>2042</v>
      </c>
      <c r="C433" s="10" t="str">
        <f>KPCO_Additions_Summer!C433</f>
        <v>DSM Resources</v>
      </c>
      <c r="D433" s="102"/>
      <c r="E433" s="102"/>
      <c r="F433" s="102"/>
      <c r="G433" s="103"/>
      <c r="H433" s="103"/>
      <c r="I433" s="103"/>
      <c r="J433" s="103"/>
      <c r="K433" s="103"/>
      <c r="L433" s="103"/>
      <c r="M433" s="103"/>
      <c r="N433" s="103"/>
      <c r="O433" s="103"/>
      <c r="P433" s="102"/>
      <c r="R433" s="83">
        <f t="shared" si="357"/>
        <v>0</v>
      </c>
      <c r="S433" s="83">
        <f t="shared" si="358"/>
        <v>0</v>
      </c>
      <c r="T433" s="83">
        <f t="shared" si="359"/>
        <v>0</v>
      </c>
      <c r="U433" s="83">
        <f t="shared" si="360"/>
        <v>0</v>
      </c>
      <c r="V433" s="83">
        <f t="shared" si="396"/>
        <v>0</v>
      </c>
      <c r="W433" s="83">
        <f t="shared" si="396"/>
        <v>0</v>
      </c>
      <c r="X433" s="83">
        <f t="shared" si="370"/>
        <v>0</v>
      </c>
      <c r="Y433" s="83">
        <f t="shared" si="371"/>
        <v>0</v>
      </c>
      <c r="Z433" s="83">
        <f t="shared" si="372"/>
        <v>0</v>
      </c>
      <c r="AA433" s="83">
        <f t="shared" si="393"/>
        <v>0</v>
      </c>
      <c r="AB433" s="83">
        <f t="shared" si="397"/>
        <v>0</v>
      </c>
      <c r="AC433" s="83">
        <f t="shared" si="397"/>
        <v>0</v>
      </c>
      <c r="AD433" s="83">
        <f t="shared" si="394"/>
        <v>0</v>
      </c>
      <c r="AF433" s="83">
        <f t="shared" si="395"/>
        <v>0</v>
      </c>
      <c r="AG433" s="83">
        <f t="shared" si="381"/>
        <v>0</v>
      </c>
      <c r="AH433" s="83">
        <f t="shared" si="382"/>
        <v>0</v>
      </c>
      <c r="AI433" s="83">
        <f t="shared" si="383"/>
        <v>0</v>
      </c>
      <c r="AJ433" s="83">
        <f t="shared" si="384"/>
        <v>0</v>
      </c>
      <c r="AK433" s="83">
        <f t="shared" si="385"/>
        <v>0</v>
      </c>
      <c r="AL433" s="83">
        <f t="shared" si="386"/>
        <v>0</v>
      </c>
      <c r="AM433" s="83">
        <f t="shared" si="387"/>
        <v>0</v>
      </c>
      <c r="AN433" s="83">
        <f t="shared" si="388"/>
        <v>0</v>
      </c>
      <c r="AO433" s="83">
        <f t="shared" si="389"/>
        <v>0</v>
      </c>
      <c r="AP433" s="83">
        <f t="shared" si="390"/>
        <v>0</v>
      </c>
      <c r="AQ433" s="83">
        <f t="shared" si="391"/>
        <v>0</v>
      </c>
      <c r="AR433" s="83">
        <f t="shared" si="392"/>
        <v>0</v>
      </c>
      <c r="AT433" t="s">
        <v>15</v>
      </c>
    </row>
    <row r="434" spans="1:46" x14ac:dyDescent="0.25">
      <c r="A434" s="10" t="str">
        <f>KPCO_Additions_Summer!A434</f>
        <v>Residential - High_23-25</v>
      </c>
      <c r="B434" s="10">
        <f>KPCO_Additions_Summer!B434</f>
        <v>2043</v>
      </c>
      <c r="C434" s="10" t="str">
        <f>KPCO_Additions_Summer!C434</f>
        <v>DSM Resources</v>
      </c>
      <c r="D434" s="102"/>
      <c r="E434" s="102"/>
      <c r="F434" s="102"/>
      <c r="G434" s="103"/>
      <c r="H434" s="103"/>
      <c r="I434" s="103"/>
      <c r="J434" s="103"/>
      <c r="K434" s="103"/>
      <c r="L434" s="103"/>
      <c r="M434" s="103"/>
      <c r="N434" s="103"/>
      <c r="O434" s="103"/>
      <c r="P434" s="102"/>
      <c r="R434" s="83">
        <f t="shared" si="357"/>
        <v>0</v>
      </c>
      <c r="S434" s="83">
        <f t="shared" si="358"/>
        <v>0</v>
      </c>
      <c r="T434" s="83">
        <f t="shared" si="359"/>
        <v>0</v>
      </c>
      <c r="U434" s="83">
        <f t="shared" si="360"/>
        <v>0</v>
      </c>
      <c r="V434" s="83">
        <f t="shared" si="396"/>
        <v>0</v>
      </c>
      <c r="W434" s="83">
        <f t="shared" si="396"/>
        <v>0</v>
      </c>
      <c r="X434" s="83">
        <f t="shared" si="370"/>
        <v>0</v>
      </c>
      <c r="Y434" s="83">
        <f t="shared" si="371"/>
        <v>0</v>
      </c>
      <c r="Z434" s="83">
        <f t="shared" si="372"/>
        <v>0</v>
      </c>
      <c r="AA434" s="83">
        <f t="shared" si="393"/>
        <v>0</v>
      </c>
      <c r="AB434" s="83">
        <f t="shared" si="397"/>
        <v>0</v>
      </c>
      <c r="AC434" s="83">
        <f t="shared" si="397"/>
        <v>0</v>
      </c>
      <c r="AD434" s="83">
        <f t="shared" si="394"/>
        <v>0</v>
      </c>
      <c r="AF434" s="83">
        <f t="shared" si="395"/>
        <v>0</v>
      </c>
      <c r="AG434" s="83">
        <f t="shared" si="381"/>
        <v>0</v>
      </c>
      <c r="AH434" s="83">
        <f t="shared" si="382"/>
        <v>0</v>
      </c>
      <c r="AI434" s="83">
        <f t="shared" si="383"/>
        <v>0</v>
      </c>
      <c r="AJ434" s="83">
        <f t="shared" si="384"/>
        <v>0</v>
      </c>
      <c r="AK434" s="83">
        <f t="shared" si="385"/>
        <v>0</v>
      </c>
      <c r="AL434" s="83">
        <f t="shared" si="386"/>
        <v>0</v>
      </c>
      <c r="AM434" s="83">
        <f t="shared" si="387"/>
        <v>0</v>
      </c>
      <c r="AN434" s="83">
        <f t="shared" si="388"/>
        <v>0</v>
      </c>
      <c r="AO434" s="83">
        <f t="shared" si="389"/>
        <v>0</v>
      </c>
      <c r="AP434" s="83">
        <f t="shared" si="390"/>
        <v>0</v>
      </c>
      <c r="AQ434" s="83">
        <f t="shared" si="391"/>
        <v>0</v>
      </c>
      <c r="AR434" s="83">
        <f t="shared" si="392"/>
        <v>0</v>
      </c>
      <c r="AT434" t="s">
        <v>15</v>
      </c>
    </row>
    <row r="435" spans="1:46" x14ac:dyDescent="0.25">
      <c r="A435" s="10" t="str">
        <f>KPCO_Additions_Summer!A435</f>
        <v>Residential - Behavior_23-25</v>
      </c>
      <c r="B435" s="10">
        <f>KPCO_Additions_Summer!B435</f>
        <v>2023</v>
      </c>
      <c r="C435" s="10" t="str">
        <f>KPCO_Additions_Summer!C435</f>
        <v>DSM Resources</v>
      </c>
      <c r="D435" s="102"/>
      <c r="E435" s="102"/>
      <c r="F435" s="102"/>
      <c r="G435" s="103"/>
      <c r="H435" s="103"/>
      <c r="I435" s="103"/>
      <c r="J435" s="103"/>
      <c r="K435" s="103"/>
      <c r="L435" s="103"/>
      <c r="M435" s="103"/>
      <c r="N435" s="103"/>
      <c r="O435" s="103"/>
      <c r="P435" s="102"/>
      <c r="R435" s="83">
        <f t="shared" si="357"/>
        <v>0</v>
      </c>
      <c r="S435" s="83">
        <f t="shared" si="358"/>
        <v>0</v>
      </c>
      <c r="T435" s="83">
        <f t="shared" si="359"/>
        <v>0</v>
      </c>
      <c r="U435" s="83">
        <f t="shared" si="360"/>
        <v>0</v>
      </c>
      <c r="V435" s="83">
        <f t="shared" si="396"/>
        <v>0</v>
      </c>
      <c r="W435" s="83">
        <f t="shared" si="396"/>
        <v>0</v>
      </c>
      <c r="X435" s="83">
        <f t="shared" si="370"/>
        <v>0</v>
      </c>
      <c r="Y435" s="83">
        <f t="shared" si="371"/>
        <v>0</v>
      </c>
      <c r="Z435" s="83">
        <f t="shared" si="372"/>
        <v>0</v>
      </c>
      <c r="AA435" s="83">
        <f t="shared" si="393"/>
        <v>0</v>
      </c>
      <c r="AB435" s="83">
        <f t="shared" si="397"/>
        <v>0</v>
      </c>
      <c r="AC435" s="83">
        <f t="shared" si="397"/>
        <v>0</v>
      </c>
      <c r="AD435" s="83">
        <f t="shared" si="394"/>
        <v>0</v>
      </c>
      <c r="AF435" s="83">
        <f t="shared" si="395"/>
        <v>0</v>
      </c>
      <c r="AG435" s="83">
        <f t="shared" si="381"/>
        <v>0</v>
      </c>
      <c r="AH435" s="83">
        <f t="shared" si="382"/>
        <v>0</v>
      </c>
      <c r="AI435" s="83">
        <f t="shared" si="383"/>
        <v>0</v>
      </c>
      <c r="AJ435" s="83">
        <f t="shared" si="384"/>
        <v>0</v>
      </c>
      <c r="AK435" s="83">
        <f t="shared" si="385"/>
        <v>0</v>
      </c>
      <c r="AL435" s="83">
        <f t="shared" si="386"/>
        <v>0</v>
      </c>
      <c r="AM435" s="83">
        <f t="shared" si="387"/>
        <v>0</v>
      </c>
      <c r="AN435" s="83">
        <f t="shared" si="388"/>
        <v>0</v>
      </c>
      <c r="AO435" s="83">
        <f t="shared" si="389"/>
        <v>0</v>
      </c>
      <c r="AP435" s="83">
        <f t="shared" si="390"/>
        <v>0</v>
      </c>
      <c r="AQ435" s="83">
        <f t="shared" si="391"/>
        <v>0</v>
      </c>
      <c r="AR435" s="83">
        <f t="shared" si="392"/>
        <v>0</v>
      </c>
      <c r="AT435" t="s">
        <v>15</v>
      </c>
    </row>
    <row r="436" spans="1:46" x14ac:dyDescent="0.25">
      <c r="A436" s="10" t="str">
        <f>KPCO_Additions_Summer!A436</f>
        <v>Residential - Behavior_23-25</v>
      </c>
      <c r="B436" s="10">
        <f>KPCO_Additions_Summer!B436</f>
        <v>2024</v>
      </c>
      <c r="C436" s="10" t="str">
        <f>KPCO_Additions_Summer!C436</f>
        <v>DSM Resources</v>
      </c>
      <c r="D436" s="102"/>
      <c r="E436" s="102"/>
      <c r="F436" s="102"/>
      <c r="G436" s="103"/>
      <c r="H436" s="103"/>
      <c r="I436" s="103"/>
      <c r="J436" s="103"/>
      <c r="K436" s="103"/>
      <c r="L436" s="103"/>
      <c r="M436" s="103"/>
      <c r="N436" s="103"/>
      <c r="O436" s="103"/>
      <c r="P436" s="102"/>
      <c r="R436" s="83">
        <f t="shared" si="357"/>
        <v>0</v>
      </c>
      <c r="S436" s="83">
        <f t="shared" si="358"/>
        <v>0</v>
      </c>
      <c r="T436" s="83">
        <f t="shared" si="359"/>
        <v>0</v>
      </c>
      <c r="U436" s="83">
        <f t="shared" si="360"/>
        <v>0</v>
      </c>
      <c r="V436" s="83">
        <f t="shared" si="396"/>
        <v>0</v>
      </c>
      <c r="W436" s="83">
        <f t="shared" si="396"/>
        <v>0</v>
      </c>
      <c r="X436" s="83">
        <f t="shared" si="370"/>
        <v>0</v>
      </c>
      <c r="Y436" s="83">
        <f t="shared" si="371"/>
        <v>0</v>
      </c>
      <c r="Z436" s="83">
        <f t="shared" si="372"/>
        <v>0</v>
      </c>
      <c r="AA436" s="83">
        <f t="shared" si="393"/>
        <v>0</v>
      </c>
      <c r="AB436" s="83">
        <f t="shared" si="397"/>
        <v>0</v>
      </c>
      <c r="AC436" s="83">
        <f t="shared" si="397"/>
        <v>0</v>
      </c>
      <c r="AD436" s="83">
        <f t="shared" si="394"/>
        <v>0</v>
      </c>
      <c r="AF436" s="83">
        <f t="shared" si="395"/>
        <v>0</v>
      </c>
      <c r="AG436" s="83">
        <f t="shared" si="381"/>
        <v>0</v>
      </c>
      <c r="AH436" s="83">
        <f t="shared" si="382"/>
        <v>0</v>
      </c>
      <c r="AI436" s="83">
        <f t="shared" si="383"/>
        <v>0</v>
      </c>
      <c r="AJ436" s="83">
        <f t="shared" si="384"/>
        <v>0</v>
      </c>
      <c r="AK436" s="83">
        <f t="shared" si="385"/>
        <v>0</v>
      </c>
      <c r="AL436" s="83">
        <f t="shared" si="386"/>
        <v>0</v>
      </c>
      <c r="AM436" s="83">
        <f t="shared" si="387"/>
        <v>0</v>
      </c>
      <c r="AN436" s="83">
        <f t="shared" si="388"/>
        <v>0</v>
      </c>
      <c r="AO436" s="83">
        <f t="shared" si="389"/>
        <v>0</v>
      </c>
      <c r="AP436" s="83">
        <f t="shared" si="390"/>
        <v>0</v>
      </c>
      <c r="AQ436" s="83">
        <f t="shared" si="391"/>
        <v>0</v>
      </c>
      <c r="AR436" s="83">
        <f t="shared" si="392"/>
        <v>0</v>
      </c>
      <c r="AT436" t="s">
        <v>15</v>
      </c>
    </row>
    <row r="437" spans="1:46" x14ac:dyDescent="0.25">
      <c r="A437" s="10" t="str">
        <f>KPCO_Additions_Summer!A437</f>
        <v>Residential - Behavior_23-25</v>
      </c>
      <c r="B437" s="10">
        <f>KPCO_Additions_Summer!B437</f>
        <v>2025</v>
      </c>
      <c r="C437" s="10" t="str">
        <f>KPCO_Additions_Summer!C437</f>
        <v>DSM Resources</v>
      </c>
      <c r="D437" s="102"/>
      <c r="E437" s="102"/>
      <c r="F437" s="102"/>
      <c r="G437" s="103"/>
      <c r="H437" s="103"/>
      <c r="I437" s="103"/>
      <c r="J437" s="103"/>
      <c r="K437" s="103"/>
      <c r="L437" s="103"/>
      <c r="M437" s="103"/>
      <c r="N437" s="103"/>
      <c r="O437" s="103"/>
      <c r="P437" s="102"/>
      <c r="R437" s="83">
        <f t="shared" si="357"/>
        <v>0</v>
      </c>
      <c r="S437" s="83">
        <f t="shared" si="358"/>
        <v>0</v>
      </c>
      <c r="T437" s="83">
        <f t="shared" si="359"/>
        <v>0</v>
      </c>
      <c r="U437" s="83">
        <f t="shared" si="360"/>
        <v>0</v>
      </c>
      <c r="V437" s="83">
        <f t="shared" si="396"/>
        <v>0</v>
      </c>
      <c r="W437" s="83">
        <f t="shared" si="396"/>
        <v>0</v>
      </c>
      <c r="X437" s="83">
        <f t="shared" si="370"/>
        <v>0</v>
      </c>
      <c r="Y437" s="83">
        <f t="shared" si="371"/>
        <v>0</v>
      </c>
      <c r="Z437" s="83">
        <f t="shared" si="372"/>
        <v>0</v>
      </c>
      <c r="AA437" s="83">
        <f t="shared" si="393"/>
        <v>0</v>
      </c>
      <c r="AB437" s="83">
        <f t="shared" si="397"/>
        <v>0</v>
      </c>
      <c r="AC437" s="83">
        <f t="shared" si="397"/>
        <v>0</v>
      </c>
      <c r="AD437" s="83">
        <f t="shared" si="394"/>
        <v>0</v>
      </c>
      <c r="AF437" s="83">
        <f t="shared" si="395"/>
        <v>0</v>
      </c>
      <c r="AG437" s="83">
        <f t="shared" si="381"/>
        <v>0</v>
      </c>
      <c r="AH437" s="83">
        <f t="shared" si="382"/>
        <v>0</v>
      </c>
      <c r="AI437" s="83">
        <f t="shared" si="383"/>
        <v>0</v>
      </c>
      <c r="AJ437" s="83">
        <f t="shared" si="384"/>
        <v>0</v>
      </c>
      <c r="AK437" s="83">
        <f t="shared" si="385"/>
        <v>0</v>
      </c>
      <c r="AL437" s="83">
        <f t="shared" si="386"/>
        <v>0</v>
      </c>
      <c r="AM437" s="83">
        <f t="shared" si="387"/>
        <v>0</v>
      </c>
      <c r="AN437" s="83">
        <f t="shared" si="388"/>
        <v>0</v>
      </c>
      <c r="AO437" s="83">
        <f t="shared" si="389"/>
        <v>0</v>
      </c>
      <c r="AP437" s="83">
        <f t="shared" si="390"/>
        <v>0</v>
      </c>
      <c r="AQ437" s="83">
        <f t="shared" si="391"/>
        <v>0</v>
      </c>
      <c r="AR437" s="83">
        <f t="shared" si="392"/>
        <v>0</v>
      </c>
      <c r="AT437" t="s">
        <v>15</v>
      </c>
    </row>
    <row r="438" spans="1:46" x14ac:dyDescent="0.25">
      <c r="A438" s="10" t="str">
        <f>KPCO_Additions_Summer!A438</f>
        <v>Residential - Behavior_23-25</v>
      </c>
      <c r="B438" s="10">
        <f>KPCO_Additions_Summer!B438</f>
        <v>2026</v>
      </c>
      <c r="C438" s="10" t="str">
        <f>KPCO_Additions_Summer!C438</f>
        <v>DSM Resources</v>
      </c>
      <c r="D438" s="102"/>
      <c r="E438" s="102"/>
      <c r="F438" s="102"/>
      <c r="G438" s="103"/>
      <c r="H438" s="103"/>
      <c r="I438" s="103"/>
      <c r="J438" s="103"/>
      <c r="K438" s="103"/>
      <c r="L438" s="103"/>
      <c r="M438" s="103"/>
      <c r="N438" s="103"/>
      <c r="O438" s="103"/>
      <c r="P438" s="102"/>
      <c r="R438" s="83">
        <f t="shared" si="357"/>
        <v>0</v>
      </c>
      <c r="S438" s="83">
        <f t="shared" si="358"/>
        <v>0</v>
      </c>
      <c r="T438" s="83">
        <f t="shared" si="359"/>
        <v>0</v>
      </c>
      <c r="U438" s="83">
        <f t="shared" si="360"/>
        <v>0</v>
      </c>
      <c r="V438" s="83">
        <f t="shared" si="396"/>
        <v>0</v>
      </c>
      <c r="W438" s="83">
        <f t="shared" si="396"/>
        <v>0</v>
      </c>
      <c r="X438" s="83">
        <f t="shared" si="370"/>
        <v>0</v>
      </c>
      <c r="Y438" s="83">
        <f t="shared" si="371"/>
        <v>0</v>
      </c>
      <c r="Z438" s="83">
        <f t="shared" si="372"/>
        <v>0</v>
      </c>
      <c r="AA438" s="83">
        <f t="shared" si="393"/>
        <v>0</v>
      </c>
      <c r="AB438" s="83">
        <f t="shared" si="397"/>
        <v>0</v>
      </c>
      <c r="AC438" s="83">
        <f t="shared" si="397"/>
        <v>0</v>
      </c>
      <c r="AD438" s="83">
        <f t="shared" si="394"/>
        <v>0</v>
      </c>
      <c r="AF438" s="83">
        <f t="shared" si="395"/>
        <v>0</v>
      </c>
      <c r="AG438" s="83">
        <f t="shared" si="381"/>
        <v>0</v>
      </c>
      <c r="AH438" s="83">
        <f t="shared" si="382"/>
        <v>0</v>
      </c>
      <c r="AI438" s="83">
        <f t="shared" si="383"/>
        <v>0</v>
      </c>
      <c r="AJ438" s="83">
        <f t="shared" si="384"/>
        <v>0</v>
      </c>
      <c r="AK438" s="83">
        <f t="shared" si="385"/>
        <v>0</v>
      </c>
      <c r="AL438" s="83">
        <f t="shared" si="386"/>
        <v>0</v>
      </c>
      <c r="AM438" s="83">
        <f t="shared" si="387"/>
        <v>0</v>
      </c>
      <c r="AN438" s="83">
        <f t="shared" si="388"/>
        <v>0</v>
      </c>
      <c r="AO438" s="83">
        <f t="shared" si="389"/>
        <v>0</v>
      </c>
      <c r="AP438" s="83">
        <f t="shared" si="390"/>
        <v>0</v>
      </c>
      <c r="AQ438" s="83">
        <f t="shared" si="391"/>
        <v>0</v>
      </c>
      <c r="AR438" s="83">
        <f t="shared" si="392"/>
        <v>0</v>
      </c>
      <c r="AT438" t="s">
        <v>15</v>
      </c>
    </row>
    <row r="439" spans="1:46" x14ac:dyDescent="0.25">
      <c r="A439" s="10" t="str">
        <f>KPCO_Additions_Summer!A439</f>
        <v>Residential - Behavior_23-25</v>
      </c>
      <c r="B439" s="10">
        <f>KPCO_Additions_Summer!B439</f>
        <v>2027</v>
      </c>
      <c r="C439" s="10" t="str">
        <f>KPCO_Additions_Summer!C439</f>
        <v>DSM Resources</v>
      </c>
      <c r="D439" s="102"/>
      <c r="E439" s="102"/>
      <c r="F439" s="102"/>
      <c r="G439" s="103"/>
      <c r="H439" s="103"/>
      <c r="I439" s="103"/>
      <c r="J439" s="103"/>
      <c r="K439" s="103"/>
      <c r="L439" s="103"/>
      <c r="M439" s="103"/>
      <c r="N439" s="103"/>
      <c r="O439" s="103"/>
      <c r="P439" s="102"/>
      <c r="R439" s="83">
        <f t="shared" si="357"/>
        <v>0</v>
      </c>
      <c r="S439" s="83">
        <f t="shared" si="358"/>
        <v>0</v>
      </c>
      <c r="T439" s="83">
        <f t="shared" si="359"/>
        <v>0</v>
      </c>
      <c r="U439" s="83">
        <f t="shared" si="360"/>
        <v>0</v>
      </c>
      <c r="V439" s="83">
        <f t="shared" si="396"/>
        <v>0</v>
      </c>
      <c r="W439" s="83">
        <f t="shared" si="396"/>
        <v>0</v>
      </c>
      <c r="X439" s="83">
        <f t="shared" si="370"/>
        <v>0</v>
      </c>
      <c r="Y439" s="83">
        <f t="shared" si="371"/>
        <v>0</v>
      </c>
      <c r="Z439" s="83">
        <f t="shared" si="372"/>
        <v>0</v>
      </c>
      <c r="AA439" s="83">
        <f t="shared" si="393"/>
        <v>0</v>
      </c>
      <c r="AB439" s="83">
        <f t="shared" si="397"/>
        <v>0</v>
      </c>
      <c r="AC439" s="83">
        <f t="shared" si="397"/>
        <v>0</v>
      </c>
      <c r="AD439" s="83">
        <f t="shared" si="394"/>
        <v>0</v>
      </c>
      <c r="AF439" s="83">
        <f t="shared" si="395"/>
        <v>0</v>
      </c>
      <c r="AG439" s="83">
        <f t="shared" si="381"/>
        <v>0</v>
      </c>
      <c r="AH439" s="83">
        <f t="shared" si="382"/>
        <v>0</v>
      </c>
      <c r="AI439" s="83">
        <f t="shared" si="383"/>
        <v>0</v>
      </c>
      <c r="AJ439" s="83">
        <f t="shared" si="384"/>
        <v>0</v>
      </c>
      <c r="AK439" s="83">
        <f t="shared" si="385"/>
        <v>0</v>
      </c>
      <c r="AL439" s="83">
        <f t="shared" si="386"/>
        <v>0</v>
      </c>
      <c r="AM439" s="83">
        <f t="shared" si="387"/>
        <v>0</v>
      </c>
      <c r="AN439" s="83">
        <f t="shared" si="388"/>
        <v>0</v>
      </c>
      <c r="AO439" s="83">
        <f t="shared" si="389"/>
        <v>0</v>
      </c>
      <c r="AP439" s="83">
        <f t="shared" si="390"/>
        <v>0</v>
      </c>
      <c r="AQ439" s="83">
        <f t="shared" si="391"/>
        <v>0</v>
      </c>
      <c r="AR439" s="83">
        <f t="shared" si="392"/>
        <v>0</v>
      </c>
      <c r="AT439" t="s">
        <v>15</v>
      </c>
    </row>
    <row r="440" spans="1:46" x14ac:dyDescent="0.25">
      <c r="A440" s="10" t="str">
        <f>KPCO_Additions_Summer!A440</f>
        <v>Residential - Behavior_23-25</v>
      </c>
      <c r="B440" s="10">
        <f>KPCO_Additions_Summer!B440</f>
        <v>2028</v>
      </c>
      <c r="C440" s="10" t="str">
        <f>KPCO_Additions_Summer!C440</f>
        <v>DSM Resources</v>
      </c>
      <c r="D440" s="102"/>
      <c r="E440" s="102"/>
      <c r="F440" s="102"/>
      <c r="G440" s="103"/>
      <c r="H440" s="103"/>
      <c r="I440" s="103"/>
      <c r="J440" s="103"/>
      <c r="K440" s="103"/>
      <c r="L440" s="103"/>
      <c r="M440" s="103"/>
      <c r="N440" s="103"/>
      <c r="O440" s="103"/>
      <c r="P440" s="102"/>
      <c r="R440" s="83">
        <f t="shared" si="357"/>
        <v>0</v>
      </c>
      <c r="S440" s="83">
        <f t="shared" si="358"/>
        <v>0</v>
      </c>
      <c r="T440" s="83">
        <f t="shared" si="359"/>
        <v>0</v>
      </c>
      <c r="U440" s="83">
        <f t="shared" si="360"/>
        <v>0</v>
      </c>
      <c r="V440" s="83">
        <f t="shared" si="396"/>
        <v>0</v>
      </c>
      <c r="W440" s="83">
        <f t="shared" si="396"/>
        <v>0</v>
      </c>
      <c r="X440" s="83">
        <f t="shared" si="370"/>
        <v>0</v>
      </c>
      <c r="Y440" s="83">
        <f t="shared" si="371"/>
        <v>0</v>
      </c>
      <c r="Z440" s="83">
        <f t="shared" si="372"/>
        <v>0</v>
      </c>
      <c r="AA440" s="83">
        <f t="shared" si="393"/>
        <v>0</v>
      </c>
      <c r="AB440" s="83">
        <f t="shared" si="397"/>
        <v>0</v>
      </c>
      <c r="AC440" s="83">
        <f t="shared" si="397"/>
        <v>0</v>
      </c>
      <c r="AD440" s="83">
        <f t="shared" si="394"/>
        <v>0</v>
      </c>
      <c r="AF440" s="83">
        <f t="shared" si="395"/>
        <v>0</v>
      </c>
      <c r="AG440" s="83">
        <f t="shared" si="381"/>
        <v>0</v>
      </c>
      <c r="AH440" s="83">
        <f t="shared" si="382"/>
        <v>0</v>
      </c>
      <c r="AI440" s="83">
        <f t="shared" si="383"/>
        <v>0</v>
      </c>
      <c r="AJ440" s="83">
        <f t="shared" si="384"/>
        <v>0</v>
      </c>
      <c r="AK440" s="83">
        <f t="shared" si="385"/>
        <v>0</v>
      </c>
      <c r="AL440" s="83">
        <f t="shared" si="386"/>
        <v>0</v>
      </c>
      <c r="AM440" s="83">
        <f t="shared" si="387"/>
        <v>0</v>
      </c>
      <c r="AN440" s="83">
        <f t="shared" si="388"/>
        <v>0</v>
      </c>
      <c r="AO440" s="83">
        <f t="shared" si="389"/>
        <v>0</v>
      </c>
      <c r="AP440" s="83">
        <f t="shared" si="390"/>
        <v>0</v>
      </c>
      <c r="AQ440" s="83">
        <f t="shared" si="391"/>
        <v>0</v>
      </c>
      <c r="AR440" s="83">
        <f t="shared" si="392"/>
        <v>0</v>
      </c>
      <c r="AT440" t="s">
        <v>15</v>
      </c>
    </row>
    <row r="441" spans="1:46" x14ac:dyDescent="0.25">
      <c r="A441" s="10" t="str">
        <f>KPCO_Additions_Summer!A441</f>
        <v>Residential - Behavior_23-25</v>
      </c>
      <c r="B441" s="10">
        <f>KPCO_Additions_Summer!B441</f>
        <v>2029</v>
      </c>
      <c r="C441" s="10" t="str">
        <f>KPCO_Additions_Summer!C441</f>
        <v>DSM Resources</v>
      </c>
      <c r="D441" s="102"/>
      <c r="E441" s="102"/>
      <c r="F441" s="102"/>
      <c r="G441" s="103"/>
      <c r="H441" s="103"/>
      <c r="I441" s="103"/>
      <c r="J441" s="103"/>
      <c r="K441" s="103"/>
      <c r="L441" s="103"/>
      <c r="M441" s="103"/>
      <c r="N441" s="103"/>
      <c r="O441" s="103"/>
      <c r="P441" s="102"/>
      <c r="R441" s="83">
        <f t="shared" si="357"/>
        <v>0</v>
      </c>
      <c r="S441" s="83">
        <f t="shared" si="358"/>
        <v>0</v>
      </c>
      <c r="T441" s="83">
        <f t="shared" si="359"/>
        <v>0</v>
      </c>
      <c r="U441" s="83">
        <f t="shared" si="360"/>
        <v>0</v>
      </c>
      <c r="V441" s="83">
        <f t="shared" ref="V441:W456" si="398">H441</f>
        <v>0</v>
      </c>
      <c r="W441" s="83">
        <f t="shared" si="398"/>
        <v>0</v>
      </c>
      <c r="X441" s="83">
        <f t="shared" si="370"/>
        <v>0</v>
      </c>
      <c r="Y441" s="83">
        <f t="shared" si="371"/>
        <v>0</v>
      </c>
      <c r="Z441" s="83">
        <f t="shared" si="372"/>
        <v>0</v>
      </c>
      <c r="AA441" s="83">
        <f t="shared" si="393"/>
        <v>0</v>
      </c>
      <c r="AB441" s="83">
        <f t="shared" ref="AB441:AC456" si="399">N441</f>
        <v>0</v>
      </c>
      <c r="AC441" s="83">
        <f t="shared" si="399"/>
        <v>0</v>
      </c>
      <c r="AD441" s="83">
        <f t="shared" si="394"/>
        <v>0</v>
      </c>
      <c r="AF441" s="83">
        <f t="shared" si="395"/>
        <v>0</v>
      </c>
      <c r="AG441" s="83">
        <f t="shared" si="381"/>
        <v>0</v>
      </c>
      <c r="AH441" s="83">
        <f t="shared" si="382"/>
        <v>0</v>
      </c>
      <c r="AI441" s="83">
        <f t="shared" si="383"/>
        <v>0</v>
      </c>
      <c r="AJ441" s="83">
        <f t="shared" si="384"/>
        <v>0</v>
      </c>
      <c r="AK441" s="83">
        <f t="shared" si="385"/>
        <v>0</v>
      </c>
      <c r="AL441" s="83">
        <f t="shared" si="386"/>
        <v>0</v>
      </c>
      <c r="AM441" s="83">
        <f t="shared" si="387"/>
        <v>0</v>
      </c>
      <c r="AN441" s="83">
        <f t="shared" si="388"/>
        <v>0</v>
      </c>
      <c r="AO441" s="83">
        <f t="shared" si="389"/>
        <v>0</v>
      </c>
      <c r="AP441" s="83">
        <f t="shared" si="390"/>
        <v>0</v>
      </c>
      <c r="AQ441" s="83">
        <f t="shared" si="391"/>
        <v>0</v>
      </c>
      <c r="AR441" s="83">
        <f t="shared" si="392"/>
        <v>0</v>
      </c>
      <c r="AT441" t="s">
        <v>15</v>
      </c>
    </row>
    <row r="442" spans="1:46" x14ac:dyDescent="0.25">
      <c r="A442" s="10" t="str">
        <f>KPCO_Additions_Summer!A442</f>
        <v>Residential - Behavior_23-25</v>
      </c>
      <c r="B442" s="10">
        <f>KPCO_Additions_Summer!B442</f>
        <v>2030</v>
      </c>
      <c r="C442" s="10" t="str">
        <f>KPCO_Additions_Summer!C442</f>
        <v>DSM Resources</v>
      </c>
      <c r="D442" s="102"/>
      <c r="E442" s="102"/>
      <c r="F442" s="102"/>
      <c r="G442" s="103"/>
      <c r="H442" s="103"/>
      <c r="I442" s="103"/>
      <c r="J442" s="103"/>
      <c r="K442" s="103"/>
      <c r="L442" s="103"/>
      <c r="M442" s="103"/>
      <c r="N442" s="103"/>
      <c r="O442" s="103"/>
      <c r="P442" s="102"/>
      <c r="R442" s="83">
        <f t="shared" si="357"/>
        <v>0</v>
      </c>
      <c r="S442" s="83">
        <f t="shared" si="358"/>
        <v>0</v>
      </c>
      <c r="T442" s="83">
        <f t="shared" si="359"/>
        <v>0</v>
      </c>
      <c r="U442" s="83">
        <f t="shared" si="360"/>
        <v>0</v>
      </c>
      <c r="V442" s="83">
        <f t="shared" si="398"/>
        <v>0</v>
      </c>
      <c r="W442" s="83">
        <f t="shared" si="398"/>
        <v>0</v>
      </c>
      <c r="X442" s="83">
        <f t="shared" si="370"/>
        <v>0</v>
      </c>
      <c r="Y442" s="83">
        <f t="shared" si="371"/>
        <v>0</v>
      </c>
      <c r="Z442" s="83">
        <f t="shared" si="372"/>
        <v>0</v>
      </c>
      <c r="AA442" s="83">
        <f t="shared" si="393"/>
        <v>0</v>
      </c>
      <c r="AB442" s="83">
        <f t="shared" si="399"/>
        <v>0</v>
      </c>
      <c r="AC442" s="83">
        <f t="shared" si="399"/>
        <v>0</v>
      </c>
      <c r="AD442" s="83">
        <f t="shared" si="394"/>
        <v>0</v>
      </c>
      <c r="AF442" s="83">
        <f t="shared" si="395"/>
        <v>0</v>
      </c>
      <c r="AG442" s="83">
        <f t="shared" si="381"/>
        <v>0</v>
      </c>
      <c r="AH442" s="83">
        <f t="shared" si="382"/>
        <v>0</v>
      </c>
      <c r="AI442" s="83">
        <f t="shared" si="383"/>
        <v>0</v>
      </c>
      <c r="AJ442" s="83">
        <f t="shared" si="384"/>
        <v>0</v>
      </c>
      <c r="AK442" s="83">
        <f t="shared" si="385"/>
        <v>0</v>
      </c>
      <c r="AL442" s="83">
        <f t="shared" si="386"/>
        <v>0</v>
      </c>
      <c r="AM442" s="83">
        <f t="shared" si="387"/>
        <v>0</v>
      </c>
      <c r="AN442" s="83">
        <f t="shared" si="388"/>
        <v>0</v>
      </c>
      <c r="AO442" s="83">
        <f t="shared" si="389"/>
        <v>0</v>
      </c>
      <c r="AP442" s="83">
        <f t="shared" si="390"/>
        <v>0</v>
      </c>
      <c r="AQ442" s="83">
        <f t="shared" si="391"/>
        <v>0</v>
      </c>
      <c r="AR442" s="83">
        <f t="shared" si="392"/>
        <v>0</v>
      </c>
      <c r="AT442" t="s">
        <v>15</v>
      </c>
    </row>
    <row r="443" spans="1:46" x14ac:dyDescent="0.25">
      <c r="A443" s="10" t="str">
        <f>KPCO_Additions_Summer!A443</f>
        <v>Residential - Behavior_23-25</v>
      </c>
      <c r="B443" s="10">
        <f>KPCO_Additions_Summer!B443</f>
        <v>2031</v>
      </c>
      <c r="C443" s="10" t="str">
        <f>KPCO_Additions_Summer!C443</f>
        <v>DSM Resources</v>
      </c>
      <c r="D443" s="102"/>
      <c r="E443" s="102"/>
      <c r="F443" s="102"/>
      <c r="G443" s="103"/>
      <c r="H443" s="103"/>
      <c r="I443" s="103"/>
      <c r="J443" s="103"/>
      <c r="K443" s="103"/>
      <c r="L443" s="103"/>
      <c r="M443" s="103"/>
      <c r="N443" s="103"/>
      <c r="O443" s="103"/>
      <c r="P443" s="102"/>
      <c r="R443" s="83">
        <f t="shared" si="357"/>
        <v>0</v>
      </c>
      <c r="S443" s="83">
        <f t="shared" si="358"/>
        <v>0</v>
      </c>
      <c r="T443" s="83">
        <f t="shared" si="359"/>
        <v>0</v>
      </c>
      <c r="U443" s="83">
        <f t="shared" si="360"/>
        <v>0</v>
      </c>
      <c r="V443" s="83">
        <f t="shared" si="398"/>
        <v>0</v>
      </c>
      <c r="W443" s="83">
        <f t="shared" si="398"/>
        <v>0</v>
      </c>
      <c r="X443" s="83">
        <f t="shared" si="370"/>
        <v>0</v>
      </c>
      <c r="Y443" s="83">
        <f t="shared" si="371"/>
        <v>0</v>
      </c>
      <c r="Z443" s="83">
        <f t="shared" si="372"/>
        <v>0</v>
      </c>
      <c r="AA443" s="83">
        <f t="shared" si="393"/>
        <v>0</v>
      </c>
      <c r="AB443" s="83">
        <f t="shared" si="399"/>
        <v>0</v>
      </c>
      <c r="AC443" s="83">
        <f t="shared" si="399"/>
        <v>0</v>
      </c>
      <c r="AD443" s="83">
        <f t="shared" si="394"/>
        <v>0</v>
      </c>
      <c r="AF443" s="83">
        <f t="shared" si="395"/>
        <v>0</v>
      </c>
      <c r="AG443" s="83">
        <f t="shared" si="381"/>
        <v>0</v>
      </c>
      <c r="AH443" s="83">
        <f t="shared" si="382"/>
        <v>0</v>
      </c>
      <c r="AI443" s="83">
        <f t="shared" si="383"/>
        <v>0</v>
      </c>
      <c r="AJ443" s="83">
        <f t="shared" si="384"/>
        <v>0</v>
      </c>
      <c r="AK443" s="83">
        <f t="shared" si="385"/>
        <v>0</v>
      </c>
      <c r="AL443" s="83">
        <f t="shared" si="386"/>
        <v>0</v>
      </c>
      <c r="AM443" s="83">
        <f t="shared" si="387"/>
        <v>0</v>
      </c>
      <c r="AN443" s="83">
        <f t="shared" si="388"/>
        <v>0</v>
      </c>
      <c r="AO443" s="83">
        <f t="shared" si="389"/>
        <v>0</v>
      </c>
      <c r="AP443" s="83">
        <f t="shared" si="390"/>
        <v>0</v>
      </c>
      <c r="AQ443" s="83">
        <f t="shared" si="391"/>
        <v>0</v>
      </c>
      <c r="AR443" s="83">
        <f t="shared" si="392"/>
        <v>0</v>
      </c>
      <c r="AT443" t="s">
        <v>15</v>
      </c>
    </row>
    <row r="444" spans="1:46" x14ac:dyDescent="0.25">
      <c r="A444" s="10" t="str">
        <f>KPCO_Additions_Summer!A444</f>
        <v>Residential - Behavior_23-25</v>
      </c>
      <c r="B444" s="10">
        <f>KPCO_Additions_Summer!B444</f>
        <v>2032</v>
      </c>
      <c r="C444" s="10" t="str">
        <f>KPCO_Additions_Summer!C444</f>
        <v>DSM Resources</v>
      </c>
      <c r="D444" s="102"/>
      <c r="E444" s="102"/>
      <c r="F444" s="102"/>
      <c r="G444" s="103"/>
      <c r="H444" s="103"/>
      <c r="I444" s="103"/>
      <c r="J444" s="103"/>
      <c r="K444" s="103"/>
      <c r="L444" s="103"/>
      <c r="M444" s="103"/>
      <c r="N444" s="103"/>
      <c r="O444" s="103"/>
      <c r="P444" s="102"/>
      <c r="R444" s="83">
        <f t="shared" si="357"/>
        <v>0</v>
      </c>
      <c r="S444" s="83">
        <f t="shared" si="358"/>
        <v>0</v>
      </c>
      <c r="T444" s="83">
        <f t="shared" si="359"/>
        <v>0</v>
      </c>
      <c r="U444" s="83">
        <f t="shared" si="360"/>
        <v>0</v>
      </c>
      <c r="V444" s="83">
        <f t="shared" si="398"/>
        <v>0</v>
      </c>
      <c r="W444" s="83">
        <f t="shared" si="398"/>
        <v>0</v>
      </c>
      <c r="X444" s="83">
        <f t="shared" si="370"/>
        <v>0</v>
      </c>
      <c r="Y444" s="83">
        <f t="shared" si="371"/>
        <v>0</v>
      </c>
      <c r="Z444" s="83">
        <f t="shared" si="372"/>
        <v>0</v>
      </c>
      <c r="AA444" s="83">
        <f t="shared" si="393"/>
        <v>0</v>
      </c>
      <c r="AB444" s="83">
        <f t="shared" si="399"/>
        <v>0</v>
      </c>
      <c r="AC444" s="83">
        <f t="shared" si="399"/>
        <v>0</v>
      </c>
      <c r="AD444" s="83">
        <f t="shared" si="394"/>
        <v>0</v>
      </c>
      <c r="AF444" s="83">
        <f t="shared" si="395"/>
        <v>0</v>
      </c>
      <c r="AG444" s="83">
        <f t="shared" si="381"/>
        <v>0</v>
      </c>
      <c r="AH444" s="83">
        <f t="shared" si="382"/>
        <v>0</v>
      </c>
      <c r="AI444" s="83">
        <f t="shared" si="383"/>
        <v>0</v>
      </c>
      <c r="AJ444" s="83">
        <f t="shared" si="384"/>
        <v>0</v>
      </c>
      <c r="AK444" s="83">
        <f t="shared" si="385"/>
        <v>0</v>
      </c>
      <c r="AL444" s="83">
        <f t="shared" si="386"/>
        <v>0</v>
      </c>
      <c r="AM444" s="83">
        <f t="shared" si="387"/>
        <v>0</v>
      </c>
      <c r="AN444" s="83">
        <f t="shared" si="388"/>
        <v>0</v>
      </c>
      <c r="AO444" s="83">
        <f t="shared" si="389"/>
        <v>0</v>
      </c>
      <c r="AP444" s="83">
        <f t="shared" si="390"/>
        <v>0</v>
      </c>
      <c r="AQ444" s="83">
        <f t="shared" si="391"/>
        <v>0</v>
      </c>
      <c r="AR444" s="83">
        <f t="shared" si="392"/>
        <v>0</v>
      </c>
      <c r="AT444" t="s">
        <v>15</v>
      </c>
    </row>
    <row r="445" spans="1:46" x14ac:dyDescent="0.25">
      <c r="A445" s="10" t="str">
        <f>KPCO_Additions_Summer!A445</f>
        <v>Residential - Behavior_23-25</v>
      </c>
      <c r="B445" s="10">
        <f>KPCO_Additions_Summer!B445</f>
        <v>2033</v>
      </c>
      <c r="C445" s="10" t="str">
        <f>KPCO_Additions_Summer!C445</f>
        <v>DSM Resources</v>
      </c>
      <c r="D445" s="102"/>
      <c r="E445" s="102"/>
      <c r="F445" s="102"/>
      <c r="G445" s="103"/>
      <c r="H445" s="103"/>
      <c r="I445" s="103"/>
      <c r="J445" s="103"/>
      <c r="K445" s="103"/>
      <c r="L445" s="103"/>
      <c r="M445" s="103"/>
      <c r="N445" s="103"/>
      <c r="O445" s="103"/>
      <c r="P445" s="102"/>
      <c r="R445" s="83">
        <f t="shared" si="357"/>
        <v>0</v>
      </c>
      <c r="S445" s="83">
        <f t="shared" si="358"/>
        <v>0</v>
      </c>
      <c r="T445" s="83">
        <f t="shared" si="359"/>
        <v>0</v>
      </c>
      <c r="U445" s="83">
        <f t="shared" si="360"/>
        <v>0</v>
      </c>
      <c r="V445" s="83">
        <f t="shared" si="398"/>
        <v>0</v>
      </c>
      <c r="W445" s="83">
        <f t="shared" si="398"/>
        <v>0</v>
      </c>
      <c r="X445" s="83">
        <f t="shared" si="370"/>
        <v>0</v>
      </c>
      <c r="Y445" s="83">
        <f t="shared" si="371"/>
        <v>0</v>
      </c>
      <c r="Z445" s="83">
        <f t="shared" si="372"/>
        <v>0</v>
      </c>
      <c r="AA445" s="83">
        <f t="shared" si="393"/>
        <v>0</v>
      </c>
      <c r="AB445" s="83">
        <f t="shared" si="399"/>
        <v>0</v>
      </c>
      <c r="AC445" s="83">
        <f t="shared" si="399"/>
        <v>0</v>
      </c>
      <c r="AD445" s="83">
        <f t="shared" si="394"/>
        <v>0</v>
      </c>
      <c r="AF445" s="83">
        <f t="shared" si="395"/>
        <v>0</v>
      </c>
      <c r="AG445" s="83">
        <f t="shared" si="381"/>
        <v>0</v>
      </c>
      <c r="AH445" s="83">
        <f t="shared" si="382"/>
        <v>0</v>
      </c>
      <c r="AI445" s="83">
        <f t="shared" si="383"/>
        <v>0</v>
      </c>
      <c r="AJ445" s="83">
        <f t="shared" si="384"/>
        <v>0</v>
      </c>
      <c r="AK445" s="83">
        <f t="shared" si="385"/>
        <v>0</v>
      </c>
      <c r="AL445" s="83">
        <f t="shared" si="386"/>
        <v>0</v>
      </c>
      <c r="AM445" s="83">
        <f t="shared" si="387"/>
        <v>0</v>
      </c>
      <c r="AN445" s="83">
        <f t="shared" si="388"/>
        <v>0</v>
      </c>
      <c r="AO445" s="83">
        <f t="shared" si="389"/>
        <v>0</v>
      </c>
      <c r="AP445" s="83">
        <f t="shared" si="390"/>
        <v>0</v>
      </c>
      <c r="AQ445" s="83">
        <f t="shared" si="391"/>
        <v>0</v>
      </c>
      <c r="AR445" s="83">
        <f t="shared" si="392"/>
        <v>0</v>
      </c>
      <c r="AT445" t="s">
        <v>15</v>
      </c>
    </row>
    <row r="446" spans="1:46" x14ac:dyDescent="0.25">
      <c r="A446" s="10" t="str">
        <f>KPCO_Additions_Summer!A446</f>
        <v>Residential - Behavior_23-25</v>
      </c>
      <c r="B446" s="10">
        <f>KPCO_Additions_Summer!B446</f>
        <v>2034</v>
      </c>
      <c r="C446" s="10" t="str">
        <f>KPCO_Additions_Summer!C446</f>
        <v>DSM Resources</v>
      </c>
      <c r="D446" s="102"/>
      <c r="E446" s="102"/>
      <c r="F446" s="102"/>
      <c r="G446" s="103"/>
      <c r="H446" s="103"/>
      <c r="I446" s="103"/>
      <c r="J446" s="103"/>
      <c r="K446" s="103"/>
      <c r="L446" s="103"/>
      <c r="M446" s="103"/>
      <c r="N446" s="103"/>
      <c r="O446" s="103"/>
      <c r="P446" s="102"/>
      <c r="R446" s="83">
        <f t="shared" si="357"/>
        <v>0</v>
      </c>
      <c r="S446" s="83">
        <f t="shared" si="358"/>
        <v>0</v>
      </c>
      <c r="T446" s="83">
        <f t="shared" si="359"/>
        <v>0</v>
      </c>
      <c r="U446" s="83">
        <f t="shared" si="360"/>
        <v>0</v>
      </c>
      <c r="V446" s="83">
        <f t="shared" si="398"/>
        <v>0</v>
      </c>
      <c r="W446" s="83">
        <f t="shared" si="398"/>
        <v>0</v>
      </c>
      <c r="X446" s="83">
        <f t="shared" si="370"/>
        <v>0</v>
      </c>
      <c r="Y446" s="83">
        <f t="shared" si="371"/>
        <v>0</v>
      </c>
      <c r="Z446" s="83">
        <f t="shared" si="372"/>
        <v>0</v>
      </c>
      <c r="AA446" s="83">
        <f t="shared" si="393"/>
        <v>0</v>
      </c>
      <c r="AB446" s="83">
        <f t="shared" si="399"/>
        <v>0</v>
      </c>
      <c r="AC446" s="83">
        <f t="shared" si="399"/>
        <v>0</v>
      </c>
      <c r="AD446" s="83">
        <f t="shared" si="394"/>
        <v>0</v>
      </c>
      <c r="AF446" s="83">
        <f t="shared" si="395"/>
        <v>0</v>
      </c>
      <c r="AG446" s="83">
        <f t="shared" si="381"/>
        <v>0</v>
      </c>
      <c r="AH446" s="83">
        <f t="shared" si="382"/>
        <v>0</v>
      </c>
      <c r="AI446" s="83">
        <f t="shared" si="383"/>
        <v>0</v>
      </c>
      <c r="AJ446" s="83">
        <f t="shared" si="384"/>
        <v>0</v>
      </c>
      <c r="AK446" s="83">
        <f t="shared" si="385"/>
        <v>0</v>
      </c>
      <c r="AL446" s="83">
        <f t="shared" si="386"/>
        <v>0</v>
      </c>
      <c r="AM446" s="83">
        <f t="shared" si="387"/>
        <v>0</v>
      </c>
      <c r="AN446" s="83">
        <f t="shared" si="388"/>
        <v>0</v>
      </c>
      <c r="AO446" s="83">
        <f t="shared" si="389"/>
        <v>0</v>
      </c>
      <c r="AP446" s="83">
        <f t="shared" si="390"/>
        <v>0</v>
      </c>
      <c r="AQ446" s="83">
        <f t="shared" si="391"/>
        <v>0</v>
      </c>
      <c r="AR446" s="83">
        <f t="shared" si="392"/>
        <v>0</v>
      </c>
      <c r="AT446" t="s">
        <v>15</v>
      </c>
    </row>
    <row r="447" spans="1:46" x14ac:dyDescent="0.25">
      <c r="A447" s="10" t="str">
        <f>KPCO_Additions_Summer!A447</f>
        <v>Residential - Behavior_23-25</v>
      </c>
      <c r="B447" s="10">
        <f>KPCO_Additions_Summer!B447</f>
        <v>2035</v>
      </c>
      <c r="C447" s="10" t="str">
        <f>KPCO_Additions_Summer!C447</f>
        <v>DSM Resources</v>
      </c>
      <c r="D447" s="102"/>
      <c r="E447" s="102"/>
      <c r="F447" s="102"/>
      <c r="G447" s="103"/>
      <c r="H447" s="103"/>
      <c r="I447" s="103"/>
      <c r="J447" s="103"/>
      <c r="K447" s="103"/>
      <c r="L447" s="103"/>
      <c r="M447" s="103"/>
      <c r="N447" s="103"/>
      <c r="O447" s="103"/>
      <c r="P447" s="102"/>
      <c r="R447" s="83">
        <f t="shared" si="357"/>
        <v>0</v>
      </c>
      <c r="S447" s="83">
        <f t="shared" si="358"/>
        <v>0</v>
      </c>
      <c r="T447" s="83">
        <f t="shared" si="359"/>
        <v>0</v>
      </c>
      <c r="U447" s="83">
        <f t="shared" si="360"/>
        <v>0</v>
      </c>
      <c r="V447" s="83">
        <f t="shared" si="398"/>
        <v>0</v>
      </c>
      <c r="W447" s="83">
        <f t="shared" si="398"/>
        <v>0</v>
      </c>
      <c r="X447" s="83">
        <f t="shared" si="370"/>
        <v>0</v>
      </c>
      <c r="Y447" s="83">
        <f t="shared" si="371"/>
        <v>0</v>
      </c>
      <c r="Z447" s="83">
        <f t="shared" si="372"/>
        <v>0</v>
      </c>
      <c r="AA447" s="83">
        <f t="shared" si="393"/>
        <v>0</v>
      </c>
      <c r="AB447" s="83">
        <f t="shared" si="399"/>
        <v>0</v>
      </c>
      <c r="AC447" s="83">
        <f t="shared" si="399"/>
        <v>0</v>
      </c>
      <c r="AD447" s="83">
        <f t="shared" si="394"/>
        <v>0</v>
      </c>
      <c r="AF447" s="83">
        <f t="shared" si="395"/>
        <v>0</v>
      </c>
      <c r="AG447" s="83">
        <f t="shared" si="381"/>
        <v>0</v>
      </c>
      <c r="AH447" s="83">
        <f t="shared" si="382"/>
        <v>0</v>
      </c>
      <c r="AI447" s="83">
        <f t="shared" si="383"/>
        <v>0</v>
      </c>
      <c r="AJ447" s="83">
        <f t="shared" si="384"/>
        <v>0</v>
      </c>
      <c r="AK447" s="83">
        <f t="shared" si="385"/>
        <v>0</v>
      </c>
      <c r="AL447" s="83">
        <f t="shared" si="386"/>
        <v>0</v>
      </c>
      <c r="AM447" s="83">
        <f t="shared" si="387"/>
        <v>0</v>
      </c>
      <c r="AN447" s="83">
        <f t="shared" si="388"/>
        <v>0</v>
      </c>
      <c r="AO447" s="83">
        <f t="shared" si="389"/>
        <v>0</v>
      </c>
      <c r="AP447" s="83">
        <f t="shared" si="390"/>
        <v>0</v>
      </c>
      <c r="AQ447" s="83">
        <f t="shared" si="391"/>
        <v>0</v>
      </c>
      <c r="AR447" s="83">
        <f t="shared" si="392"/>
        <v>0</v>
      </c>
      <c r="AT447" t="s">
        <v>15</v>
      </c>
    </row>
    <row r="448" spans="1:46" x14ac:dyDescent="0.25">
      <c r="A448" s="10" t="str">
        <f>KPCO_Additions_Summer!A448</f>
        <v>Residential - Behavior_23-25</v>
      </c>
      <c r="B448" s="10">
        <f>KPCO_Additions_Summer!B448</f>
        <v>2036</v>
      </c>
      <c r="C448" s="10" t="str">
        <f>KPCO_Additions_Summer!C448</f>
        <v>DSM Resources</v>
      </c>
      <c r="D448" s="102"/>
      <c r="E448" s="102"/>
      <c r="F448" s="102"/>
      <c r="G448" s="103"/>
      <c r="H448" s="103"/>
      <c r="I448" s="103"/>
      <c r="J448" s="103"/>
      <c r="K448" s="103"/>
      <c r="L448" s="103"/>
      <c r="M448" s="103"/>
      <c r="N448" s="103"/>
      <c r="O448" s="103"/>
      <c r="P448" s="102"/>
      <c r="R448" s="83">
        <f t="shared" si="357"/>
        <v>0</v>
      </c>
      <c r="S448" s="83">
        <f t="shared" si="358"/>
        <v>0</v>
      </c>
      <c r="T448" s="83">
        <f t="shared" si="359"/>
        <v>0</v>
      </c>
      <c r="U448" s="83">
        <f t="shared" si="360"/>
        <v>0</v>
      </c>
      <c r="V448" s="83">
        <f t="shared" si="398"/>
        <v>0</v>
      </c>
      <c r="W448" s="83">
        <f t="shared" si="398"/>
        <v>0</v>
      </c>
      <c r="X448" s="83">
        <f t="shared" si="370"/>
        <v>0</v>
      </c>
      <c r="Y448" s="83">
        <f t="shared" si="371"/>
        <v>0</v>
      </c>
      <c r="Z448" s="83">
        <f t="shared" si="372"/>
        <v>0</v>
      </c>
      <c r="AA448" s="83">
        <f t="shared" si="393"/>
        <v>0</v>
      </c>
      <c r="AB448" s="83">
        <f t="shared" si="399"/>
        <v>0</v>
      </c>
      <c r="AC448" s="83">
        <f t="shared" si="399"/>
        <v>0</v>
      </c>
      <c r="AD448" s="83">
        <f t="shared" si="394"/>
        <v>0</v>
      </c>
      <c r="AF448" s="83">
        <f t="shared" si="395"/>
        <v>0</v>
      </c>
      <c r="AG448" s="83">
        <f t="shared" si="381"/>
        <v>0</v>
      </c>
      <c r="AH448" s="83">
        <f t="shared" si="382"/>
        <v>0</v>
      </c>
      <c r="AI448" s="83">
        <f t="shared" si="383"/>
        <v>0</v>
      </c>
      <c r="AJ448" s="83">
        <f t="shared" si="384"/>
        <v>0</v>
      </c>
      <c r="AK448" s="83">
        <f t="shared" si="385"/>
        <v>0</v>
      </c>
      <c r="AL448" s="83">
        <f t="shared" si="386"/>
        <v>0</v>
      </c>
      <c r="AM448" s="83">
        <f t="shared" si="387"/>
        <v>0</v>
      </c>
      <c r="AN448" s="83">
        <f t="shared" si="388"/>
        <v>0</v>
      </c>
      <c r="AO448" s="83">
        <f t="shared" si="389"/>
        <v>0</v>
      </c>
      <c r="AP448" s="83">
        <f t="shared" si="390"/>
        <v>0</v>
      </c>
      <c r="AQ448" s="83">
        <f t="shared" si="391"/>
        <v>0</v>
      </c>
      <c r="AR448" s="83">
        <f t="shared" si="392"/>
        <v>0</v>
      </c>
      <c r="AT448" t="s">
        <v>15</v>
      </c>
    </row>
    <row r="449" spans="1:46" x14ac:dyDescent="0.25">
      <c r="A449" s="10" t="str">
        <f>KPCO_Additions_Summer!A449</f>
        <v>Residential - Behavior_23-25</v>
      </c>
      <c r="B449" s="10">
        <f>KPCO_Additions_Summer!B449</f>
        <v>2037</v>
      </c>
      <c r="C449" s="10" t="str">
        <f>KPCO_Additions_Summer!C449</f>
        <v>DSM Resources</v>
      </c>
      <c r="D449" s="102"/>
      <c r="E449" s="102"/>
      <c r="F449" s="102"/>
      <c r="G449" s="103"/>
      <c r="H449" s="103"/>
      <c r="I449" s="103"/>
      <c r="J449" s="103"/>
      <c r="K449" s="103"/>
      <c r="L449" s="103"/>
      <c r="M449" s="103"/>
      <c r="N449" s="103"/>
      <c r="O449" s="103"/>
      <c r="P449" s="102"/>
      <c r="R449" s="83">
        <f t="shared" si="357"/>
        <v>0</v>
      </c>
      <c r="S449" s="83">
        <f t="shared" si="358"/>
        <v>0</v>
      </c>
      <c r="T449" s="83">
        <f t="shared" si="359"/>
        <v>0</v>
      </c>
      <c r="U449" s="83">
        <f t="shared" si="360"/>
        <v>0</v>
      </c>
      <c r="V449" s="83">
        <f t="shared" si="398"/>
        <v>0</v>
      </c>
      <c r="W449" s="83">
        <f t="shared" si="398"/>
        <v>0</v>
      </c>
      <c r="X449" s="83">
        <f t="shared" si="370"/>
        <v>0</v>
      </c>
      <c r="Y449" s="83">
        <f t="shared" si="371"/>
        <v>0</v>
      </c>
      <c r="Z449" s="83">
        <f t="shared" si="372"/>
        <v>0</v>
      </c>
      <c r="AA449" s="83">
        <f t="shared" si="393"/>
        <v>0</v>
      </c>
      <c r="AB449" s="83">
        <f t="shared" si="399"/>
        <v>0</v>
      </c>
      <c r="AC449" s="83">
        <f t="shared" si="399"/>
        <v>0</v>
      </c>
      <c r="AD449" s="83">
        <f t="shared" si="394"/>
        <v>0</v>
      </c>
      <c r="AF449" s="83">
        <f t="shared" si="395"/>
        <v>0</v>
      </c>
      <c r="AG449" s="83">
        <f t="shared" si="381"/>
        <v>0</v>
      </c>
      <c r="AH449" s="83">
        <f t="shared" si="382"/>
        <v>0</v>
      </c>
      <c r="AI449" s="83">
        <f t="shared" si="383"/>
        <v>0</v>
      </c>
      <c r="AJ449" s="83">
        <f t="shared" si="384"/>
        <v>0</v>
      </c>
      <c r="AK449" s="83">
        <f t="shared" si="385"/>
        <v>0</v>
      </c>
      <c r="AL449" s="83">
        <f t="shared" si="386"/>
        <v>0</v>
      </c>
      <c r="AM449" s="83">
        <f t="shared" si="387"/>
        <v>0</v>
      </c>
      <c r="AN449" s="83">
        <f t="shared" si="388"/>
        <v>0</v>
      </c>
      <c r="AO449" s="83">
        <f t="shared" si="389"/>
        <v>0</v>
      </c>
      <c r="AP449" s="83">
        <f t="shared" si="390"/>
        <v>0</v>
      </c>
      <c r="AQ449" s="83">
        <f t="shared" si="391"/>
        <v>0</v>
      </c>
      <c r="AR449" s="83">
        <f t="shared" si="392"/>
        <v>0</v>
      </c>
      <c r="AT449" t="s">
        <v>15</v>
      </c>
    </row>
    <row r="450" spans="1:46" x14ac:dyDescent="0.25">
      <c r="A450" s="10" t="str">
        <f>KPCO_Additions_Summer!A450</f>
        <v>Residential - Behavior_23-25</v>
      </c>
      <c r="B450" s="10">
        <f>KPCO_Additions_Summer!B450</f>
        <v>2038</v>
      </c>
      <c r="C450" s="10" t="str">
        <f>KPCO_Additions_Summer!C450</f>
        <v>DSM Resources</v>
      </c>
      <c r="D450" s="102"/>
      <c r="E450" s="102"/>
      <c r="F450" s="102"/>
      <c r="G450" s="103"/>
      <c r="H450" s="103"/>
      <c r="I450" s="103"/>
      <c r="J450" s="103"/>
      <c r="K450" s="103"/>
      <c r="L450" s="103"/>
      <c r="M450" s="103"/>
      <c r="N450" s="103"/>
      <c r="O450" s="103"/>
      <c r="P450" s="102"/>
      <c r="R450" s="83">
        <f t="shared" si="357"/>
        <v>0</v>
      </c>
      <c r="S450" s="83">
        <f t="shared" si="358"/>
        <v>0</v>
      </c>
      <c r="T450" s="83">
        <f t="shared" si="359"/>
        <v>0</v>
      </c>
      <c r="U450" s="83">
        <f t="shared" si="360"/>
        <v>0</v>
      </c>
      <c r="V450" s="83">
        <f t="shared" si="398"/>
        <v>0</v>
      </c>
      <c r="W450" s="83">
        <f t="shared" si="398"/>
        <v>0</v>
      </c>
      <c r="X450" s="83">
        <f t="shared" si="370"/>
        <v>0</v>
      </c>
      <c r="Y450" s="83">
        <f t="shared" si="371"/>
        <v>0</v>
      </c>
      <c r="Z450" s="83">
        <f t="shared" si="372"/>
        <v>0</v>
      </c>
      <c r="AA450" s="83">
        <f t="shared" si="393"/>
        <v>0</v>
      </c>
      <c r="AB450" s="83">
        <f t="shared" si="399"/>
        <v>0</v>
      </c>
      <c r="AC450" s="83">
        <f t="shared" si="399"/>
        <v>0</v>
      </c>
      <c r="AD450" s="83">
        <f t="shared" si="394"/>
        <v>0</v>
      </c>
      <c r="AF450" s="83">
        <f t="shared" si="395"/>
        <v>0</v>
      </c>
      <c r="AG450" s="83">
        <f t="shared" si="381"/>
        <v>0</v>
      </c>
      <c r="AH450" s="83">
        <f t="shared" si="382"/>
        <v>0</v>
      </c>
      <c r="AI450" s="83">
        <f t="shared" si="383"/>
        <v>0</v>
      </c>
      <c r="AJ450" s="83">
        <f t="shared" si="384"/>
        <v>0</v>
      </c>
      <c r="AK450" s="83">
        <f t="shared" si="385"/>
        <v>0</v>
      </c>
      <c r="AL450" s="83">
        <f t="shared" si="386"/>
        <v>0</v>
      </c>
      <c r="AM450" s="83">
        <f t="shared" si="387"/>
        <v>0</v>
      </c>
      <c r="AN450" s="83">
        <f t="shared" si="388"/>
        <v>0</v>
      </c>
      <c r="AO450" s="83">
        <f t="shared" si="389"/>
        <v>0</v>
      </c>
      <c r="AP450" s="83">
        <f t="shared" si="390"/>
        <v>0</v>
      </c>
      <c r="AQ450" s="83">
        <f t="shared" si="391"/>
        <v>0</v>
      </c>
      <c r="AR450" s="83">
        <f t="shared" si="392"/>
        <v>0</v>
      </c>
      <c r="AT450" t="s">
        <v>15</v>
      </c>
    </row>
    <row r="451" spans="1:46" x14ac:dyDescent="0.25">
      <c r="A451" s="10" t="str">
        <f>KPCO_Additions_Summer!A451</f>
        <v>Residential - Behavior_23-25</v>
      </c>
      <c r="B451" s="10">
        <f>KPCO_Additions_Summer!B451</f>
        <v>2039</v>
      </c>
      <c r="C451" s="10" t="str">
        <f>KPCO_Additions_Summer!C451</f>
        <v>DSM Resources</v>
      </c>
      <c r="D451" s="102"/>
      <c r="E451" s="102"/>
      <c r="F451" s="102"/>
      <c r="G451" s="103"/>
      <c r="H451" s="103"/>
      <c r="I451" s="103"/>
      <c r="J451" s="103"/>
      <c r="K451" s="103"/>
      <c r="L451" s="103"/>
      <c r="M451" s="103"/>
      <c r="N451" s="103"/>
      <c r="O451" s="103"/>
      <c r="P451" s="102"/>
      <c r="R451" s="83">
        <f t="shared" si="357"/>
        <v>0</v>
      </c>
      <c r="S451" s="83">
        <f t="shared" si="358"/>
        <v>0</v>
      </c>
      <c r="T451" s="83">
        <f t="shared" si="359"/>
        <v>0</v>
      </c>
      <c r="U451" s="83">
        <f t="shared" si="360"/>
        <v>0</v>
      </c>
      <c r="V451" s="83">
        <f t="shared" si="398"/>
        <v>0</v>
      </c>
      <c r="W451" s="83">
        <f t="shared" si="398"/>
        <v>0</v>
      </c>
      <c r="X451" s="83">
        <f t="shared" si="370"/>
        <v>0</v>
      </c>
      <c r="Y451" s="83">
        <f t="shared" si="371"/>
        <v>0</v>
      </c>
      <c r="Z451" s="83">
        <f t="shared" si="372"/>
        <v>0</v>
      </c>
      <c r="AA451" s="83">
        <f t="shared" si="393"/>
        <v>0</v>
      </c>
      <c r="AB451" s="83">
        <f t="shared" si="399"/>
        <v>0</v>
      </c>
      <c r="AC451" s="83">
        <f t="shared" si="399"/>
        <v>0</v>
      </c>
      <c r="AD451" s="83">
        <f t="shared" si="394"/>
        <v>0</v>
      </c>
      <c r="AF451" s="83">
        <f t="shared" si="395"/>
        <v>0</v>
      </c>
      <c r="AG451" s="83">
        <f t="shared" si="381"/>
        <v>0</v>
      </c>
      <c r="AH451" s="83">
        <f t="shared" si="382"/>
        <v>0</v>
      </c>
      <c r="AI451" s="83">
        <f t="shared" si="383"/>
        <v>0</v>
      </c>
      <c r="AJ451" s="83">
        <f t="shared" si="384"/>
        <v>0</v>
      </c>
      <c r="AK451" s="83">
        <f t="shared" si="385"/>
        <v>0</v>
      </c>
      <c r="AL451" s="83">
        <f t="shared" si="386"/>
        <v>0</v>
      </c>
      <c r="AM451" s="83">
        <f t="shared" si="387"/>
        <v>0</v>
      </c>
      <c r="AN451" s="83">
        <f t="shared" si="388"/>
        <v>0</v>
      </c>
      <c r="AO451" s="83">
        <f t="shared" si="389"/>
        <v>0</v>
      </c>
      <c r="AP451" s="83">
        <f t="shared" si="390"/>
        <v>0</v>
      </c>
      <c r="AQ451" s="83">
        <f t="shared" si="391"/>
        <v>0</v>
      </c>
      <c r="AR451" s="83">
        <f t="shared" si="392"/>
        <v>0</v>
      </c>
      <c r="AT451" t="s">
        <v>15</v>
      </c>
    </row>
    <row r="452" spans="1:46" x14ac:dyDescent="0.25">
      <c r="A452" s="10" t="str">
        <f>KPCO_Additions_Summer!A452</f>
        <v>Residential - Behavior_23-25</v>
      </c>
      <c r="B452" s="10">
        <f>KPCO_Additions_Summer!B452</f>
        <v>2040</v>
      </c>
      <c r="C452" s="10" t="str">
        <f>KPCO_Additions_Summer!C452</f>
        <v>DSM Resources</v>
      </c>
      <c r="D452" s="102"/>
      <c r="E452" s="102"/>
      <c r="F452" s="102"/>
      <c r="G452" s="103"/>
      <c r="H452" s="103"/>
      <c r="I452" s="103"/>
      <c r="J452" s="103"/>
      <c r="K452" s="103"/>
      <c r="L452" s="103"/>
      <c r="M452" s="103"/>
      <c r="N452" s="103"/>
      <c r="O452" s="103"/>
      <c r="P452" s="102"/>
      <c r="R452" s="83">
        <f t="shared" si="357"/>
        <v>0</v>
      </c>
      <c r="S452" s="83">
        <f t="shared" si="358"/>
        <v>0</v>
      </c>
      <c r="T452" s="83">
        <f t="shared" si="359"/>
        <v>0</v>
      </c>
      <c r="U452" s="83">
        <f t="shared" si="360"/>
        <v>0</v>
      </c>
      <c r="V452" s="83">
        <f t="shared" si="398"/>
        <v>0</v>
      </c>
      <c r="W452" s="83">
        <f t="shared" si="398"/>
        <v>0</v>
      </c>
      <c r="X452" s="83">
        <f t="shared" si="370"/>
        <v>0</v>
      </c>
      <c r="Y452" s="83">
        <f t="shared" si="371"/>
        <v>0</v>
      </c>
      <c r="Z452" s="83">
        <f t="shared" si="372"/>
        <v>0</v>
      </c>
      <c r="AA452" s="83">
        <f t="shared" si="393"/>
        <v>0</v>
      </c>
      <c r="AB452" s="83">
        <f t="shared" si="399"/>
        <v>0</v>
      </c>
      <c r="AC452" s="83">
        <f t="shared" si="399"/>
        <v>0</v>
      </c>
      <c r="AD452" s="83">
        <f t="shared" si="394"/>
        <v>0</v>
      </c>
      <c r="AF452" s="83">
        <f t="shared" si="395"/>
        <v>0</v>
      </c>
      <c r="AG452" s="83">
        <f t="shared" si="381"/>
        <v>0</v>
      </c>
      <c r="AH452" s="83">
        <f t="shared" si="382"/>
        <v>0</v>
      </c>
      <c r="AI452" s="83">
        <f t="shared" si="383"/>
        <v>0</v>
      </c>
      <c r="AJ452" s="83">
        <f t="shared" si="384"/>
        <v>0</v>
      </c>
      <c r="AK452" s="83">
        <f t="shared" si="385"/>
        <v>0</v>
      </c>
      <c r="AL452" s="83">
        <f t="shared" si="386"/>
        <v>0</v>
      </c>
      <c r="AM452" s="83">
        <f t="shared" si="387"/>
        <v>0</v>
      </c>
      <c r="AN452" s="83">
        <f t="shared" si="388"/>
        <v>0</v>
      </c>
      <c r="AO452" s="83">
        <f t="shared" si="389"/>
        <v>0</v>
      </c>
      <c r="AP452" s="83">
        <f t="shared" si="390"/>
        <v>0</v>
      </c>
      <c r="AQ452" s="83">
        <f t="shared" si="391"/>
        <v>0</v>
      </c>
      <c r="AR452" s="83">
        <f t="shared" si="392"/>
        <v>0</v>
      </c>
      <c r="AT452" t="s">
        <v>15</v>
      </c>
    </row>
    <row r="453" spans="1:46" x14ac:dyDescent="0.25">
      <c r="A453" s="10" t="str">
        <f>KPCO_Additions_Summer!A453</f>
        <v>Residential - Behavior_23-25</v>
      </c>
      <c r="B453" s="10">
        <f>KPCO_Additions_Summer!B453</f>
        <v>2041</v>
      </c>
      <c r="C453" s="10" t="str">
        <f>KPCO_Additions_Summer!C453</f>
        <v>DSM Resources</v>
      </c>
      <c r="D453" s="102"/>
      <c r="E453" s="102"/>
      <c r="F453" s="102"/>
      <c r="G453" s="103"/>
      <c r="H453" s="103"/>
      <c r="I453" s="103"/>
      <c r="J453" s="103"/>
      <c r="K453" s="103"/>
      <c r="L453" s="103"/>
      <c r="M453" s="103"/>
      <c r="N453" s="103"/>
      <c r="O453" s="103"/>
      <c r="P453" s="102"/>
      <c r="R453" s="83">
        <f t="shared" si="357"/>
        <v>0</v>
      </c>
      <c r="S453" s="83">
        <f t="shared" si="358"/>
        <v>0</v>
      </c>
      <c r="T453" s="83">
        <f t="shared" si="359"/>
        <v>0</v>
      </c>
      <c r="U453" s="83">
        <f t="shared" si="360"/>
        <v>0</v>
      </c>
      <c r="V453" s="83">
        <f t="shared" si="398"/>
        <v>0</v>
      </c>
      <c r="W453" s="83">
        <f t="shared" si="398"/>
        <v>0</v>
      </c>
      <c r="X453" s="83">
        <f t="shared" si="370"/>
        <v>0</v>
      </c>
      <c r="Y453" s="83">
        <f t="shared" si="371"/>
        <v>0</v>
      </c>
      <c r="Z453" s="83">
        <f t="shared" si="372"/>
        <v>0</v>
      </c>
      <c r="AA453" s="83">
        <f t="shared" si="393"/>
        <v>0</v>
      </c>
      <c r="AB453" s="83">
        <f t="shared" si="399"/>
        <v>0</v>
      </c>
      <c r="AC453" s="83">
        <f t="shared" si="399"/>
        <v>0</v>
      </c>
      <c r="AD453" s="83">
        <f t="shared" si="394"/>
        <v>0</v>
      </c>
      <c r="AF453" s="83">
        <f t="shared" si="395"/>
        <v>0</v>
      </c>
      <c r="AG453" s="83">
        <f t="shared" si="381"/>
        <v>0</v>
      </c>
      <c r="AH453" s="83">
        <f t="shared" si="382"/>
        <v>0</v>
      </c>
      <c r="AI453" s="83">
        <f t="shared" si="383"/>
        <v>0</v>
      </c>
      <c r="AJ453" s="83">
        <f t="shared" si="384"/>
        <v>0</v>
      </c>
      <c r="AK453" s="83">
        <f t="shared" si="385"/>
        <v>0</v>
      </c>
      <c r="AL453" s="83">
        <f t="shared" si="386"/>
        <v>0</v>
      </c>
      <c r="AM453" s="83">
        <f t="shared" si="387"/>
        <v>0</v>
      </c>
      <c r="AN453" s="83">
        <f t="shared" si="388"/>
        <v>0</v>
      </c>
      <c r="AO453" s="83">
        <f t="shared" si="389"/>
        <v>0</v>
      </c>
      <c r="AP453" s="83">
        <f t="shared" si="390"/>
        <v>0</v>
      </c>
      <c r="AQ453" s="83">
        <f t="shared" si="391"/>
        <v>0</v>
      </c>
      <c r="AR453" s="83">
        <f t="shared" si="392"/>
        <v>0</v>
      </c>
      <c r="AT453" t="s">
        <v>15</v>
      </c>
    </row>
    <row r="454" spans="1:46" x14ac:dyDescent="0.25">
      <c r="A454" s="10" t="str">
        <f>KPCO_Additions_Summer!A454</f>
        <v>Residential - Behavior_23-25</v>
      </c>
      <c r="B454" s="10">
        <f>KPCO_Additions_Summer!B454</f>
        <v>2042</v>
      </c>
      <c r="C454" s="10" t="str">
        <f>KPCO_Additions_Summer!C454</f>
        <v>DSM Resources</v>
      </c>
      <c r="D454" s="102"/>
      <c r="E454" s="102"/>
      <c r="F454" s="102"/>
      <c r="G454" s="103"/>
      <c r="H454" s="103"/>
      <c r="I454" s="103"/>
      <c r="J454" s="103"/>
      <c r="K454" s="103"/>
      <c r="L454" s="103"/>
      <c r="M454" s="103"/>
      <c r="N454" s="103"/>
      <c r="O454" s="103"/>
      <c r="P454" s="102"/>
      <c r="R454" s="83">
        <f t="shared" si="357"/>
        <v>0</v>
      </c>
      <c r="S454" s="83">
        <f t="shared" si="358"/>
        <v>0</v>
      </c>
      <c r="T454" s="83">
        <f t="shared" si="359"/>
        <v>0</v>
      </c>
      <c r="U454" s="83">
        <f t="shared" si="360"/>
        <v>0</v>
      </c>
      <c r="V454" s="83">
        <f t="shared" si="398"/>
        <v>0</v>
      </c>
      <c r="W454" s="83">
        <f t="shared" si="398"/>
        <v>0</v>
      </c>
      <c r="X454" s="83">
        <f t="shared" si="370"/>
        <v>0</v>
      </c>
      <c r="Y454" s="83">
        <f t="shared" si="371"/>
        <v>0</v>
      </c>
      <c r="Z454" s="83">
        <f t="shared" si="372"/>
        <v>0</v>
      </c>
      <c r="AA454" s="83">
        <f t="shared" si="393"/>
        <v>0</v>
      </c>
      <c r="AB454" s="83">
        <f t="shared" si="399"/>
        <v>0</v>
      </c>
      <c r="AC454" s="83">
        <f t="shared" si="399"/>
        <v>0</v>
      </c>
      <c r="AD454" s="83">
        <f t="shared" si="394"/>
        <v>0</v>
      </c>
      <c r="AF454" s="83">
        <f t="shared" si="395"/>
        <v>0</v>
      </c>
      <c r="AG454" s="83">
        <f t="shared" si="381"/>
        <v>0</v>
      </c>
      <c r="AH454" s="83">
        <f t="shared" si="382"/>
        <v>0</v>
      </c>
      <c r="AI454" s="83">
        <f t="shared" si="383"/>
        <v>0</v>
      </c>
      <c r="AJ454" s="83">
        <f t="shared" si="384"/>
        <v>0</v>
      </c>
      <c r="AK454" s="83">
        <f t="shared" si="385"/>
        <v>0</v>
      </c>
      <c r="AL454" s="83">
        <f t="shared" si="386"/>
        <v>0</v>
      </c>
      <c r="AM454" s="83">
        <f t="shared" si="387"/>
        <v>0</v>
      </c>
      <c r="AN454" s="83">
        <f t="shared" si="388"/>
        <v>0</v>
      </c>
      <c r="AO454" s="83">
        <f t="shared" si="389"/>
        <v>0</v>
      </c>
      <c r="AP454" s="83">
        <f t="shared" si="390"/>
        <v>0</v>
      </c>
      <c r="AQ454" s="83">
        <f t="shared" si="391"/>
        <v>0</v>
      </c>
      <c r="AR454" s="83">
        <f t="shared" si="392"/>
        <v>0</v>
      </c>
      <c r="AT454" t="s">
        <v>15</v>
      </c>
    </row>
    <row r="455" spans="1:46" x14ac:dyDescent="0.25">
      <c r="A455" s="10" t="str">
        <f>KPCO_Additions_Summer!A455</f>
        <v>Residential - Behavior_23-25</v>
      </c>
      <c r="B455" s="10">
        <f>KPCO_Additions_Summer!B455</f>
        <v>2043</v>
      </c>
      <c r="C455" s="10" t="str">
        <f>KPCO_Additions_Summer!C455</f>
        <v>DSM Resources</v>
      </c>
      <c r="D455" s="102"/>
      <c r="E455" s="102"/>
      <c r="F455" s="102"/>
      <c r="G455" s="103"/>
      <c r="H455" s="103"/>
      <c r="I455" s="103"/>
      <c r="J455" s="103"/>
      <c r="K455" s="103"/>
      <c r="L455" s="103"/>
      <c r="M455" s="103"/>
      <c r="N455" s="103"/>
      <c r="O455" s="103"/>
      <c r="P455" s="102"/>
      <c r="R455" s="83">
        <f t="shared" si="357"/>
        <v>0</v>
      </c>
      <c r="S455" s="83">
        <f t="shared" si="358"/>
        <v>0</v>
      </c>
      <c r="T455" s="83">
        <f t="shared" si="359"/>
        <v>0</v>
      </c>
      <c r="U455" s="83">
        <f t="shared" si="360"/>
        <v>0</v>
      </c>
      <c r="V455" s="83">
        <f t="shared" si="398"/>
        <v>0</v>
      </c>
      <c r="W455" s="83">
        <f t="shared" si="398"/>
        <v>0</v>
      </c>
      <c r="X455" s="83">
        <f t="shared" si="370"/>
        <v>0</v>
      </c>
      <c r="Y455" s="83">
        <f t="shared" si="371"/>
        <v>0</v>
      </c>
      <c r="Z455" s="83">
        <f t="shared" si="372"/>
        <v>0</v>
      </c>
      <c r="AA455" s="83">
        <f t="shared" si="393"/>
        <v>0</v>
      </c>
      <c r="AB455" s="83">
        <f t="shared" si="399"/>
        <v>0</v>
      </c>
      <c r="AC455" s="83">
        <f t="shared" si="399"/>
        <v>0</v>
      </c>
      <c r="AD455" s="83">
        <f t="shared" si="394"/>
        <v>0</v>
      </c>
      <c r="AF455" s="83">
        <f t="shared" si="395"/>
        <v>0</v>
      </c>
      <c r="AG455" s="83">
        <f t="shared" si="381"/>
        <v>0</v>
      </c>
      <c r="AH455" s="83">
        <f t="shared" si="382"/>
        <v>0</v>
      </c>
      <c r="AI455" s="83">
        <f t="shared" si="383"/>
        <v>0</v>
      </c>
      <c r="AJ455" s="83">
        <f t="shared" si="384"/>
        <v>0</v>
      </c>
      <c r="AK455" s="83">
        <f t="shared" si="385"/>
        <v>0</v>
      </c>
      <c r="AL455" s="83">
        <f t="shared" si="386"/>
        <v>0</v>
      </c>
      <c r="AM455" s="83">
        <f t="shared" si="387"/>
        <v>0</v>
      </c>
      <c r="AN455" s="83">
        <f t="shared" si="388"/>
        <v>0</v>
      </c>
      <c r="AO455" s="83">
        <f t="shared" si="389"/>
        <v>0</v>
      </c>
      <c r="AP455" s="83">
        <f t="shared" si="390"/>
        <v>0</v>
      </c>
      <c r="AQ455" s="83">
        <f t="shared" si="391"/>
        <v>0</v>
      </c>
      <c r="AR455" s="83">
        <f t="shared" si="392"/>
        <v>0</v>
      </c>
      <c r="AT455" t="s">
        <v>15</v>
      </c>
    </row>
    <row r="456" spans="1:46" x14ac:dyDescent="0.25">
      <c r="A456" s="10" t="str">
        <f>KPCO_Additions_Summer!A456</f>
        <v>C&amp;I - Low_23-25</v>
      </c>
      <c r="B456" s="10">
        <f>KPCO_Additions_Summer!B456</f>
        <v>2023</v>
      </c>
      <c r="C456" s="10" t="str">
        <f>KPCO_Additions_Summer!C456</f>
        <v>DSM Resources</v>
      </c>
      <c r="D456" s="106">
        <v>1.7637259143209789</v>
      </c>
      <c r="E456" s="106">
        <v>1.7637259143209789</v>
      </c>
      <c r="F456" s="106">
        <v>1.7637259143209789</v>
      </c>
      <c r="G456" s="106"/>
      <c r="H456" s="106">
        <v>1.7637259143209789</v>
      </c>
      <c r="I456" s="103">
        <v>2.1070794528814498</v>
      </c>
      <c r="J456" s="103">
        <v>1.7637259143209789</v>
      </c>
      <c r="K456" s="103"/>
      <c r="L456" s="103">
        <v>1.7637259143209789</v>
      </c>
      <c r="M456" s="103">
        <v>1.7637259143209789</v>
      </c>
      <c r="N456" s="103"/>
      <c r="O456" s="103"/>
      <c r="P456" s="102"/>
      <c r="R456" s="83">
        <f t="shared" si="357"/>
        <v>1.7637259143209789</v>
      </c>
      <c r="S456" s="83">
        <f t="shared" si="358"/>
        <v>1.7637259143209789</v>
      </c>
      <c r="T456" s="83">
        <f t="shared" si="359"/>
        <v>1.7637259143209789</v>
      </c>
      <c r="U456" s="83">
        <f t="shared" si="360"/>
        <v>0</v>
      </c>
      <c r="V456" s="83">
        <f t="shared" si="398"/>
        <v>1.7637259143209789</v>
      </c>
      <c r="W456" s="83">
        <f t="shared" si="398"/>
        <v>2.1070794528814498</v>
      </c>
      <c r="X456" s="83">
        <f t="shared" si="370"/>
        <v>1.7637259143209789</v>
      </c>
      <c r="Y456" s="83">
        <f t="shared" si="371"/>
        <v>0</v>
      </c>
      <c r="Z456" s="83">
        <f t="shared" si="372"/>
        <v>1.7637259143209789</v>
      </c>
      <c r="AA456" s="83">
        <f t="shared" si="393"/>
        <v>1.7637259143209789</v>
      </c>
      <c r="AB456" s="83">
        <f t="shared" si="399"/>
        <v>0</v>
      </c>
      <c r="AC456" s="83">
        <f t="shared" si="399"/>
        <v>0</v>
      </c>
      <c r="AD456" s="83">
        <f t="shared" si="394"/>
        <v>0</v>
      </c>
      <c r="AF456" s="83">
        <f t="shared" si="395"/>
        <v>1.7637259143209789</v>
      </c>
      <c r="AG456" s="83">
        <f t="shared" si="381"/>
        <v>1.7637259143209789</v>
      </c>
      <c r="AH456" s="83">
        <f t="shared" si="382"/>
        <v>1.7637259143209789</v>
      </c>
      <c r="AI456" s="83">
        <f t="shared" si="383"/>
        <v>0</v>
      </c>
      <c r="AJ456" s="83">
        <f t="shared" si="384"/>
        <v>1.7637259143209789</v>
      </c>
      <c r="AK456" s="83">
        <f t="shared" si="385"/>
        <v>2.1070794528814498</v>
      </c>
      <c r="AL456" s="83">
        <f t="shared" si="386"/>
        <v>1.7637259143209789</v>
      </c>
      <c r="AM456" s="83">
        <f t="shared" si="387"/>
        <v>0</v>
      </c>
      <c r="AN456" s="83">
        <f t="shared" si="388"/>
        <v>1.7637259143209789</v>
      </c>
      <c r="AO456" s="83">
        <f t="shared" si="389"/>
        <v>1.7637259143209789</v>
      </c>
      <c r="AP456" s="83">
        <f t="shared" si="390"/>
        <v>0</v>
      </c>
      <c r="AQ456" s="83">
        <f t="shared" si="391"/>
        <v>0</v>
      </c>
      <c r="AR456" s="83">
        <f t="shared" si="392"/>
        <v>0</v>
      </c>
      <c r="AT456" t="s">
        <v>15</v>
      </c>
    </row>
    <row r="457" spans="1:46" x14ac:dyDescent="0.25">
      <c r="A457" s="10" t="str">
        <f>KPCO_Additions_Summer!A457</f>
        <v>C&amp;I - Low_23-25</v>
      </c>
      <c r="B457" s="10">
        <f>KPCO_Additions_Summer!B457</f>
        <v>2024</v>
      </c>
      <c r="C457" s="10" t="str">
        <f>KPCO_Additions_Summer!C457</f>
        <v>DSM Resources</v>
      </c>
      <c r="D457" s="106">
        <v>4.6877478422761296</v>
      </c>
      <c r="E457" s="106">
        <v>4.6877478422761296</v>
      </c>
      <c r="F457" s="106">
        <v>4.6877478422761296</v>
      </c>
      <c r="G457" s="106"/>
      <c r="H457" s="106">
        <v>4.6877478422761296</v>
      </c>
      <c r="I457" s="103">
        <v>5.6003356749181341</v>
      </c>
      <c r="J457" s="103">
        <v>4.6877478422761296</v>
      </c>
      <c r="K457" s="103"/>
      <c r="L457" s="103">
        <v>4.6877478422761296</v>
      </c>
      <c r="M457" s="103">
        <v>4.6877478422761296</v>
      </c>
      <c r="N457" s="103"/>
      <c r="O457" s="103"/>
      <c r="P457" s="102"/>
      <c r="R457" s="83">
        <f t="shared" ref="R457:R520" si="400">D457</f>
        <v>4.6877478422761296</v>
      </c>
      <c r="S457" s="83">
        <f t="shared" ref="S457:S520" si="401">E457</f>
        <v>4.6877478422761296</v>
      </c>
      <c r="T457" s="83">
        <f t="shared" ref="T457:T520" si="402">F457</f>
        <v>4.6877478422761296</v>
      </c>
      <c r="U457" s="83">
        <f t="shared" ref="U457:U520" si="403">G457</f>
        <v>0</v>
      </c>
      <c r="V457" s="83">
        <f t="shared" ref="V457:W472" si="404">H457</f>
        <v>4.6877478422761296</v>
      </c>
      <c r="W457" s="83">
        <f t="shared" si="404"/>
        <v>5.6003356749181341</v>
      </c>
      <c r="X457" s="83">
        <f t="shared" si="370"/>
        <v>4.6877478422761296</v>
      </c>
      <c r="Y457" s="83">
        <f t="shared" si="371"/>
        <v>0</v>
      </c>
      <c r="Z457" s="83">
        <f t="shared" si="372"/>
        <v>4.6877478422761296</v>
      </c>
      <c r="AA457" s="83">
        <f t="shared" si="393"/>
        <v>4.6877478422761296</v>
      </c>
      <c r="AB457" s="83">
        <f t="shared" ref="AB457:AC472" si="405">N457</f>
        <v>0</v>
      </c>
      <c r="AC457" s="83">
        <f t="shared" si="405"/>
        <v>0</v>
      </c>
      <c r="AD457" s="83">
        <f t="shared" si="394"/>
        <v>0</v>
      </c>
      <c r="AF457" s="83">
        <f t="shared" si="395"/>
        <v>4.6877478422761296</v>
      </c>
      <c r="AG457" s="83">
        <f t="shared" si="381"/>
        <v>4.6877478422761296</v>
      </c>
      <c r="AH457" s="83">
        <f t="shared" si="382"/>
        <v>4.6877478422761296</v>
      </c>
      <c r="AI457" s="83">
        <f t="shared" si="383"/>
        <v>0</v>
      </c>
      <c r="AJ457" s="83">
        <f t="shared" si="384"/>
        <v>4.6877478422761296</v>
      </c>
      <c r="AK457" s="83">
        <f t="shared" si="385"/>
        <v>5.6003356749181341</v>
      </c>
      <c r="AL457" s="83">
        <f t="shared" si="386"/>
        <v>4.6877478422761296</v>
      </c>
      <c r="AM457" s="83">
        <f t="shared" si="387"/>
        <v>0</v>
      </c>
      <c r="AN457" s="83">
        <f t="shared" si="388"/>
        <v>4.6877478422761296</v>
      </c>
      <c r="AO457" s="83">
        <f t="shared" si="389"/>
        <v>4.6877478422761296</v>
      </c>
      <c r="AP457" s="83">
        <f t="shared" si="390"/>
        <v>0</v>
      </c>
      <c r="AQ457" s="83">
        <f t="shared" si="391"/>
        <v>0</v>
      </c>
      <c r="AR457" s="83">
        <f t="shared" si="392"/>
        <v>0</v>
      </c>
      <c r="AT457" t="s">
        <v>15</v>
      </c>
    </row>
    <row r="458" spans="1:46" x14ac:dyDescent="0.25">
      <c r="A458" s="10" t="str">
        <f>KPCO_Additions_Summer!A458</f>
        <v>C&amp;I - Low_23-25</v>
      </c>
      <c r="B458" s="10">
        <f>KPCO_Additions_Summer!B458</f>
        <v>2025</v>
      </c>
      <c r="C458" s="10" t="str">
        <f>KPCO_Additions_Summer!C458</f>
        <v>DSM Resources</v>
      </c>
      <c r="D458" s="106">
        <v>8.3936302122936386</v>
      </c>
      <c r="E458" s="106">
        <v>8.3936302122936386</v>
      </c>
      <c r="F458" s="106">
        <v>8.3936302122936386</v>
      </c>
      <c r="G458" s="106"/>
      <c r="H458" s="106">
        <v>8.3936302122936386</v>
      </c>
      <c r="I458" s="103">
        <v>10.027661107546793</v>
      </c>
      <c r="J458" s="103">
        <v>8.3936302122936386</v>
      </c>
      <c r="K458" s="103"/>
      <c r="L458" s="103">
        <v>8.3936302122936386</v>
      </c>
      <c r="M458" s="103">
        <v>8.3936302122936386</v>
      </c>
      <c r="N458" s="103"/>
      <c r="O458" s="103"/>
      <c r="P458" s="102"/>
      <c r="R458" s="83">
        <f t="shared" si="400"/>
        <v>8.3936302122936386</v>
      </c>
      <c r="S458" s="83">
        <f t="shared" si="401"/>
        <v>8.3936302122936386</v>
      </c>
      <c r="T458" s="83">
        <f t="shared" si="402"/>
        <v>8.3936302122936386</v>
      </c>
      <c r="U458" s="83">
        <f t="shared" si="403"/>
        <v>0</v>
      </c>
      <c r="V458" s="83">
        <f t="shared" si="404"/>
        <v>8.3936302122936386</v>
      </c>
      <c r="W458" s="83">
        <f t="shared" si="404"/>
        <v>10.027661107546793</v>
      </c>
      <c r="X458" s="83">
        <f t="shared" ref="X458:X521" si="406">J458</f>
        <v>8.3936302122936386</v>
      </c>
      <c r="Y458" s="83">
        <f t="shared" ref="Y458:Y521" si="407">K458</f>
        <v>0</v>
      </c>
      <c r="Z458" s="83">
        <f t="shared" ref="Z458:Z521" si="408">L458</f>
        <v>8.3936302122936386</v>
      </c>
      <c r="AA458" s="83">
        <f t="shared" si="393"/>
        <v>8.3936302122936386</v>
      </c>
      <c r="AB458" s="83">
        <f t="shared" si="405"/>
        <v>0</v>
      </c>
      <c r="AC458" s="83">
        <f t="shared" si="405"/>
        <v>0</v>
      </c>
      <c r="AD458" s="83">
        <f t="shared" si="394"/>
        <v>0</v>
      </c>
      <c r="AF458" s="83">
        <f t="shared" si="395"/>
        <v>8.3936302122936386</v>
      </c>
      <c r="AG458" s="83">
        <f t="shared" si="381"/>
        <v>8.3936302122936386</v>
      </c>
      <c r="AH458" s="83">
        <f t="shared" si="382"/>
        <v>8.3936302122936386</v>
      </c>
      <c r="AI458" s="83">
        <f t="shared" si="383"/>
        <v>0</v>
      </c>
      <c r="AJ458" s="83">
        <f t="shared" si="384"/>
        <v>8.3936302122936386</v>
      </c>
      <c r="AK458" s="83">
        <f t="shared" si="385"/>
        <v>10.027661107546793</v>
      </c>
      <c r="AL458" s="83">
        <f t="shared" si="386"/>
        <v>8.3936302122936386</v>
      </c>
      <c r="AM458" s="83">
        <f t="shared" si="387"/>
        <v>0</v>
      </c>
      <c r="AN458" s="83">
        <f t="shared" si="388"/>
        <v>8.3936302122936386</v>
      </c>
      <c r="AO458" s="83">
        <f t="shared" si="389"/>
        <v>8.3936302122936386</v>
      </c>
      <c r="AP458" s="83">
        <f t="shared" si="390"/>
        <v>0</v>
      </c>
      <c r="AQ458" s="83">
        <f t="shared" si="391"/>
        <v>0</v>
      </c>
      <c r="AR458" s="83">
        <f t="shared" si="392"/>
        <v>0</v>
      </c>
      <c r="AT458" t="s">
        <v>15</v>
      </c>
    </row>
    <row r="459" spans="1:46" x14ac:dyDescent="0.25">
      <c r="A459" s="10" t="str">
        <f>KPCO_Additions_Summer!A459</f>
        <v>C&amp;I - Low_23-25</v>
      </c>
      <c r="B459" s="10">
        <f>KPCO_Additions_Summer!B459</f>
        <v>2026</v>
      </c>
      <c r="C459" s="10" t="str">
        <f>KPCO_Additions_Summer!C459</f>
        <v>DSM Resources</v>
      </c>
      <c r="D459" s="106">
        <v>7.7150542938124449</v>
      </c>
      <c r="E459" s="106">
        <v>7.7150542938124449</v>
      </c>
      <c r="F459" s="106">
        <v>7.7150542938124449</v>
      </c>
      <c r="G459" s="106"/>
      <c r="H459" s="106">
        <v>7.7150542938124449</v>
      </c>
      <c r="I459" s="103">
        <v>9.2169833466531177</v>
      </c>
      <c r="J459" s="103">
        <v>7.7150542938124449</v>
      </c>
      <c r="K459" s="103"/>
      <c r="L459" s="103">
        <v>7.7150542938124449</v>
      </c>
      <c r="M459" s="103">
        <v>7.7150542938124449</v>
      </c>
      <c r="N459" s="103"/>
      <c r="O459" s="103"/>
      <c r="P459" s="102"/>
      <c r="R459" s="83">
        <f t="shared" si="400"/>
        <v>7.7150542938124449</v>
      </c>
      <c r="S459" s="83">
        <f t="shared" si="401"/>
        <v>7.7150542938124449</v>
      </c>
      <c r="T459" s="83">
        <f t="shared" si="402"/>
        <v>7.7150542938124449</v>
      </c>
      <c r="U459" s="83">
        <f t="shared" si="403"/>
        <v>0</v>
      </c>
      <c r="V459" s="83">
        <f t="shared" si="404"/>
        <v>7.7150542938124449</v>
      </c>
      <c r="W459" s="83">
        <f t="shared" si="404"/>
        <v>9.2169833466531177</v>
      </c>
      <c r="X459" s="83">
        <f t="shared" si="406"/>
        <v>7.7150542938124449</v>
      </c>
      <c r="Y459" s="83">
        <f t="shared" si="407"/>
        <v>0</v>
      </c>
      <c r="Z459" s="83">
        <f t="shared" si="408"/>
        <v>7.7150542938124449</v>
      </c>
      <c r="AA459" s="83">
        <f t="shared" si="393"/>
        <v>7.7150542938124449</v>
      </c>
      <c r="AB459" s="83">
        <f t="shared" si="405"/>
        <v>0</v>
      </c>
      <c r="AC459" s="83">
        <f t="shared" si="405"/>
        <v>0</v>
      </c>
      <c r="AD459" s="83">
        <f t="shared" si="394"/>
        <v>0</v>
      </c>
      <c r="AF459" s="83">
        <f t="shared" si="395"/>
        <v>7.7150542938124449</v>
      </c>
      <c r="AG459" s="83">
        <f t="shared" si="381"/>
        <v>7.7150542938124449</v>
      </c>
      <c r="AH459" s="83">
        <f t="shared" si="382"/>
        <v>7.7150542938124449</v>
      </c>
      <c r="AI459" s="83">
        <f t="shared" si="383"/>
        <v>0</v>
      </c>
      <c r="AJ459" s="83">
        <f t="shared" si="384"/>
        <v>7.7150542938124449</v>
      </c>
      <c r="AK459" s="83">
        <f t="shared" si="385"/>
        <v>9.2169833466531177</v>
      </c>
      <c r="AL459" s="83">
        <f t="shared" si="386"/>
        <v>7.7150542938124449</v>
      </c>
      <c r="AM459" s="83">
        <f t="shared" si="387"/>
        <v>0</v>
      </c>
      <c r="AN459" s="83">
        <f t="shared" si="388"/>
        <v>7.7150542938124449</v>
      </c>
      <c r="AO459" s="83">
        <f t="shared" si="389"/>
        <v>7.7150542938124449</v>
      </c>
      <c r="AP459" s="83">
        <f t="shared" si="390"/>
        <v>0</v>
      </c>
      <c r="AQ459" s="83">
        <f t="shared" si="391"/>
        <v>0</v>
      </c>
      <c r="AR459" s="83">
        <f t="shared" si="392"/>
        <v>0</v>
      </c>
      <c r="AT459" t="s">
        <v>15</v>
      </c>
    </row>
    <row r="460" spans="1:46" x14ac:dyDescent="0.25">
      <c r="A460" s="10" t="str">
        <f>KPCO_Additions_Summer!A460</f>
        <v>C&amp;I - Low_23-25</v>
      </c>
      <c r="B460" s="10">
        <f>KPCO_Additions_Summer!B460</f>
        <v>2027</v>
      </c>
      <c r="C460" s="10" t="str">
        <f>KPCO_Additions_Summer!C460</f>
        <v>DSM Resources</v>
      </c>
      <c r="D460" s="106">
        <v>6.9767166715184841</v>
      </c>
      <c r="E460" s="106">
        <v>6.9767166715184841</v>
      </c>
      <c r="F460" s="106">
        <v>6.9767166715184841</v>
      </c>
      <c r="G460" s="106"/>
      <c r="H460" s="106">
        <v>6.9767166715184841</v>
      </c>
      <c r="I460" s="103">
        <v>8.3349097656092646</v>
      </c>
      <c r="J460" s="103">
        <v>6.9767166715184841</v>
      </c>
      <c r="K460" s="103"/>
      <c r="L460" s="103">
        <v>6.9767166715184841</v>
      </c>
      <c r="M460" s="103">
        <v>6.9767166715184841</v>
      </c>
      <c r="N460" s="103"/>
      <c r="O460" s="103"/>
      <c r="P460" s="102"/>
      <c r="R460" s="83">
        <f t="shared" si="400"/>
        <v>6.9767166715184841</v>
      </c>
      <c r="S460" s="83">
        <f t="shared" si="401"/>
        <v>6.9767166715184841</v>
      </c>
      <c r="T460" s="83">
        <f t="shared" si="402"/>
        <v>6.9767166715184841</v>
      </c>
      <c r="U460" s="83">
        <f t="shared" si="403"/>
        <v>0</v>
      </c>
      <c r="V460" s="83">
        <f t="shared" si="404"/>
        <v>6.9767166715184841</v>
      </c>
      <c r="W460" s="83">
        <f t="shared" si="404"/>
        <v>8.3349097656092646</v>
      </c>
      <c r="X460" s="83">
        <f t="shared" si="406"/>
        <v>6.9767166715184841</v>
      </c>
      <c r="Y460" s="83">
        <f t="shared" si="407"/>
        <v>0</v>
      </c>
      <c r="Z460" s="83">
        <f t="shared" si="408"/>
        <v>6.9767166715184841</v>
      </c>
      <c r="AA460" s="83">
        <f t="shared" si="393"/>
        <v>6.9767166715184841</v>
      </c>
      <c r="AB460" s="83">
        <f t="shared" si="405"/>
        <v>0</v>
      </c>
      <c r="AC460" s="83">
        <f t="shared" si="405"/>
        <v>0</v>
      </c>
      <c r="AD460" s="83">
        <f t="shared" si="394"/>
        <v>0</v>
      </c>
      <c r="AF460" s="83">
        <f t="shared" si="395"/>
        <v>6.9767166715184841</v>
      </c>
      <c r="AG460" s="83">
        <f t="shared" si="381"/>
        <v>6.9767166715184841</v>
      </c>
      <c r="AH460" s="83">
        <f t="shared" si="382"/>
        <v>6.9767166715184841</v>
      </c>
      <c r="AI460" s="83">
        <f t="shared" si="383"/>
        <v>0</v>
      </c>
      <c r="AJ460" s="83">
        <f t="shared" si="384"/>
        <v>6.9767166715184841</v>
      </c>
      <c r="AK460" s="83">
        <f t="shared" si="385"/>
        <v>8.3349097656092646</v>
      </c>
      <c r="AL460" s="83">
        <f t="shared" si="386"/>
        <v>6.9767166715184841</v>
      </c>
      <c r="AM460" s="83">
        <f t="shared" si="387"/>
        <v>0</v>
      </c>
      <c r="AN460" s="83">
        <f t="shared" si="388"/>
        <v>6.9767166715184841</v>
      </c>
      <c r="AO460" s="83">
        <f t="shared" si="389"/>
        <v>6.9767166715184841</v>
      </c>
      <c r="AP460" s="83">
        <f t="shared" si="390"/>
        <v>0</v>
      </c>
      <c r="AQ460" s="83">
        <f t="shared" si="391"/>
        <v>0</v>
      </c>
      <c r="AR460" s="83">
        <f t="shared" si="392"/>
        <v>0</v>
      </c>
      <c r="AT460" t="s">
        <v>15</v>
      </c>
    </row>
    <row r="461" spans="1:46" x14ac:dyDescent="0.25">
      <c r="A461" s="10" t="str">
        <f>KPCO_Additions_Summer!A461</f>
        <v>C&amp;I - Low_23-25</v>
      </c>
      <c r="B461" s="10">
        <f>KPCO_Additions_Summer!B461</f>
        <v>2028</v>
      </c>
      <c r="C461" s="10" t="str">
        <f>KPCO_Additions_Summer!C461</f>
        <v>DSM Resources</v>
      </c>
      <c r="D461" s="106">
        <v>6.1928239952533595</v>
      </c>
      <c r="E461" s="106">
        <v>6.1928239952533595</v>
      </c>
      <c r="F461" s="106">
        <v>6.1928239952533595</v>
      </c>
      <c r="G461" s="106"/>
      <c r="H461" s="106">
        <v>6.1928239952533595</v>
      </c>
      <c r="I461" s="103">
        <v>7.3984126953950442</v>
      </c>
      <c r="J461" s="103">
        <v>6.1928239952533595</v>
      </c>
      <c r="K461" s="103"/>
      <c r="L461" s="103">
        <v>6.1928239952533595</v>
      </c>
      <c r="M461" s="103">
        <v>6.1928239952533595</v>
      </c>
      <c r="N461" s="103"/>
      <c r="O461" s="103"/>
      <c r="P461" s="102"/>
      <c r="R461" s="83">
        <f t="shared" si="400"/>
        <v>6.1928239952533595</v>
      </c>
      <c r="S461" s="83">
        <f t="shared" si="401"/>
        <v>6.1928239952533595</v>
      </c>
      <c r="T461" s="83">
        <f t="shared" si="402"/>
        <v>6.1928239952533595</v>
      </c>
      <c r="U461" s="83">
        <f t="shared" si="403"/>
        <v>0</v>
      </c>
      <c r="V461" s="83">
        <f t="shared" si="404"/>
        <v>6.1928239952533595</v>
      </c>
      <c r="W461" s="83">
        <f t="shared" si="404"/>
        <v>7.3984126953950442</v>
      </c>
      <c r="X461" s="83">
        <f t="shared" si="406"/>
        <v>6.1928239952533595</v>
      </c>
      <c r="Y461" s="83">
        <f t="shared" si="407"/>
        <v>0</v>
      </c>
      <c r="Z461" s="83">
        <f t="shared" si="408"/>
        <v>6.1928239952533595</v>
      </c>
      <c r="AA461" s="83">
        <f t="shared" si="393"/>
        <v>6.1928239952533595</v>
      </c>
      <c r="AB461" s="83">
        <f t="shared" si="405"/>
        <v>0</v>
      </c>
      <c r="AC461" s="83">
        <f t="shared" si="405"/>
        <v>0</v>
      </c>
      <c r="AD461" s="83">
        <f t="shared" si="394"/>
        <v>0</v>
      </c>
      <c r="AF461" s="83">
        <f t="shared" si="395"/>
        <v>6.1928239952533595</v>
      </c>
      <c r="AG461" s="83">
        <f t="shared" si="381"/>
        <v>6.1928239952533595</v>
      </c>
      <c r="AH461" s="83">
        <f t="shared" si="382"/>
        <v>6.1928239952533595</v>
      </c>
      <c r="AI461" s="83">
        <f t="shared" si="383"/>
        <v>0</v>
      </c>
      <c r="AJ461" s="83">
        <f t="shared" si="384"/>
        <v>6.1928239952533595</v>
      </c>
      <c r="AK461" s="83">
        <f t="shared" si="385"/>
        <v>7.3984126953950442</v>
      </c>
      <c r="AL461" s="83">
        <f t="shared" si="386"/>
        <v>6.1928239952533595</v>
      </c>
      <c r="AM461" s="83">
        <f t="shared" si="387"/>
        <v>0</v>
      </c>
      <c r="AN461" s="83">
        <f t="shared" si="388"/>
        <v>6.1928239952533595</v>
      </c>
      <c r="AO461" s="83">
        <f t="shared" si="389"/>
        <v>6.1928239952533595</v>
      </c>
      <c r="AP461" s="83">
        <f t="shared" si="390"/>
        <v>0</v>
      </c>
      <c r="AQ461" s="83">
        <f t="shared" si="391"/>
        <v>0</v>
      </c>
      <c r="AR461" s="83">
        <f t="shared" si="392"/>
        <v>0</v>
      </c>
      <c r="AT461" t="s">
        <v>15</v>
      </c>
    </row>
    <row r="462" spans="1:46" x14ac:dyDescent="0.25">
      <c r="A462" s="10" t="str">
        <f>KPCO_Additions_Summer!A462</f>
        <v>C&amp;I - Low_23-25</v>
      </c>
      <c r="B462" s="10">
        <f>KPCO_Additions_Summer!B462</f>
        <v>2029</v>
      </c>
      <c r="C462" s="10" t="str">
        <f>KPCO_Additions_Summer!C462</f>
        <v>DSM Resources</v>
      </c>
      <c r="D462" s="106">
        <v>5.3802151418094217</v>
      </c>
      <c r="E462" s="106">
        <v>5.3802151418094217</v>
      </c>
      <c r="F462" s="106">
        <v>5.3802151418094217</v>
      </c>
      <c r="G462" s="106"/>
      <c r="H462" s="106">
        <v>5.3802151418094217</v>
      </c>
      <c r="I462" s="103">
        <v>6.4276091230154488</v>
      </c>
      <c r="J462" s="103">
        <v>5.3802151418094217</v>
      </c>
      <c r="K462" s="103"/>
      <c r="L462" s="103">
        <v>5.3802151418094217</v>
      </c>
      <c r="M462" s="103">
        <v>5.3802151418094217</v>
      </c>
      <c r="N462" s="103"/>
      <c r="O462" s="103"/>
      <c r="P462" s="102"/>
      <c r="R462" s="83">
        <f t="shared" si="400"/>
        <v>5.3802151418094217</v>
      </c>
      <c r="S462" s="83">
        <f t="shared" si="401"/>
        <v>5.3802151418094217</v>
      </c>
      <c r="T462" s="83">
        <f t="shared" si="402"/>
        <v>5.3802151418094217</v>
      </c>
      <c r="U462" s="83">
        <f t="shared" si="403"/>
        <v>0</v>
      </c>
      <c r="V462" s="83">
        <f t="shared" si="404"/>
        <v>5.3802151418094217</v>
      </c>
      <c r="W462" s="83">
        <f t="shared" si="404"/>
        <v>6.4276091230154488</v>
      </c>
      <c r="X462" s="83">
        <f t="shared" si="406"/>
        <v>5.3802151418094217</v>
      </c>
      <c r="Y462" s="83">
        <f t="shared" si="407"/>
        <v>0</v>
      </c>
      <c r="Z462" s="83">
        <f t="shared" si="408"/>
        <v>5.3802151418094217</v>
      </c>
      <c r="AA462" s="83">
        <f t="shared" si="393"/>
        <v>5.3802151418094217</v>
      </c>
      <c r="AB462" s="83">
        <f t="shared" si="405"/>
        <v>0</v>
      </c>
      <c r="AC462" s="83">
        <f t="shared" si="405"/>
        <v>0</v>
      </c>
      <c r="AD462" s="83">
        <f t="shared" si="394"/>
        <v>0</v>
      </c>
      <c r="AF462" s="83">
        <f t="shared" si="395"/>
        <v>5.3802151418094217</v>
      </c>
      <c r="AG462" s="83">
        <f t="shared" si="381"/>
        <v>5.3802151418094217</v>
      </c>
      <c r="AH462" s="83">
        <f t="shared" si="382"/>
        <v>5.3802151418094217</v>
      </c>
      <c r="AI462" s="83">
        <f t="shared" si="383"/>
        <v>0</v>
      </c>
      <c r="AJ462" s="83">
        <f t="shared" si="384"/>
        <v>5.3802151418094217</v>
      </c>
      <c r="AK462" s="83">
        <f t="shared" si="385"/>
        <v>6.4276091230154488</v>
      </c>
      <c r="AL462" s="83">
        <f t="shared" si="386"/>
        <v>5.3802151418094217</v>
      </c>
      <c r="AM462" s="83">
        <f t="shared" si="387"/>
        <v>0</v>
      </c>
      <c r="AN462" s="83">
        <f t="shared" si="388"/>
        <v>5.3802151418094217</v>
      </c>
      <c r="AO462" s="83">
        <f t="shared" si="389"/>
        <v>5.3802151418094217</v>
      </c>
      <c r="AP462" s="83">
        <f t="shared" si="390"/>
        <v>0</v>
      </c>
      <c r="AQ462" s="83">
        <f t="shared" si="391"/>
        <v>0</v>
      </c>
      <c r="AR462" s="83">
        <f t="shared" si="392"/>
        <v>0</v>
      </c>
      <c r="AT462" t="s">
        <v>15</v>
      </c>
    </row>
    <row r="463" spans="1:46" x14ac:dyDescent="0.25">
      <c r="A463" s="10" t="str">
        <f>KPCO_Additions_Summer!A463</f>
        <v>C&amp;I - Low_23-25</v>
      </c>
      <c r="B463" s="10">
        <f>KPCO_Additions_Summer!B463</f>
        <v>2030</v>
      </c>
      <c r="C463" s="10" t="str">
        <f>KPCO_Additions_Summer!C463</f>
        <v>DSM Resources</v>
      </c>
      <c r="D463" s="106">
        <v>4.5580463666369742</v>
      </c>
      <c r="E463" s="106">
        <v>4.5580463666369742</v>
      </c>
      <c r="F463" s="106">
        <v>4.5580463666369742</v>
      </c>
      <c r="G463" s="106"/>
      <c r="H463" s="106">
        <v>4.5580463666369742</v>
      </c>
      <c r="I463" s="103">
        <v>5.4453845500814371</v>
      </c>
      <c r="J463" s="103">
        <v>4.5580463666369742</v>
      </c>
      <c r="K463" s="103"/>
      <c r="L463" s="103">
        <v>4.5580463666369742</v>
      </c>
      <c r="M463" s="103">
        <v>4.5580463666369742</v>
      </c>
      <c r="N463" s="103"/>
      <c r="O463" s="103"/>
      <c r="P463" s="102"/>
      <c r="R463" s="83">
        <f t="shared" si="400"/>
        <v>4.5580463666369742</v>
      </c>
      <c r="S463" s="83">
        <f t="shared" si="401"/>
        <v>4.5580463666369742</v>
      </c>
      <c r="T463" s="83">
        <f t="shared" si="402"/>
        <v>4.5580463666369742</v>
      </c>
      <c r="U463" s="83">
        <f t="shared" si="403"/>
        <v>0</v>
      </c>
      <c r="V463" s="83">
        <f t="shared" si="404"/>
        <v>4.5580463666369742</v>
      </c>
      <c r="W463" s="83">
        <f t="shared" si="404"/>
        <v>5.4453845500814371</v>
      </c>
      <c r="X463" s="83">
        <f t="shared" si="406"/>
        <v>4.5580463666369742</v>
      </c>
      <c r="Y463" s="83">
        <f t="shared" si="407"/>
        <v>0</v>
      </c>
      <c r="Z463" s="83">
        <f t="shared" si="408"/>
        <v>4.5580463666369742</v>
      </c>
      <c r="AA463" s="83">
        <f t="shared" si="393"/>
        <v>4.5580463666369742</v>
      </c>
      <c r="AB463" s="83">
        <f t="shared" si="405"/>
        <v>0</v>
      </c>
      <c r="AC463" s="83">
        <f t="shared" si="405"/>
        <v>0</v>
      </c>
      <c r="AD463" s="83">
        <f t="shared" si="394"/>
        <v>0</v>
      </c>
      <c r="AF463" s="83">
        <f t="shared" si="395"/>
        <v>4.5580463666369742</v>
      </c>
      <c r="AG463" s="83">
        <f t="shared" si="381"/>
        <v>4.5580463666369742</v>
      </c>
      <c r="AH463" s="83">
        <f t="shared" si="382"/>
        <v>4.5580463666369742</v>
      </c>
      <c r="AI463" s="83">
        <f t="shared" si="383"/>
        <v>0</v>
      </c>
      <c r="AJ463" s="83">
        <f t="shared" si="384"/>
        <v>4.5580463666369742</v>
      </c>
      <c r="AK463" s="83">
        <f t="shared" si="385"/>
        <v>5.4453845500814371</v>
      </c>
      <c r="AL463" s="83">
        <f t="shared" si="386"/>
        <v>4.5580463666369742</v>
      </c>
      <c r="AM463" s="83">
        <f t="shared" si="387"/>
        <v>0</v>
      </c>
      <c r="AN463" s="83">
        <f t="shared" si="388"/>
        <v>4.5580463666369742</v>
      </c>
      <c r="AO463" s="83">
        <f t="shared" si="389"/>
        <v>4.5580463666369742</v>
      </c>
      <c r="AP463" s="83">
        <f t="shared" si="390"/>
        <v>0</v>
      </c>
      <c r="AQ463" s="83">
        <f t="shared" si="391"/>
        <v>0</v>
      </c>
      <c r="AR463" s="83">
        <f t="shared" si="392"/>
        <v>0</v>
      </c>
      <c r="AT463" t="s">
        <v>15</v>
      </c>
    </row>
    <row r="464" spans="1:46" x14ac:dyDescent="0.25">
      <c r="A464" s="10" t="str">
        <f>KPCO_Additions_Summer!A464</f>
        <v>C&amp;I - Low_23-25</v>
      </c>
      <c r="B464" s="10">
        <f>KPCO_Additions_Summer!B464</f>
        <v>2031</v>
      </c>
      <c r="C464" s="10" t="str">
        <f>KPCO_Additions_Summer!C464</f>
        <v>DSM Resources</v>
      </c>
      <c r="D464" s="106">
        <v>3.7472956710441694</v>
      </c>
      <c r="E464" s="106">
        <v>3.7472956710441694</v>
      </c>
      <c r="F464" s="106">
        <v>3.7472956710441694</v>
      </c>
      <c r="G464" s="106"/>
      <c r="H464" s="106">
        <v>3.7472956710441694</v>
      </c>
      <c r="I464" s="103">
        <v>4.4768008726393385</v>
      </c>
      <c r="J464" s="103">
        <v>3.7472956710441694</v>
      </c>
      <c r="K464" s="103"/>
      <c r="L464" s="103">
        <v>3.7472956710441694</v>
      </c>
      <c r="M464" s="103">
        <v>3.7472956710441694</v>
      </c>
      <c r="N464" s="103"/>
      <c r="O464" s="103"/>
      <c r="P464" s="102"/>
      <c r="R464" s="83">
        <f t="shared" si="400"/>
        <v>3.7472956710441694</v>
      </c>
      <c r="S464" s="83">
        <f t="shared" si="401"/>
        <v>3.7472956710441694</v>
      </c>
      <c r="T464" s="83">
        <f t="shared" si="402"/>
        <v>3.7472956710441694</v>
      </c>
      <c r="U464" s="83">
        <f t="shared" si="403"/>
        <v>0</v>
      </c>
      <c r="V464" s="83">
        <f t="shared" si="404"/>
        <v>3.7472956710441694</v>
      </c>
      <c r="W464" s="83">
        <f t="shared" si="404"/>
        <v>4.4768008726393385</v>
      </c>
      <c r="X464" s="83">
        <f t="shared" si="406"/>
        <v>3.7472956710441694</v>
      </c>
      <c r="Y464" s="83">
        <f t="shared" si="407"/>
        <v>0</v>
      </c>
      <c r="Z464" s="83">
        <f t="shared" si="408"/>
        <v>3.7472956710441694</v>
      </c>
      <c r="AA464" s="83">
        <f t="shared" si="393"/>
        <v>3.7472956710441694</v>
      </c>
      <c r="AB464" s="83">
        <f t="shared" si="405"/>
        <v>0</v>
      </c>
      <c r="AC464" s="83">
        <f t="shared" si="405"/>
        <v>0</v>
      </c>
      <c r="AD464" s="83">
        <f t="shared" si="394"/>
        <v>0</v>
      </c>
      <c r="AF464" s="83">
        <f t="shared" si="395"/>
        <v>3.7472956710441694</v>
      </c>
      <c r="AG464" s="83">
        <f t="shared" si="381"/>
        <v>3.7472956710441694</v>
      </c>
      <c r="AH464" s="83">
        <f t="shared" si="382"/>
        <v>3.7472956710441694</v>
      </c>
      <c r="AI464" s="83">
        <f t="shared" si="383"/>
        <v>0</v>
      </c>
      <c r="AJ464" s="83">
        <f t="shared" si="384"/>
        <v>3.7472956710441694</v>
      </c>
      <c r="AK464" s="83">
        <f t="shared" si="385"/>
        <v>4.4768008726393385</v>
      </c>
      <c r="AL464" s="83">
        <f t="shared" si="386"/>
        <v>3.7472956710441694</v>
      </c>
      <c r="AM464" s="83">
        <f t="shared" si="387"/>
        <v>0</v>
      </c>
      <c r="AN464" s="83">
        <f t="shared" si="388"/>
        <v>3.7472956710441694</v>
      </c>
      <c r="AO464" s="83">
        <f t="shared" si="389"/>
        <v>3.7472956710441694</v>
      </c>
      <c r="AP464" s="83">
        <f t="shared" si="390"/>
        <v>0</v>
      </c>
      <c r="AQ464" s="83">
        <f t="shared" si="391"/>
        <v>0</v>
      </c>
      <c r="AR464" s="83">
        <f t="shared" si="392"/>
        <v>0</v>
      </c>
      <c r="AT464" t="s">
        <v>15</v>
      </c>
    </row>
    <row r="465" spans="1:46" x14ac:dyDescent="0.25">
      <c r="A465" s="10" t="str">
        <f>KPCO_Additions_Summer!A465</f>
        <v>C&amp;I - Low_23-25</v>
      </c>
      <c r="B465" s="10">
        <f>KPCO_Additions_Summer!B465</f>
        <v>2032</v>
      </c>
      <c r="C465" s="10" t="str">
        <f>KPCO_Additions_Summer!C465</f>
        <v>DSM Resources</v>
      </c>
      <c r="D465" s="106">
        <v>2.9700657819702623</v>
      </c>
      <c r="E465" s="106">
        <v>2.9700657819702623</v>
      </c>
      <c r="F465" s="106">
        <v>2.9700657819702623</v>
      </c>
      <c r="G465" s="106"/>
      <c r="H465" s="106">
        <v>2.9700657819702623</v>
      </c>
      <c r="I465" s="103">
        <v>3.5482636684539282</v>
      </c>
      <c r="J465" s="103">
        <v>2.9700657819702623</v>
      </c>
      <c r="K465" s="103"/>
      <c r="L465" s="103">
        <v>2.9700657819702623</v>
      </c>
      <c r="M465" s="103">
        <v>2.9700657819702623</v>
      </c>
      <c r="N465" s="103"/>
      <c r="O465" s="103"/>
      <c r="P465" s="102"/>
      <c r="R465" s="83">
        <f t="shared" si="400"/>
        <v>2.9700657819702623</v>
      </c>
      <c r="S465" s="83">
        <f t="shared" si="401"/>
        <v>2.9700657819702623</v>
      </c>
      <c r="T465" s="83">
        <f t="shared" si="402"/>
        <v>2.9700657819702623</v>
      </c>
      <c r="U465" s="83">
        <f t="shared" si="403"/>
        <v>0</v>
      </c>
      <c r="V465" s="83">
        <f t="shared" si="404"/>
        <v>2.9700657819702623</v>
      </c>
      <c r="W465" s="83">
        <f t="shared" si="404"/>
        <v>3.5482636684539282</v>
      </c>
      <c r="X465" s="83">
        <f t="shared" si="406"/>
        <v>2.9700657819702623</v>
      </c>
      <c r="Y465" s="83">
        <f t="shared" si="407"/>
        <v>0</v>
      </c>
      <c r="Z465" s="83">
        <f t="shared" si="408"/>
        <v>2.9700657819702623</v>
      </c>
      <c r="AA465" s="83">
        <f t="shared" si="393"/>
        <v>2.9700657819702623</v>
      </c>
      <c r="AB465" s="83">
        <f t="shared" si="405"/>
        <v>0</v>
      </c>
      <c r="AC465" s="83">
        <f t="shared" si="405"/>
        <v>0</v>
      </c>
      <c r="AD465" s="83">
        <f t="shared" si="394"/>
        <v>0</v>
      </c>
      <c r="AF465" s="83">
        <f t="shared" si="395"/>
        <v>2.9700657819702623</v>
      </c>
      <c r="AG465" s="83">
        <f t="shared" si="381"/>
        <v>2.9700657819702623</v>
      </c>
      <c r="AH465" s="83">
        <f t="shared" si="382"/>
        <v>2.9700657819702623</v>
      </c>
      <c r="AI465" s="83">
        <f t="shared" si="383"/>
        <v>0</v>
      </c>
      <c r="AJ465" s="83">
        <f t="shared" si="384"/>
        <v>2.9700657819702623</v>
      </c>
      <c r="AK465" s="83">
        <f t="shared" si="385"/>
        <v>3.5482636684539282</v>
      </c>
      <c r="AL465" s="83">
        <f t="shared" si="386"/>
        <v>2.9700657819702623</v>
      </c>
      <c r="AM465" s="83">
        <f t="shared" si="387"/>
        <v>0</v>
      </c>
      <c r="AN465" s="83">
        <f t="shared" si="388"/>
        <v>2.9700657819702623</v>
      </c>
      <c r="AO465" s="83">
        <f t="shared" si="389"/>
        <v>2.9700657819702623</v>
      </c>
      <c r="AP465" s="83">
        <f t="shared" si="390"/>
        <v>0</v>
      </c>
      <c r="AQ465" s="83">
        <f t="shared" si="391"/>
        <v>0</v>
      </c>
      <c r="AR465" s="83">
        <f t="shared" si="392"/>
        <v>0</v>
      </c>
      <c r="AT465" t="s">
        <v>15</v>
      </c>
    </row>
    <row r="466" spans="1:46" x14ac:dyDescent="0.25">
      <c r="A466" s="10" t="str">
        <f>KPCO_Additions_Summer!A466</f>
        <v>C&amp;I - Low_23-25</v>
      </c>
      <c r="B466" s="10">
        <f>KPCO_Additions_Summer!B466</f>
        <v>2033</v>
      </c>
      <c r="C466" s="10" t="str">
        <f>KPCO_Additions_Summer!C466</f>
        <v>DSM Resources</v>
      </c>
      <c r="D466" s="106">
        <v>2.2486695730397854</v>
      </c>
      <c r="E466" s="106">
        <v>2.2486695730397854</v>
      </c>
      <c r="F466" s="106">
        <v>2.2486695730397854</v>
      </c>
      <c r="G466" s="106"/>
      <c r="H466" s="106">
        <v>2.2486695730397854</v>
      </c>
      <c r="I466" s="103">
        <v>2.6864295723045926</v>
      </c>
      <c r="J466" s="103">
        <v>2.2486695730397854</v>
      </c>
      <c r="K466" s="103"/>
      <c r="L466" s="103">
        <v>2.2486695730397854</v>
      </c>
      <c r="M466" s="103">
        <v>2.2486695730397854</v>
      </c>
      <c r="N466" s="103"/>
      <c r="O466" s="103"/>
      <c r="P466" s="102"/>
      <c r="R466" s="83">
        <f t="shared" si="400"/>
        <v>2.2486695730397854</v>
      </c>
      <c r="S466" s="83">
        <f t="shared" si="401"/>
        <v>2.2486695730397854</v>
      </c>
      <c r="T466" s="83">
        <f t="shared" si="402"/>
        <v>2.2486695730397854</v>
      </c>
      <c r="U466" s="83">
        <f t="shared" si="403"/>
        <v>0</v>
      </c>
      <c r="V466" s="83">
        <f t="shared" si="404"/>
        <v>2.2486695730397854</v>
      </c>
      <c r="W466" s="83">
        <f t="shared" si="404"/>
        <v>2.6864295723045926</v>
      </c>
      <c r="X466" s="83">
        <f t="shared" si="406"/>
        <v>2.2486695730397854</v>
      </c>
      <c r="Y466" s="83">
        <f t="shared" si="407"/>
        <v>0</v>
      </c>
      <c r="Z466" s="83">
        <f t="shared" si="408"/>
        <v>2.2486695730397854</v>
      </c>
      <c r="AA466" s="83">
        <f t="shared" si="393"/>
        <v>2.2486695730397854</v>
      </c>
      <c r="AB466" s="83">
        <f t="shared" si="405"/>
        <v>0</v>
      </c>
      <c r="AC466" s="83">
        <f t="shared" si="405"/>
        <v>0</v>
      </c>
      <c r="AD466" s="83">
        <f t="shared" si="394"/>
        <v>0</v>
      </c>
      <c r="AF466" s="83">
        <f t="shared" si="395"/>
        <v>2.2486695730397854</v>
      </c>
      <c r="AG466" s="83">
        <f t="shared" si="381"/>
        <v>2.2486695730397854</v>
      </c>
      <c r="AH466" s="83">
        <f t="shared" si="382"/>
        <v>2.2486695730397854</v>
      </c>
      <c r="AI466" s="83">
        <f t="shared" si="383"/>
        <v>0</v>
      </c>
      <c r="AJ466" s="83">
        <f t="shared" si="384"/>
        <v>2.2486695730397854</v>
      </c>
      <c r="AK466" s="83">
        <f t="shared" si="385"/>
        <v>2.6864295723045926</v>
      </c>
      <c r="AL466" s="83">
        <f t="shared" si="386"/>
        <v>2.2486695730397854</v>
      </c>
      <c r="AM466" s="83">
        <f t="shared" si="387"/>
        <v>0</v>
      </c>
      <c r="AN466" s="83">
        <f t="shared" si="388"/>
        <v>2.2486695730397854</v>
      </c>
      <c r="AO466" s="83">
        <f t="shared" si="389"/>
        <v>2.2486695730397854</v>
      </c>
      <c r="AP466" s="83">
        <f t="shared" si="390"/>
        <v>0</v>
      </c>
      <c r="AQ466" s="83">
        <f t="shared" si="391"/>
        <v>0</v>
      </c>
      <c r="AR466" s="83">
        <f t="shared" si="392"/>
        <v>0</v>
      </c>
      <c r="AT466" t="s">
        <v>15</v>
      </c>
    </row>
    <row r="467" spans="1:46" x14ac:dyDescent="0.25">
      <c r="A467" s="10" t="str">
        <f>KPCO_Additions_Summer!A467</f>
        <v>C&amp;I - Low_23-25</v>
      </c>
      <c r="B467" s="10">
        <f>KPCO_Additions_Summer!B467</f>
        <v>2034</v>
      </c>
      <c r="C467" s="10" t="str">
        <f>KPCO_Additions_Summer!C467</f>
        <v>DSM Resources</v>
      </c>
      <c r="D467" s="106">
        <v>1.6044873637787296</v>
      </c>
      <c r="E467" s="106">
        <v>1.6044873637787296</v>
      </c>
      <c r="F467" s="106">
        <v>1.6044873637787296</v>
      </c>
      <c r="G467" s="106"/>
      <c r="H467" s="106">
        <v>1.6044873637787296</v>
      </c>
      <c r="I467" s="103">
        <v>1.9168411197993087</v>
      </c>
      <c r="J467" s="103">
        <v>1.6044873637787296</v>
      </c>
      <c r="K467" s="103"/>
      <c r="L467" s="103">
        <v>1.6044873637787296</v>
      </c>
      <c r="M467" s="103">
        <v>1.6044873637787296</v>
      </c>
      <c r="N467" s="103"/>
      <c r="O467" s="103"/>
      <c r="P467" s="102"/>
      <c r="R467" s="83">
        <f t="shared" si="400"/>
        <v>1.6044873637787296</v>
      </c>
      <c r="S467" s="83">
        <f t="shared" si="401"/>
        <v>1.6044873637787296</v>
      </c>
      <c r="T467" s="83">
        <f t="shared" si="402"/>
        <v>1.6044873637787296</v>
      </c>
      <c r="U467" s="83">
        <f t="shared" si="403"/>
        <v>0</v>
      </c>
      <c r="V467" s="83">
        <f t="shared" si="404"/>
        <v>1.6044873637787296</v>
      </c>
      <c r="W467" s="83">
        <f t="shared" si="404"/>
        <v>1.9168411197993087</v>
      </c>
      <c r="X467" s="83">
        <f t="shared" si="406"/>
        <v>1.6044873637787296</v>
      </c>
      <c r="Y467" s="83">
        <f t="shared" si="407"/>
        <v>0</v>
      </c>
      <c r="Z467" s="83">
        <f t="shared" si="408"/>
        <v>1.6044873637787296</v>
      </c>
      <c r="AA467" s="83">
        <f t="shared" si="393"/>
        <v>1.6044873637787296</v>
      </c>
      <c r="AB467" s="83">
        <f t="shared" si="405"/>
        <v>0</v>
      </c>
      <c r="AC467" s="83">
        <f t="shared" si="405"/>
        <v>0</v>
      </c>
      <c r="AD467" s="83">
        <f t="shared" si="394"/>
        <v>0</v>
      </c>
      <c r="AF467" s="83">
        <f t="shared" si="395"/>
        <v>1.6044873637787296</v>
      </c>
      <c r="AG467" s="83">
        <f t="shared" si="381"/>
        <v>1.6044873637787296</v>
      </c>
      <c r="AH467" s="83">
        <f t="shared" si="382"/>
        <v>1.6044873637787296</v>
      </c>
      <c r="AI467" s="83">
        <f t="shared" si="383"/>
        <v>0</v>
      </c>
      <c r="AJ467" s="83">
        <f t="shared" si="384"/>
        <v>1.6044873637787296</v>
      </c>
      <c r="AK467" s="83">
        <f t="shared" si="385"/>
        <v>1.9168411197993087</v>
      </c>
      <c r="AL467" s="83">
        <f t="shared" si="386"/>
        <v>1.6044873637787296</v>
      </c>
      <c r="AM467" s="83">
        <f t="shared" si="387"/>
        <v>0</v>
      </c>
      <c r="AN467" s="83">
        <f t="shared" si="388"/>
        <v>1.6044873637787296</v>
      </c>
      <c r="AO467" s="83">
        <f t="shared" si="389"/>
        <v>1.6044873637787296</v>
      </c>
      <c r="AP467" s="83">
        <f t="shared" si="390"/>
        <v>0</v>
      </c>
      <c r="AQ467" s="83">
        <f t="shared" si="391"/>
        <v>0</v>
      </c>
      <c r="AR467" s="83">
        <f t="shared" si="392"/>
        <v>0</v>
      </c>
      <c r="AT467" t="s">
        <v>15</v>
      </c>
    </row>
    <row r="468" spans="1:46" x14ac:dyDescent="0.25">
      <c r="A468" s="10" t="str">
        <f>KPCO_Additions_Summer!A468</f>
        <v>C&amp;I - Low_23-25</v>
      </c>
      <c r="B468" s="10">
        <f>KPCO_Additions_Summer!B468</f>
        <v>2035</v>
      </c>
      <c r="C468" s="10" t="str">
        <f>KPCO_Additions_Summer!C468</f>
        <v>DSM Resources</v>
      </c>
      <c r="D468" s="106">
        <v>1.0565907569316839</v>
      </c>
      <c r="E468" s="106">
        <v>1.0565907569316839</v>
      </c>
      <c r="F468" s="106">
        <v>1.0565907569316839</v>
      </c>
      <c r="G468" s="106"/>
      <c r="H468" s="106">
        <v>1.0565907569316839</v>
      </c>
      <c r="I468" s="103">
        <v>1.2622826800684197</v>
      </c>
      <c r="J468" s="103">
        <v>1.0565907569316839</v>
      </c>
      <c r="K468" s="103"/>
      <c r="L468" s="103">
        <v>1.0565907569316839</v>
      </c>
      <c r="M468" s="103">
        <v>1.0565907569316839</v>
      </c>
      <c r="N468" s="103"/>
      <c r="O468" s="103"/>
      <c r="P468" s="102"/>
      <c r="R468" s="83">
        <f t="shared" si="400"/>
        <v>1.0565907569316839</v>
      </c>
      <c r="S468" s="83">
        <f t="shared" si="401"/>
        <v>1.0565907569316839</v>
      </c>
      <c r="T468" s="83">
        <f t="shared" si="402"/>
        <v>1.0565907569316839</v>
      </c>
      <c r="U468" s="83">
        <f t="shared" si="403"/>
        <v>0</v>
      </c>
      <c r="V468" s="83">
        <f t="shared" si="404"/>
        <v>1.0565907569316839</v>
      </c>
      <c r="W468" s="83">
        <f t="shared" si="404"/>
        <v>1.2622826800684197</v>
      </c>
      <c r="X468" s="83">
        <f t="shared" si="406"/>
        <v>1.0565907569316839</v>
      </c>
      <c r="Y468" s="83">
        <f t="shared" si="407"/>
        <v>0</v>
      </c>
      <c r="Z468" s="83">
        <f t="shared" si="408"/>
        <v>1.0565907569316839</v>
      </c>
      <c r="AA468" s="83">
        <f t="shared" si="393"/>
        <v>1.0565907569316839</v>
      </c>
      <c r="AB468" s="83">
        <f t="shared" si="405"/>
        <v>0</v>
      </c>
      <c r="AC468" s="83">
        <f t="shared" si="405"/>
        <v>0</v>
      </c>
      <c r="AD468" s="83">
        <f t="shared" si="394"/>
        <v>0</v>
      </c>
      <c r="AF468" s="83">
        <f t="shared" si="395"/>
        <v>1.0565907569316839</v>
      </c>
      <c r="AG468" s="83">
        <f t="shared" si="381"/>
        <v>1.0565907569316839</v>
      </c>
      <c r="AH468" s="83">
        <f t="shared" si="382"/>
        <v>1.0565907569316839</v>
      </c>
      <c r="AI468" s="83">
        <f t="shared" si="383"/>
        <v>0</v>
      </c>
      <c r="AJ468" s="83">
        <f t="shared" si="384"/>
        <v>1.0565907569316839</v>
      </c>
      <c r="AK468" s="83">
        <f t="shared" si="385"/>
        <v>1.2622826800684197</v>
      </c>
      <c r="AL468" s="83">
        <f t="shared" si="386"/>
        <v>1.0565907569316839</v>
      </c>
      <c r="AM468" s="83">
        <f t="shared" si="387"/>
        <v>0</v>
      </c>
      <c r="AN468" s="83">
        <f t="shared" si="388"/>
        <v>1.0565907569316839</v>
      </c>
      <c r="AO468" s="83">
        <f t="shared" si="389"/>
        <v>1.0565907569316839</v>
      </c>
      <c r="AP468" s="83">
        <f t="shared" si="390"/>
        <v>0</v>
      </c>
      <c r="AQ468" s="83">
        <f t="shared" si="391"/>
        <v>0</v>
      </c>
      <c r="AR468" s="83">
        <f t="shared" si="392"/>
        <v>0</v>
      </c>
      <c r="AT468" t="s">
        <v>15</v>
      </c>
    </row>
    <row r="469" spans="1:46" x14ac:dyDescent="0.25">
      <c r="A469" s="10" t="str">
        <f>KPCO_Additions_Summer!A469</f>
        <v>C&amp;I - Low_23-25</v>
      </c>
      <c r="B469" s="10">
        <f>KPCO_Additions_Summer!B469</f>
        <v>2036</v>
      </c>
      <c r="C469" s="10" t="str">
        <f>KPCO_Additions_Summer!C469</f>
        <v>DSM Resources</v>
      </c>
      <c r="D469" s="106">
        <v>0.55004852259884007</v>
      </c>
      <c r="E469" s="106">
        <v>0.55004852259884007</v>
      </c>
      <c r="F469" s="106">
        <v>0.55004852259884007</v>
      </c>
      <c r="G469" s="106"/>
      <c r="H469" s="106">
        <v>0.55004852259884007</v>
      </c>
      <c r="I469" s="103">
        <v>0.65712927992103487</v>
      </c>
      <c r="J469" s="103">
        <v>0.55004852259884007</v>
      </c>
      <c r="K469" s="103"/>
      <c r="L469" s="103">
        <v>0.55004852259884007</v>
      </c>
      <c r="M469" s="103">
        <v>0.55004852259884007</v>
      </c>
      <c r="N469" s="103"/>
      <c r="O469" s="103"/>
      <c r="P469" s="102"/>
      <c r="R469" s="83">
        <f t="shared" si="400"/>
        <v>0.55004852259884007</v>
      </c>
      <c r="S469" s="83">
        <f t="shared" si="401"/>
        <v>0.55004852259884007</v>
      </c>
      <c r="T469" s="83">
        <f t="shared" si="402"/>
        <v>0.55004852259884007</v>
      </c>
      <c r="U469" s="83">
        <f t="shared" si="403"/>
        <v>0</v>
      </c>
      <c r="V469" s="83">
        <f t="shared" si="404"/>
        <v>0.55004852259884007</v>
      </c>
      <c r="W469" s="83">
        <f t="shared" si="404"/>
        <v>0.65712927992103487</v>
      </c>
      <c r="X469" s="83">
        <f t="shared" si="406"/>
        <v>0.55004852259884007</v>
      </c>
      <c r="Y469" s="83">
        <f t="shared" si="407"/>
        <v>0</v>
      </c>
      <c r="Z469" s="83">
        <f t="shared" si="408"/>
        <v>0.55004852259884007</v>
      </c>
      <c r="AA469" s="83">
        <f t="shared" si="393"/>
        <v>0.55004852259884007</v>
      </c>
      <c r="AB469" s="83">
        <f t="shared" si="405"/>
        <v>0</v>
      </c>
      <c r="AC469" s="83">
        <f t="shared" si="405"/>
        <v>0</v>
      </c>
      <c r="AD469" s="83">
        <f t="shared" si="394"/>
        <v>0</v>
      </c>
      <c r="AF469" s="83">
        <f t="shared" si="395"/>
        <v>0.55004852259884007</v>
      </c>
      <c r="AG469" s="83">
        <f t="shared" si="381"/>
        <v>0.55004852259884007</v>
      </c>
      <c r="AH469" s="83">
        <f t="shared" si="382"/>
        <v>0.55004852259884007</v>
      </c>
      <c r="AI469" s="83">
        <f t="shared" si="383"/>
        <v>0</v>
      </c>
      <c r="AJ469" s="83">
        <f t="shared" si="384"/>
        <v>0.55004852259884007</v>
      </c>
      <c r="AK469" s="83">
        <f t="shared" si="385"/>
        <v>0.65712927992103487</v>
      </c>
      <c r="AL469" s="83">
        <f t="shared" si="386"/>
        <v>0.55004852259884007</v>
      </c>
      <c r="AM469" s="83">
        <f t="shared" si="387"/>
        <v>0</v>
      </c>
      <c r="AN469" s="83">
        <f t="shared" si="388"/>
        <v>0.55004852259884007</v>
      </c>
      <c r="AO469" s="83">
        <f t="shared" si="389"/>
        <v>0.55004852259884007</v>
      </c>
      <c r="AP469" s="83">
        <f t="shared" si="390"/>
        <v>0</v>
      </c>
      <c r="AQ469" s="83">
        <f t="shared" si="391"/>
        <v>0</v>
      </c>
      <c r="AR469" s="83">
        <f t="shared" si="392"/>
        <v>0</v>
      </c>
      <c r="AT469" t="s">
        <v>15</v>
      </c>
    </row>
    <row r="470" spans="1:46" x14ac:dyDescent="0.25">
      <c r="A470" s="10" t="str">
        <f>KPCO_Additions_Summer!A470</f>
        <v>C&amp;I - Low_23-25</v>
      </c>
      <c r="B470" s="10">
        <f>KPCO_Additions_Summer!B470</f>
        <v>2037</v>
      </c>
      <c r="C470" s="10" t="str">
        <f>KPCO_Additions_Summer!C470</f>
        <v>DSM Resources</v>
      </c>
      <c r="D470" s="106">
        <v>0.13671976607358741</v>
      </c>
      <c r="E470" s="106">
        <v>0.13671976607358741</v>
      </c>
      <c r="F470" s="106">
        <v>0.13671976607358741</v>
      </c>
      <c r="G470" s="106"/>
      <c r="H470" s="106">
        <v>0.13671976607358741</v>
      </c>
      <c r="I470" s="103">
        <v>0.16333570174213985</v>
      </c>
      <c r="J470" s="103">
        <v>0.13671976607358741</v>
      </c>
      <c r="K470" s="103"/>
      <c r="L470" s="103">
        <v>0.13671976607358741</v>
      </c>
      <c r="M470" s="103">
        <v>0.13671976607358741</v>
      </c>
      <c r="N470" s="103"/>
      <c r="O470" s="103"/>
      <c r="P470" s="102"/>
      <c r="R470" s="83">
        <f t="shared" si="400"/>
        <v>0.13671976607358741</v>
      </c>
      <c r="S470" s="83">
        <f t="shared" si="401"/>
        <v>0.13671976607358741</v>
      </c>
      <c r="T470" s="83">
        <f t="shared" si="402"/>
        <v>0.13671976607358741</v>
      </c>
      <c r="U470" s="83">
        <f t="shared" si="403"/>
        <v>0</v>
      </c>
      <c r="V470" s="83">
        <f t="shared" si="404"/>
        <v>0.13671976607358741</v>
      </c>
      <c r="W470" s="83">
        <f t="shared" si="404"/>
        <v>0.16333570174213985</v>
      </c>
      <c r="X470" s="83">
        <f t="shared" si="406"/>
        <v>0.13671976607358741</v>
      </c>
      <c r="Y470" s="83">
        <f t="shared" si="407"/>
        <v>0</v>
      </c>
      <c r="Z470" s="83">
        <f t="shared" si="408"/>
        <v>0.13671976607358741</v>
      </c>
      <c r="AA470" s="83">
        <f t="shared" si="393"/>
        <v>0.13671976607358741</v>
      </c>
      <c r="AB470" s="83">
        <f t="shared" si="405"/>
        <v>0</v>
      </c>
      <c r="AC470" s="83">
        <f t="shared" si="405"/>
        <v>0</v>
      </c>
      <c r="AD470" s="83">
        <f t="shared" si="394"/>
        <v>0</v>
      </c>
      <c r="AF470" s="83">
        <f t="shared" si="395"/>
        <v>0.13671976607358741</v>
      </c>
      <c r="AG470" s="83">
        <f t="shared" si="381"/>
        <v>0.13671976607358741</v>
      </c>
      <c r="AH470" s="83">
        <f t="shared" si="382"/>
        <v>0.13671976607358741</v>
      </c>
      <c r="AI470" s="83">
        <f t="shared" si="383"/>
        <v>0</v>
      </c>
      <c r="AJ470" s="83">
        <f t="shared" si="384"/>
        <v>0.13671976607358741</v>
      </c>
      <c r="AK470" s="83">
        <f t="shared" si="385"/>
        <v>0.16333570174213985</v>
      </c>
      <c r="AL470" s="83">
        <f t="shared" si="386"/>
        <v>0.13671976607358741</v>
      </c>
      <c r="AM470" s="83">
        <f t="shared" si="387"/>
        <v>0</v>
      </c>
      <c r="AN470" s="83">
        <f t="shared" si="388"/>
        <v>0.13671976607358741</v>
      </c>
      <c r="AO470" s="83">
        <f t="shared" si="389"/>
        <v>0.13671976607358741</v>
      </c>
      <c r="AP470" s="83">
        <f t="shared" si="390"/>
        <v>0</v>
      </c>
      <c r="AQ470" s="83">
        <f t="shared" si="391"/>
        <v>0</v>
      </c>
      <c r="AR470" s="83">
        <f t="shared" si="392"/>
        <v>0</v>
      </c>
      <c r="AT470" t="s">
        <v>15</v>
      </c>
    </row>
    <row r="471" spans="1:46" x14ac:dyDescent="0.25">
      <c r="A471" s="10" t="str">
        <f>KPCO_Additions_Summer!A471</f>
        <v>C&amp;I - Low_23-25</v>
      </c>
      <c r="B471" s="10">
        <f>KPCO_Additions_Summer!B471</f>
        <v>2038</v>
      </c>
      <c r="C471" s="10" t="str">
        <f>KPCO_Additions_Summer!C471</f>
        <v>DSM Resources</v>
      </c>
      <c r="D471" s="102"/>
      <c r="E471" s="102"/>
      <c r="F471" s="102"/>
      <c r="G471" s="103"/>
      <c r="H471" s="102"/>
      <c r="I471" s="103"/>
      <c r="J471" s="103"/>
      <c r="K471" s="103"/>
      <c r="L471" s="103"/>
      <c r="M471" s="103"/>
      <c r="N471" s="103"/>
      <c r="O471" s="103"/>
      <c r="P471" s="102"/>
      <c r="R471" s="83">
        <f t="shared" si="400"/>
        <v>0</v>
      </c>
      <c r="S471" s="83">
        <f t="shared" si="401"/>
        <v>0</v>
      </c>
      <c r="T471" s="83">
        <f t="shared" si="402"/>
        <v>0</v>
      </c>
      <c r="U471" s="83">
        <f t="shared" si="403"/>
        <v>0</v>
      </c>
      <c r="V471" s="83">
        <f t="shared" si="404"/>
        <v>0</v>
      </c>
      <c r="W471" s="83">
        <f t="shared" si="404"/>
        <v>0</v>
      </c>
      <c r="X471" s="83">
        <f t="shared" si="406"/>
        <v>0</v>
      </c>
      <c r="Y471" s="83">
        <f t="shared" si="407"/>
        <v>0</v>
      </c>
      <c r="Z471" s="83">
        <f t="shared" si="408"/>
        <v>0</v>
      </c>
      <c r="AA471" s="83">
        <f t="shared" si="393"/>
        <v>0</v>
      </c>
      <c r="AB471" s="83">
        <f t="shared" si="405"/>
        <v>0</v>
      </c>
      <c r="AC471" s="83">
        <f t="shared" si="405"/>
        <v>0</v>
      </c>
      <c r="AD471" s="83">
        <f t="shared" si="394"/>
        <v>0</v>
      </c>
      <c r="AF471" s="83">
        <f t="shared" si="395"/>
        <v>0</v>
      </c>
      <c r="AG471" s="83">
        <f t="shared" si="381"/>
        <v>0</v>
      </c>
      <c r="AH471" s="83">
        <f t="shared" si="382"/>
        <v>0</v>
      </c>
      <c r="AI471" s="83">
        <f t="shared" si="383"/>
        <v>0</v>
      </c>
      <c r="AJ471" s="83">
        <f t="shared" si="384"/>
        <v>0</v>
      </c>
      <c r="AK471" s="83">
        <f t="shared" si="385"/>
        <v>0</v>
      </c>
      <c r="AL471" s="83">
        <f t="shared" si="386"/>
        <v>0</v>
      </c>
      <c r="AM471" s="83">
        <f t="shared" si="387"/>
        <v>0</v>
      </c>
      <c r="AN471" s="83">
        <f t="shared" si="388"/>
        <v>0</v>
      </c>
      <c r="AO471" s="83">
        <f t="shared" si="389"/>
        <v>0</v>
      </c>
      <c r="AP471" s="83">
        <f t="shared" si="390"/>
        <v>0</v>
      </c>
      <c r="AQ471" s="83">
        <f t="shared" si="391"/>
        <v>0</v>
      </c>
      <c r="AR471" s="83">
        <f t="shared" si="392"/>
        <v>0</v>
      </c>
      <c r="AT471" t="s">
        <v>15</v>
      </c>
    </row>
    <row r="472" spans="1:46" x14ac:dyDescent="0.25">
      <c r="A472" s="10" t="str">
        <f>KPCO_Additions_Summer!A472</f>
        <v>C&amp;I - Low_23-25</v>
      </c>
      <c r="B472" s="10">
        <f>KPCO_Additions_Summer!B472</f>
        <v>2039</v>
      </c>
      <c r="C472" s="10" t="str">
        <f>KPCO_Additions_Summer!C472</f>
        <v>DSM Resources</v>
      </c>
      <c r="D472" s="102"/>
      <c r="E472" s="102"/>
      <c r="F472" s="102"/>
      <c r="G472" s="103"/>
      <c r="H472" s="103"/>
      <c r="I472" s="103"/>
      <c r="J472" s="103"/>
      <c r="K472" s="103"/>
      <c r="L472" s="103"/>
      <c r="M472" s="103"/>
      <c r="N472" s="103"/>
      <c r="O472" s="103"/>
      <c r="P472" s="102"/>
      <c r="R472" s="83">
        <f t="shared" si="400"/>
        <v>0</v>
      </c>
      <c r="S472" s="83">
        <f t="shared" si="401"/>
        <v>0</v>
      </c>
      <c r="T472" s="83">
        <f t="shared" si="402"/>
        <v>0</v>
      </c>
      <c r="U472" s="83">
        <f t="shared" si="403"/>
        <v>0</v>
      </c>
      <c r="V472" s="83">
        <f t="shared" si="404"/>
        <v>0</v>
      </c>
      <c r="W472" s="83">
        <f t="shared" si="404"/>
        <v>0</v>
      </c>
      <c r="X472" s="83">
        <f t="shared" si="406"/>
        <v>0</v>
      </c>
      <c r="Y472" s="83">
        <f t="shared" si="407"/>
        <v>0</v>
      </c>
      <c r="Z472" s="83">
        <f t="shared" si="408"/>
        <v>0</v>
      </c>
      <c r="AA472" s="83">
        <f t="shared" si="393"/>
        <v>0</v>
      </c>
      <c r="AB472" s="83">
        <f t="shared" si="405"/>
        <v>0</v>
      </c>
      <c r="AC472" s="83">
        <f t="shared" si="405"/>
        <v>0</v>
      </c>
      <c r="AD472" s="83">
        <f t="shared" si="394"/>
        <v>0</v>
      </c>
      <c r="AF472" s="83">
        <f t="shared" si="395"/>
        <v>0</v>
      </c>
      <c r="AG472" s="83">
        <f t="shared" si="381"/>
        <v>0</v>
      </c>
      <c r="AH472" s="83">
        <f t="shared" si="382"/>
        <v>0</v>
      </c>
      <c r="AI472" s="83">
        <f t="shared" si="383"/>
        <v>0</v>
      </c>
      <c r="AJ472" s="83">
        <f t="shared" si="384"/>
        <v>0</v>
      </c>
      <c r="AK472" s="83">
        <f t="shared" si="385"/>
        <v>0</v>
      </c>
      <c r="AL472" s="83">
        <f t="shared" si="386"/>
        <v>0</v>
      </c>
      <c r="AM472" s="83">
        <f t="shared" si="387"/>
        <v>0</v>
      </c>
      <c r="AN472" s="83">
        <f t="shared" si="388"/>
        <v>0</v>
      </c>
      <c r="AO472" s="83">
        <f t="shared" si="389"/>
        <v>0</v>
      </c>
      <c r="AP472" s="83">
        <f t="shared" si="390"/>
        <v>0</v>
      </c>
      <c r="AQ472" s="83">
        <f t="shared" si="391"/>
        <v>0</v>
      </c>
      <c r="AR472" s="83">
        <f t="shared" si="392"/>
        <v>0</v>
      </c>
      <c r="AT472" t="s">
        <v>15</v>
      </c>
    </row>
    <row r="473" spans="1:46" x14ac:dyDescent="0.25">
      <c r="A473" s="10" t="str">
        <f>KPCO_Additions_Summer!A473</f>
        <v>C&amp;I - Low_23-25</v>
      </c>
      <c r="B473" s="10">
        <f>KPCO_Additions_Summer!B473</f>
        <v>2040</v>
      </c>
      <c r="C473" s="10" t="str">
        <f>KPCO_Additions_Summer!C473</f>
        <v>DSM Resources</v>
      </c>
      <c r="D473" s="102"/>
      <c r="E473" s="102"/>
      <c r="F473" s="102"/>
      <c r="G473" s="103"/>
      <c r="H473" s="103"/>
      <c r="I473" s="103"/>
      <c r="J473" s="103"/>
      <c r="K473" s="103"/>
      <c r="L473" s="103"/>
      <c r="M473" s="103"/>
      <c r="N473" s="103"/>
      <c r="O473" s="103"/>
      <c r="P473" s="102"/>
      <c r="R473" s="83">
        <f t="shared" si="400"/>
        <v>0</v>
      </c>
      <c r="S473" s="83">
        <f t="shared" si="401"/>
        <v>0</v>
      </c>
      <c r="T473" s="83">
        <f t="shared" si="402"/>
        <v>0</v>
      </c>
      <c r="U473" s="83">
        <f t="shared" si="403"/>
        <v>0</v>
      </c>
      <c r="V473" s="83">
        <f t="shared" ref="V473:W488" si="409">H473</f>
        <v>0</v>
      </c>
      <c r="W473" s="83">
        <f t="shared" si="409"/>
        <v>0</v>
      </c>
      <c r="X473" s="83">
        <f t="shared" si="406"/>
        <v>0</v>
      </c>
      <c r="Y473" s="83">
        <f t="shared" si="407"/>
        <v>0</v>
      </c>
      <c r="Z473" s="83">
        <f t="shared" si="408"/>
        <v>0</v>
      </c>
      <c r="AA473" s="83">
        <f t="shared" si="393"/>
        <v>0</v>
      </c>
      <c r="AB473" s="83">
        <f t="shared" ref="AB473:AC488" si="410">N473</f>
        <v>0</v>
      </c>
      <c r="AC473" s="83">
        <f t="shared" si="410"/>
        <v>0</v>
      </c>
      <c r="AD473" s="83">
        <f t="shared" si="394"/>
        <v>0</v>
      </c>
      <c r="AF473" s="83">
        <f t="shared" si="395"/>
        <v>0</v>
      </c>
      <c r="AG473" s="83">
        <f t="shared" ref="AG473:AG536" si="411">S473</f>
        <v>0</v>
      </c>
      <c r="AH473" s="83">
        <f t="shared" ref="AH473:AH536" si="412">T473</f>
        <v>0</v>
      </c>
      <c r="AI473" s="83">
        <f t="shared" ref="AI473:AI536" si="413">U473</f>
        <v>0</v>
      </c>
      <c r="AJ473" s="83">
        <f t="shared" ref="AJ473:AJ536" si="414">V473</f>
        <v>0</v>
      </c>
      <c r="AK473" s="83">
        <f t="shared" ref="AK473:AK536" si="415">W473</f>
        <v>0</v>
      </c>
      <c r="AL473" s="83">
        <f t="shared" ref="AL473:AL536" si="416">X473</f>
        <v>0</v>
      </c>
      <c r="AM473" s="83">
        <f t="shared" ref="AM473:AM536" si="417">Y473</f>
        <v>0</v>
      </c>
      <c r="AN473" s="83">
        <f t="shared" ref="AN473:AN536" si="418">Z473</f>
        <v>0</v>
      </c>
      <c r="AO473" s="83">
        <f t="shared" ref="AO473:AO536" si="419">AA473</f>
        <v>0</v>
      </c>
      <c r="AP473" s="83">
        <f t="shared" ref="AP473:AP536" si="420">AB473</f>
        <v>0</v>
      </c>
      <c r="AQ473" s="83">
        <f t="shared" ref="AQ473:AQ536" si="421">AC473</f>
        <v>0</v>
      </c>
      <c r="AR473" s="83">
        <f t="shared" ref="AR473:AR536" si="422">AD473</f>
        <v>0</v>
      </c>
      <c r="AT473" t="s">
        <v>15</v>
      </c>
    </row>
    <row r="474" spans="1:46" x14ac:dyDescent="0.25">
      <c r="A474" s="10" t="str">
        <f>KPCO_Additions_Summer!A474</f>
        <v>C&amp;I - Low_23-25</v>
      </c>
      <c r="B474" s="10">
        <f>KPCO_Additions_Summer!B474</f>
        <v>2041</v>
      </c>
      <c r="C474" s="10" t="str">
        <f>KPCO_Additions_Summer!C474</f>
        <v>DSM Resources</v>
      </c>
      <c r="D474" s="102"/>
      <c r="E474" s="102"/>
      <c r="F474" s="102"/>
      <c r="G474" s="103"/>
      <c r="H474" s="103"/>
      <c r="I474" s="103"/>
      <c r="J474" s="103"/>
      <c r="K474" s="103"/>
      <c r="L474" s="103"/>
      <c r="M474" s="103"/>
      <c r="N474" s="103"/>
      <c r="O474" s="103"/>
      <c r="P474" s="102"/>
      <c r="R474" s="83">
        <f t="shared" si="400"/>
        <v>0</v>
      </c>
      <c r="S474" s="83">
        <f t="shared" si="401"/>
        <v>0</v>
      </c>
      <c r="T474" s="83">
        <f t="shared" si="402"/>
        <v>0</v>
      </c>
      <c r="U474" s="83">
        <f t="shared" si="403"/>
        <v>0</v>
      </c>
      <c r="V474" s="83">
        <f t="shared" si="409"/>
        <v>0</v>
      </c>
      <c r="W474" s="83">
        <f t="shared" si="409"/>
        <v>0</v>
      </c>
      <c r="X474" s="83">
        <f t="shared" si="406"/>
        <v>0</v>
      </c>
      <c r="Y474" s="83">
        <f t="shared" si="407"/>
        <v>0</v>
      </c>
      <c r="Z474" s="83">
        <f t="shared" si="408"/>
        <v>0</v>
      </c>
      <c r="AA474" s="83">
        <f t="shared" si="393"/>
        <v>0</v>
      </c>
      <c r="AB474" s="83">
        <f t="shared" si="410"/>
        <v>0</v>
      </c>
      <c r="AC474" s="83">
        <f t="shared" si="410"/>
        <v>0</v>
      </c>
      <c r="AD474" s="83">
        <f t="shared" si="394"/>
        <v>0</v>
      </c>
      <c r="AF474" s="83">
        <f t="shared" si="395"/>
        <v>0</v>
      </c>
      <c r="AG474" s="83">
        <f t="shared" si="411"/>
        <v>0</v>
      </c>
      <c r="AH474" s="83">
        <f t="shared" si="412"/>
        <v>0</v>
      </c>
      <c r="AI474" s="83">
        <f t="shared" si="413"/>
        <v>0</v>
      </c>
      <c r="AJ474" s="83">
        <f t="shared" si="414"/>
        <v>0</v>
      </c>
      <c r="AK474" s="83">
        <f t="shared" si="415"/>
        <v>0</v>
      </c>
      <c r="AL474" s="83">
        <f t="shared" si="416"/>
        <v>0</v>
      </c>
      <c r="AM474" s="83">
        <f t="shared" si="417"/>
        <v>0</v>
      </c>
      <c r="AN474" s="83">
        <f t="shared" si="418"/>
        <v>0</v>
      </c>
      <c r="AO474" s="83">
        <f t="shared" si="419"/>
        <v>0</v>
      </c>
      <c r="AP474" s="83">
        <f t="shared" si="420"/>
        <v>0</v>
      </c>
      <c r="AQ474" s="83">
        <f t="shared" si="421"/>
        <v>0</v>
      </c>
      <c r="AR474" s="83">
        <f t="shared" si="422"/>
        <v>0</v>
      </c>
      <c r="AT474" t="s">
        <v>15</v>
      </c>
    </row>
    <row r="475" spans="1:46" x14ac:dyDescent="0.25">
      <c r="A475" s="10" t="str">
        <f>KPCO_Additions_Summer!A475</f>
        <v>C&amp;I - Low_23-25</v>
      </c>
      <c r="B475" s="10">
        <f>KPCO_Additions_Summer!B475</f>
        <v>2042</v>
      </c>
      <c r="C475" s="10" t="str">
        <f>KPCO_Additions_Summer!C475</f>
        <v>DSM Resources</v>
      </c>
      <c r="D475" s="102"/>
      <c r="E475" s="102"/>
      <c r="F475" s="102"/>
      <c r="G475" s="103"/>
      <c r="H475" s="103"/>
      <c r="I475" s="103"/>
      <c r="J475" s="103"/>
      <c r="K475" s="103"/>
      <c r="L475" s="103"/>
      <c r="M475" s="103"/>
      <c r="N475" s="103"/>
      <c r="O475" s="103"/>
      <c r="P475" s="102"/>
      <c r="R475" s="83">
        <f t="shared" si="400"/>
        <v>0</v>
      </c>
      <c r="S475" s="83">
        <f t="shared" si="401"/>
        <v>0</v>
      </c>
      <c r="T475" s="83">
        <f t="shared" si="402"/>
        <v>0</v>
      </c>
      <c r="U475" s="83">
        <f t="shared" si="403"/>
        <v>0</v>
      </c>
      <c r="V475" s="83">
        <f t="shared" si="409"/>
        <v>0</v>
      </c>
      <c r="W475" s="83">
        <f t="shared" si="409"/>
        <v>0</v>
      </c>
      <c r="X475" s="83">
        <f t="shared" si="406"/>
        <v>0</v>
      </c>
      <c r="Y475" s="83">
        <f t="shared" si="407"/>
        <v>0</v>
      </c>
      <c r="Z475" s="83">
        <f t="shared" si="408"/>
        <v>0</v>
      </c>
      <c r="AA475" s="83">
        <f t="shared" ref="AA475:AA538" si="423">M475</f>
        <v>0</v>
      </c>
      <c r="AB475" s="83">
        <f t="shared" si="410"/>
        <v>0</v>
      </c>
      <c r="AC475" s="83">
        <f t="shared" si="410"/>
        <v>0</v>
      </c>
      <c r="AD475" s="83">
        <f t="shared" ref="AD475:AD538" si="424">P475</f>
        <v>0</v>
      </c>
      <c r="AF475" s="83">
        <f t="shared" si="395"/>
        <v>0</v>
      </c>
      <c r="AG475" s="83">
        <f t="shared" si="411"/>
        <v>0</v>
      </c>
      <c r="AH475" s="83">
        <f t="shared" si="412"/>
        <v>0</v>
      </c>
      <c r="AI475" s="83">
        <f t="shared" si="413"/>
        <v>0</v>
      </c>
      <c r="AJ475" s="83">
        <f t="shared" si="414"/>
        <v>0</v>
      </c>
      <c r="AK475" s="83">
        <f t="shared" si="415"/>
        <v>0</v>
      </c>
      <c r="AL475" s="83">
        <f t="shared" si="416"/>
        <v>0</v>
      </c>
      <c r="AM475" s="83">
        <f t="shared" si="417"/>
        <v>0</v>
      </c>
      <c r="AN475" s="83">
        <f t="shared" si="418"/>
        <v>0</v>
      </c>
      <c r="AO475" s="83">
        <f t="shared" si="419"/>
        <v>0</v>
      </c>
      <c r="AP475" s="83">
        <f t="shared" si="420"/>
        <v>0</v>
      </c>
      <c r="AQ475" s="83">
        <f t="shared" si="421"/>
        <v>0</v>
      </c>
      <c r="AR475" s="83">
        <f t="shared" si="422"/>
        <v>0</v>
      </c>
      <c r="AT475" t="s">
        <v>15</v>
      </c>
    </row>
    <row r="476" spans="1:46" x14ac:dyDescent="0.25">
      <c r="A476" s="10" t="str">
        <f>KPCO_Additions_Summer!A476</f>
        <v>C&amp;I - Low_23-25</v>
      </c>
      <c r="B476" s="10">
        <f>KPCO_Additions_Summer!B476</f>
        <v>2043</v>
      </c>
      <c r="C476" s="10" t="str">
        <f>KPCO_Additions_Summer!C476</f>
        <v>DSM Resources</v>
      </c>
      <c r="D476" s="102"/>
      <c r="E476" s="102"/>
      <c r="F476" s="102"/>
      <c r="G476" s="103"/>
      <c r="H476" s="103"/>
      <c r="I476" s="103"/>
      <c r="J476" s="103"/>
      <c r="K476" s="103"/>
      <c r="L476" s="103"/>
      <c r="M476" s="103"/>
      <c r="N476" s="103"/>
      <c r="O476" s="103"/>
      <c r="P476" s="102"/>
      <c r="R476" s="83">
        <f t="shared" si="400"/>
        <v>0</v>
      </c>
      <c r="S476" s="83">
        <f t="shared" si="401"/>
        <v>0</v>
      </c>
      <c r="T476" s="83">
        <f t="shared" si="402"/>
        <v>0</v>
      </c>
      <c r="U476" s="83">
        <f t="shared" si="403"/>
        <v>0</v>
      </c>
      <c r="V476" s="83">
        <f t="shared" si="409"/>
        <v>0</v>
      </c>
      <c r="W476" s="83">
        <f t="shared" si="409"/>
        <v>0</v>
      </c>
      <c r="X476" s="83">
        <f t="shared" si="406"/>
        <v>0</v>
      </c>
      <c r="Y476" s="83">
        <f t="shared" si="407"/>
        <v>0</v>
      </c>
      <c r="Z476" s="83">
        <f t="shared" si="408"/>
        <v>0</v>
      </c>
      <c r="AA476" s="83">
        <f t="shared" si="423"/>
        <v>0</v>
      </c>
      <c r="AB476" s="83">
        <f t="shared" si="410"/>
        <v>0</v>
      </c>
      <c r="AC476" s="83">
        <f t="shared" si="410"/>
        <v>0</v>
      </c>
      <c r="AD476" s="83">
        <f t="shared" si="424"/>
        <v>0</v>
      </c>
      <c r="AF476" s="83">
        <f t="shared" ref="AF476:AF539" si="425">R476</f>
        <v>0</v>
      </c>
      <c r="AG476" s="83">
        <f t="shared" si="411"/>
        <v>0</v>
      </c>
      <c r="AH476" s="83">
        <f t="shared" si="412"/>
        <v>0</v>
      </c>
      <c r="AI476" s="83">
        <f t="shared" si="413"/>
        <v>0</v>
      </c>
      <c r="AJ476" s="83">
        <f t="shared" si="414"/>
        <v>0</v>
      </c>
      <c r="AK476" s="83">
        <f t="shared" si="415"/>
        <v>0</v>
      </c>
      <c r="AL476" s="83">
        <f t="shared" si="416"/>
        <v>0</v>
      </c>
      <c r="AM476" s="83">
        <f t="shared" si="417"/>
        <v>0</v>
      </c>
      <c r="AN476" s="83">
        <f t="shared" si="418"/>
        <v>0</v>
      </c>
      <c r="AO476" s="83">
        <f t="shared" si="419"/>
        <v>0</v>
      </c>
      <c r="AP476" s="83">
        <f t="shared" si="420"/>
        <v>0</v>
      </c>
      <c r="AQ476" s="83">
        <f t="shared" si="421"/>
        <v>0</v>
      </c>
      <c r="AR476" s="83">
        <f t="shared" si="422"/>
        <v>0</v>
      </c>
      <c r="AT476" t="s">
        <v>15</v>
      </c>
    </row>
    <row r="477" spans="1:46" x14ac:dyDescent="0.25">
      <c r="A477" s="10" t="str">
        <f>KPCO_Additions_Summer!A477</f>
        <v>C&amp;I - High_23-25</v>
      </c>
      <c r="B477" s="10">
        <f>KPCO_Additions_Summer!B477</f>
        <v>2023</v>
      </c>
      <c r="C477" s="10" t="str">
        <f>KPCO_Additions_Summer!C477</f>
        <v>DSM Resources</v>
      </c>
      <c r="D477" s="102"/>
      <c r="E477" s="102"/>
      <c r="F477" s="102"/>
      <c r="G477" s="103"/>
      <c r="H477" s="103"/>
      <c r="I477" s="103"/>
      <c r="J477" s="103"/>
      <c r="K477" s="103"/>
      <c r="L477" s="103"/>
      <c r="M477" s="103"/>
      <c r="N477" s="103"/>
      <c r="O477" s="103"/>
      <c r="P477" s="102"/>
      <c r="R477" s="83">
        <f t="shared" si="400"/>
        <v>0</v>
      </c>
      <c r="S477" s="83">
        <f t="shared" si="401"/>
        <v>0</v>
      </c>
      <c r="T477" s="83">
        <f t="shared" si="402"/>
        <v>0</v>
      </c>
      <c r="U477" s="83">
        <f t="shared" si="403"/>
        <v>0</v>
      </c>
      <c r="V477" s="83">
        <f t="shared" si="409"/>
        <v>0</v>
      </c>
      <c r="W477" s="83">
        <f t="shared" si="409"/>
        <v>0</v>
      </c>
      <c r="X477" s="83">
        <f t="shared" si="406"/>
        <v>0</v>
      </c>
      <c r="Y477" s="83">
        <f t="shared" si="407"/>
        <v>0</v>
      </c>
      <c r="Z477" s="83">
        <f t="shared" si="408"/>
        <v>0</v>
      </c>
      <c r="AA477" s="83">
        <f t="shared" si="423"/>
        <v>0</v>
      </c>
      <c r="AB477" s="83">
        <f t="shared" si="410"/>
        <v>0</v>
      </c>
      <c r="AC477" s="83">
        <f t="shared" si="410"/>
        <v>0</v>
      </c>
      <c r="AD477" s="83">
        <f t="shared" si="424"/>
        <v>0</v>
      </c>
      <c r="AF477" s="83">
        <f t="shared" si="425"/>
        <v>0</v>
      </c>
      <c r="AG477" s="83">
        <f t="shared" si="411"/>
        <v>0</v>
      </c>
      <c r="AH477" s="83">
        <f t="shared" si="412"/>
        <v>0</v>
      </c>
      <c r="AI477" s="83">
        <f t="shared" si="413"/>
        <v>0</v>
      </c>
      <c r="AJ477" s="83">
        <f t="shared" si="414"/>
        <v>0</v>
      </c>
      <c r="AK477" s="83">
        <f t="shared" si="415"/>
        <v>0</v>
      </c>
      <c r="AL477" s="83">
        <f t="shared" si="416"/>
        <v>0</v>
      </c>
      <c r="AM477" s="83">
        <f t="shared" si="417"/>
        <v>0</v>
      </c>
      <c r="AN477" s="83">
        <f t="shared" si="418"/>
        <v>0</v>
      </c>
      <c r="AO477" s="83">
        <f t="shared" si="419"/>
        <v>0</v>
      </c>
      <c r="AP477" s="83">
        <f t="shared" si="420"/>
        <v>0</v>
      </c>
      <c r="AQ477" s="83">
        <f t="shared" si="421"/>
        <v>0</v>
      </c>
      <c r="AR477" s="83">
        <f t="shared" si="422"/>
        <v>0</v>
      </c>
      <c r="AT477" t="s">
        <v>15</v>
      </c>
    </row>
    <row r="478" spans="1:46" x14ac:dyDescent="0.25">
      <c r="A478" s="10" t="str">
        <f>KPCO_Additions_Summer!A478</f>
        <v>C&amp;I - High_23-25</v>
      </c>
      <c r="B478" s="10">
        <f>KPCO_Additions_Summer!B478</f>
        <v>2024</v>
      </c>
      <c r="C478" s="10" t="str">
        <f>KPCO_Additions_Summer!C478</f>
        <v>DSM Resources</v>
      </c>
      <c r="D478" s="102"/>
      <c r="E478" s="102"/>
      <c r="F478" s="102"/>
      <c r="G478" s="103"/>
      <c r="H478" s="103"/>
      <c r="I478" s="103"/>
      <c r="J478" s="103"/>
      <c r="K478" s="103"/>
      <c r="L478" s="103"/>
      <c r="M478" s="103"/>
      <c r="N478" s="103"/>
      <c r="O478" s="103"/>
      <c r="P478" s="102"/>
      <c r="R478" s="83">
        <f t="shared" si="400"/>
        <v>0</v>
      </c>
      <c r="S478" s="83">
        <f t="shared" si="401"/>
        <v>0</v>
      </c>
      <c r="T478" s="83">
        <f t="shared" si="402"/>
        <v>0</v>
      </c>
      <c r="U478" s="83">
        <f t="shared" si="403"/>
        <v>0</v>
      </c>
      <c r="V478" s="83">
        <f t="shared" si="409"/>
        <v>0</v>
      </c>
      <c r="W478" s="83">
        <f t="shared" si="409"/>
        <v>0</v>
      </c>
      <c r="X478" s="83">
        <f t="shared" si="406"/>
        <v>0</v>
      </c>
      <c r="Y478" s="83">
        <f t="shared" si="407"/>
        <v>0</v>
      </c>
      <c r="Z478" s="83">
        <f t="shared" si="408"/>
        <v>0</v>
      </c>
      <c r="AA478" s="83">
        <f t="shared" si="423"/>
        <v>0</v>
      </c>
      <c r="AB478" s="83">
        <f t="shared" si="410"/>
        <v>0</v>
      </c>
      <c r="AC478" s="83">
        <f t="shared" si="410"/>
        <v>0</v>
      </c>
      <c r="AD478" s="83">
        <f t="shared" si="424"/>
        <v>0</v>
      </c>
      <c r="AF478" s="83">
        <f t="shared" si="425"/>
        <v>0</v>
      </c>
      <c r="AG478" s="83">
        <f t="shared" si="411"/>
        <v>0</v>
      </c>
      <c r="AH478" s="83">
        <f t="shared" si="412"/>
        <v>0</v>
      </c>
      <c r="AI478" s="83">
        <f t="shared" si="413"/>
        <v>0</v>
      </c>
      <c r="AJ478" s="83">
        <f t="shared" si="414"/>
        <v>0</v>
      </c>
      <c r="AK478" s="83">
        <f t="shared" si="415"/>
        <v>0</v>
      </c>
      <c r="AL478" s="83">
        <f t="shared" si="416"/>
        <v>0</v>
      </c>
      <c r="AM478" s="83">
        <f t="shared" si="417"/>
        <v>0</v>
      </c>
      <c r="AN478" s="83">
        <f t="shared" si="418"/>
        <v>0</v>
      </c>
      <c r="AO478" s="83">
        <f t="shared" si="419"/>
        <v>0</v>
      </c>
      <c r="AP478" s="83">
        <f t="shared" si="420"/>
        <v>0</v>
      </c>
      <c r="AQ478" s="83">
        <f t="shared" si="421"/>
        <v>0</v>
      </c>
      <c r="AR478" s="83">
        <f t="shared" si="422"/>
        <v>0</v>
      </c>
      <c r="AT478" t="s">
        <v>15</v>
      </c>
    </row>
    <row r="479" spans="1:46" x14ac:dyDescent="0.25">
      <c r="A479" s="10" t="str">
        <f>KPCO_Additions_Summer!A479</f>
        <v>C&amp;I - High_23-25</v>
      </c>
      <c r="B479" s="10">
        <f>KPCO_Additions_Summer!B479</f>
        <v>2025</v>
      </c>
      <c r="C479" s="10" t="str">
        <f>KPCO_Additions_Summer!C479</f>
        <v>DSM Resources</v>
      </c>
      <c r="D479" s="102"/>
      <c r="E479" s="102"/>
      <c r="F479" s="102"/>
      <c r="G479" s="103"/>
      <c r="H479" s="103"/>
      <c r="I479" s="103"/>
      <c r="J479" s="103"/>
      <c r="K479" s="103"/>
      <c r="L479" s="103"/>
      <c r="M479" s="103"/>
      <c r="N479" s="103"/>
      <c r="O479" s="103"/>
      <c r="P479" s="102"/>
      <c r="R479" s="83">
        <f t="shared" si="400"/>
        <v>0</v>
      </c>
      <c r="S479" s="83">
        <f t="shared" si="401"/>
        <v>0</v>
      </c>
      <c r="T479" s="83">
        <f t="shared" si="402"/>
        <v>0</v>
      </c>
      <c r="U479" s="83">
        <f t="shared" si="403"/>
        <v>0</v>
      </c>
      <c r="V479" s="83">
        <f t="shared" si="409"/>
        <v>0</v>
      </c>
      <c r="W479" s="83">
        <f t="shared" si="409"/>
        <v>0</v>
      </c>
      <c r="X479" s="83">
        <f t="shared" si="406"/>
        <v>0</v>
      </c>
      <c r="Y479" s="83">
        <f t="shared" si="407"/>
        <v>0</v>
      </c>
      <c r="Z479" s="83">
        <f t="shared" si="408"/>
        <v>0</v>
      </c>
      <c r="AA479" s="83">
        <f t="shared" si="423"/>
        <v>0</v>
      </c>
      <c r="AB479" s="83">
        <f t="shared" si="410"/>
        <v>0</v>
      </c>
      <c r="AC479" s="83">
        <f t="shared" si="410"/>
        <v>0</v>
      </c>
      <c r="AD479" s="83">
        <f t="shared" si="424"/>
        <v>0</v>
      </c>
      <c r="AF479" s="83">
        <f t="shared" si="425"/>
        <v>0</v>
      </c>
      <c r="AG479" s="83">
        <f t="shared" si="411"/>
        <v>0</v>
      </c>
      <c r="AH479" s="83">
        <f t="shared" si="412"/>
        <v>0</v>
      </c>
      <c r="AI479" s="83">
        <f t="shared" si="413"/>
        <v>0</v>
      </c>
      <c r="AJ479" s="83">
        <f t="shared" si="414"/>
        <v>0</v>
      </c>
      <c r="AK479" s="83">
        <f t="shared" si="415"/>
        <v>0</v>
      </c>
      <c r="AL479" s="83">
        <f t="shared" si="416"/>
        <v>0</v>
      </c>
      <c r="AM479" s="83">
        <f t="shared" si="417"/>
        <v>0</v>
      </c>
      <c r="AN479" s="83">
        <f t="shared" si="418"/>
        <v>0</v>
      </c>
      <c r="AO479" s="83">
        <f t="shared" si="419"/>
        <v>0</v>
      </c>
      <c r="AP479" s="83">
        <f t="shared" si="420"/>
        <v>0</v>
      </c>
      <c r="AQ479" s="83">
        <f t="shared" si="421"/>
        <v>0</v>
      </c>
      <c r="AR479" s="83">
        <f t="shared" si="422"/>
        <v>0</v>
      </c>
      <c r="AT479" t="s">
        <v>15</v>
      </c>
    </row>
    <row r="480" spans="1:46" x14ac:dyDescent="0.25">
      <c r="A480" s="10" t="str">
        <f>KPCO_Additions_Summer!A480</f>
        <v>C&amp;I - High_23-25</v>
      </c>
      <c r="B480" s="10">
        <f>KPCO_Additions_Summer!B480</f>
        <v>2026</v>
      </c>
      <c r="C480" s="10" t="str">
        <f>KPCO_Additions_Summer!C480</f>
        <v>DSM Resources</v>
      </c>
      <c r="D480" s="102"/>
      <c r="E480" s="102"/>
      <c r="F480" s="102"/>
      <c r="G480" s="103"/>
      <c r="H480" s="103"/>
      <c r="I480" s="103"/>
      <c r="J480" s="103"/>
      <c r="K480" s="103"/>
      <c r="L480" s="103"/>
      <c r="M480" s="103"/>
      <c r="N480" s="103"/>
      <c r="O480" s="103"/>
      <c r="P480" s="102"/>
      <c r="R480" s="83">
        <f t="shared" si="400"/>
        <v>0</v>
      </c>
      <c r="S480" s="83">
        <f t="shared" si="401"/>
        <v>0</v>
      </c>
      <c r="T480" s="83">
        <f t="shared" si="402"/>
        <v>0</v>
      </c>
      <c r="U480" s="83">
        <f t="shared" si="403"/>
        <v>0</v>
      </c>
      <c r="V480" s="83">
        <f t="shared" si="409"/>
        <v>0</v>
      </c>
      <c r="W480" s="83">
        <f t="shared" si="409"/>
        <v>0</v>
      </c>
      <c r="X480" s="83">
        <f t="shared" si="406"/>
        <v>0</v>
      </c>
      <c r="Y480" s="83">
        <f t="shared" si="407"/>
        <v>0</v>
      </c>
      <c r="Z480" s="83">
        <f t="shared" si="408"/>
        <v>0</v>
      </c>
      <c r="AA480" s="83">
        <f t="shared" si="423"/>
        <v>0</v>
      </c>
      <c r="AB480" s="83">
        <f t="shared" si="410"/>
        <v>0</v>
      </c>
      <c r="AC480" s="83">
        <f t="shared" si="410"/>
        <v>0</v>
      </c>
      <c r="AD480" s="83">
        <f t="shared" si="424"/>
        <v>0</v>
      </c>
      <c r="AF480" s="83">
        <f t="shared" si="425"/>
        <v>0</v>
      </c>
      <c r="AG480" s="83">
        <f t="shared" si="411"/>
        <v>0</v>
      </c>
      <c r="AH480" s="83">
        <f t="shared" si="412"/>
        <v>0</v>
      </c>
      <c r="AI480" s="83">
        <f t="shared" si="413"/>
        <v>0</v>
      </c>
      <c r="AJ480" s="83">
        <f t="shared" si="414"/>
        <v>0</v>
      </c>
      <c r="AK480" s="83">
        <f t="shared" si="415"/>
        <v>0</v>
      </c>
      <c r="AL480" s="83">
        <f t="shared" si="416"/>
        <v>0</v>
      </c>
      <c r="AM480" s="83">
        <f t="shared" si="417"/>
        <v>0</v>
      </c>
      <c r="AN480" s="83">
        <f t="shared" si="418"/>
        <v>0</v>
      </c>
      <c r="AO480" s="83">
        <f t="shared" si="419"/>
        <v>0</v>
      </c>
      <c r="AP480" s="83">
        <f t="shared" si="420"/>
        <v>0</v>
      </c>
      <c r="AQ480" s="83">
        <f t="shared" si="421"/>
        <v>0</v>
      </c>
      <c r="AR480" s="83">
        <f t="shared" si="422"/>
        <v>0</v>
      </c>
      <c r="AT480" t="s">
        <v>15</v>
      </c>
    </row>
    <row r="481" spans="1:46" x14ac:dyDescent="0.25">
      <c r="A481" s="10" t="str">
        <f>KPCO_Additions_Summer!A481</f>
        <v>C&amp;I - High_23-25</v>
      </c>
      <c r="B481" s="10">
        <f>KPCO_Additions_Summer!B481</f>
        <v>2027</v>
      </c>
      <c r="C481" s="10" t="str">
        <f>KPCO_Additions_Summer!C481</f>
        <v>DSM Resources</v>
      </c>
      <c r="D481" s="102"/>
      <c r="E481" s="102"/>
      <c r="F481" s="102"/>
      <c r="G481" s="103"/>
      <c r="H481" s="103"/>
      <c r="I481" s="103"/>
      <c r="J481" s="103"/>
      <c r="K481" s="103"/>
      <c r="L481" s="103"/>
      <c r="M481" s="103"/>
      <c r="N481" s="103"/>
      <c r="O481" s="103"/>
      <c r="P481" s="102"/>
      <c r="R481" s="83">
        <f t="shared" si="400"/>
        <v>0</v>
      </c>
      <c r="S481" s="83">
        <f t="shared" si="401"/>
        <v>0</v>
      </c>
      <c r="T481" s="83">
        <f t="shared" si="402"/>
        <v>0</v>
      </c>
      <c r="U481" s="83">
        <f t="shared" si="403"/>
        <v>0</v>
      </c>
      <c r="V481" s="83">
        <f t="shared" si="409"/>
        <v>0</v>
      </c>
      <c r="W481" s="83">
        <f t="shared" si="409"/>
        <v>0</v>
      </c>
      <c r="X481" s="83">
        <f t="shared" si="406"/>
        <v>0</v>
      </c>
      <c r="Y481" s="83">
        <f t="shared" si="407"/>
        <v>0</v>
      </c>
      <c r="Z481" s="83">
        <f t="shared" si="408"/>
        <v>0</v>
      </c>
      <c r="AA481" s="83">
        <f t="shared" si="423"/>
        <v>0</v>
      </c>
      <c r="AB481" s="83">
        <f t="shared" si="410"/>
        <v>0</v>
      </c>
      <c r="AC481" s="83">
        <f t="shared" si="410"/>
        <v>0</v>
      </c>
      <c r="AD481" s="83">
        <f t="shared" si="424"/>
        <v>0</v>
      </c>
      <c r="AF481" s="83">
        <f t="shared" si="425"/>
        <v>0</v>
      </c>
      <c r="AG481" s="83">
        <f t="shared" si="411"/>
        <v>0</v>
      </c>
      <c r="AH481" s="83">
        <f t="shared" si="412"/>
        <v>0</v>
      </c>
      <c r="AI481" s="83">
        <f t="shared" si="413"/>
        <v>0</v>
      </c>
      <c r="AJ481" s="83">
        <f t="shared" si="414"/>
        <v>0</v>
      </c>
      <c r="AK481" s="83">
        <f t="shared" si="415"/>
        <v>0</v>
      </c>
      <c r="AL481" s="83">
        <f t="shared" si="416"/>
        <v>0</v>
      </c>
      <c r="AM481" s="83">
        <f t="shared" si="417"/>
        <v>0</v>
      </c>
      <c r="AN481" s="83">
        <f t="shared" si="418"/>
        <v>0</v>
      </c>
      <c r="AO481" s="83">
        <f t="shared" si="419"/>
        <v>0</v>
      </c>
      <c r="AP481" s="83">
        <f t="shared" si="420"/>
        <v>0</v>
      </c>
      <c r="AQ481" s="83">
        <f t="shared" si="421"/>
        <v>0</v>
      </c>
      <c r="AR481" s="83">
        <f t="shared" si="422"/>
        <v>0</v>
      </c>
      <c r="AT481" t="s">
        <v>15</v>
      </c>
    </row>
    <row r="482" spans="1:46" x14ac:dyDescent="0.25">
      <c r="A482" s="10" t="str">
        <f>KPCO_Additions_Summer!A482</f>
        <v>C&amp;I - High_23-25</v>
      </c>
      <c r="B482" s="10">
        <f>KPCO_Additions_Summer!B482</f>
        <v>2028</v>
      </c>
      <c r="C482" s="10" t="str">
        <f>KPCO_Additions_Summer!C482</f>
        <v>DSM Resources</v>
      </c>
      <c r="D482" s="102"/>
      <c r="E482" s="102"/>
      <c r="F482" s="102"/>
      <c r="G482" s="103"/>
      <c r="H482" s="103"/>
      <c r="I482" s="103"/>
      <c r="J482" s="103"/>
      <c r="K482" s="103"/>
      <c r="L482" s="103"/>
      <c r="M482" s="103"/>
      <c r="N482" s="103"/>
      <c r="O482" s="103"/>
      <c r="P482" s="102"/>
      <c r="R482" s="83">
        <f t="shared" si="400"/>
        <v>0</v>
      </c>
      <c r="S482" s="83">
        <f t="shared" si="401"/>
        <v>0</v>
      </c>
      <c r="T482" s="83">
        <f t="shared" si="402"/>
        <v>0</v>
      </c>
      <c r="U482" s="83">
        <f t="shared" si="403"/>
        <v>0</v>
      </c>
      <c r="V482" s="83">
        <f t="shared" si="409"/>
        <v>0</v>
      </c>
      <c r="W482" s="83">
        <f t="shared" si="409"/>
        <v>0</v>
      </c>
      <c r="X482" s="83">
        <f t="shared" si="406"/>
        <v>0</v>
      </c>
      <c r="Y482" s="83">
        <f t="shared" si="407"/>
        <v>0</v>
      </c>
      <c r="Z482" s="83">
        <f t="shared" si="408"/>
        <v>0</v>
      </c>
      <c r="AA482" s="83">
        <f t="shared" si="423"/>
        <v>0</v>
      </c>
      <c r="AB482" s="83">
        <f t="shared" si="410"/>
        <v>0</v>
      </c>
      <c r="AC482" s="83">
        <f t="shared" si="410"/>
        <v>0</v>
      </c>
      <c r="AD482" s="83">
        <f t="shared" si="424"/>
        <v>0</v>
      </c>
      <c r="AF482" s="83">
        <f t="shared" si="425"/>
        <v>0</v>
      </c>
      <c r="AG482" s="83">
        <f t="shared" si="411"/>
        <v>0</v>
      </c>
      <c r="AH482" s="83">
        <f t="shared" si="412"/>
        <v>0</v>
      </c>
      <c r="AI482" s="83">
        <f t="shared" si="413"/>
        <v>0</v>
      </c>
      <c r="AJ482" s="83">
        <f t="shared" si="414"/>
        <v>0</v>
      </c>
      <c r="AK482" s="83">
        <f t="shared" si="415"/>
        <v>0</v>
      </c>
      <c r="AL482" s="83">
        <f t="shared" si="416"/>
        <v>0</v>
      </c>
      <c r="AM482" s="83">
        <f t="shared" si="417"/>
        <v>0</v>
      </c>
      <c r="AN482" s="83">
        <f t="shared" si="418"/>
        <v>0</v>
      </c>
      <c r="AO482" s="83">
        <f t="shared" si="419"/>
        <v>0</v>
      </c>
      <c r="AP482" s="83">
        <f t="shared" si="420"/>
        <v>0</v>
      </c>
      <c r="AQ482" s="83">
        <f t="shared" si="421"/>
        <v>0</v>
      </c>
      <c r="AR482" s="83">
        <f t="shared" si="422"/>
        <v>0</v>
      </c>
      <c r="AT482" t="s">
        <v>15</v>
      </c>
    </row>
    <row r="483" spans="1:46" x14ac:dyDescent="0.25">
      <c r="A483" s="10" t="str">
        <f>KPCO_Additions_Summer!A483</f>
        <v>C&amp;I - High_23-25</v>
      </c>
      <c r="B483" s="10">
        <f>KPCO_Additions_Summer!B483</f>
        <v>2029</v>
      </c>
      <c r="C483" s="10" t="str">
        <f>KPCO_Additions_Summer!C483</f>
        <v>DSM Resources</v>
      </c>
      <c r="D483" s="102"/>
      <c r="E483" s="102"/>
      <c r="F483" s="102"/>
      <c r="G483" s="103"/>
      <c r="H483" s="103"/>
      <c r="I483" s="103"/>
      <c r="J483" s="103"/>
      <c r="K483" s="103"/>
      <c r="L483" s="103"/>
      <c r="M483" s="103"/>
      <c r="N483" s="103"/>
      <c r="O483" s="103"/>
      <c r="P483" s="102"/>
      <c r="R483" s="83">
        <f t="shared" si="400"/>
        <v>0</v>
      </c>
      <c r="S483" s="83">
        <f t="shared" si="401"/>
        <v>0</v>
      </c>
      <c r="T483" s="83">
        <f t="shared" si="402"/>
        <v>0</v>
      </c>
      <c r="U483" s="83">
        <f t="shared" si="403"/>
        <v>0</v>
      </c>
      <c r="V483" s="83">
        <f t="shared" si="409"/>
        <v>0</v>
      </c>
      <c r="W483" s="83">
        <f t="shared" si="409"/>
        <v>0</v>
      </c>
      <c r="X483" s="83">
        <f t="shared" si="406"/>
        <v>0</v>
      </c>
      <c r="Y483" s="83">
        <f t="shared" si="407"/>
        <v>0</v>
      </c>
      <c r="Z483" s="83">
        <f t="shared" si="408"/>
        <v>0</v>
      </c>
      <c r="AA483" s="83">
        <f t="shared" si="423"/>
        <v>0</v>
      </c>
      <c r="AB483" s="83">
        <f t="shared" si="410"/>
        <v>0</v>
      </c>
      <c r="AC483" s="83">
        <f t="shared" si="410"/>
        <v>0</v>
      </c>
      <c r="AD483" s="83">
        <f t="shared" si="424"/>
        <v>0</v>
      </c>
      <c r="AF483" s="83">
        <f t="shared" si="425"/>
        <v>0</v>
      </c>
      <c r="AG483" s="83">
        <f t="shared" si="411"/>
        <v>0</v>
      </c>
      <c r="AH483" s="83">
        <f t="shared" si="412"/>
        <v>0</v>
      </c>
      <c r="AI483" s="83">
        <f t="shared" si="413"/>
        <v>0</v>
      </c>
      <c r="AJ483" s="83">
        <f t="shared" si="414"/>
        <v>0</v>
      </c>
      <c r="AK483" s="83">
        <f t="shared" si="415"/>
        <v>0</v>
      </c>
      <c r="AL483" s="83">
        <f t="shared" si="416"/>
        <v>0</v>
      </c>
      <c r="AM483" s="83">
        <f t="shared" si="417"/>
        <v>0</v>
      </c>
      <c r="AN483" s="83">
        <f t="shared" si="418"/>
        <v>0</v>
      </c>
      <c r="AO483" s="83">
        <f t="shared" si="419"/>
        <v>0</v>
      </c>
      <c r="AP483" s="83">
        <f t="shared" si="420"/>
        <v>0</v>
      </c>
      <c r="AQ483" s="83">
        <f t="shared" si="421"/>
        <v>0</v>
      </c>
      <c r="AR483" s="83">
        <f t="shared" si="422"/>
        <v>0</v>
      </c>
      <c r="AT483" t="s">
        <v>15</v>
      </c>
    </row>
    <row r="484" spans="1:46" x14ac:dyDescent="0.25">
      <c r="A484" s="10" t="str">
        <f>KPCO_Additions_Summer!A484</f>
        <v>C&amp;I - High_23-25</v>
      </c>
      <c r="B484" s="10">
        <f>KPCO_Additions_Summer!B484</f>
        <v>2030</v>
      </c>
      <c r="C484" s="10" t="str">
        <f>KPCO_Additions_Summer!C484</f>
        <v>DSM Resources</v>
      </c>
      <c r="D484" s="102"/>
      <c r="E484" s="102"/>
      <c r="F484" s="102"/>
      <c r="G484" s="103"/>
      <c r="H484" s="103"/>
      <c r="I484" s="103"/>
      <c r="J484" s="103"/>
      <c r="K484" s="103"/>
      <c r="L484" s="103"/>
      <c r="M484" s="103"/>
      <c r="N484" s="103"/>
      <c r="O484" s="103"/>
      <c r="P484" s="102"/>
      <c r="R484" s="83">
        <f t="shared" si="400"/>
        <v>0</v>
      </c>
      <c r="S484" s="83">
        <f t="shared" si="401"/>
        <v>0</v>
      </c>
      <c r="T484" s="83">
        <f t="shared" si="402"/>
        <v>0</v>
      </c>
      <c r="U484" s="83">
        <f t="shared" si="403"/>
        <v>0</v>
      </c>
      <c r="V484" s="83">
        <f t="shared" si="409"/>
        <v>0</v>
      </c>
      <c r="W484" s="83">
        <f t="shared" si="409"/>
        <v>0</v>
      </c>
      <c r="X484" s="83">
        <f t="shared" si="406"/>
        <v>0</v>
      </c>
      <c r="Y484" s="83">
        <f t="shared" si="407"/>
        <v>0</v>
      </c>
      <c r="Z484" s="83">
        <f t="shared" si="408"/>
        <v>0</v>
      </c>
      <c r="AA484" s="83">
        <f t="shared" si="423"/>
        <v>0</v>
      </c>
      <c r="AB484" s="83">
        <f t="shared" si="410"/>
        <v>0</v>
      </c>
      <c r="AC484" s="83">
        <f t="shared" si="410"/>
        <v>0</v>
      </c>
      <c r="AD484" s="83">
        <f t="shared" si="424"/>
        <v>0</v>
      </c>
      <c r="AF484" s="83">
        <f t="shared" si="425"/>
        <v>0</v>
      </c>
      <c r="AG484" s="83">
        <f t="shared" si="411"/>
        <v>0</v>
      </c>
      <c r="AH484" s="83">
        <f t="shared" si="412"/>
        <v>0</v>
      </c>
      <c r="AI484" s="83">
        <f t="shared" si="413"/>
        <v>0</v>
      </c>
      <c r="AJ484" s="83">
        <f t="shared" si="414"/>
        <v>0</v>
      </c>
      <c r="AK484" s="83">
        <f t="shared" si="415"/>
        <v>0</v>
      </c>
      <c r="AL484" s="83">
        <f t="shared" si="416"/>
        <v>0</v>
      </c>
      <c r="AM484" s="83">
        <f t="shared" si="417"/>
        <v>0</v>
      </c>
      <c r="AN484" s="83">
        <f t="shared" si="418"/>
        <v>0</v>
      </c>
      <c r="AO484" s="83">
        <f t="shared" si="419"/>
        <v>0</v>
      </c>
      <c r="AP484" s="83">
        <f t="shared" si="420"/>
        <v>0</v>
      </c>
      <c r="AQ484" s="83">
        <f t="shared" si="421"/>
        <v>0</v>
      </c>
      <c r="AR484" s="83">
        <f t="shared" si="422"/>
        <v>0</v>
      </c>
      <c r="AT484" t="s">
        <v>15</v>
      </c>
    </row>
    <row r="485" spans="1:46" x14ac:dyDescent="0.25">
      <c r="A485" s="10" t="str">
        <f>KPCO_Additions_Summer!A485</f>
        <v>C&amp;I - High_23-25</v>
      </c>
      <c r="B485" s="10">
        <f>KPCO_Additions_Summer!B485</f>
        <v>2031</v>
      </c>
      <c r="C485" s="10" t="str">
        <f>KPCO_Additions_Summer!C485</f>
        <v>DSM Resources</v>
      </c>
      <c r="D485" s="102"/>
      <c r="E485" s="102"/>
      <c r="F485" s="102"/>
      <c r="G485" s="103"/>
      <c r="H485" s="103"/>
      <c r="I485" s="103"/>
      <c r="J485" s="103"/>
      <c r="K485" s="103"/>
      <c r="L485" s="103"/>
      <c r="M485" s="103"/>
      <c r="N485" s="103"/>
      <c r="O485" s="103"/>
      <c r="P485" s="102"/>
      <c r="R485" s="83">
        <f t="shared" si="400"/>
        <v>0</v>
      </c>
      <c r="S485" s="83">
        <f t="shared" si="401"/>
        <v>0</v>
      </c>
      <c r="T485" s="83">
        <f t="shared" si="402"/>
        <v>0</v>
      </c>
      <c r="U485" s="83">
        <f t="shared" si="403"/>
        <v>0</v>
      </c>
      <c r="V485" s="83">
        <f t="shared" si="409"/>
        <v>0</v>
      </c>
      <c r="W485" s="83">
        <f t="shared" si="409"/>
        <v>0</v>
      </c>
      <c r="X485" s="83">
        <f t="shared" si="406"/>
        <v>0</v>
      </c>
      <c r="Y485" s="83">
        <f t="shared" si="407"/>
        <v>0</v>
      </c>
      <c r="Z485" s="83">
        <f t="shared" si="408"/>
        <v>0</v>
      </c>
      <c r="AA485" s="83">
        <f t="shared" si="423"/>
        <v>0</v>
      </c>
      <c r="AB485" s="83">
        <f t="shared" si="410"/>
        <v>0</v>
      </c>
      <c r="AC485" s="83">
        <f t="shared" si="410"/>
        <v>0</v>
      </c>
      <c r="AD485" s="83">
        <f t="shared" si="424"/>
        <v>0</v>
      </c>
      <c r="AF485" s="83">
        <f t="shared" si="425"/>
        <v>0</v>
      </c>
      <c r="AG485" s="83">
        <f t="shared" si="411"/>
        <v>0</v>
      </c>
      <c r="AH485" s="83">
        <f t="shared" si="412"/>
        <v>0</v>
      </c>
      <c r="AI485" s="83">
        <f t="shared" si="413"/>
        <v>0</v>
      </c>
      <c r="AJ485" s="83">
        <f t="shared" si="414"/>
        <v>0</v>
      </c>
      <c r="AK485" s="83">
        <f t="shared" si="415"/>
        <v>0</v>
      </c>
      <c r="AL485" s="83">
        <f t="shared" si="416"/>
        <v>0</v>
      </c>
      <c r="AM485" s="83">
        <f t="shared" si="417"/>
        <v>0</v>
      </c>
      <c r="AN485" s="83">
        <f t="shared" si="418"/>
        <v>0</v>
      </c>
      <c r="AO485" s="83">
        <f t="shared" si="419"/>
        <v>0</v>
      </c>
      <c r="AP485" s="83">
        <f t="shared" si="420"/>
        <v>0</v>
      </c>
      <c r="AQ485" s="83">
        <f t="shared" si="421"/>
        <v>0</v>
      </c>
      <c r="AR485" s="83">
        <f t="shared" si="422"/>
        <v>0</v>
      </c>
      <c r="AT485" t="s">
        <v>15</v>
      </c>
    </row>
    <row r="486" spans="1:46" x14ac:dyDescent="0.25">
      <c r="A486" s="10" t="str">
        <f>KPCO_Additions_Summer!A486</f>
        <v>C&amp;I - High_23-25</v>
      </c>
      <c r="B486" s="10">
        <f>KPCO_Additions_Summer!B486</f>
        <v>2032</v>
      </c>
      <c r="C486" s="10" t="str">
        <f>KPCO_Additions_Summer!C486</f>
        <v>DSM Resources</v>
      </c>
      <c r="D486" s="102"/>
      <c r="E486" s="102"/>
      <c r="F486" s="102"/>
      <c r="G486" s="103"/>
      <c r="H486" s="103"/>
      <c r="I486" s="103"/>
      <c r="J486" s="103"/>
      <c r="K486" s="103"/>
      <c r="L486" s="103"/>
      <c r="M486" s="103"/>
      <c r="N486" s="103"/>
      <c r="O486" s="103"/>
      <c r="P486" s="102"/>
      <c r="R486" s="83">
        <f t="shared" si="400"/>
        <v>0</v>
      </c>
      <c r="S486" s="83">
        <f t="shared" si="401"/>
        <v>0</v>
      </c>
      <c r="T486" s="83">
        <f t="shared" si="402"/>
        <v>0</v>
      </c>
      <c r="U486" s="83">
        <f t="shared" si="403"/>
        <v>0</v>
      </c>
      <c r="V486" s="83">
        <f t="shared" si="409"/>
        <v>0</v>
      </c>
      <c r="W486" s="83">
        <f t="shared" si="409"/>
        <v>0</v>
      </c>
      <c r="X486" s="83">
        <f t="shared" si="406"/>
        <v>0</v>
      </c>
      <c r="Y486" s="83">
        <f t="shared" si="407"/>
        <v>0</v>
      </c>
      <c r="Z486" s="83">
        <f t="shared" si="408"/>
        <v>0</v>
      </c>
      <c r="AA486" s="83">
        <f t="shared" si="423"/>
        <v>0</v>
      </c>
      <c r="AB486" s="83">
        <f t="shared" si="410"/>
        <v>0</v>
      </c>
      <c r="AC486" s="83">
        <f t="shared" si="410"/>
        <v>0</v>
      </c>
      <c r="AD486" s="83">
        <f t="shared" si="424"/>
        <v>0</v>
      </c>
      <c r="AF486" s="83">
        <f t="shared" si="425"/>
        <v>0</v>
      </c>
      <c r="AG486" s="83">
        <f t="shared" si="411"/>
        <v>0</v>
      </c>
      <c r="AH486" s="83">
        <f t="shared" si="412"/>
        <v>0</v>
      </c>
      <c r="AI486" s="83">
        <f t="shared" si="413"/>
        <v>0</v>
      </c>
      <c r="AJ486" s="83">
        <f t="shared" si="414"/>
        <v>0</v>
      </c>
      <c r="AK486" s="83">
        <f t="shared" si="415"/>
        <v>0</v>
      </c>
      <c r="AL486" s="83">
        <f t="shared" si="416"/>
        <v>0</v>
      </c>
      <c r="AM486" s="83">
        <f t="shared" si="417"/>
        <v>0</v>
      </c>
      <c r="AN486" s="83">
        <f t="shared" si="418"/>
        <v>0</v>
      </c>
      <c r="AO486" s="83">
        <f t="shared" si="419"/>
        <v>0</v>
      </c>
      <c r="AP486" s="83">
        <f t="shared" si="420"/>
        <v>0</v>
      </c>
      <c r="AQ486" s="83">
        <f t="shared" si="421"/>
        <v>0</v>
      </c>
      <c r="AR486" s="83">
        <f t="shared" si="422"/>
        <v>0</v>
      </c>
      <c r="AT486" t="s">
        <v>15</v>
      </c>
    </row>
    <row r="487" spans="1:46" x14ac:dyDescent="0.25">
      <c r="A487" s="10" t="str">
        <f>KPCO_Additions_Summer!A487</f>
        <v>C&amp;I - High_23-25</v>
      </c>
      <c r="B487" s="10">
        <f>KPCO_Additions_Summer!B487</f>
        <v>2033</v>
      </c>
      <c r="C487" s="10" t="str">
        <f>KPCO_Additions_Summer!C487</f>
        <v>DSM Resources</v>
      </c>
      <c r="D487" s="102"/>
      <c r="E487" s="102"/>
      <c r="F487" s="102"/>
      <c r="G487" s="103"/>
      <c r="H487" s="103"/>
      <c r="I487" s="103"/>
      <c r="J487" s="103"/>
      <c r="K487" s="103"/>
      <c r="L487" s="103"/>
      <c r="M487" s="103"/>
      <c r="N487" s="103"/>
      <c r="O487" s="103"/>
      <c r="P487" s="102"/>
      <c r="R487" s="83">
        <f t="shared" si="400"/>
        <v>0</v>
      </c>
      <c r="S487" s="83">
        <f t="shared" si="401"/>
        <v>0</v>
      </c>
      <c r="T487" s="83">
        <f t="shared" si="402"/>
        <v>0</v>
      </c>
      <c r="U487" s="83">
        <f t="shared" si="403"/>
        <v>0</v>
      </c>
      <c r="V487" s="83">
        <f t="shared" si="409"/>
        <v>0</v>
      </c>
      <c r="W487" s="83">
        <f t="shared" si="409"/>
        <v>0</v>
      </c>
      <c r="X487" s="83">
        <f t="shared" si="406"/>
        <v>0</v>
      </c>
      <c r="Y487" s="83">
        <f t="shared" si="407"/>
        <v>0</v>
      </c>
      <c r="Z487" s="83">
        <f t="shared" si="408"/>
        <v>0</v>
      </c>
      <c r="AA487" s="83">
        <f t="shared" si="423"/>
        <v>0</v>
      </c>
      <c r="AB487" s="83">
        <f t="shared" si="410"/>
        <v>0</v>
      </c>
      <c r="AC487" s="83">
        <f t="shared" si="410"/>
        <v>0</v>
      </c>
      <c r="AD487" s="83">
        <f t="shared" si="424"/>
        <v>0</v>
      </c>
      <c r="AF487" s="83">
        <f t="shared" si="425"/>
        <v>0</v>
      </c>
      <c r="AG487" s="83">
        <f t="shared" si="411"/>
        <v>0</v>
      </c>
      <c r="AH487" s="83">
        <f t="shared" si="412"/>
        <v>0</v>
      </c>
      <c r="AI487" s="83">
        <f t="shared" si="413"/>
        <v>0</v>
      </c>
      <c r="AJ487" s="83">
        <f t="shared" si="414"/>
        <v>0</v>
      </c>
      <c r="AK487" s="83">
        <f t="shared" si="415"/>
        <v>0</v>
      </c>
      <c r="AL487" s="83">
        <f t="shared" si="416"/>
        <v>0</v>
      </c>
      <c r="AM487" s="83">
        <f t="shared" si="417"/>
        <v>0</v>
      </c>
      <c r="AN487" s="83">
        <f t="shared" si="418"/>
        <v>0</v>
      </c>
      <c r="AO487" s="83">
        <f t="shared" si="419"/>
        <v>0</v>
      </c>
      <c r="AP487" s="83">
        <f t="shared" si="420"/>
        <v>0</v>
      </c>
      <c r="AQ487" s="83">
        <f t="shared" si="421"/>
        <v>0</v>
      </c>
      <c r="AR487" s="83">
        <f t="shared" si="422"/>
        <v>0</v>
      </c>
      <c r="AT487" t="s">
        <v>15</v>
      </c>
    </row>
    <row r="488" spans="1:46" x14ac:dyDescent="0.25">
      <c r="A488" s="10" t="str">
        <f>KPCO_Additions_Summer!A488</f>
        <v>C&amp;I - High_23-25</v>
      </c>
      <c r="B488" s="10">
        <f>KPCO_Additions_Summer!B488</f>
        <v>2034</v>
      </c>
      <c r="C488" s="10" t="str">
        <f>KPCO_Additions_Summer!C488</f>
        <v>DSM Resources</v>
      </c>
      <c r="D488" s="102"/>
      <c r="E488" s="102"/>
      <c r="F488" s="102"/>
      <c r="G488" s="103"/>
      <c r="H488" s="103"/>
      <c r="I488" s="103"/>
      <c r="J488" s="103"/>
      <c r="K488" s="103"/>
      <c r="L488" s="103"/>
      <c r="M488" s="103"/>
      <c r="N488" s="103"/>
      <c r="O488" s="103"/>
      <c r="P488" s="102"/>
      <c r="R488" s="83">
        <f t="shared" si="400"/>
        <v>0</v>
      </c>
      <c r="S488" s="83">
        <f t="shared" si="401"/>
        <v>0</v>
      </c>
      <c r="T488" s="83">
        <f t="shared" si="402"/>
        <v>0</v>
      </c>
      <c r="U488" s="83">
        <f t="shared" si="403"/>
        <v>0</v>
      </c>
      <c r="V488" s="83">
        <f t="shared" si="409"/>
        <v>0</v>
      </c>
      <c r="W488" s="83">
        <f t="shared" si="409"/>
        <v>0</v>
      </c>
      <c r="X488" s="83">
        <f t="shared" si="406"/>
        <v>0</v>
      </c>
      <c r="Y488" s="83">
        <f t="shared" si="407"/>
        <v>0</v>
      </c>
      <c r="Z488" s="83">
        <f t="shared" si="408"/>
        <v>0</v>
      </c>
      <c r="AA488" s="83">
        <f t="shared" si="423"/>
        <v>0</v>
      </c>
      <c r="AB488" s="83">
        <f t="shared" si="410"/>
        <v>0</v>
      </c>
      <c r="AC488" s="83">
        <f t="shared" si="410"/>
        <v>0</v>
      </c>
      <c r="AD488" s="83">
        <f t="shared" si="424"/>
        <v>0</v>
      </c>
      <c r="AF488" s="83">
        <f t="shared" si="425"/>
        <v>0</v>
      </c>
      <c r="AG488" s="83">
        <f t="shared" si="411"/>
        <v>0</v>
      </c>
      <c r="AH488" s="83">
        <f t="shared" si="412"/>
        <v>0</v>
      </c>
      <c r="AI488" s="83">
        <f t="shared" si="413"/>
        <v>0</v>
      </c>
      <c r="AJ488" s="83">
        <f t="shared" si="414"/>
        <v>0</v>
      </c>
      <c r="AK488" s="83">
        <f t="shared" si="415"/>
        <v>0</v>
      </c>
      <c r="AL488" s="83">
        <f t="shared" si="416"/>
        <v>0</v>
      </c>
      <c r="AM488" s="83">
        <f t="shared" si="417"/>
        <v>0</v>
      </c>
      <c r="AN488" s="83">
        <f t="shared" si="418"/>
        <v>0</v>
      </c>
      <c r="AO488" s="83">
        <f t="shared" si="419"/>
        <v>0</v>
      </c>
      <c r="AP488" s="83">
        <f t="shared" si="420"/>
        <v>0</v>
      </c>
      <c r="AQ488" s="83">
        <f t="shared" si="421"/>
        <v>0</v>
      </c>
      <c r="AR488" s="83">
        <f t="shared" si="422"/>
        <v>0</v>
      </c>
      <c r="AT488" t="s">
        <v>15</v>
      </c>
    </row>
    <row r="489" spans="1:46" x14ac:dyDescent="0.25">
      <c r="A489" s="10" t="str">
        <f>KPCO_Additions_Summer!A489</f>
        <v>C&amp;I - High_23-25</v>
      </c>
      <c r="B489" s="10">
        <f>KPCO_Additions_Summer!B489</f>
        <v>2035</v>
      </c>
      <c r="C489" s="10" t="str">
        <f>KPCO_Additions_Summer!C489</f>
        <v>DSM Resources</v>
      </c>
      <c r="D489" s="102"/>
      <c r="E489" s="102"/>
      <c r="F489" s="102"/>
      <c r="G489" s="103"/>
      <c r="H489" s="103"/>
      <c r="I489" s="103"/>
      <c r="J489" s="103"/>
      <c r="K489" s="103"/>
      <c r="L489" s="103"/>
      <c r="M489" s="103"/>
      <c r="N489" s="103"/>
      <c r="O489" s="103"/>
      <c r="P489" s="102"/>
      <c r="R489" s="83">
        <f t="shared" si="400"/>
        <v>0</v>
      </c>
      <c r="S489" s="83">
        <f t="shared" si="401"/>
        <v>0</v>
      </c>
      <c r="T489" s="83">
        <f t="shared" si="402"/>
        <v>0</v>
      </c>
      <c r="U489" s="83">
        <f t="shared" si="403"/>
        <v>0</v>
      </c>
      <c r="V489" s="83">
        <f t="shared" ref="V489:W504" si="426">H489</f>
        <v>0</v>
      </c>
      <c r="W489" s="83">
        <f t="shared" si="426"/>
        <v>0</v>
      </c>
      <c r="X489" s="83">
        <f t="shared" si="406"/>
        <v>0</v>
      </c>
      <c r="Y489" s="83">
        <f t="shared" si="407"/>
        <v>0</v>
      </c>
      <c r="Z489" s="83">
        <f t="shared" si="408"/>
        <v>0</v>
      </c>
      <c r="AA489" s="83">
        <f t="shared" si="423"/>
        <v>0</v>
      </c>
      <c r="AB489" s="83">
        <f t="shared" ref="AB489:AC504" si="427">N489</f>
        <v>0</v>
      </c>
      <c r="AC489" s="83">
        <f t="shared" si="427"/>
        <v>0</v>
      </c>
      <c r="AD489" s="83">
        <f t="shared" si="424"/>
        <v>0</v>
      </c>
      <c r="AF489" s="83">
        <f t="shared" si="425"/>
        <v>0</v>
      </c>
      <c r="AG489" s="83">
        <f t="shared" si="411"/>
        <v>0</v>
      </c>
      <c r="AH489" s="83">
        <f t="shared" si="412"/>
        <v>0</v>
      </c>
      <c r="AI489" s="83">
        <f t="shared" si="413"/>
        <v>0</v>
      </c>
      <c r="AJ489" s="83">
        <f t="shared" si="414"/>
        <v>0</v>
      </c>
      <c r="AK489" s="83">
        <f t="shared" si="415"/>
        <v>0</v>
      </c>
      <c r="AL489" s="83">
        <f t="shared" si="416"/>
        <v>0</v>
      </c>
      <c r="AM489" s="83">
        <f t="shared" si="417"/>
        <v>0</v>
      </c>
      <c r="AN489" s="83">
        <f t="shared" si="418"/>
        <v>0</v>
      </c>
      <c r="AO489" s="83">
        <f t="shared" si="419"/>
        <v>0</v>
      </c>
      <c r="AP489" s="83">
        <f t="shared" si="420"/>
        <v>0</v>
      </c>
      <c r="AQ489" s="83">
        <f t="shared" si="421"/>
        <v>0</v>
      </c>
      <c r="AR489" s="83">
        <f t="shared" si="422"/>
        <v>0</v>
      </c>
      <c r="AT489" t="s">
        <v>15</v>
      </c>
    </row>
    <row r="490" spans="1:46" x14ac:dyDescent="0.25">
      <c r="A490" s="10" t="str">
        <f>KPCO_Additions_Summer!A490</f>
        <v>C&amp;I - High_23-25</v>
      </c>
      <c r="B490" s="10">
        <f>KPCO_Additions_Summer!B490</f>
        <v>2036</v>
      </c>
      <c r="C490" s="10" t="str">
        <f>KPCO_Additions_Summer!C490</f>
        <v>DSM Resources</v>
      </c>
      <c r="D490" s="102"/>
      <c r="E490" s="102"/>
      <c r="F490" s="102"/>
      <c r="G490" s="103"/>
      <c r="H490" s="103"/>
      <c r="I490" s="103"/>
      <c r="J490" s="103"/>
      <c r="K490" s="103"/>
      <c r="L490" s="103"/>
      <c r="M490" s="103"/>
      <c r="N490" s="103"/>
      <c r="O490" s="103"/>
      <c r="P490" s="102"/>
      <c r="R490" s="83">
        <f t="shared" si="400"/>
        <v>0</v>
      </c>
      <c r="S490" s="83">
        <f t="shared" si="401"/>
        <v>0</v>
      </c>
      <c r="T490" s="83">
        <f t="shared" si="402"/>
        <v>0</v>
      </c>
      <c r="U490" s="83">
        <f t="shared" si="403"/>
        <v>0</v>
      </c>
      <c r="V490" s="83">
        <f t="shared" si="426"/>
        <v>0</v>
      </c>
      <c r="W490" s="83">
        <f t="shared" si="426"/>
        <v>0</v>
      </c>
      <c r="X490" s="83">
        <f t="shared" si="406"/>
        <v>0</v>
      </c>
      <c r="Y490" s="83">
        <f t="shared" si="407"/>
        <v>0</v>
      </c>
      <c r="Z490" s="83">
        <f t="shared" si="408"/>
        <v>0</v>
      </c>
      <c r="AA490" s="83">
        <f t="shared" si="423"/>
        <v>0</v>
      </c>
      <c r="AB490" s="83">
        <f t="shared" si="427"/>
        <v>0</v>
      </c>
      <c r="AC490" s="83">
        <f t="shared" si="427"/>
        <v>0</v>
      </c>
      <c r="AD490" s="83">
        <f t="shared" si="424"/>
        <v>0</v>
      </c>
      <c r="AF490" s="83">
        <f t="shared" si="425"/>
        <v>0</v>
      </c>
      <c r="AG490" s="83">
        <f t="shared" si="411"/>
        <v>0</v>
      </c>
      <c r="AH490" s="83">
        <f t="shared" si="412"/>
        <v>0</v>
      </c>
      <c r="AI490" s="83">
        <f t="shared" si="413"/>
        <v>0</v>
      </c>
      <c r="AJ490" s="83">
        <f t="shared" si="414"/>
        <v>0</v>
      </c>
      <c r="AK490" s="83">
        <f t="shared" si="415"/>
        <v>0</v>
      </c>
      <c r="AL490" s="83">
        <f t="shared" si="416"/>
        <v>0</v>
      </c>
      <c r="AM490" s="83">
        <f t="shared" si="417"/>
        <v>0</v>
      </c>
      <c r="AN490" s="83">
        <f t="shared" si="418"/>
        <v>0</v>
      </c>
      <c r="AO490" s="83">
        <f t="shared" si="419"/>
        <v>0</v>
      </c>
      <c r="AP490" s="83">
        <f t="shared" si="420"/>
        <v>0</v>
      </c>
      <c r="AQ490" s="83">
        <f t="shared" si="421"/>
        <v>0</v>
      </c>
      <c r="AR490" s="83">
        <f t="shared" si="422"/>
        <v>0</v>
      </c>
      <c r="AT490" t="s">
        <v>15</v>
      </c>
    </row>
    <row r="491" spans="1:46" x14ac:dyDescent="0.25">
      <c r="A491" s="10" t="str">
        <f>KPCO_Additions_Summer!A491</f>
        <v>C&amp;I - High_23-25</v>
      </c>
      <c r="B491" s="10">
        <f>KPCO_Additions_Summer!B491</f>
        <v>2037</v>
      </c>
      <c r="C491" s="10" t="str">
        <f>KPCO_Additions_Summer!C491</f>
        <v>DSM Resources</v>
      </c>
      <c r="D491" s="102"/>
      <c r="E491" s="102"/>
      <c r="F491" s="102"/>
      <c r="G491" s="103"/>
      <c r="H491" s="103"/>
      <c r="I491" s="103"/>
      <c r="J491" s="103"/>
      <c r="K491" s="103"/>
      <c r="L491" s="103"/>
      <c r="M491" s="103"/>
      <c r="N491" s="103"/>
      <c r="O491" s="103"/>
      <c r="P491" s="102"/>
      <c r="R491" s="83">
        <f t="shared" si="400"/>
        <v>0</v>
      </c>
      <c r="S491" s="83">
        <f t="shared" si="401"/>
        <v>0</v>
      </c>
      <c r="T491" s="83">
        <f t="shared" si="402"/>
        <v>0</v>
      </c>
      <c r="U491" s="83">
        <f t="shared" si="403"/>
        <v>0</v>
      </c>
      <c r="V491" s="83">
        <f t="shared" si="426"/>
        <v>0</v>
      </c>
      <c r="W491" s="83">
        <f t="shared" si="426"/>
        <v>0</v>
      </c>
      <c r="X491" s="83">
        <f t="shared" si="406"/>
        <v>0</v>
      </c>
      <c r="Y491" s="83">
        <f t="shared" si="407"/>
        <v>0</v>
      </c>
      <c r="Z491" s="83">
        <f t="shared" si="408"/>
        <v>0</v>
      </c>
      <c r="AA491" s="83">
        <f t="shared" si="423"/>
        <v>0</v>
      </c>
      <c r="AB491" s="83">
        <f t="shared" si="427"/>
        <v>0</v>
      </c>
      <c r="AC491" s="83">
        <f t="shared" si="427"/>
        <v>0</v>
      </c>
      <c r="AD491" s="83">
        <f t="shared" si="424"/>
        <v>0</v>
      </c>
      <c r="AF491" s="83">
        <f t="shared" si="425"/>
        <v>0</v>
      </c>
      <c r="AG491" s="83">
        <f t="shared" si="411"/>
        <v>0</v>
      </c>
      <c r="AH491" s="83">
        <f t="shared" si="412"/>
        <v>0</v>
      </c>
      <c r="AI491" s="83">
        <f t="shared" si="413"/>
        <v>0</v>
      </c>
      <c r="AJ491" s="83">
        <f t="shared" si="414"/>
        <v>0</v>
      </c>
      <c r="AK491" s="83">
        <f t="shared" si="415"/>
        <v>0</v>
      </c>
      <c r="AL491" s="83">
        <f t="shared" si="416"/>
        <v>0</v>
      </c>
      <c r="AM491" s="83">
        <f t="shared" si="417"/>
        <v>0</v>
      </c>
      <c r="AN491" s="83">
        <f t="shared" si="418"/>
        <v>0</v>
      </c>
      <c r="AO491" s="83">
        <f t="shared" si="419"/>
        <v>0</v>
      </c>
      <c r="AP491" s="83">
        <f t="shared" si="420"/>
        <v>0</v>
      </c>
      <c r="AQ491" s="83">
        <f t="shared" si="421"/>
        <v>0</v>
      </c>
      <c r="AR491" s="83">
        <f t="shared" si="422"/>
        <v>0</v>
      </c>
      <c r="AT491" t="s">
        <v>15</v>
      </c>
    </row>
    <row r="492" spans="1:46" x14ac:dyDescent="0.25">
      <c r="A492" s="10" t="str">
        <f>KPCO_Additions_Summer!A492</f>
        <v>C&amp;I - High_23-25</v>
      </c>
      <c r="B492" s="10">
        <f>KPCO_Additions_Summer!B492</f>
        <v>2038</v>
      </c>
      <c r="C492" s="10" t="str">
        <f>KPCO_Additions_Summer!C492</f>
        <v>DSM Resources</v>
      </c>
      <c r="D492" s="102"/>
      <c r="E492" s="102"/>
      <c r="F492" s="102"/>
      <c r="G492" s="103"/>
      <c r="H492" s="103"/>
      <c r="I492" s="103"/>
      <c r="J492" s="103"/>
      <c r="K492" s="103"/>
      <c r="L492" s="103"/>
      <c r="M492" s="103"/>
      <c r="N492" s="103"/>
      <c r="O492" s="103"/>
      <c r="P492" s="102"/>
      <c r="R492" s="83">
        <f t="shared" si="400"/>
        <v>0</v>
      </c>
      <c r="S492" s="83">
        <f t="shared" si="401"/>
        <v>0</v>
      </c>
      <c r="T492" s="83">
        <f t="shared" si="402"/>
        <v>0</v>
      </c>
      <c r="U492" s="83">
        <f t="shared" si="403"/>
        <v>0</v>
      </c>
      <c r="V492" s="83">
        <f t="shared" si="426"/>
        <v>0</v>
      </c>
      <c r="W492" s="83">
        <f t="shared" si="426"/>
        <v>0</v>
      </c>
      <c r="X492" s="83">
        <f t="shared" si="406"/>
        <v>0</v>
      </c>
      <c r="Y492" s="83">
        <f t="shared" si="407"/>
        <v>0</v>
      </c>
      <c r="Z492" s="83">
        <f t="shared" si="408"/>
        <v>0</v>
      </c>
      <c r="AA492" s="83">
        <f t="shared" si="423"/>
        <v>0</v>
      </c>
      <c r="AB492" s="83">
        <f t="shared" si="427"/>
        <v>0</v>
      </c>
      <c r="AC492" s="83">
        <f t="shared" si="427"/>
        <v>0</v>
      </c>
      <c r="AD492" s="83">
        <f t="shared" si="424"/>
        <v>0</v>
      </c>
      <c r="AF492" s="83">
        <f t="shared" si="425"/>
        <v>0</v>
      </c>
      <c r="AG492" s="83">
        <f t="shared" si="411"/>
        <v>0</v>
      </c>
      <c r="AH492" s="83">
        <f t="shared" si="412"/>
        <v>0</v>
      </c>
      <c r="AI492" s="83">
        <f t="shared" si="413"/>
        <v>0</v>
      </c>
      <c r="AJ492" s="83">
        <f t="shared" si="414"/>
        <v>0</v>
      </c>
      <c r="AK492" s="83">
        <f t="shared" si="415"/>
        <v>0</v>
      </c>
      <c r="AL492" s="83">
        <f t="shared" si="416"/>
        <v>0</v>
      </c>
      <c r="AM492" s="83">
        <f t="shared" si="417"/>
        <v>0</v>
      </c>
      <c r="AN492" s="83">
        <f t="shared" si="418"/>
        <v>0</v>
      </c>
      <c r="AO492" s="83">
        <f t="shared" si="419"/>
        <v>0</v>
      </c>
      <c r="AP492" s="83">
        <f t="shared" si="420"/>
        <v>0</v>
      </c>
      <c r="AQ492" s="83">
        <f t="shared" si="421"/>
        <v>0</v>
      </c>
      <c r="AR492" s="83">
        <f t="shared" si="422"/>
        <v>0</v>
      </c>
      <c r="AT492" t="s">
        <v>15</v>
      </c>
    </row>
    <row r="493" spans="1:46" x14ac:dyDescent="0.25">
      <c r="A493" s="10" t="str">
        <f>KPCO_Additions_Summer!A493</f>
        <v>C&amp;I - High_23-25</v>
      </c>
      <c r="B493" s="10">
        <f>KPCO_Additions_Summer!B493</f>
        <v>2039</v>
      </c>
      <c r="C493" s="10" t="str">
        <f>KPCO_Additions_Summer!C493</f>
        <v>DSM Resources</v>
      </c>
      <c r="D493" s="102"/>
      <c r="E493" s="102"/>
      <c r="F493" s="102"/>
      <c r="G493" s="103"/>
      <c r="H493" s="103"/>
      <c r="I493" s="103"/>
      <c r="J493" s="103"/>
      <c r="K493" s="103"/>
      <c r="L493" s="103"/>
      <c r="M493" s="103"/>
      <c r="N493" s="103"/>
      <c r="O493" s="103"/>
      <c r="P493" s="102"/>
      <c r="R493" s="83">
        <f t="shared" si="400"/>
        <v>0</v>
      </c>
      <c r="S493" s="83">
        <f t="shared" si="401"/>
        <v>0</v>
      </c>
      <c r="T493" s="83">
        <f t="shared" si="402"/>
        <v>0</v>
      </c>
      <c r="U493" s="83">
        <f t="shared" si="403"/>
        <v>0</v>
      </c>
      <c r="V493" s="83">
        <f t="shared" si="426"/>
        <v>0</v>
      </c>
      <c r="W493" s="83">
        <f t="shared" si="426"/>
        <v>0</v>
      </c>
      <c r="X493" s="83">
        <f t="shared" si="406"/>
        <v>0</v>
      </c>
      <c r="Y493" s="83">
        <f t="shared" si="407"/>
        <v>0</v>
      </c>
      <c r="Z493" s="83">
        <f t="shared" si="408"/>
        <v>0</v>
      </c>
      <c r="AA493" s="83">
        <f t="shared" si="423"/>
        <v>0</v>
      </c>
      <c r="AB493" s="83">
        <f t="shared" si="427"/>
        <v>0</v>
      </c>
      <c r="AC493" s="83">
        <f t="shared" si="427"/>
        <v>0</v>
      </c>
      <c r="AD493" s="83">
        <f t="shared" si="424"/>
        <v>0</v>
      </c>
      <c r="AF493" s="83">
        <f t="shared" si="425"/>
        <v>0</v>
      </c>
      <c r="AG493" s="83">
        <f t="shared" si="411"/>
        <v>0</v>
      </c>
      <c r="AH493" s="83">
        <f t="shared" si="412"/>
        <v>0</v>
      </c>
      <c r="AI493" s="83">
        <f t="shared" si="413"/>
        <v>0</v>
      </c>
      <c r="AJ493" s="83">
        <f t="shared" si="414"/>
        <v>0</v>
      </c>
      <c r="AK493" s="83">
        <f t="shared" si="415"/>
        <v>0</v>
      </c>
      <c r="AL493" s="83">
        <f t="shared" si="416"/>
        <v>0</v>
      </c>
      <c r="AM493" s="83">
        <f t="shared" si="417"/>
        <v>0</v>
      </c>
      <c r="AN493" s="83">
        <f t="shared" si="418"/>
        <v>0</v>
      </c>
      <c r="AO493" s="83">
        <f t="shared" si="419"/>
        <v>0</v>
      </c>
      <c r="AP493" s="83">
        <f t="shared" si="420"/>
        <v>0</v>
      </c>
      <c r="AQ493" s="83">
        <f t="shared" si="421"/>
        <v>0</v>
      </c>
      <c r="AR493" s="83">
        <f t="shared" si="422"/>
        <v>0</v>
      </c>
      <c r="AT493" t="s">
        <v>15</v>
      </c>
    </row>
    <row r="494" spans="1:46" x14ac:dyDescent="0.25">
      <c r="A494" s="10" t="str">
        <f>KPCO_Additions_Summer!A494</f>
        <v>C&amp;I - High_23-25</v>
      </c>
      <c r="B494" s="10">
        <f>KPCO_Additions_Summer!B494</f>
        <v>2040</v>
      </c>
      <c r="C494" s="10" t="str">
        <f>KPCO_Additions_Summer!C494</f>
        <v>DSM Resources</v>
      </c>
      <c r="D494" s="102"/>
      <c r="E494" s="102"/>
      <c r="F494" s="102"/>
      <c r="G494" s="103"/>
      <c r="H494" s="103"/>
      <c r="I494" s="103"/>
      <c r="J494" s="103"/>
      <c r="K494" s="103"/>
      <c r="L494" s="103"/>
      <c r="M494" s="103"/>
      <c r="N494" s="103"/>
      <c r="O494" s="103"/>
      <c r="P494" s="102"/>
      <c r="R494" s="83">
        <f t="shared" si="400"/>
        <v>0</v>
      </c>
      <c r="S494" s="83">
        <f t="shared" si="401"/>
        <v>0</v>
      </c>
      <c r="T494" s="83">
        <f t="shared" si="402"/>
        <v>0</v>
      </c>
      <c r="U494" s="83">
        <f t="shared" si="403"/>
        <v>0</v>
      </c>
      <c r="V494" s="83">
        <f t="shared" si="426"/>
        <v>0</v>
      </c>
      <c r="W494" s="83">
        <f t="shared" si="426"/>
        <v>0</v>
      </c>
      <c r="X494" s="83">
        <f t="shared" si="406"/>
        <v>0</v>
      </c>
      <c r="Y494" s="83">
        <f t="shared" si="407"/>
        <v>0</v>
      </c>
      <c r="Z494" s="83">
        <f t="shared" si="408"/>
        <v>0</v>
      </c>
      <c r="AA494" s="83">
        <f t="shared" si="423"/>
        <v>0</v>
      </c>
      <c r="AB494" s="83">
        <f t="shared" si="427"/>
        <v>0</v>
      </c>
      <c r="AC494" s="83">
        <f t="shared" si="427"/>
        <v>0</v>
      </c>
      <c r="AD494" s="83">
        <f t="shared" si="424"/>
        <v>0</v>
      </c>
      <c r="AF494" s="83">
        <f t="shared" si="425"/>
        <v>0</v>
      </c>
      <c r="AG494" s="83">
        <f t="shared" si="411"/>
        <v>0</v>
      </c>
      <c r="AH494" s="83">
        <f t="shared" si="412"/>
        <v>0</v>
      </c>
      <c r="AI494" s="83">
        <f t="shared" si="413"/>
        <v>0</v>
      </c>
      <c r="AJ494" s="83">
        <f t="shared" si="414"/>
        <v>0</v>
      </c>
      <c r="AK494" s="83">
        <f t="shared" si="415"/>
        <v>0</v>
      </c>
      <c r="AL494" s="83">
        <f t="shared" si="416"/>
        <v>0</v>
      </c>
      <c r="AM494" s="83">
        <f t="shared" si="417"/>
        <v>0</v>
      </c>
      <c r="AN494" s="83">
        <f t="shared" si="418"/>
        <v>0</v>
      </c>
      <c r="AO494" s="83">
        <f t="shared" si="419"/>
        <v>0</v>
      </c>
      <c r="AP494" s="83">
        <f t="shared" si="420"/>
        <v>0</v>
      </c>
      <c r="AQ494" s="83">
        <f t="shared" si="421"/>
        <v>0</v>
      </c>
      <c r="AR494" s="83">
        <f t="shared" si="422"/>
        <v>0</v>
      </c>
      <c r="AT494" t="s">
        <v>15</v>
      </c>
    </row>
    <row r="495" spans="1:46" x14ac:dyDescent="0.25">
      <c r="A495" s="10" t="str">
        <f>KPCO_Additions_Summer!A495</f>
        <v>C&amp;I - High_23-25</v>
      </c>
      <c r="B495" s="10">
        <f>KPCO_Additions_Summer!B495</f>
        <v>2041</v>
      </c>
      <c r="C495" s="10" t="str">
        <f>KPCO_Additions_Summer!C495</f>
        <v>DSM Resources</v>
      </c>
      <c r="D495" s="102"/>
      <c r="E495" s="102"/>
      <c r="F495" s="102"/>
      <c r="G495" s="103"/>
      <c r="H495" s="103"/>
      <c r="I495" s="103"/>
      <c r="J495" s="103"/>
      <c r="K495" s="103"/>
      <c r="L495" s="103"/>
      <c r="M495" s="103"/>
      <c r="N495" s="103"/>
      <c r="O495" s="103"/>
      <c r="P495" s="102"/>
      <c r="R495" s="83">
        <f t="shared" si="400"/>
        <v>0</v>
      </c>
      <c r="S495" s="83">
        <f t="shared" si="401"/>
        <v>0</v>
      </c>
      <c r="T495" s="83">
        <f t="shared" si="402"/>
        <v>0</v>
      </c>
      <c r="U495" s="83">
        <f t="shared" si="403"/>
        <v>0</v>
      </c>
      <c r="V495" s="83">
        <f t="shared" si="426"/>
        <v>0</v>
      </c>
      <c r="W495" s="83">
        <f t="shared" si="426"/>
        <v>0</v>
      </c>
      <c r="X495" s="83">
        <f t="shared" si="406"/>
        <v>0</v>
      </c>
      <c r="Y495" s="83">
        <f t="shared" si="407"/>
        <v>0</v>
      </c>
      <c r="Z495" s="83">
        <f t="shared" si="408"/>
        <v>0</v>
      </c>
      <c r="AA495" s="83">
        <f t="shared" si="423"/>
        <v>0</v>
      </c>
      <c r="AB495" s="83">
        <f t="shared" si="427"/>
        <v>0</v>
      </c>
      <c r="AC495" s="83">
        <f t="shared" si="427"/>
        <v>0</v>
      </c>
      <c r="AD495" s="83">
        <f t="shared" si="424"/>
        <v>0</v>
      </c>
      <c r="AF495" s="83">
        <f t="shared" si="425"/>
        <v>0</v>
      </c>
      <c r="AG495" s="83">
        <f t="shared" si="411"/>
        <v>0</v>
      </c>
      <c r="AH495" s="83">
        <f t="shared" si="412"/>
        <v>0</v>
      </c>
      <c r="AI495" s="83">
        <f t="shared" si="413"/>
        <v>0</v>
      </c>
      <c r="AJ495" s="83">
        <f t="shared" si="414"/>
        <v>0</v>
      </c>
      <c r="AK495" s="83">
        <f t="shared" si="415"/>
        <v>0</v>
      </c>
      <c r="AL495" s="83">
        <f t="shared" si="416"/>
        <v>0</v>
      </c>
      <c r="AM495" s="83">
        <f t="shared" si="417"/>
        <v>0</v>
      </c>
      <c r="AN495" s="83">
        <f t="shared" si="418"/>
        <v>0</v>
      </c>
      <c r="AO495" s="83">
        <f t="shared" si="419"/>
        <v>0</v>
      </c>
      <c r="AP495" s="83">
        <f t="shared" si="420"/>
        <v>0</v>
      </c>
      <c r="AQ495" s="83">
        <f t="shared" si="421"/>
        <v>0</v>
      </c>
      <c r="AR495" s="83">
        <f t="shared" si="422"/>
        <v>0</v>
      </c>
      <c r="AT495" t="s">
        <v>15</v>
      </c>
    </row>
    <row r="496" spans="1:46" x14ac:dyDescent="0.25">
      <c r="A496" s="10" t="str">
        <f>KPCO_Additions_Summer!A496</f>
        <v>C&amp;I - High_23-25</v>
      </c>
      <c r="B496" s="10">
        <f>KPCO_Additions_Summer!B496</f>
        <v>2042</v>
      </c>
      <c r="C496" s="10" t="str">
        <f>KPCO_Additions_Summer!C496</f>
        <v>DSM Resources</v>
      </c>
      <c r="D496" s="102"/>
      <c r="E496" s="102"/>
      <c r="F496" s="102"/>
      <c r="G496" s="103"/>
      <c r="H496" s="103"/>
      <c r="I496" s="103"/>
      <c r="J496" s="103"/>
      <c r="K496" s="103"/>
      <c r="L496" s="103"/>
      <c r="M496" s="103"/>
      <c r="N496" s="103"/>
      <c r="O496" s="103"/>
      <c r="P496" s="102"/>
      <c r="R496" s="83">
        <f t="shared" si="400"/>
        <v>0</v>
      </c>
      <c r="S496" s="83">
        <f t="shared" si="401"/>
        <v>0</v>
      </c>
      <c r="T496" s="83">
        <f t="shared" si="402"/>
        <v>0</v>
      </c>
      <c r="U496" s="83">
        <f t="shared" si="403"/>
        <v>0</v>
      </c>
      <c r="V496" s="83">
        <f t="shared" si="426"/>
        <v>0</v>
      </c>
      <c r="W496" s="83">
        <f t="shared" si="426"/>
        <v>0</v>
      </c>
      <c r="X496" s="83">
        <f t="shared" si="406"/>
        <v>0</v>
      </c>
      <c r="Y496" s="83">
        <f t="shared" si="407"/>
        <v>0</v>
      </c>
      <c r="Z496" s="83">
        <f t="shared" si="408"/>
        <v>0</v>
      </c>
      <c r="AA496" s="83">
        <f t="shared" si="423"/>
        <v>0</v>
      </c>
      <c r="AB496" s="83">
        <f t="shared" si="427"/>
        <v>0</v>
      </c>
      <c r="AC496" s="83">
        <f t="shared" si="427"/>
        <v>0</v>
      </c>
      <c r="AD496" s="83">
        <f t="shared" si="424"/>
        <v>0</v>
      </c>
      <c r="AF496" s="83">
        <f t="shared" si="425"/>
        <v>0</v>
      </c>
      <c r="AG496" s="83">
        <f t="shared" si="411"/>
        <v>0</v>
      </c>
      <c r="AH496" s="83">
        <f t="shared" si="412"/>
        <v>0</v>
      </c>
      <c r="AI496" s="83">
        <f t="shared" si="413"/>
        <v>0</v>
      </c>
      <c r="AJ496" s="83">
        <f t="shared" si="414"/>
        <v>0</v>
      </c>
      <c r="AK496" s="83">
        <f t="shared" si="415"/>
        <v>0</v>
      </c>
      <c r="AL496" s="83">
        <f t="shared" si="416"/>
        <v>0</v>
      </c>
      <c r="AM496" s="83">
        <f t="shared" si="417"/>
        <v>0</v>
      </c>
      <c r="AN496" s="83">
        <f t="shared" si="418"/>
        <v>0</v>
      </c>
      <c r="AO496" s="83">
        <f t="shared" si="419"/>
        <v>0</v>
      </c>
      <c r="AP496" s="83">
        <f t="shared" si="420"/>
        <v>0</v>
      </c>
      <c r="AQ496" s="83">
        <f t="shared" si="421"/>
        <v>0</v>
      </c>
      <c r="AR496" s="83">
        <f t="shared" si="422"/>
        <v>0</v>
      </c>
      <c r="AT496" t="s">
        <v>15</v>
      </c>
    </row>
    <row r="497" spans="1:46" x14ac:dyDescent="0.25">
      <c r="A497" s="10" t="str">
        <f>KPCO_Additions_Summer!A497</f>
        <v>C&amp;I - High_23-25</v>
      </c>
      <c r="B497" s="10">
        <f>KPCO_Additions_Summer!B497</f>
        <v>2043</v>
      </c>
      <c r="C497" s="10" t="str">
        <f>KPCO_Additions_Summer!C497</f>
        <v>DSM Resources</v>
      </c>
      <c r="D497" s="102"/>
      <c r="E497" s="102"/>
      <c r="F497" s="102"/>
      <c r="G497" s="103"/>
      <c r="H497" s="103"/>
      <c r="I497" s="103"/>
      <c r="J497" s="103"/>
      <c r="K497" s="103"/>
      <c r="L497" s="103"/>
      <c r="M497" s="103"/>
      <c r="N497" s="103"/>
      <c r="O497" s="103"/>
      <c r="P497" s="102"/>
      <c r="R497" s="83">
        <f t="shared" si="400"/>
        <v>0</v>
      </c>
      <c r="S497" s="83">
        <f t="shared" si="401"/>
        <v>0</v>
      </c>
      <c r="T497" s="83">
        <f t="shared" si="402"/>
        <v>0</v>
      </c>
      <c r="U497" s="83">
        <f t="shared" si="403"/>
        <v>0</v>
      </c>
      <c r="V497" s="83">
        <f t="shared" si="426"/>
        <v>0</v>
      </c>
      <c r="W497" s="83">
        <f t="shared" si="426"/>
        <v>0</v>
      </c>
      <c r="X497" s="83">
        <f t="shared" si="406"/>
        <v>0</v>
      </c>
      <c r="Y497" s="83">
        <f t="shared" si="407"/>
        <v>0</v>
      </c>
      <c r="Z497" s="83">
        <f t="shared" si="408"/>
        <v>0</v>
      </c>
      <c r="AA497" s="83">
        <f t="shared" si="423"/>
        <v>0</v>
      </c>
      <c r="AB497" s="83">
        <f t="shared" si="427"/>
        <v>0</v>
      </c>
      <c r="AC497" s="83">
        <f t="shared" si="427"/>
        <v>0</v>
      </c>
      <c r="AD497" s="83">
        <f t="shared" si="424"/>
        <v>0</v>
      </c>
      <c r="AF497" s="83">
        <f t="shared" si="425"/>
        <v>0</v>
      </c>
      <c r="AG497" s="83">
        <f t="shared" si="411"/>
        <v>0</v>
      </c>
      <c r="AH497" s="83">
        <f t="shared" si="412"/>
        <v>0</v>
      </c>
      <c r="AI497" s="83">
        <f t="shared" si="413"/>
        <v>0</v>
      </c>
      <c r="AJ497" s="83">
        <f t="shared" si="414"/>
        <v>0</v>
      </c>
      <c r="AK497" s="83">
        <f t="shared" si="415"/>
        <v>0</v>
      </c>
      <c r="AL497" s="83">
        <f t="shared" si="416"/>
        <v>0</v>
      </c>
      <c r="AM497" s="83">
        <f t="shared" si="417"/>
        <v>0</v>
      </c>
      <c r="AN497" s="83">
        <f t="shared" si="418"/>
        <v>0</v>
      </c>
      <c r="AO497" s="83">
        <f t="shared" si="419"/>
        <v>0</v>
      </c>
      <c r="AP497" s="83">
        <f t="shared" si="420"/>
        <v>0</v>
      </c>
      <c r="AQ497" s="83">
        <f t="shared" si="421"/>
        <v>0</v>
      </c>
      <c r="AR497" s="83">
        <f t="shared" si="422"/>
        <v>0</v>
      </c>
      <c r="AT497" t="s">
        <v>15</v>
      </c>
    </row>
    <row r="498" spans="1:46" x14ac:dyDescent="0.25">
      <c r="A498" s="10" t="str">
        <f>KPCO_Additions_Summer!A498</f>
        <v>IQW_23-25</v>
      </c>
      <c r="B498" s="10">
        <f>KPCO_Additions_Summer!B498</f>
        <v>2023</v>
      </c>
      <c r="C498" s="10" t="str">
        <f>KPCO_Additions_Summer!C498</f>
        <v>DSM Resources</v>
      </c>
      <c r="D498" s="123">
        <v>3.4040359742187706E-2</v>
      </c>
      <c r="E498" s="123">
        <v>3.4040359742187706E-2</v>
      </c>
      <c r="F498" s="123">
        <v>3.4040359742187706E-2</v>
      </c>
      <c r="G498" s="123">
        <v>3.4040359742187706E-2</v>
      </c>
      <c r="H498" s="123">
        <v>3.4040359742187706E-2</v>
      </c>
      <c r="I498" s="103">
        <v>4.7351905699201467E-2</v>
      </c>
      <c r="J498" s="103">
        <v>3.4040359742187706E-2</v>
      </c>
      <c r="K498" s="103">
        <v>3.4040359742187706E-2</v>
      </c>
      <c r="L498" s="103">
        <v>3.4040359742187706E-2</v>
      </c>
      <c r="M498" s="103">
        <v>3.4040359742187706E-2</v>
      </c>
      <c r="N498" s="103"/>
      <c r="O498" s="103"/>
      <c r="P498" s="102"/>
      <c r="R498" s="83">
        <f t="shared" si="400"/>
        <v>3.4040359742187706E-2</v>
      </c>
      <c r="S498" s="83">
        <f t="shared" si="401"/>
        <v>3.4040359742187706E-2</v>
      </c>
      <c r="T498" s="83">
        <f t="shared" si="402"/>
        <v>3.4040359742187706E-2</v>
      </c>
      <c r="U498" s="83">
        <f t="shared" si="403"/>
        <v>3.4040359742187706E-2</v>
      </c>
      <c r="V498" s="83">
        <f t="shared" si="426"/>
        <v>3.4040359742187706E-2</v>
      </c>
      <c r="W498" s="83">
        <f t="shared" si="426"/>
        <v>4.7351905699201467E-2</v>
      </c>
      <c r="X498" s="83">
        <f t="shared" si="406"/>
        <v>3.4040359742187706E-2</v>
      </c>
      <c r="Y498" s="83">
        <f t="shared" si="407"/>
        <v>3.4040359742187706E-2</v>
      </c>
      <c r="Z498" s="83">
        <f t="shared" si="408"/>
        <v>3.4040359742187706E-2</v>
      </c>
      <c r="AA498" s="83">
        <f t="shared" si="423"/>
        <v>3.4040359742187706E-2</v>
      </c>
      <c r="AB498" s="83">
        <f t="shared" si="427"/>
        <v>0</v>
      </c>
      <c r="AC498" s="83">
        <f t="shared" si="427"/>
        <v>0</v>
      </c>
      <c r="AD498" s="83">
        <f t="shared" si="424"/>
        <v>0</v>
      </c>
      <c r="AF498" s="83">
        <f t="shared" si="425"/>
        <v>3.4040359742187706E-2</v>
      </c>
      <c r="AG498" s="83">
        <f t="shared" si="411"/>
        <v>3.4040359742187706E-2</v>
      </c>
      <c r="AH498" s="83">
        <f t="shared" si="412"/>
        <v>3.4040359742187706E-2</v>
      </c>
      <c r="AI498" s="83">
        <f t="shared" si="413"/>
        <v>3.4040359742187706E-2</v>
      </c>
      <c r="AJ498" s="83">
        <f t="shared" si="414"/>
        <v>3.4040359742187706E-2</v>
      </c>
      <c r="AK498" s="83">
        <f t="shared" si="415"/>
        <v>4.7351905699201467E-2</v>
      </c>
      <c r="AL498" s="83">
        <f t="shared" si="416"/>
        <v>3.4040359742187706E-2</v>
      </c>
      <c r="AM498" s="83">
        <f t="shared" si="417"/>
        <v>3.4040359742187706E-2</v>
      </c>
      <c r="AN498" s="83">
        <f t="shared" si="418"/>
        <v>3.4040359742187706E-2</v>
      </c>
      <c r="AO498" s="83">
        <f t="shared" si="419"/>
        <v>3.4040359742187706E-2</v>
      </c>
      <c r="AP498" s="83">
        <f t="shared" si="420"/>
        <v>0</v>
      </c>
      <c r="AQ498" s="83">
        <f t="shared" si="421"/>
        <v>0</v>
      </c>
      <c r="AR498" s="83">
        <f t="shared" si="422"/>
        <v>0</v>
      </c>
      <c r="AT498" t="s">
        <v>15</v>
      </c>
    </row>
    <row r="499" spans="1:46" x14ac:dyDescent="0.25">
      <c r="A499" s="10" t="str">
        <f>KPCO_Additions_Summer!A499</f>
        <v>IQW_23-25</v>
      </c>
      <c r="B499" s="10">
        <f>KPCO_Additions_Summer!B499</f>
        <v>2024</v>
      </c>
      <c r="C499" s="10" t="str">
        <f>KPCO_Additions_Summer!C499</f>
        <v>DSM Resources</v>
      </c>
      <c r="D499" s="123">
        <v>7.9801967594485837E-2</v>
      </c>
      <c r="E499" s="123">
        <v>7.9801967594485837E-2</v>
      </c>
      <c r="F499" s="123">
        <v>7.9801967594485837E-2</v>
      </c>
      <c r="G499" s="123">
        <v>7.9801967594485837E-2</v>
      </c>
      <c r="H499" s="123">
        <v>7.9801967594485837E-2</v>
      </c>
      <c r="I499" s="103">
        <v>0.11100867537135993</v>
      </c>
      <c r="J499" s="103">
        <v>7.9801967594485837E-2</v>
      </c>
      <c r="K499" s="103">
        <v>7.9801967594485837E-2</v>
      </c>
      <c r="L499" s="103">
        <v>7.9801967594485837E-2</v>
      </c>
      <c r="M499" s="103">
        <v>7.9801967594485837E-2</v>
      </c>
      <c r="N499" s="103"/>
      <c r="O499" s="103"/>
      <c r="P499" s="102"/>
      <c r="R499" s="83">
        <f t="shared" si="400"/>
        <v>7.9801967594485837E-2</v>
      </c>
      <c r="S499" s="83">
        <f t="shared" si="401"/>
        <v>7.9801967594485837E-2</v>
      </c>
      <c r="T499" s="83">
        <f t="shared" si="402"/>
        <v>7.9801967594485837E-2</v>
      </c>
      <c r="U499" s="83">
        <f t="shared" si="403"/>
        <v>7.9801967594485837E-2</v>
      </c>
      <c r="V499" s="83">
        <f t="shared" si="426"/>
        <v>7.9801967594485837E-2</v>
      </c>
      <c r="W499" s="83">
        <f t="shared" si="426"/>
        <v>0.11100867537135993</v>
      </c>
      <c r="X499" s="83">
        <f t="shared" si="406"/>
        <v>7.9801967594485837E-2</v>
      </c>
      <c r="Y499" s="83">
        <f t="shared" si="407"/>
        <v>7.9801967594485837E-2</v>
      </c>
      <c r="Z499" s="83">
        <f t="shared" si="408"/>
        <v>7.9801967594485837E-2</v>
      </c>
      <c r="AA499" s="83">
        <f t="shared" si="423"/>
        <v>7.9801967594485837E-2</v>
      </c>
      <c r="AB499" s="83">
        <f t="shared" si="427"/>
        <v>0</v>
      </c>
      <c r="AC499" s="83">
        <f t="shared" si="427"/>
        <v>0</v>
      </c>
      <c r="AD499" s="83">
        <f t="shared" si="424"/>
        <v>0</v>
      </c>
      <c r="AF499" s="83">
        <f t="shared" si="425"/>
        <v>7.9801967594485837E-2</v>
      </c>
      <c r="AG499" s="83">
        <f t="shared" si="411"/>
        <v>7.9801967594485837E-2</v>
      </c>
      <c r="AH499" s="83">
        <f t="shared" si="412"/>
        <v>7.9801967594485837E-2</v>
      </c>
      <c r="AI499" s="83">
        <f t="shared" si="413"/>
        <v>7.9801967594485837E-2</v>
      </c>
      <c r="AJ499" s="83">
        <f t="shared" si="414"/>
        <v>7.9801967594485837E-2</v>
      </c>
      <c r="AK499" s="83">
        <f t="shared" si="415"/>
        <v>0.11100867537135993</v>
      </c>
      <c r="AL499" s="83">
        <f t="shared" si="416"/>
        <v>7.9801967594485837E-2</v>
      </c>
      <c r="AM499" s="83">
        <f t="shared" si="417"/>
        <v>7.9801967594485837E-2</v>
      </c>
      <c r="AN499" s="83">
        <f t="shared" si="418"/>
        <v>7.9801967594485837E-2</v>
      </c>
      <c r="AO499" s="83">
        <f t="shared" si="419"/>
        <v>7.9801967594485837E-2</v>
      </c>
      <c r="AP499" s="83">
        <f t="shared" si="420"/>
        <v>0</v>
      </c>
      <c r="AQ499" s="83">
        <f t="shared" si="421"/>
        <v>0</v>
      </c>
      <c r="AR499" s="83">
        <f t="shared" si="422"/>
        <v>0</v>
      </c>
      <c r="AT499" t="s">
        <v>15</v>
      </c>
    </row>
    <row r="500" spans="1:46" x14ac:dyDescent="0.25">
      <c r="A500" s="10" t="str">
        <f>KPCO_Additions_Summer!A500</f>
        <v>IQW_23-25</v>
      </c>
      <c r="B500" s="10">
        <f>KPCO_Additions_Summer!B500</f>
        <v>2025</v>
      </c>
      <c r="C500" s="10" t="str">
        <f>KPCO_Additions_Summer!C500</f>
        <v>DSM Resources</v>
      </c>
      <c r="D500" s="123">
        <v>0.13898918426753085</v>
      </c>
      <c r="E500" s="123">
        <v>0.13898918426753085</v>
      </c>
      <c r="F500" s="123">
        <v>0.13898918426753085</v>
      </c>
      <c r="G500" s="123">
        <v>0.13898918426753085</v>
      </c>
      <c r="H500" s="123">
        <v>0.13898918426753085</v>
      </c>
      <c r="I500" s="103">
        <v>0.19334116315135286</v>
      </c>
      <c r="J500" s="103">
        <v>0.13898918426753085</v>
      </c>
      <c r="K500" s="103">
        <v>0.13898918426753085</v>
      </c>
      <c r="L500" s="103">
        <v>0.13898918426753085</v>
      </c>
      <c r="M500" s="103">
        <v>0.13898918426753085</v>
      </c>
      <c r="N500" s="103"/>
      <c r="O500" s="103"/>
      <c r="P500" s="102"/>
      <c r="R500" s="83">
        <f t="shared" si="400"/>
        <v>0.13898918426753085</v>
      </c>
      <c r="S500" s="83">
        <f t="shared" si="401"/>
        <v>0.13898918426753085</v>
      </c>
      <c r="T500" s="83">
        <f t="shared" si="402"/>
        <v>0.13898918426753085</v>
      </c>
      <c r="U500" s="83">
        <f t="shared" si="403"/>
        <v>0.13898918426753085</v>
      </c>
      <c r="V500" s="83">
        <f t="shared" si="426"/>
        <v>0.13898918426753085</v>
      </c>
      <c r="W500" s="83">
        <f t="shared" si="426"/>
        <v>0.19334116315135286</v>
      </c>
      <c r="X500" s="83">
        <f t="shared" si="406"/>
        <v>0.13898918426753085</v>
      </c>
      <c r="Y500" s="83">
        <f t="shared" si="407"/>
        <v>0.13898918426753085</v>
      </c>
      <c r="Z500" s="83">
        <f t="shared" si="408"/>
        <v>0.13898918426753085</v>
      </c>
      <c r="AA500" s="83">
        <f t="shared" si="423"/>
        <v>0.13898918426753085</v>
      </c>
      <c r="AB500" s="83">
        <f t="shared" si="427"/>
        <v>0</v>
      </c>
      <c r="AC500" s="83">
        <f t="shared" si="427"/>
        <v>0</v>
      </c>
      <c r="AD500" s="83">
        <f t="shared" si="424"/>
        <v>0</v>
      </c>
      <c r="AF500" s="83">
        <f t="shared" si="425"/>
        <v>0.13898918426753085</v>
      </c>
      <c r="AG500" s="83">
        <f t="shared" si="411"/>
        <v>0.13898918426753085</v>
      </c>
      <c r="AH500" s="83">
        <f t="shared" si="412"/>
        <v>0.13898918426753085</v>
      </c>
      <c r="AI500" s="83">
        <f t="shared" si="413"/>
        <v>0.13898918426753085</v>
      </c>
      <c r="AJ500" s="83">
        <f t="shared" si="414"/>
        <v>0.13898918426753085</v>
      </c>
      <c r="AK500" s="83">
        <f t="shared" si="415"/>
        <v>0.19334116315135286</v>
      </c>
      <c r="AL500" s="83">
        <f t="shared" si="416"/>
        <v>0.13898918426753085</v>
      </c>
      <c r="AM500" s="83">
        <f t="shared" si="417"/>
        <v>0.13898918426753085</v>
      </c>
      <c r="AN500" s="83">
        <f t="shared" si="418"/>
        <v>0.13898918426753085</v>
      </c>
      <c r="AO500" s="83">
        <f t="shared" si="419"/>
        <v>0.13898918426753085</v>
      </c>
      <c r="AP500" s="83">
        <f t="shared" si="420"/>
        <v>0</v>
      </c>
      <c r="AQ500" s="83">
        <f t="shared" si="421"/>
        <v>0</v>
      </c>
      <c r="AR500" s="83">
        <f t="shared" si="422"/>
        <v>0</v>
      </c>
      <c r="AT500" t="s">
        <v>15</v>
      </c>
    </row>
    <row r="501" spans="1:46" x14ac:dyDescent="0.25">
      <c r="A501" s="10" t="str">
        <f>KPCO_Additions_Summer!A501</f>
        <v>IQW_23-25</v>
      </c>
      <c r="B501" s="10">
        <f>KPCO_Additions_Summer!B501</f>
        <v>2026</v>
      </c>
      <c r="C501" s="10" t="str">
        <f>KPCO_Additions_Summer!C501</f>
        <v>DSM Resources</v>
      </c>
      <c r="D501" s="123">
        <v>0.12766216435484842</v>
      </c>
      <c r="E501" s="123">
        <v>0.12766216435484842</v>
      </c>
      <c r="F501" s="123">
        <v>0.12766216435484842</v>
      </c>
      <c r="G501" s="123">
        <v>0.12766216435484842</v>
      </c>
      <c r="H501" s="123">
        <v>0.12766216435484842</v>
      </c>
      <c r="I501" s="103">
        <v>0.17758469104528443</v>
      </c>
      <c r="J501" s="103">
        <v>0.12766216435484842</v>
      </c>
      <c r="K501" s="103">
        <v>0.12766216435484842</v>
      </c>
      <c r="L501" s="103">
        <v>0.12766216435484842</v>
      </c>
      <c r="M501" s="103">
        <v>0.12766216435484842</v>
      </c>
      <c r="N501" s="103"/>
      <c r="O501" s="103"/>
      <c r="P501" s="102"/>
      <c r="R501" s="83">
        <f t="shared" si="400"/>
        <v>0.12766216435484842</v>
      </c>
      <c r="S501" s="83">
        <f t="shared" si="401"/>
        <v>0.12766216435484842</v>
      </c>
      <c r="T501" s="83">
        <f t="shared" si="402"/>
        <v>0.12766216435484842</v>
      </c>
      <c r="U501" s="83">
        <f t="shared" si="403"/>
        <v>0.12766216435484842</v>
      </c>
      <c r="V501" s="83">
        <f t="shared" si="426"/>
        <v>0.12766216435484842</v>
      </c>
      <c r="W501" s="83">
        <f t="shared" si="426"/>
        <v>0.17758469104528443</v>
      </c>
      <c r="X501" s="83">
        <f t="shared" si="406"/>
        <v>0.12766216435484842</v>
      </c>
      <c r="Y501" s="83">
        <f t="shared" si="407"/>
        <v>0.12766216435484842</v>
      </c>
      <c r="Z501" s="83">
        <f t="shared" si="408"/>
        <v>0.12766216435484842</v>
      </c>
      <c r="AA501" s="83">
        <f t="shared" si="423"/>
        <v>0.12766216435484842</v>
      </c>
      <c r="AB501" s="83">
        <f t="shared" si="427"/>
        <v>0</v>
      </c>
      <c r="AC501" s="83">
        <f t="shared" si="427"/>
        <v>0</v>
      </c>
      <c r="AD501" s="83">
        <f t="shared" si="424"/>
        <v>0</v>
      </c>
      <c r="AF501" s="83">
        <f t="shared" si="425"/>
        <v>0.12766216435484842</v>
      </c>
      <c r="AG501" s="83">
        <f t="shared" si="411"/>
        <v>0.12766216435484842</v>
      </c>
      <c r="AH501" s="83">
        <f t="shared" si="412"/>
        <v>0.12766216435484842</v>
      </c>
      <c r="AI501" s="83">
        <f t="shared" si="413"/>
        <v>0.12766216435484842</v>
      </c>
      <c r="AJ501" s="83">
        <f t="shared" si="414"/>
        <v>0.12766216435484842</v>
      </c>
      <c r="AK501" s="83">
        <f t="shared" si="415"/>
        <v>0.17758469104528443</v>
      </c>
      <c r="AL501" s="83">
        <f t="shared" si="416"/>
        <v>0.12766216435484842</v>
      </c>
      <c r="AM501" s="83">
        <f t="shared" si="417"/>
        <v>0.12766216435484842</v>
      </c>
      <c r="AN501" s="83">
        <f t="shared" si="418"/>
        <v>0.12766216435484842</v>
      </c>
      <c r="AO501" s="83">
        <f t="shared" si="419"/>
        <v>0.12766216435484842</v>
      </c>
      <c r="AP501" s="83">
        <f t="shared" si="420"/>
        <v>0</v>
      </c>
      <c r="AQ501" s="83">
        <f t="shared" si="421"/>
        <v>0</v>
      </c>
      <c r="AR501" s="83">
        <f t="shared" si="422"/>
        <v>0</v>
      </c>
      <c r="AT501" t="s">
        <v>15</v>
      </c>
    </row>
    <row r="502" spans="1:46" x14ac:dyDescent="0.25">
      <c r="A502" s="10" t="str">
        <f>KPCO_Additions_Summer!A502</f>
        <v>IQW_23-25</v>
      </c>
      <c r="B502" s="10">
        <f>KPCO_Additions_Summer!B502</f>
        <v>2027</v>
      </c>
      <c r="C502" s="10" t="str">
        <f>KPCO_Additions_Summer!C502</f>
        <v>DSM Resources</v>
      </c>
      <c r="D502" s="123">
        <v>0.11535279683761084</v>
      </c>
      <c r="E502" s="123">
        <v>0.11535279683761084</v>
      </c>
      <c r="F502" s="123">
        <v>0.11535279683761084</v>
      </c>
      <c r="G502" s="123">
        <v>0.11535279683761084</v>
      </c>
      <c r="H502" s="123">
        <v>0.11535279683761084</v>
      </c>
      <c r="I502" s="103">
        <v>0.1604617224777499</v>
      </c>
      <c r="J502" s="103">
        <v>0.11535279683761084</v>
      </c>
      <c r="K502" s="103">
        <v>0.11535279683761084</v>
      </c>
      <c r="L502" s="103">
        <v>0.11535279683761084</v>
      </c>
      <c r="M502" s="103">
        <v>0.11535279683761084</v>
      </c>
      <c r="N502" s="103"/>
      <c r="O502" s="103"/>
      <c r="P502" s="102"/>
      <c r="R502" s="83">
        <f t="shared" si="400"/>
        <v>0.11535279683761084</v>
      </c>
      <c r="S502" s="83">
        <f t="shared" si="401"/>
        <v>0.11535279683761084</v>
      </c>
      <c r="T502" s="83">
        <f t="shared" si="402"/>
        <v>0.11535279683761084</v>
      </c>
      <c r="U502" s="83">
        <f t="shared" si="403"/>
        <v>0.11535279683761084</v>
      </c>
      <c r="V502" s="83">
        <f t="shared" si="426"/>
        <v>0.11535279683761084</v>
      </c>
      <c r="W502" s="83">
        <f t="shared" si="426"/>
        <v>0.1604617224777499</v>
      </c>
      <c r="X502" s="83">
        <f t="shared" si="406"/>
        <v>0.11535279683761084</v>
      </c>
      <c r="Y502" s="83">
        <f t="shared" si="407"/>
        <v>0.11535279683761084</v>
      </c>
      <c r="Z502" s="83">
        <f t="shared" si="408"/>
        <v>0.11535279683761084</v>
      </c>
      <c r="AA502" s="83">
        <f t="shared" si="423"/>
        <v>0.11535279683761084</v>
      </c>
      <c r="AB502" s="83">
        <f t="shared" si="427"/>
        <v>0</v>
      </c>
      <c r="AC502" s="83">
        <f t="shared" si="427"/>
        <v>0</v>
      </c>
      <c r="AD502" s="83">
        <f t="shared" si="424"/>
        <v>0</v>
      </c>
      <c r="AF502" s="83">
        <f t="shared" si="425"/>
        <v>0.11535279683761084</v>
      </c>
      <c r="AG502" s="83">
        <f t="shared" si="411"/>
        <v>0.11535279683761084</v>
      </c>
      <c r="AH502" s="83">
        <f t="shared" si="412"/>
        <v>0.11535279683761084</v>
      </c>
      <c r="AI502" s="83">
        <f t="shared" si="413"/>
        <v>0.11535279683761084</v>
      </c>
      <c r="AJ502" s="83">
        <f t="shared" si="414"/>
        <v>0.11535279683761084</v>
      </c>
      <c r="AK502" s="83">
        <f t="shared" si="415"/>
        <v>0.1604617224777499</v>
      </c>
      <c r="AL502" s="83">
        <f t="shared" si="416"/>
        <v>0.11535279683761084</v>
      </c>
      <c r="AM502" s="83">
        <f t="shared" si="417"/>
        <v>0.11535279683761084</v>
      </c>
      <c r="AN502" s="83">
        <f t="shared" si="418"/>
        <v>0.11535279683761084</v>
      </c>
      <c r="AO502" s="83">
        <f t="shared" si="419"/>
        <v>0.11535279683761084</v>
      </c>
      <c r="AP502" s="83">
        <f t="shared" si="420"/>
        <v>0</v>
      </c>
      <c r="AQ502" s="83">
        <f t="shared" si="421"/>
        <v>0</v>
      </c>
      <c r="AR502" s="83">
        <f t="shared" si="422"/>
        <v>0</v>
      </c>
      <c r="AT502" t="s">
        <v>15</v>
      </c>
    </row>
    <row r="503" spans="1:46" x14ac:dyDescent="0.25">
      <c r="A503" s="10" t="str">
        <f>KPCO_Additions_Summer!A503</f>
        <v>IQW_23-25</v>
      </c>
      <c r="B503" s="10">
        <f>KPCO_Additions_Summer!B503</f>
        <v>2028</v>
      </c>
      <c r="C503" s="10" t="str">
        <f>KPCO_Additions_Summer!C503</f>
        <v>DSM Resources</v>
      </c>
      <c r="D503" s="123">
        <v>0.10229931747461959</v>
      </c>
      <c r="E503" s="123">
        <v>0.10229931747461959</v>
      </c>
      <c r="F503" s="123">
        <v>0.10229931747461959</v>
      </c>
      <c r="G503" s="123">
        <v>0.10229931747461959</v>
      </c>
      <c r="H503" s="123">
        <v>0.10229931747461959</v>
      </c>
      <c r="I503" s="103">
        <v>0.142303655743902</v>
      </c>
      <c r="J503" s="103">
        <v>0.10229931747461959</v>
      </c>
      <c r="K503" s="103">
        <v>0.10229931747461959</v>
      </c>
      <c r="L503" s="103">
        <v>0.10229931747461959</v>
      </c>
      <c r="M503" s="103">
        <v>0.10229931747461959</v>
      </c>
      <c r="N503" s="103"/>
      <c r="O503" s="103"/>
      <c r="P503" s="102"/>
      <c r="R503" s="83">
        <f t="shared" si="400"/>
        <v>0.10229931747461959</v>
      </c>
      <c r="S503" s="83">
        <f t="shared" si="401"/>
        <v>0.10229931747461959</v>
      </c>
      <c r="T503" s="83">
        <f t="shared" si="402"/>
        <v>0.10229931747461959</v>
      </c>
      <c r="U503" s="83">
        <f t="shared" si="403"/>
        <v>0.10229931747461959</v>
      </c>
      <c r="V503" s="83">
        <f t="shared" si="426"/>
        <v>0.10229931747461959</v>
      </c>
      <c r="W503" s="83">
        <f t="shared" si="426"/>
        <v>0.142303655743902</v>
      </c>
      <c r="X503" s="83">
        <f t="shared" si="406"/>
        <v>0.10229931747461959</v>
      </c>
      <c r="Y503" s="83">
        <f t="shared" si="407"/>
        <v>0.10229931747461959</v>
      </c>
      <c r="Z503" s="83">
        <f t="shared" si="408"/>
        <v>0.10229931747461959</v>
      </c>
      <c r="AA503" s="83">
        <f t="shared" si="423"/>
        <v>0.10229931747461959</v>
      </c>
      <c r="AB503" s="83">
        <f t="shared" si="427"/>
        <v>0</v>
      </c>
      <c r="AC503" s="83">
        <f t="shared" si="427"/>
        <v>0</v>
      </c>
      <c r="AD503" s="83">
        <f t="shared" si="424"/>
        <v>0</v>
      </c>
      <c r="AF503" s="83">
        <f t="shared" si="425"/>
        <v>0.10229931747461959</v>
      </c>
      <c r="AG503" s="83">
        <f t="shared" si="411"/>
        <v>0.10229931747461959</v>
      </c>
      <c r="AH503" s="83">
        <f t="shared" si="412"/>
        <v>0.10229931747461959</v>
      </c>
      <c r="AI503" s="83">
        <f t="shared" si="413"/>
        <v>0.10229931747461959</v>
      </c>
      <c r="AJ503" s="83">
        <f t="shared" si="414"/>
        <v>0.10229931747461959</v>
      </c>
      <c r="AK503" s="83">
        <f t="shared" si="415"/>
        <v>0.142303655743902</v>
      </c>
      <c r="AL503" s="83">
        <f t="shared" si="416"/>
        <v>0.10229931747461959</v>
      </c>
      <c r="AM503" s="83">
        <f t="shared" si="417"/>
        <v>0.10229931747461959</v>
      </c>
      <c r="AN503" s="83">
        <f t="shared" si="418"/>
        <v>0.10229931747461959</v>
      </c>
      <c r="AO503" s="83">
        <f t="shared" si="419"/>
        <v>0.10229931747461959</v>
      </c>
      <c r="AP503" s="83">
        <f t="shared" si="420"/>
        <v>0</v>
      </c>
      <c r="AQ503" s="83">
        <f t="shared" si="421"/>
        <v>0</v>
      </c>
      <c r="AR503" s="83">
        <f t="shared" si="422"/>
        <v>0</v>
      </c>
      <c r="AT503" t="s">
        <v>15</v>
      </c>
    </row>
    <row r="504" spans="1:46" x14ac:dyDescent="0.25">
      <c r="A504" s="10" t="str">
        <f>KPCO_Additions_Summer!A504</f>
        <v>IQW_23-25</v>
      </c>
      <c r="B504" s="10">
        <f>KPCO_Additions_Summer!B504</f>
        <v>2029</v>
      </c>
      <c r="C504" s="10" t="str">
        <f>KPCO_Additions_Summer!C504</f>
        <v>DSM Resources</v>
      </c>
      <c r="D504" s="123">
        <v>8.8783479924971778E-2</v>
      </c>
      <c r="E504" s="123">
        <v>8.8783479924971778E-2</v>
      </c>
      <c r="F504" s="123">
        <v>8.8783479924971778E-2</v>
      </c>
      <c r="G504" s="123">
        <v>8.8783479924971778E-2</v>
      </c>
      <c r="H504" s="123">
        <v>8.8783479924971778E-2</v>
      </c>
      <c r="I504" s="103">
        <v>0.12350242479499787</v>
      </c>
      <c r="J504" s="103">
        <v>8.8783479924971778E-2</v>
      </c>
      <c r="K504" s="103">
        <v>8.8783479924971778E-2</v>
      </c>
      <c r="L504" s="103">
        <v>8.8783479924971778E-2</v>
      </c>
      <c r="M504" s="103">
        <v>8.8783479924971778E-2</v>
      </c>
      <c r="N504" s="103"/>
      <c r="O504" s="103"/>
      <c r="P504" s="102"/>
      <c r="R504" s="83">
        <f t="shared" si="400"/>
        <v>8.8783479924971778E-2</v>
      </c>
      <c r="S504" s="83">
        <f t="shared" si="401"/>
        <v>8.8783479924971778E-2</v>
      </c>
      <c r="T504" s="83">
        <f t="shared" si="402"/>
        <v>8.8783479924971778E-2</v>
      </c>
      <c r="U504" s="83">
        <f t="shared" si="403"/>
        <v>8.8783479924971778E-2</v>
      </c>
      <c r="V504" s="83">
        <f t="shared" si="426"/>
        <v>8.8783479924971778E-2</v>
      </c>
      <c r="W504" s="83">
        <f t="shared" si="426"/>
        <v>0.12350242479499787</v>
      </c>
      <c r="X504" s="83">
        <f t="shared" si="406"/>
        <v>8.8783479924971778E-2</v>
      </c>
      <c r="Y504" s="83">
        <f t="shared" si="407"/>
        <v>8.8783479924971778E-2</v>
      </c>
      <c r="Z504" s="83">
        <f t="shared" si="408"/>
        <v>8.8783479924971778E-2</v>
      </c>
      <c r="AA504" s="83">
        <f t="shared" si="423"/>
        <v>8.8783479924971778E-2</v>
      </c>
      <c r="AB504" s="83">
        <f t="shared" si="427"/>
        <v>0</v>
      </c>
      <c r="AC504" s="83">
        <f t="shared" si="427"/>
        <v>0</v>
      </c>
      <c r="AD504" s="83">
        <f t="shared" si="424"/>
        <v>0</v>
      </c>
      <c r="AF504" s="83">
        <f t="shared" si="425"/>
        <v>8.8783479924971778E-2</v>
      </c>
      <c r="AG504" s="83">
        <f t="shared" si="411"/>
        <v>8.8783479924971778E-2</v>
      </c>
      <c r="AH504" s="83">
        <f t="shared" si="412"/>
        <v>8.8783479924971778E-2</v>
      </c>
      <c r="AI504" s="83">
        <f t="shared" si="413"/>
        <v>8.8783479924971778E-2</v>
      </c>
      <c r="AJ504" s="83">
        <f t="shared" si="414"/>
        <v>8.8783479924971778E-2</v>
      </c>
      <c r="AK504" s="83">
        <f t="shared" si="415"/>
        <v>0.12350242479499787</v>
      </c>
      <c r="AL504" s="83">
        <f t="shared" si="416"/>
        <v>8.8783479924971778E-2</v>
      </c>
      <c r="AM504" s="83">
        <f t="shared" si="417"/>
        <v>8.8783479924971778E-2</v>
      </c>
      <c r="AN504" s="83">
        <f t="shared" si="418"/>
        <v>8.8783479924971778E-2</v>
      </c>
      <c r="AO504" s="83">
        <f t="shared" si="419"/>
        <v>8.8783479924971778E-2</v>
      </c>
      <c r="AP504" s="83">
        <f t="shared" si="420"/>
        <v>0</v>
      </c>
      <c r="AQ504" s="83">
        <f t="shared" si="421"/>
        <v>0</v>
      </c>
      <c r="AR504" s="83">
        <f t="shared" si="422"/>
        <v>0</v>
      </c>
      <c r="AT504" t="s">
        <v>15</v>
      </c>
    </row>
    <row r="505" spans="1:46" x14ac:dyDescent="0.25">
      <c r="A505" s="10" t="str">
        <f>KPCO_Additions_Summer!A505</f>
        <v>IQW_23-25</v>
      </c>
      <c r="B505" s="10">
        <f>KPCO_Additions_Summer!B505</f>
        <v>2030</v>
      </c>
      <c r="C505" s="10" t="str">
        <f>KPCO_Additions_Summer!C505</f>
        <v>DSM Resources</v>
      </c>
      <c r="D505" s="123">
        <v>7.512518153903297E-2</v>
      </c>
      <c r="E505" s="123">
        <v>7.512518153903297E-2</v>
      </c>
      <c r="F505" s="123">
        <v>7.512518153903297E-2</v>
      </c>
      <c r="G505" s="123">
        <v>7.512518153903297E-2</v>
      </c>
      <c r="H505" s="123">
        <v>7.512518153903297E-2</v>
      </c>
      <c r="I505" s="103">
        <v>0.10450302343494147</v>
      </c>
      <c r="J505" s="103">
        <v>7.512518153903297E-2</v>
      </c>
      <c r="K505" s="103">
        <v>7.512518153903297E-2</v>
      </c>
      <c r="L505" s="103">
        <v>7.512518153903297E-2</v>
      </c>
      <c r="M505" s="103">
        <v>7.512518153903297E-2</v>
      </c>
      <c r="N505" s="103"/>
      <c r="O505" s="103"/>
      <c r="P505" s="102"/>
      <c r="R505" s="83">
        <f t="shared" si="400"/>
        <v>7.512518153903297E-2</v>
      </c>
      <c r="S505" s="83">
        <f t="shared" si="401"/>
        <v>7.512518153903297E-2</v>
      </c>
      <c r="T505" s="83">
        <f t="shared" si="402"/>
        <v>7.512518153903297E-2</v>
      </c>
      <c r="U505" s="83">
        <f t="shared" si="403"/>
        <v>7.512518153903297E-2</v>
      </c>
      <c r="V505" s="83">
        <f t="shared" ref="V505:W520" si="428">H505</f>
        <v>7.512518153903297E-2</v>
      </c>
      <c r="W505" s="83">
        <f t="shared" si="428"/>
        <v>0.10450302343494147</v>
      </c>
      <c r="X505" s="83">
        <f t="shared" si="406"/>
        <v>7.512518153903297E-2</v>
      </c>
      <c r="Y505" s="83">
        <f t="shared" si="407"/>
        <v>7.512518153903297E-2</v>
      </c>
      <c r="Z505" s="83">
        <f t="shared" si="408"/>
        <v>7.512518153903297E-2</v>
      </c>
      <c r="AA505" s="83">
        <f t="shared" si="423"/>
        <v>7.512518153903297E-2</v>
      </c>
      <c r="AB505" s="83">
        <f t="shared" ref="AB505:AC520" si="429">N505</f>
        <v>0</v>
      </c>
      <c r="AC505" s="83">
        <f t="shared" si="429"/>
        <v>0</v>
      </c>
      <c r="AD505" s="83">
        <f t="shared" si="424"/>
        <v>0</v>
      </c>
      <c r="AF505" s="83">
        <f t="shared" si="425"/>
        <v>7.512518153903297E-2</v>
      </c>
      <c r="AG505" s="83">
        <f t="shared" si="411"/>
        <v>7.512518153903297E-2</v>
      </c>
      <c r="AH505" s="83">
        <f t="shared" si="412"/>
        <v>7.512518153903297E-2</v>
      </c>
      <c r="AI505" s="83">
        <f t="shared" si="413"/>
        <v>7.512518153903297E-2</v>
      </c>
      <c r="AJ505" s="83">
        <f t="shared" si="414"/>
        <v>7.512518153903297E-2</v>
      </c>
      <c r="AK505" s="83">
        <f t="shared" si="415"/>
        <v>0.10450302343494147</v>
      </c>
      <c r="AL505" s="83">
        <f t="shared" si="416"/>
        <v>7.512518153903297E-2</v>
      </c>
      <c r="AM505" s="83">
        <f t="shared" si="417"/>
        <v>7.512518153903297E-2</v>
      </c>
      <c r="AN505" s="83">
        <f t="shared" si="418"/>
        <v>7.512518153903297E-2</v>
      </c>
      <c r="AO505" s="83">
        <f t="shared" si="419"/>
        <v>7.512518153903297E-2</v>
      </c>
      <c r="AP505" s="83">
        <f t="shared" si="420"/>
        <v>0</v>
      </c>
      <c r="AQ505" s="83">
        <f t="shared" si="421"/>
        <v>0</v>
      </c>
      <c r="AR505" s="83">
        <f t="shared" si="422"/>
        <v>0</v>
      </c>
      <c r="AT505" t="s">
        <v>15</v>
      </c>
    </row>
    <row r="506" spans="1:46" x14ac:dyDescent="0.25">
      <c r="A506" s="10" t="str">
        <f>KPCO_Additions_Summer!A506</f>
        <v>IQW_23-25</v>
      </c>
      <c r="B506" s="10">
        <f>KPCO_Additions_Summer!B506</f>
        <v>2031</v>
      </c>
      <c r="C506" s="10" t="str">
        <f>KPCO_Additions_Summer!C506</f>
        <v>DSM Resources</v>
      </c>
      <c r="D506" s="123">
        <v>6.1674067627999839E-2</v>
      </c>
      <c r="E506" s="123">
        <v>6.1674067627999839E-2</v>
      </c>
      <c r="F506" s="123">
        <v>6.1674067627999839E-2</v>
      </c>
      <c r="G506" s="123">
        <v>6.1674067627999839E-2</v>
      </c>
      <c r="H506" s="123">
        <v>6.1674067627999839E-2</v>
      </c>
      <c r="I506" s="103">
        <v>8.5791826423851275E-2</v>
      </c>
      <c r="J506" s="103">
        <v>6.1674067627999839E-2</v>
      </c>
      <c r="K506" s="103">
        <v>6.1674067627999839E-2</v>
      </c>
      <c r="L506" s="103">
        <v>6.1674067627999839E-2</v>
      </c>
      <c r="M506" s="103">
        <v>6.1674067627999839E-2</v>
      </c>
      <c r="N506" s="103"/>
      <c r="O506" s="103"/>
      <c r="P506" s="102"/>
      <c r="R506" s="83">
        <f t="shared" si="400"/>
        <v>6.1674067627999839E-2</v>
      </c>
      <c r="S506" s="83">
        <f t="shared" si="401"/>
        <v>6.1674067627999839E-2</v>
      </c>
      <c r="T506" s="83">
        <f t="shared" si="402"/>
        <v>6.1674067627999839E-2</v>
      </c>
      <c r="U506" s="83">
        <f t="shared" si="403"/>
        <v>6.1674067627999839E-2</v>
      </c>
      <c r="V506" s="83">
        <f t="shared" si="428"/>
        <v>6.1674067627999839E-2</v>
      </c>
      <c r="W506" s="83">
        <f t="shared" si="428"/>
        <v>8.5791826423851275E-2</v>
      </c>
      <c r="X506" s="83">
        <f t="shared" si="406"/>
        <v>6.1674067627999839E-2</v>
      </c>
      <c r="Y506" s="83">
        <f t="shared" si="407"/>
        <v>6.1674067627999839E-2</v>
      </c>
      <c r="Z506" s="83">
        <f t="shared" si="408"/>
        <v>6.1674067627999839E-2</v>
      </c>
      <c r="AA506" s="83">
        <f t="shared" si="423"/>
        <v>6.1674067627999839E-2</v>
      </c>
      <c r="AB506" s="83">
        <f t="shared" si="429"/>
        <v>0</v>
      </c>
      <c r="AC506" s="83">
        <f t="shared" si="429"/>
        <v>0</v>
      </c>
      <c r="AD506" s="83">
        <f t="shared" si="424"/>
        <v>0</v>
      </c>
      <c r="AF506" s="83">
        <f t="shared" si="425"/>
        <v>6.1674067627999839E-2</v>
      </c>
      <c r="AG506" s="83">
        <f t="shared" si="411"/>
        <v>6.1674067627999839E-2</v>
      </c>
      <c r="AH506" s="83">
        <f t="shared" si="412"/>
        <v>6.1674067627999839E-2</v>
      </c>
      <c r="AI506" s="83">
        <f t="shared" si="413"/>
        <v>6.1674067627999839E-2</v>
      </c>
      <c r="AJ506" s="83">
        <f t="shared" si="414"/>
        <v>6.1674067627999839E-2</v>
      </c>
      <c r="AK506" s="83">
        <f t="shared" si="415"/>
        <v>8.5791826423851275E-2</v>
      </c>
      <c r="AL506" s="83">
        <f t="shared" si="416"/>
        <v>6.1674067627999839E-2</v>
      </c>
      <c r="AM506" s="83">
        <f t="shared" si="417"/>
        <v>6.1674067627999839E-2</v>
      </c>
      <c r="AN506" s="83">
        <f t="shared" si="418"/>
        <v>6.1674067627999839E-2</v>
      </c>
      <c r="AO506" s="83">
        <f t="shared" si="419"/>
        <v>6.1674067627999839E-2</v>
      </c>
      <c r="AP506" s="83">
        <f t="shared" si="420"/>
        <v>0</v>
      </c>
      <c r="AQ506" s="83">
        <f t="shared" si="421"/>
        <v>0</v>
      </c>
      <c r="AR506" s="83">
        <f t="shared" si="422"/>
        <v>0</v>
      </c>
      <c r="AT506" t="s">
        <v>15</v>
      </c>
    </row>
    <row r="507" spans="1:46" x14ac:dyDescent="0.25">
      <c r="A507" s="10" t="str">
        <f>KPCO_Additions_Summer!A507</f>
        <v>IQW_23-25</v>
      </c>
      <c r="B507" s="10">
        <f>KPCO_Additions_Summer!B507</f>
        <v>2032</v>
      </c>
      <c r="C507" s="10" t="str">
        <f>KPCO_Additions_Summer!C507</f>
        <v>DSM Resources</v>
      </c>
      <c r="D507" s="123">
        <v>4.8797775194923509E-2</v>
      </c>
      <c r="E507" s="123">
        <v>4.8797775194923509E-2</v>
      </c>
      <c r="F507" s="123">
        <v>4.8797775194923509E-2</v>
      </c>
      <c r="G507" s="123">
        <v>4.8797775194923509E-2</v>
      </c>
      <c r="H507" s="123">
        <v>4.8797775194923509E-2</v>
      </c>
      <c r="I507" s="103">
        <v>6.788023589824578E-2</v>
      </c>
      <c r="J507" s="103">
        <v>4.8797775194923509E-2</v>
      </c>
      <c r="K507" s="103">
        <v>4.8797775194923509E-2</v>
      </c>
      <c r="L507" s="103">
        <v>4.8797775194923509E-2</v>
      </c>
      <c r="M507" s="103">
        <v>4.8797775194923509E-2</v>
      </c>
      <c r="N507" s="103"/>
      <c r="O507" s="103"/>
      <c r="P507" s="102"/>
      <c r="R507" s="83">
        <f t="shared" si="400"/>
        <v>4.8797775194923509E-2</v>
      </c>
      <c r="S507" s="83">
        <f t="shared" si="401"/>
        <v>4.8797775194923509E-2</v>
      </c>
      <c r="T507" s="83">
        <f t="shared" si="402"/>
        <v>4.8797775194923509E-2</v>
      </c>
      <c r="U507" s="83">
        <f t="shared" si="403"/>
        <v>4.8797775194923509E-2</v>
      </c>
      <c r="V507" s="83">
        <f t="shared" si="428"/>
        <v>4.8797775194923509E-2</v>
      </c>
      <c r="W507" s="83">
        <f t="shared" si="428"/>
        <v>6.788023589824578E-2</v>
      </c>
      <c r="X507" s="83">
        <f t="shared" si="406"/>
        <v>4.8797775194923509E-2</v>
      </c>
      <c r="Y507" s="83">
        <f t="shared" si="407"/>
        <v>4.8797775194923509E-2</v>
      </c>
      <c r="Z507" s="83">
        <f t="shared" si="408"/>
        <v>4.8797775194923509E-2</v>
      </c>
      <c r="AA507" s="83">
        <f t="shared" si="423"/>
        <v>4.8797775194923509E-2</v>
      </c>
      <c r="AB507" s="83">
        <f t="shared" si="429"/>
        <v>0</v>
      </c>
      <c r="AC507" s="83">
        <f t="shared" si="429"/>
        <v>0</v>
      </c>
      <c r="AD507" s="83">
        <f t="shared" si="424"/>
        <v>0</v>
      </c>
      <c r="AF507" s="83">
        <f t="shared" si="425"/>
        <v>4.8797775194923509E-2</v>
      </c>
      <c r="AG507" s="83">
        <f t="shared" si="411"/>
        <v>4.8797775194923509E-2</v>
      </c>
      <c r="AH507" s="83">
        <f t="shared" si="412"/>
        <v>4.8797775194923509E-2</v>
      </c>
      <c r="AI507" s="83">
        <f t="shared" si="413"/>
        <v>4.8797775194923509E-2</v>
      </c>
      <c r="AJ507" s="83">
        <f t="shared" si="414"/>
        <v>4.8797775194923509E-2</v>
      </c>
      <c r="AK507" s="83">
        <f t="shared" si="415"/>
        <v>6.788023589824578E-2</v>
      </c>
      <c r="AL507" s="83">
        <f t="shared" si="416"/>
        <v>4.8797775194923509E-2</v>
      </c>
      <c r="AM507" s="83">
        <f t="shared" si="417"/>
        <v>4.8797775194923509E-2</v>
      </c>
      <c r="AN507" s="83">
        <f t="shared" si="418"/>
        <v>4.8797775194923509E-2</v>
      </c>
      <c r="AO507" s="83">
        <f t="shared" si="419"/>
        <v>4.8797775194923509E-2</v>
      </c>
      <c r="AP507" s="83">
        <f t="shared" si="420"/>
        <v>0</v>
      </c>
      <c r="AQ507" s="83">
        <f t="shared" si="421"/>
        <v>0</v>
      </c>
      <c r="AR507" s="83">
        <f t="shared" si="422"/>
        <v>0</v>
      </c>
      <c r="AT507" t="s">
        <v>15</v>
      </c>
    </row>
    <row r="508" spans="1:46" x14ac:dyDescent="0.25">
      <c r="A508" s="10" t="str">
        <f>KPCO_Additions_Summer!A508</f>
        <v>IQW_23-25</v>
      </c>
      <c r="B508" s="10">
        <f>KPCO_Additions_Summer!B508</f>
        <v>2033</v>
      </c>
      <c r="C508" s="10" t="str">
        <f>KPCO_Additions_Summer!C508</f>
        <v>DSM Resources</v>
      </c>
      <c r="D508" s="123">
        <v>3.6866551877950897E-2</v>
      </c>
      <c r="E508" s="123">
        <v>3.6866551877950897E-2</v>
      </c>
      <c r="F508" s="123">
        <v>3.6866551877950897E-2</v>
      </c>
      <c r="G508" s="123">
        <v>3.6866551877950897E-2</v>
      </c>
      <c r="H508" s="123">
        <v>3.6866551877950897E-2</v>
      </c>
      <c r="I508" s="103">
        <v>5.128328552344661E-2</v>
      </c>
      <c r="J508" s="103">
        <v>3.6866551877950897E-2</v>
      </c>
      <c r="K508" s="103">
        <v>3.6866551877950897E-2</v>
      </c>
      <c r="L508" s="103">
        <v>3.6866551877950897E-2</v>
      </c>
      <c r="M508" s="103">
        <v>3.6866551877950897E-2</v>
      </c>
      <c r="N508" s="103"/>
      <c r="O508" s="103"/>
      <c r="P508" s="102"/>
      <c r="R508" s="83">
        <f t="shared" si="400"/>
        <v>3.6866551877950897E-2</v>
      </c>
      <c r="S508" s="83">
        <f t="shared" si="401"/>
        <v>3.6866551877950897E-2</v>
      </c>
      <c r="T508" s="83">
        <f t="shared" si="402"/>
        <v>3.6866551877950897E-2</v>
      </c>
      <c r="U508" s="83">
        <f t="shared" si="403"/>
        <v>3.6866551877950897E-2</v>
      </c>
      <c r="V508" s="83">
        <f t="shared" si="428"/>
        <v>3.6866551877950897E-2</v>
      </c>
      <c r="W508" s="83">
        <f t="shared" si="428"/>
        <v>5.128328552344661E-2</v>
      </c>
      <c r="X508" s="83">
        <f t="shared" si="406"/>
        <v>3.6866551877950897E-2</v>
      </c>
      <c r="Y508" s="83">
        <f t="shared" si="407"/>
        <v>3.6866551877950897E-2</v>
      </c>
      <c r="Z508" s="83">
        <f t="shared" si="408"/>
        <v>3.6866551877950897E-2</v>
      </c>
      <c r="AA508" s="83">
        <f t="shared" si="423"/>
        <v>3.6866551877950897E-2</v>
      </c>
      <c r="AB508" s="83">
        <f t="shared" si="429"/>
        <v>0</v>
      </c>
      <c r="AC508" s="83">
        <f t="shared" si="429"/>
        <v>0</v>
      </c>
      <c r="AD508" s="83">
        <f t="shared" si="424"/>
        <v>0</v>
      </c>
      <c r="AF508" s="83">
        <f t="shared" si="425"/>
        <v>3.6866551877950897E-2</v>
      </c>
      <c r="AG508" s="83">
        <f t="shared" si="411"/>
        <v>3.6866551877950897E-2</v>
      </c>
      <c r="AH508" s="83">
        <f t="shared" si="412"/>
        <v>3.6866551877950897E-2</v>
      </c>
      <c r="AI508" s="83">
        <f t="shared" si="413"/>
        <v>3.6866551877950897E-2</v>
      </c>
      <c r="AJ508" s="83">
        <f t="shared" si="414"/>
        <v>3.6866551877950897E-2</v>
      </c>
      <c r="AK508" s="83">
        <f t="shared" si="415"/>
        <v>5.128328552344661E-2</v>
      </c>
      <c r="AL508" s="83">
        <f t="shared" si="416"/>
        <v>3.6866551877950897E-2</v>
      </c>
      <c r="AM508" s="83">
        <f t="shared" si="417"/>
        <v>3.6866551877950897E-2</v>
      </c>
      <c r="AN508" s="83">
        <f t="shared" si="418"/>
        <v>3.6866551877950897E-2</v>
      </c>
      <c r="AO508" s="83">
        <f t="shared" si="419"/>
        <v>3.6866551877950897E-2</v>
      </c>
      <c r="AP508" s="83">
        <f t="shared" si="420"/>
        <v>0</v>
      </c>
      <c r="AQ508" s="83">
        <f t="shared" si="421"/>
        <v>0</v>
      </c>
      <c r="AR508" s="83">
        <f t="shared" si="422"/>
        <v>0</v>
      </c>
      <c r="AT508" t="s">
        <v>15</v>
      </c>
    </row>
    <row r="509" spans="1:46" x14ac:dyDescent="0.25">
      <c r="A509" s="10" t="str">
        <f>KPCO_Additions_Summer!A509</f>
        <v>IQW_23-25</v>
      </c>
      <c r="B509" s="10">
        <f>KPCO_Additions_Summer!B509</f>
        <v>2034</v>
      </c>
      <c r="C509" s="10" t="str">
        <f>KPCO_Additions_Summer!C509</f>
        <v>DSM Resources</v>
      </c>
      <c r="D509" s="123">
        <v>2.623407932387541E-2</v>
      </c>
      <c r="E509" s="123">
        <v>2.623407932387541E-2</v>
      </c>
      <c r="F509" s="123">
        <v>2.623407932387541E-2</v>
      </c>
      <c r="G509" s="123">
        <v>2.623407932387541E-2</v>
      </c>
      <c r="H509" s="123">
        <v>2.623407932387541E-2</v>
      </c>
      <c r="I509" s="103">
        <v>3.6492964811707468E-2</v>
      </c>
      <c r="J509" s="103">
        <v>2.623407932387541E-2</v>
      </c>
      <c r="K509" s="103">
        <v>2.623407932387541E-2</v>
      </c>
      <c r="L509" s="103">
        <v>2.623407932387541E-2</v>
      </c>
      <c r="M509" s="103">
        <v>2.623407932387541E-2</v>
      </c>
      <c r="N509" s="103"/>
      <c r="O509" s="103"/>
      <c r="P509" s="102"/>
      <c r="R509" s="83">
        <f t="shared" si="400"/>
        <v>2.623407932387541E-2</v>
      </c>
      <c r="S509" s="83">
        <f t="shared" si="401"/>
        <v>2.623407932387541E-2</v>
      </c>
      <c r="T509" s="83">
        <f t="shared" si="402"/>
        <v>2.623407932387541E-2</v>
      </c>
      <c r="U509" s="83">
        <f t="shared" si="403"/>
        <v>2.623407932387541E-2</v>
      </c>
      <c r="V509" s="83">
        <f t="shared" si="428"/>
        <v>2.623407932387541E-2</v>
      </c>
      <c r="W509" s="83">
        <f t="shared" si="428"/>
        <v>3.6492964811707468E-2</v>
      </c>
      <c r="X509" s="83">
        <f t="shared" si="406"/>
        <v>2.623407932387541E-2</v>
      </c>
      <c r="Y509" s="83">
        <f t="shared" si="407"/>
        <v>2.623407932387541E-2</v>
      </c>
      <c r="Z509" s="83">
        <f t="shared" si="408"/>
        <v>2.623407932387541E-2</v>
      </c>
      <c r="AA509" s="83">
        <f t="shared" si="423"/>
        <v>2.623407932387541E-2</v>
      </c>
      <c r="AB509" s="83">
        <f t="shared" si="429"/>
        <v>0</v>
      </c>
      <c r="AC509" s="83">
        <f t="shared" si="429"/>
        <v>0</v>
      </c>
      <c r="AD509" s="83">
        <f t="shared" si="424"/>
        <v>0</v>
      </c>
      <c r="AF509" s="83">
        <f t="shared" si="425"/>
        <v>2.623407932387541E-2</v>
      </c>
      <c r="AG509" s="83">
        <f t="shared" si="411"/>
        <v>2.623407932387541E-2</v>
      </c>
      <c r="AH509" s="83">
        <f t="shared" si="412"/>
        <v>2.623407932387541E-2</v>
      </c>
      <c r="AI509" s="83">
        <f t="shared" si="413"/>
        <v>2.623407932387541E-2</v>
      </c>
      <c r="AJ509" s="83">
        <f t="shared" si="414"/>
        <v>2.623407932387541E-2</v>
      </c>
      <c r="AK509" s="83">
        <f t="shared" si="415"/>
        <v>3.6492964811707468E-2</v>
      </c>
      <c r="AL509" s="83">
        <f t="shared" si="416"/>
        <v>2.623407932387541E-2</v>
      </c>
      <c r="AM509" s="83">
        <f t="shared" si="417"/>
        <v>2.623407932387541E-2</v>
      </c>
      <c r="AN509" s="83">
        <f t="shared" si="418"/>
        <v>2.623407932387541E-2</v>
      </c>
      <c r="AO509" s="83">
        <f t="shared" si="419"/>
        <v>2.623407932387541E-2</v>
      </c>
      <c r="AP509" s="83">
        <f t="shared" si="420"/>
        <v>0</v>
      </c>
      <c r="AQ509" s="83">
        <f t="shared" si="421"/>
        <v>0</v>
      </c>
      <c r="AR509" s="83">
        <f t="shared" si="422"/>
        <v>0</v>
      </c>
      <c r="AT509" t="s">
        <v>15</v>
      </c>
    </row>
    <row r="510" spans="1:46" x14ac:dyDescent="0.25">
      <c r="A510" s="10" t="str">
        <f>KPCO_Additions_Summer!A510</f>
        <v>IQW_23-25</v>
      </c>
      <c r="B510" s="10">
        <f>KPCO_Additions_Summer!B510</f>
        <v>2035</v>
      </c>
      <c r="C510" s="10" t="str">
        <f>KPCO_Additions_Summer!C510</f>
        <v>DSM Resources</v>
      </c>
      <c r="D510" s="123">
        <v>1.7214414500108424E-2</v>
      </c>
      <c r="E510" s="123">
        <v>1.7214414500108424E-2</v>
      </c>
      <c r="F510" s="123">
        <v>1.7214414500108424E-2</v>
      </c>
      <c r="G510" s="123">
        <v>1.7214414500108424E-2</v>
      </c>
      <c r="H510" s="123">
        <v>1.7214414500108424E-2</v>
      </c>
      <c r="I510" s="103">
        <v>2.3946143291366795E-2</v>
      </c>
      <c r="J510" s="103">
        <v>1.7214414500108424E-2</v>
      </c>
      <c r="K510" s="103">
        <v>1.7214414500108424E-2</v>
      </c>
      <c r="L510" s="103">
        <v>1.7214414500108424E-2</v>
      </c>
      <c r="M510" s="103">
        <v>1.7214414500108424E-2</v>
      </c>
      <c r="N510" s="103"/>
      <c r="O510" s="103"/>
      <c r="P510" s="102"/>
      <c r="R510" s="83">
        <f t="shared" si="400"/>
        <v>1.7214414500108424E-2</v>
      </c>
      <c r="S510" s="83">
        <f t="shared" si="401"/>
        <v>1.7214414500108424E-2</v>
      </c>
      <c r="T510" s="83">
        <f t="shared" si="402"/>
        <v>1.7214414500108424E-2</v>
      </c>
      <c r="U510" s="83">
        <f t="shared" si="403"/>
        <v>1.7214414500108424E-2</v>
      </c>
      <c r="V510" s="83">
        <f t="shared" si="428"/>
        <v>1.7214414500108424E-2</v>
      </c>
      <c r="W510" s="83">
        <f t="shared" si="428"/>
        <v>2.3946143291366795E-2</v>
      </c>
      <c r="X510" s="83">
        <f t="shared" si="406"/>
        <v>1.7214414500108424E-2</v>
      </c>
      <c r="Y510" s="83">
        <f t="shared" si="407"/>
        <v>1.7214414500108424E-2</v>
      </c>
      <c r="Z510" s="83">
        <f t="shared" si="408"/>
        <v>1.7214414500108424E-2</v>
      </c>
      <c r="AA510" s="83">
        <f t="shared" si="423"/>
        <v>1.7214414500108424E-2</v>
      </c>
      <c r="AB510" s="83">
        <f t="shared" si="429"/>
        <v>0</v>
      </c>
      <c r="AC510" s="83">
        <f t="shared" si="429"/>
        <v>0</v>
      </c>
      <c r="AD510" s="83">
        <f t="shared" si="424"/>
        <v>0</v>
      </c>
      <c r="AF510" s="83">
        <f t="shared" si="425"/>
        <v>1.7214414500108424E-2</v>
      </c>
      <c r="AG510" s="83">
        <f t="shared" si="411"/>
        <v>1.7214414500108424E-2</v>
      </c>
      <c r="AH510" s="83">
        <f t="shared" si="412"/>
        <v>1.7214414500108424E-2</v>
      </c>
      <c r="AI510" s="83">
        <f t="shared" si="413"/>
        <v>1.7214414500108424E-2</v>
      </c>
      <c r="AJ510" s="83">
        <f t="shared" si="414"/>
        <v>1.7214414500108424E-2</v>
      </c>
      <c r="AK510" s="83">
        <f t="shared" si="415"/>
        <v>2.3946143291366795E-2</v>
      </c>
      <c r="AL510" s="83">
        <f t="shared" si="416"/>
        <v>1.7214414500108424E-2</v>
      </c>
      <c r="AM510" s="83">
        <f t="shared" si="417"/>
        <v>1.7214414500108424E-2</v>
      </c>
      <c r="AN510" s="83">
        <f t="shared" si="418"/>
        <v>1.7214414500108424E-2</v>
      </c>
      <c r="AO510" s="83">
        <f t="shared" si="419"/>
        <v>1.7214414500108424E-2</v>
      </c>
      <c r="AP510" s="83">
        <f t="shared" si="420"/>
        <v>0</v>
      </c>
      <c r="AQ510" s="83">
        <f t="shared" si="421"/>
        <v>0</v>
      </c>
      <c r="AR510" s="83">
        <f t="shared" si="422"/>
        <v>0</v>
      </c>
      <c r="AT510" t="s">
        <v>15</v>
      </c>
    </row>
    <row r="511" spans="1:46" x14ac:dyDescent="0.25">
      <c r="A511" s="10" t="str">
        <f>KPCO_Additions_Summer!A511</f>
        <v>IQW_23-25</v>
      </c>
      <c r="B511" s="10">
        <f>KPCO_Additions_Summer!B511</f>
        <v>2036</v>
      </c>
      <c r="C511" s="10" t="str">
        <f>KPCO_Additions_Summer!C511</f>
        <v>DSM Resources</v>
      </c>
      <c r="D511" s="123">
        <v>1.0054944495948253E-2</v>
      </c>
      <c r="E511" s="123">
        <v>1.0054944495948253E-2</v>
      </c>
      <c r="F511" s="123">
        <v>1.0054944495948253E-2</v>
      </c>
      <c r="G511" s="123">
        <v>1.0054944495948253E-2</v>
      </c>
      <c r="H511" s="123">
        <v>1.0054944495948253E-2</v>
      </c>
      <c r="I511" s="103">
        <v>1.3986949232876912E-2</v>
      </c>
      <c r="J511" s="103">
        <v>1.0054944495948253E-2</v>
      </c>
      <c r="K511" s="103">
        <v>1.0054944495948253E-2</v>
      </c>
      <c r="L511" s="103">
        <v>1.0054944495948253E-2</v>
      </c>
      <c r="M511" s="103">
        <v>1.0054944495948253E-2</v>
      </c>
      <c r="N511" s="103"/>
      <c r="O511" s="103"/>
      <c r="P511" s="102"/>
      <c r="R511" s="83">
        <f t="shared" si="400"/>
        <v>1.0054944495948253E-2</v>
      </c>
      <c r="S511" s="83">
        <f t="shared" si="401"/>
        <v>1.0054944495948253E-2</v>
      </c>
      <c r="T511" s="83">
        <f t="shared" si="402"/>
        <v>1.0054944495948253E-2</v>
      </c>
      <c r="U511" s="83">
        <f t="shared" si="403"/>
        <v>1.0054944495948253E-2</v>
      </c>
      <c r="V511" s="83">
        <f t="shared" si="428"/>
        <v>1.0054944495948253E-2</v>
      </c>
      <c r="W511" s="83">
        <f t="shared" si="428"/>
        <v>1.3986949232876912E-2</v>
      </c>
      <c r="X511" s="83">
        <f t="shared" si="406"/>
        <v>1.0054944495948253E-2</v>
      </c>
      <c r="Y511" s="83">
        <f t="shared" si="407"/>
        <v>1.0054944495948253E-2</v>
      </c>
      <c r="Z511" s="83">
        <f t="shared" si="408"/>
        <v>1.0054944495948253E-2</v>
      </c>
      <c r="AA511" s="83">
        <f t="shared" si="423"/>
        <v>1.0054944495948253E-2</v>
      </c>
      <c r="AB511" s="83">
        <f t="shared" si="429"/>
        <v>0</v>
      </c>
      <c r="AC511" s="83">
        <f t="shared" si="429"/>
        <v>0</v>
      </c>
      <c r="AD511" s="83">
        <f t="shared" si="424"/>
        <v>0</v>
      </c>
      <c r="AF511" s="83">
        <f t="shared" si="425"/>
        <v>1.0054944495948253E-2</v>
      </c>
      <c r="AG511" s="83">
        <f t="shared" si="411"/>
        <v>1.0054944495948253E-2</v>
      </c>
      <c r="AH511" s="83">
        <f t="shared" si="412"/>
        <v>1.0054944495948253E-2</v>
      </c>
      <c r="AI511" s="83">
        <f t="shared" si="413"/>
        <v>1.0054944495948253E-2</v>
      </c>
      <c r="AJ511" s="83">
        <f t="shared" si="414"/>
        <v>1.0054944495948253E-2</v>
      </c>
      <c r="AK511" s="83">
        <f t="shared" si="415"/>
        <v>1.3986949232876912E-2</v>
      </c>
      <c r="AL511" s="83">
        <f t="shared" si="416"/>
        <v>1.0054944495948253E-2</v>
      </c>
      <c r="AM511" s="83">
        <f t="shared" si="417"/>
        <v>1.0054944495948253E-2</v>
      </c>
      <c r="AN511" s="83">
        <f t="shared" si="418"/>
        <v>1.0054944495948253E-2</v>
      </c>
      <c r="AO511" s="83">
        <f t="shared" si="419"/>
        <v>1.0054944495948253E-2</v>
      </c>
      <c r="AP511" s="83">
        <f t="shared" si="420"/>
        <v>0</v>
      </c>
      <c r="AQ511" s="83">
        <f t="shared" si="421"/>
        <v>0</v>
      </c>
      <c r="AR511" s="83">
        <f t="shared" si="422"/>
        <v>0</v>
      </c>
      <c r="AT511" t="s">
        <v>15</v>
      </c>
    </row>
    <row r="512" spans="1:46" x14ac:dyDescent="0.25">
      <c r="A512" s="10" t="str">
        <f>KPCO_Additions_Summer!A512</f>
        <v>IQW_23-25</v>
      </c>
      <c r="B512" s="10">
        <f>KPCO_Additions_Summer!B512</f>
        <v>2037</v>
      </c>
      <c r="C512" s="10" t="str">
        <f>KPCO_Additions_Summer!C512</f>
        <v>DSM Resources</v>
      </c>
      <c r="D512" s="123">
        <v>4.8991702084799525E-3</v>
      </c>
      <c r="E512" s="123">
        <v>4.8991702084799525E-3</v>
      </c>
      <c r="F512" s="123">
        <v>4.8991702084799525E-3</v>
      </c>
      <c r="G512" s="123">
        <v>4.8991702084799525E-3</v>
      </c>
      <c r="H512" s="123">
        <v>4.8991702084799525E-3</v>
      </c>
      <c r="I512" s="103">
        <v>6.8149998258911076E-3</v>
      </c>
      <c r="J512" s="103">
        <v>4.8991702084799525E-3</v>
      </c>
      <c r="K512" s="103">
        <v>4.8991702084799525E-3</v>
      </c>
      <c r="L512" s="103">
        <v>4.8991702084799525E-3</v>
      </c>
      <c r="M512" s="103">
        <v>4.8991702084799525E-3</v>
      </c>
      <c r="N512" s="103"/>
      <c r="O512" s="103"/>
      <c r="P512" s="102"/>
      <c r="R512" s="83">
        <f t="shared" si="400"/>
        <v>4.8991702084799525E-3</v>
      </c>
      <c r="S512" s="83">
        <f t="shared" si="401"/>
        <v>4.8991702084799525E-3</v>
      </c>
      <c r="T512" s="83">
        <f t="shared" si="402"/>
        <v>4.8991702084799525E-3</v>
      </c>
      <c r="U512" s="83">
        <f t="shared" si="403"/>
        <v>4.8991702084799525E-3</v>
      </c>
      <c r="V512" s="83">
        <f t="shared" si="428"/>
        <v>4.8991702084799525E-3</v>
      </c>
      <c r="W512" s="83">
        <f t="shared" si="428"/>
        <v>6.8149998258911076E-3</v>
      </c>
      <c r="X512" s="83">
        <f t="shared" si="406"/>
        <v>4.8991702084799525E-3</v>
      </c>
      <c r="Y512" s="83">
        <f t="shared" si="407"/>
        <v>4.8991702084799525E-3</v>
      </c>
      <c r="Z512" s="83">
        <f t="shared" si="408"/>
        <v>4.8991702084799525E-3</v>
      </c>
      <c r="AA512" s="83">
        <f t="shared" si="423"/>
        <v>4.8991702084799525E-3</v>
      </c>
      <c r="AB512" s="83">
        <f t="shared" si="429"/>
        <v>0</v>
      </c>
      <c r="AC512" s="83">
        <f t="shared" si="429"/>
        <v>0</v>
      </c>
      <c r="AD512" s="83">
        <f t="shared" si="424"/>
        <v>0</v>
      </c>
      <c r="AF512" s="83">
        <f t="shared" si="425"/>
        <v>4.8991702084799525E-3</v>
      </c>
      <c r="AG512" s="83">
        <f t="shared" si="411"/>
        <v>4.8991702084799525E-3</v>
      </c>
      <c r="AH512" s="83">
        <f t="shared" si="412"/>
        <v>4.8991702084799525E-3</v>
      </c>
      <c r="AI512" s="83">
        <f t="shared" si="413"/>
        <v>4.8991702084799525E-3</v>
      </c>
      <c r="AJ512" s="83">
        <f t="shared" si="414"/>
        <v>4.8991702084799525E-3</v>
      </c>
      <c r="AK512" s="83">
        <f t="shared" si="415"/>
        <v>6.8149998258911076E-3</v>
      </c>
      <c r="AL512" s="83">
        <f t="shared" si="416"/>
        <v>4.8991702084799525E-3</v>
      </c>
      <c r="AM512" s="83">
        <f t="shared" si="417"/>
        <v>4.8991702084799525E-3</v>
      </c>
      <c r="AN512" s="83">
        <f t="shared" si="418"/>
        <v>4.8991702084799525E-3</v>
      </c>
      <c r="AO512" s="83">
        <f t="shared" si="419"/>
        <v>4.8991702084799525E-3</v>
      </c>
      <c r="AP512" s="83">
        <f t="shared" si="420"/>
        <v>0</v>
      </c>
      <c r="AQ512" s="83">
        <f t="shared" si="421"/>
        <v>0</v>
      </c>
      <c r="AR512" s="83">
        <f t="shared" si="422"/>
        <v>0</v>
      </c>
      <c r="AT512" t="s">
        <v>15</v>
      </c>
    </row>
    <row r="513" spans="1:46" x14ac:dyDescent="0.25">
      <c r="A513" s="10" t="str">
        <f>KPCO_Additions_Summer!A513</f>
        <v>IQW_23-25</v>
      </c>
      <c r="B513" s="10">
        <f>KPCO_Additions_Summer!B513</f>
        <v>2038</v>
      </c>
      <c r="C513" s="10" t="str">
        <f>KPCO_Additions_Summer!C513</f>
        <v>DSM Resources</v>
      </c>
      <c r="D513" s="123">
        <v>1.7574393794679863E-3</v>
      </c>
      <c r="E513" s="123">
        <v>1.7574393794679863E-3</v>
      </c>
      <c r="F513" s="123">
        <v>1.7574393794679863E-3</v>
      </c>
      <c r="G513" s="123">
        <v>1.7574393794679863E-3</v>
      </c>
      <c r="H513" s="123">
        <v>1.7574393794679863E-3</v>
      </c>
      <c r="I513" s="103">
        <v>2.444689315826924E-3</v>
      </c>
      <c r="J513" s="103">
        <v>1.7574393794679863E-3</v>
      </c>
      <c r="K513" s="103">
        <v>1.7574393794679863E-3</v>
      </c>
      <c r="L513" s="103">
        <v>1.7574393794679863E-3</v>
      </c>
      <c r="M513" s="103">
        <v>1.7574393794679863E-3</v>
      </c>
      <c r="N513" s="103"/>
      <c r="O513" s="103"/>
      <c r="P513" s="102"/>
      <c r="R513" s="83">
        <f t="shared" si="400"/>
        <v>1.7574393794679863E-3</v>
      </c>
      <c r="S513" s="83">
        <f t="shared" si="401"/>
        <v>1.7574393794679863E-3</v>
      </c>
      <c r="T513" s="83">
        <f t="shared" si="402"/>
        <v>1.7574393794679863E-3</v>
      </c>
      <c r="U513" s="83">
        <f t="shared" si="403"/>
        <v>1.7574393794679863E-3</v>
      </c>
      <c r="V513" s="83">
        <f t="shared" si="428"/>
        <v>1.7574393794679863E-3</v>
      </c>
      <c r="W513" s="83">
        <f t="shared" si="428"/>
        <v>2.444689315826924E-3</v>
      </c>
      <c r="X513" s="83">
        <f t="shared" si="406"/>
        <v>1.7574393794679863E-3</v>
      </c>
      <c r="Y513" s="83">
        <f t="shared" si="407"/>
        <v>1.7574393794679863E-3</v>
      </c>
      <c r="Z513" s="83">
        <f t="shared" si="408"/>
        <v>1.7574393794679863E-3</v>
      </c>
      <c r="AA513" s="83">
        <f t="shared" si="423"/>
        <v>1.7574393794679863E-3</v>
      </c>
      <c r="AB513" s="83">
        <f t="shared" si="429"/>
        <v>0</v>
      </c>
      <c r="AC513" s="83">
        <f t="shared" si="429"/>
        <v>0</v>
      </c>
      <c r="AD513" s="83">
        <f t="shared" si="424"/>
        <v>0</v>
      </c>
      <c r="AF513" s="83">
        <f t="shared" si="425"/>
        <v>1.7574393794679863E-3</v>
      </c>
      <c r="AG513" s="83">
        <f t="shared" si="411"/>
        <v>1.7574393794679863E-3</v>
      </c>
      <c r="AH513" s="83">
        <f t="shared" si="412"/>
        <v>1.7574393794679863E-3</v>
      </c>
      <c r="AI513" s="83">
        <f t="shared" si="413"/>
        <v>1.7574393794679863E-3</v>
      </c>
      <c r="AJ513" s="83">
        <f t="shared" si="414"/>
        <v>1.7574393794679863E-3</v>
      </c>
      <c r="AK513" s="83">
        <f t="shared" si="415"/>
        <v>2.444689315826924E-3</v>
      </c>
      <c r="AL513" s="83">
        <f t="shared" si="416"/>
        <v>1.7574393794679863E-3</v>
      </c>
      <c r="AM513" s="83">
        <f t="shared" si="417"/>
        <v>1.7574393794679863E-3</v>
      </c>
      <c r="AN513" s="83">
        <f t="shared" si="418"/>
        <v>1.7574393794679863E-3</v>
      </c>
      <c r="AO513" s="83">
        <f t="shared" si="419"/>
        <v>1.7574393794679863E-3</v>
      </c>
      <c r="AP513" s="83">
        <f t="shared" si="420"/>
        <v>0</v>
      </c>
      <c r="AQ513" s="83">
        <f t="shared" si="421"/>
        <v>0</v>
      </c>
      <c r="AR513" s="83">
        <f t="shared" si="422"/>
        <v>0</v>
      </c>
      <c r="AT513" t="s">
        <v>15</v>
      </c>
    </row>
    <row r="514" spans="1:46" x14ac:dyDescent="0.25">
      <c r="A514" s="10" t="str">
        <f>KPCO_Additions_Summer!A514</f>
        <v>IQW_23-25</v>
      </c>
      <c r="B514" s="10">
        <f>KPCO_Additions_Summer!B514</f>
        <v>2039</v>
      </c>
      <c r="C514" s="10" t="str">
        <f>KPCO_Additions_Summer!C514</f>
        <v>DSM Resources</v>
      </c>
      <c r="D514" s="123">
        <v>3.1186138961203673E-4</v>
      </c>
      <c r="E514" s="123">
        <v>3.1186138961203673E-4</v>
      </c>
      <c r="F514" s="123">
        <v>3.1186138961203673E-4</v>
      </c>
      <c r="G514" s="123">
        <v>3.1186138961203673E-4</v>
      </c>
      <c r="H514" s="123">
        <v>3.1186138961203673E-4</v>
      </c>
      <c r="I514" s="103">
        <v>4.3381536575917603E-4</v>
      </c>
      <c r="J514" s="103">
        <v>3.1186138961203673E-4</v>
      </c>
      <c r="K514" s="103">
        <v>3.1186138961203673E-4</v>
      </c>
      <c r="L514" s="103">
        <v>3.1186138961203673E-4</v>
      </c>
      <c r="M514" s="103">
        <v>3.1186138961203673E-4</v>
      </c>
      <c r="N514" s="103"/>
      <c r="O514" s="103"/>
      <c r="P514" s="102"/>
      <c r="R514" s="83">
        <f t="shared" si="400"/>
        <v>3.1186138961203673E-4</v>
      </c>
      <c r="S514" s="83">
        <f t="shared" si="401"/>
        <v>3.1186138961203673E-4</v>
      </c>
      <c r="T514" s="83">
        <f t="shared" si="402"/>
        <v>3.1186138961203673E-4</v>
      </c>
      <c r="U514" s="83">
        <f t="shared" si="403"/>
        <v>3.1186138961203673E-4</v>
      </c>
      <c r="V514" s="83">
        <f t="shared" si="428"/>
        <v>3.1186138961203673E-4</v>
      </c>
      <c r="W514" s="83">
        <f t="shared" si="428"/>
        <v>4.3381536575917603E-4</v>
      </c>
      <c r="X514" s="83">
        <f t="shared" si="406"/>
        <v>3.1186138961203673E-4</v>
      </c>
      <c r="Y514" s="83">
        <f t="shared" si="407"/>
        <v>3.1186138961203673E-4</v>
      </c>
      <c r="Z514" s="83">
        <f t="shared" si="408"/>
        <v>3.1186138961203673E-4</v>
      </c>
      <c r="AA514" s="83">
        <f t="shared" si="423"/>
        <v>3.1186138961203673E-4</v>
      </c>
      <c r="AB514" s="83">
        <f t="shared" si="429"/>
        <v>0</v>
      </c>
      <c r="AC514" s="83">
        <f t="shared" si="429"/>
        <v>0</v>
      </c>
      <c r="AD514" s="83">
        <f t="shared" si="424"/>
        <v>0</v>
      </c>
      <c r="AF514" s="83">
        <f t="shared" si="425"/>
        <v>3.1186138961203673E-4</v>
      </c>
      <c r="AG514" s="83">
        <f t="shared" si="411"/>
        <v>3.1186138961203673E-4</v>
      </c>
      <c r="AH514" s="83">
        <f t="shared" si="412"/>
        <v>3.1186138961203673E-4</v>
      </c>
      <c r="AI514" s="83">
        <f t="shared" si="413"/>
        <v>3.1186138961203673E-4</v>
      </c>
      <c r="AJ514" s="83">
        <f t="shared" si="414"/>
        <v>3.1186138961203673E-4</v>
      </c>
      <c r="AK514" s="83">
        <f t="shared" si="415"/>
        <v>4.3381536575917603E-4</v>
      </c>
      <c r="AL514" s="83">
        <f t="shared" si="416"/>
        <v>3.1186138961203673E-4</v>
      </c>
      <c r="AM514" s="83">
        <f t="shared" si="417"/>
        <v>3.1186138961203673E-4</v>
      </c>
      <c r="AN514" s="83">
        <f t="shared" si="418"/>
        <v>3.1186138961203673E-4</v>
      </c>
      <c r="AO514" s="83">
        <f t="shared" si="419"/>
        <v>3.1186138961203673E-4</v>
      </c>
      <c r="AP514" s="83">
        <f t="shared" si="420"/>
        <v>0</v>
      </c>
      <c r="AQ514" s="83">
        <f t="shared" si="421"/>
        <v>0</v>
      </c>
      <c r="AR514" s="83">
        <f t="shared" si="422"/>
        <v>0</v>
      </c>
      <c r="AT514" t="s">
        <v>15</v>
      </c>
    </row>
    <row r="515" spans="1:46" x14ac:dyDescent="0.25">
      <c r="A515" s="10" t="str">
        <f>KPCO_Additions_Summer!A515</f>
        <v>IQW_23-25</v>
      </c>
      <c r="B515" s="10">
        <f>KPCO_Additions_Summer!B515</f>
        <v>2040</v>
      </c>
      <c r="C515" s="10" t="str">
        <f>KPCO_Additions_Summer!C515</f>
        <v>DSM Resources</v>
      </c>
      <c r="D515" s="103"/>
      <c r="E515" s="102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2"/>
      <c r="R515" s="83">
        <f t="shared" si="400"/>
        <v>0</v>
      </c>
      <c r="S515" s="83">
        <f t="shared" si="401"/>
        <v>0</v>
      </c>
      <c r="T515" s="83">
        <f t="shared" si="402"/>
        <v>0</v>
      </c>
      <c r="U515" s="83">
        <f t="shared" si="403"/>
        <v>0</v>
      </c>
      <c r="V515" s="83">
        <f t="shared" si="428"/>
        <v>0</v>
      </c>
      <c r="W515" s="83">
        <f t="shared" si="428"/>
        <v>0</v>
      </c>
      <c r="X515" s="83">
        <f t="shared" si="406"/>
        <v>0</v>
      </c>
      <c r="Y515" s="83">
        <f t="shared" si="407"/>
        <v>0</v>
      </c>
      <c r="Z515" s="83">
        <f t="shared" si="408"/>
        <v>0</v>
      </c>
      <c r="AA515" s="83">
        <f t="shared" si="423"/>
        <v>0</v>
      </c>
      <c r="AB515" s="83">
        <f t="shared" si="429"/>
        <v>0</v>
      </c>
      <c r="AC515" s="83">
        <f t="shared" si="429"/>
        <v>0</v>
      </c>
      <c r="AD515" s="83">
        <f t="shared" si="424"/>
        <v>0</v>
      </c>
      <c r="AF515" s="83">
        <f t="shared" si="425"/>
        <v>0</v>
      </c>
      <c r="AG515" s="83">
        <f t="shared" si="411"/>
        <v>0</v>
      </c>
      <c r="AH515" s="83">
        <f t="shared" si="412"/>
        <v>0</v>
      </c>
      <c r="AI515" s="83">
        <f t="shared" si="413"/>
        <v>0</v>
      </c>
      <c r="AJ515" s="83">
        <f t="shared" si="414"/>
        <v>0</v>
      </c>
      <c r="AK515" s="83">
        <f t="shared" si="415"/>
        <v>0</v>
      </c>
      <c r="AL515" s="83">
        <f t="shared" si="416"/>
        <v>0</v>
      </c>
      <c r="AM515" s="83">
        <f t="shared" si="417"/>
        <v>0</v>
      </c>
      <c r="AN515" s="83">
        <f t="shared" si="418"/>
        <v>0</v>
      </c>
      <c r="AO515" s="83">
        <f t="shared" si="419"/>
        <v>0</v>
      </c>
      <c r="AP515" s="83">
        <f t="shared" si="420"/>
        <v>0</v>
      </c>
      <c r="AQ515" s="83">
        <f t="shared" si="421"/>
        <v>0</v>
      </c>
      <c r="AR515" s="83">
        <f t="shared" si="422"/>
        <v>0</v>
      </c>
      <c r="AT515" t="s">
        <v>15</v>
      </c>
    </row>
    <row r="516" spans="1:46" x14ac:dyDescent="0.25">
      <c r="A516" s="10" t="str">
        <f>KPCO_Additions_Summer!A516</f>
        <v>IQW_23-25</v>
      </c>
      <c r="B516" s="10">
        <f>KPCO_Additions_Summer!B516</f>
        <v>2041</v>
      </c>
      <c r="C516" s="10" t="str">
        <f>KPCO_Additions_Summer!C516</f>
        <v>DSM Resources</v>
      </c>
      <c r="D516" s="103"/>
      <c r="E516" s="102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2"/>
      <c r="R516" s="83">
        <f t="shared" si="400"/>
        <v>0</v>
      </c>
      <c r="S516" s="83">
        <f t="shared" si="401"/>
        <v>0</v>
      </c>
      <c r="T516" s="83">
        <f t="shared" si="402"/>
        <v>0</v>
      </c>
      <c r="U516" s="83">
        <f t="shared" si="403"/>
        <v>0</v>
      </c>
      <c r="V516" s="83">
        <f t="shared" si="428"/>
        <v>0</v>
      </c>
      <c r="W516" s="83">
        <f t="shared" si="428"/>
        <v>0</v>
      </c>
      <c r="X516" s="83">
        <f t="shared" si="406"/>
        <v>0</v>
      </c>
      <c r="Y516" s="83">
        <f t="shared" si="407"/>
        <v>0</v>
      </c>
      <c r="Z516" s="83">
        <f t="shared" si="408"/>
        <v>0</v>
      </c>
      <c r="AA516" s="83">
        <f t="shared" si="423"/>
        <v>0</v>
      </c>
      <c r="AB516" s="83">
        <f t="shared" si="429"/>
        <v>0</v>
      </c>
      <c r="AC516" s="83">
        <f t="shared" si="429"/>
        <v>0</v>
      </c>
      <c r="AD516" s="83">
        <f t="shared" si="424"/>
        <v>0</v>
      </c>
      <c r="AF516" s="83">
        <f t="shared" si="425"/>
        <v>0</v>
      </c>
      <c r="AG516" s="83">
        <f t="shared" si="411"/>
        <v>0</v>
      </c>
      <c r="AH516" s="83">
        <f t="shared" si="412"/>
        <v>0</v>
      </c>
      <c r="AI516" s="83">
        <f t="shared" si="413"/>
        <v>0</v>
      </c>
      <c r="AJ516" s="83">
        <f t="shared" si="414"/>
        <v>0</v>
      </c>
      <c r="AK516" s="83">
        <f t="shared" si="415"/>
        <v>0</v>
      </c>
      <c r="AL516" s="83">
        <f t="shared" si="416"/>
        <v>0</v>
      </c>
      <c r="AM516" s="83">
        <f t="shared" si="417"/>
        <v>0</v>
      </c>
      <c r="AN516" s="83">
        <f t="shared" si="418"/>
        <v>0</v>
      </c>
      <c r="AO516" s="83">
        <f t="shared" si="419"/>
        <v>0</v>
      </c>
      <c r="AP516" s="83">
        <f t="shared" si="420"/>
        <v>0</v>
      </c>
      <c r="AQ516" s="83">
        <f t="shared" si="421"/>
        <v>0</v>
      </c>
      <c r="AR516" s="83">
        <f t="shared" si="422"/>
        <v>0</v>
      </c>
      <c r="AT516" t="s">
        <v>15</v>
      </c>
    </row>
    <row r="517" spans="1:46" x14ac:dyDescent="0.25">
      <c r="A517" s="10" t="str">
        <f>KPCO_Additions_Summer!A517</f>
        <v>IQW_23-25</v>
      </c>
      <c r="B517" s="10">
        <f>KPCO_Additions_Summer!B517</f>
        <v>2042</v>
      </c>
      <c r="C517" s="10" t="str">
        <f>KPCO_Additions_Summer!C517</f>
        <v>DSM Resources</v>
      </c>
      <c r="D517" s="103"/>
      <c r="E517" s="102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2"/>
      <c r="R517" s="83">
        <f t="shared" si="400"/>
        <v>0</v>
      </c>
      <c r="S517" s="83">
        <f t="shared" si="401"/>
        <v>0</v>
      </c>
      <c r="T517" s="83">
        <f t="shared" si="402"/>
        <v>0</v>
      </c>
      <c r="U517" s="83">
        <f t="shared" si="403"/>
        <v>0</v>
      </c>
      <c r="V517" s="83">
        <f t="shared" si="428"/>
        <v>0</v>
      </c>
      <c r="W517" s="83">
        <f t="shared" si="428"/>
        <v>0</v>
      </c>
      <c r="X517" s="83">
        <f t="shared" si="406"/>
        <v>0</v>
      </c>
      <c r="Y517" s="83">
        <f t="shared" si="407"/>
        <v>0</v>
      </c>
      <c r="Z517" s="83">
        <f t="shared" si="408"/>
        <v>0</v>
      </c>
      <c r="AA517" s="83">
        <f t="shared" si="423"/>
        <v>0</v>
      </c>
      <c r="AB517" s="83">
        <f t="shared" si="429"/>
        <v>0</v>
      </c>
      <c r="AC517" s="83">
        <f t="shared" si="429"/>
        <v>0</v>
      </c>
      <c r="AD517" s="83">
        <f t="shared" si="424"/>
        <v>0</v>
      </c>
      <c r="AF517" s="83">
        <f t="shared" si="425"/>
        <v>0</v>
      </c>
      <c r="AG517" s="83">
        <f t="shared" si="411"/>
        <v>0</v>
      </c>
      <c r="AH517" s="83">
        <f t="shared" si="412"/>
        <v>0</v>
      </c>
      <c r="AI517" s="83">
        <f t="shared" si="413"/>
        <v>0</v>
      </c>
      <c r="AJ517" s="83">
        <f t="shared" si="414"/>
        <v>0</v>
      </c>
      <c r="AK517" s="83">
        <f t="shared" si="415"/>
        <v>0</v>
      </c>
      <c r="AL517" s="83">
        <f t="shared" si="416"/>
        <v>0</v>
      </c>
      <c r="AM517" s="83">
        <f t="shared" si="417"/>
        <v>0</v>
      </c>
      <c r="AN517" s="83">
        <f t="shared" si="418"/>
        <v>0</v>
      </c>
      <c r="AO517" s="83">
        <f t="shared" si="419"/>
        <v>0</v>
      </c>
      <c r="AP517" s="83">
        <f t="shared" si="420"/>
        <v>0</v>
      </c>
      <c r="AQ517" s="83">
        <f t="shared" si="421"/>
        <v>0</v>
      </c>
      <c r="AR517" s="83">
        <f t="shared" si="422"/>
        <v>0</v>
      </c>
      <c r="AT517" t="s">
        <v>15</v>
      </c>
    </row>
    <row r="518" spans="1:46" x14ac:dyDescent="0.25">
      <c r="A518" s="10" t="str">
        <f>KPCO_Additions_Summer!A518</f>
        <v>IQW_23-25</v>
      </c>
      <c r="B518" s="10">
        <f>KPCO_Additions_Summer!B518</f>
        <v>2043</v>
      </c>
      <c r="C518" s="10" t="str">
        <f>KPCO_Additions_Summer!C518</f>
        <v>DSM Resources</v>
      </c>
      <c r="D518" s="103"/>
      <c r="E518" s="102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2"/>
      <c r="R518" s="83">
        <f t="shared" si="400"/>
        <v>0</v>
      </c>
      <c r="S518" s="83">
        <f t="shared" si="401"/>
        <v>0</v>
      </c>
      <c r="T518" s="83">
        <f t="shared" si="402"/>
        <v>0</v>
      </c>
      <c r="U518" s="83">
        <f t="shared" si="403"/>
        <v>0</v>
      </c>
      <c r="V518" s="83">
        <f t="shared" si="428"/>
        <v>0</v>
      </c>
      <c r="W518" s="83">
        <f t="shared" si="428"/>
        <v>0</v>
      </c>
      <c r="X518" s="83">
        <f t="shared" si="406"/>
        <v>0</v>
      </c>
      <c r="Y518" s="83">
        <f t="shared" si="407"/>
        <v>0</v>
      </c>
      <c r="Z518" s="83">
        <f t="shared" si="408"/>
        <v>0</v>
      </c>
      <c r="AA518" s="83">
        <f t="shared" si="423"/>
        <v>0</v>
      </c>
      <c r="AB518" s="83">
        <f t="shared" si="429"/>
        <v>0</v>
      </c>
      <c r="AC518" s="83">
        <f t="shared" si="429"/>
        <v>0</v>
      </c>
      <c r="AD518" s="83">
        <f t="shared" si="424"/>
        <v>0</v>
      </c>
      <c r="AF518" s="83">
        <f t="shared" si="425"/>
        <v>0</v>
      </c>
      <c r="AG518" s="83">
        <f t="shared" si="411"/>
        <v>0</v>
      </c>
      <c r="AH518" s="83">
        <f t="shared" si="412"/>
        <v>0</v>
      </c>
      <c r="AI518" s="83">
        <f t="shared" si="413"/>
        <v>0</v>
      </c>
      <c r="AJ518" s="83">
        <f t="shared" si="414"/>
        <v>0</v>
      </c>
      <c r="AK518" s="83">
        <f t="shared" si="415"/>
        <v>0</v>
      </c>
      <c r="AL518" s="83">
        <f t="shared" si="416"/>
        <v>0</v>
      </c>
      <c r="AM518" s="83">
        <f t="shared" si="417"/>
        <v>0</v>
      </c>
      <c r="AN518" s="83">
        <f t="shared" si="418"/>
        <v>0</v>
      </c>
      <c r="AO518" s="83">
        <f t="shared" si="419"/>
        <v>0</v>
      </c>
      <c r="AP518" s="83">
        <f t="shared" si="420"/>
        <v>0</v>
      </c>
      <c r="AQ518" s="83">
        <f t="shared" si="421"/>
        <v>0</v>
      </c>
      <c r="AR518" s="83">
        <f t="shared" si="422"/>
        <v>0</v>
      </c>
      <c r="AT518" t="s">
        <v>15</v>
      </c>
    </row>
    <row r="519" spans="1:46" x14ac:dyDescent="0.25">
      <c r="A519" s="10" t="str">
        <f>KPCO_Additions_Summer!A519</f>
        <v>Residential - Low_26-30</v>
      </c>
      <c r="B519" s="10">
        <f>KPCO_Additions_Summer!B519</f>
        <v>2023</v>
      </c>
      <c r="C519" s="10" t="str">
        <f>KPCO_Additions_Summer!C519</f>
        <v>DSM Resources</v>
      </c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2"/>
      <c r="R519" s="83">
        <f t="shared" si="400"/>
        <v>0</v>
      </c>
      <c r="S519" s="83">
        <f t="shared" si="401"/>
        <v>0</v>
      </c>
      <c r="T519" s="83">
        <f t="shared" si="402"/>
        <v>0</v>
      </c>
      <c r="U519" s="83">
        <f t="shared" si="403"/>
        <v>0</v>
      </c>
      <c r="V519" s="83">
        <f t="shared" si="428"/>
        <v>0</v>
      </c>
      <c r="W519" s="83">
        <f t="shared" si="428"/>
        <v>0</v>
      </c>
      <c r="X519" s="83">
        <f t="shared" si="406"/>
        <v>0</v>
      </c>
      <c r="Y519" s="83">
        <f t="shared" si="407"/>
        <v>0</v>
      </c>
      <c r="Z519" s="83">
        <f t="shared" si="408"/>
        <v>0</v>
      </c>
      <c r="AA519" s="83">
        <f t="shared" si="423"/>
        <v>0</v>
      </c>
      <c r="AB519" s="83">
        <f t="shared" si="429"/>
        <v>0</v>
      </c>
      <c r="AC519" s="83">
        <f t="shared" si="429"/>
        <v>0</v>
      </c>
      <c r="AD519" s="83">
        <f t="shared" si="424"/>
        <v>0</v>
      </c>
      <c r="AF519" s="83">
        <f t="shared" si="425"/>
        <v>0</v>
      </c>
      <c r="AG519" s="83">
        <f t="shared" si="411"/>
        <v>0</v>
      </c>
      <c r="AH519" s="83">
        <f t="shared" si="412"/>
        <v>0</v>
      </c>
      <c r="AI519" s="83">
        <f t="shared" si="413"/>
        <v>0</v>
      </c>
      <c r="AJ519" s="83">
        <f t="shared" si="414"/>
        <v>0</v>
      </c>
      <c r="AK519" s="83">
        <f t="shared" si="415"/>
        <v>0</v>
      </c>
      <c r="AL519" s="83">
        <f t="shared" si="416"/>
        <v>0</v>
      </c>
      <c r="AM519" s="83">
        <f t="shared" si="417"/>
        <v>0</v>
      </c>
      <c r="AN519" s="83">
        <f t="shared" si="418"/>
        <v>0</v>
      </c>
      <c r="AO519" s="83">
        <f t="shared" si="419"/>
        <v>0</v>
      </c>
      <c r="AP519" s="83">
        <f t="shared" si="420"/>
        <v>0</v>
      </c>
      <c r="AQ519" s="83">
        <f t="shared" si="421"/>
        <v>0</v>
      </c>
      <c r="AR519" s="83">
        <f t="shared" si="422"/>
        <v>0</v>
      </c>
      <c r="AT519" t="s">
        <v>15</v>
      </c>
    </row>
    <row r="520" spans="1:46" x14ac:dyDescent="0.25">
      <c r="A520" s="10" t="str">
        <f>KPCO_Additions_Summer!A520</f>
        <v>Residential - Low_26-30</v>
      </c>
      <c r="B520" s="10">
        <f>KPCO_Additions_Summer!B520</f>
        <v>2024</v>
      </c>
      <c r="C520" s="10" t="str">
        <f>KPCO_Additions_Summer!C520</f>
        <v>DSM Resources</v>
      </c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2"/>
      <c r="R520" s="83">
        <f t="shared" si="400"/>
        <v>0</v>
      </c>
      <c r="S520" s="83">
        <f t="shared" si="401"/>
        <v>0</v>
      </c>
      <c r="T520" s="83">
        <f t="shared" si="402"/>
        <v>0</v>
      </c>
      <c r="U520" s="83">
        <f t="shared" si="403"/>
        <v>0</v>
      </c>
      <c r="V520" s="83">
        <f t="shared" si="428"/>
        <v>0</v>
      </c>
      <c r="W520" s="83">
        <f t="shared" si="428"/>
        <v>0</v>
      </c>
      <c r="X520" s="83">
        <f t="shared" si="406"/>
        <v>0</v>
      </c>
      <c r="Y520" s="83">
        <f t="shared" si="407"/>
        <v>0</v>
      </c>
      <c r="Z520" s="83">
        <f t="shared" si="408"/>
        <v>0</v>
      </c>
      <c r="AA520" s="83">
        <f t="shared" si="423"/>
        <v>0</v>
      </c>
      <c r="AB520" s="83">
        <f t="shared" si="429"/>
        <v>0</v>
      </c>
      <c r="AC520" s="83">
        <f t="shared" si="429"/>
        <v>0</v>
      </c>
      <c r="AD520" s="83">
        <f t="shared" si="424"/>
        <v>0</v>
      </c>
      <c r="AF520" s="83">
        <f t="shared" si="425"/>
        <v>0</v>
      </c>
      <c r="AG520" s="83">
        <f t="shared" si="411"/>
        <v>0</v>
      </c>
      <c r="AH520" s="83">
        <f t="shared" si="412"/>
        <v>0</v>
      </c>
      <c r="AI520" s="83">
        <f t="shared" si="413"/>
        <v>0</v>
      </c>
      <c r="AJ520" s="83">
        <f t="shared" si="414"/>
        <v>0</v>
      </c>
      <c r="AK520" s="83">
        <f t="shared" si="415"/>
        <v>0</v>
      </c>
      <c r="AL520" s="83">
        <f t="shared" si="416"/>
        <v>0</v>
      </c>
      <c r="AM520" s="83">
        <f t="shared" si="417"/>
        <v>0</v>
      </c>
      <c r="AN520" s="83">
        <f t="shared" si="418"/>
        <v>0</v>
      </c>
      <c r="AO520" s="83">
        <f t="shared" si="419"/>
        <v>0</v>
      </c>
      <c r="AP520" s="83">
        <f t="shared" si="420"/>
        <v>0</v>
      </c>
      <c r="AQ520" s="83">
        <f t="shared" si="421"/>
        <v>0</v>
      </c>
      <c r="AR520" s="83">
        <f t="shared" si="422"/>
        <v>0</v>
      </c>
      <c r="AT520" t="s">
        <v>15</v>
      </c>
    </row>
    <row r="521" spans="1:46" x14ac:dyDescent="0.25">
      <c r="A521" s="10" t="str">
        <f>KPCO_Additions_Summer!A521</f>
        <v>Residential - Low_26-30</v>
      </c>
      <c r="B521" s="10">
        <f>KPCO_Additions_Summer!B521</f>
        <v>2025</v>
      </c>
      <c r="C521" s="10" t="str">
        <f>KPCO_Additions_Summer!C521</f>
        <v>DSM Resources</v>
      </c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2"/>
      <c r="R521" s="83">
        <f t="shared" ref="R521:R584" si="430">D521</f>
        <v>0</v>
      </c>
      <c r="S521" s="83">
        <f t="shared" ref="S521:S584" si="431">E521</f>
        <v>0</v>
      </c>
      <c r="T521" s="83">
        <f t="shared" ref="T521:T584" si="432">F521</f>
        <v>0</v>
      </c>
      <c r="U521" s="83">
        <f t="shared" ref="U521:U584" si="433">G521</f>
        <v>0</v>
      </c>
      <c r="V521" s="83">
        <f t="shared" ref="V521:W536" si="434">H521</f>
        <v>0</v>
      </c>
      <c r="W521" s="83">
        <f t="shared" si="434"/>
        <v>0</v>
      </c>
      <c r="X521" s="83">
        <f t="shared" si="406"/>
        <v>0</v>
      </c>
      <c r="Y521" s="83">
        <f t="shared" si="407"/>
        <v>0</v>
      </c>
      <c r="Z521" s="83">
        <f t="shared" si="408"/>
        <v>0</v>
      </c>
      <c r="AA521" s="83">
        <f t="shared" si="423"/>
        <v>0</v>
      </c>
      <c r="AB521" s="83">
        <f t="shared" ref="AB521:AC536" si="435">N521</f>
        <v>0</v>
      </c>
      <c r="AC521" s="83">
        <f t="shared" si="435"/>
        <v>0</v>
      </c>
      <c r="AD521" s="83">
        <f t="shared" si="424"/>
        <v>0</v>
      </c>
      <c r="AF521" s="83">
        <f t="shared" si="425"/>
        <v>0</v>
      </c>
      <c r="AG521" s="83">
        <f t="shared" si="411"/>
        <v>0</v>
      </c>
      <c r="AH521" s="83">
        <f t="shared" si="412"/>
        <v>0</v>
      </c>
      <c r="AI521" s="83">
        <f t="shared" si="413"/>
        <v>0</v>
      </c>
      <c r="AJ521" s="83">
        <f t="shared" si="414"/>
        <v>0</v>
      </c>
      <c r="AK521" s="83">
        <f t="shared" si="415"/>
        <v>0</v>
      </c>
      <c r="AL521" s="83">
        <f t="shared" si="416"/>
        <v>0</v>
      </c>
      <c r="AM521" s="83">
        <f t="shared" si="417"/>
        <v>0</v>
      </c>
      <c r="AN521" s="83">
        <f t="shared" si="418"/>
        <v>0</v>
      </c>
      <c r="AO521" s="83">
        <f t="shared" si="419"/>
        <v>0</v>
      </c>
      <c r="AP521" s="83">
        <f t="shared" si="420"/>
        <v>0</v>
      </c>
      <c r="AQ521" s="83">
        <f t="shared" si="421"/>
        <v>0</v>
      </c>
      <c r="AR521" s="83">
        <f t="shared" si="422"/>
        <v>0</v>
      </c>
      <c r="AT521" t="s">
        <v>15</v>
      </c>
    </row>
    <row r="522" spans="1:46" x14ac:dyDescent="0.25">
      <c r="A522" s="10" t="str">
        <f>KPCO_Additions_Summer!A522</f>
        <v>Residential - Low_26-30</v>
      </c>
      <c r="B522" s="10">
        <f>KPCO_Additions_Summer!B522</f>
        <v>2026</v>
      </c>
      <c r="C522" s="10" t="str">
        <f>KPCO_Additions_Summer!C522</f>
        <v>DSM Resources</v>
      </c>
      <c r="D522" s="106">
        <v>3.0018180777672474</v>
      </c>
      <c r="E522" s="106"/>
      <c r="F522" s="106">
        <v>3.0018180777672474</v>
      </c>
      <c r="G522" s="103"/>
      <c r="H522" s="106">
        <v>3.0018180777672474</v>
      </c>
      <c r="I522" s="103"/>
      <c r="J522" s="103">
        <v>3.0018180777672474</v>
      </c>
      <c r="K522" s="103"/>
      <c r="L522" s="103"/>
      <c r="M522" s="103">
        <v>3.0018180777672474</v>
      </c>
      <c r="N522" s="103"/>
      <c r="O522" s="103"/>
      <c r="P522" s="102"/>
      <c r="R522" s="83">
        <f t="shared" si="430"/>
        <v>3.0018180777672474</v>
      </c>
      <c r="S522" s="83">
        <f t="shared" si="431"/>
        <v>0</v>
      </c>
      <c r="T522" s="83">
        <f t="shared" si="432"/>
        <v>3.0018180777672474</v>
      </c>
      <c r="U522" s="83">
        <f t="shared" si="433"/>
        <v>0</v>
      </c>
      <c r="V522" s="83">
        <f t="shared" si="434"/>
        <v>3.0018180777672474</v>
      </c>
      <c r="W522" s="83">
        <f t="shared" si="434"/>
        <v>0</v>
      </c>
      <c r="X522" s="83">
        <f t="shared" ref="X522:X585" si="436">J522</f>
        <v>3.0018180777672474</v>
      </c>
      <c r="Y522" s="83">
        <f t="shared" ref="Y522:Y585" si="437">K522</f>
        <v>0</v>
      </c>
      <c r="Z522" s="83">
        <f t="shared" ref="Z522:Z585" si="438">L522</f>
        <v>0</v>
      </c>
      <c r="AA522" s="83">
        <f t="shared" si="423"/>
        <v>3.0018180777672474</v>
      </c>
      <c r="AB522" s="83">
        <f t="shared" si="435"/>
        <v>0</v>
      </c>
      <c r="AC522" s="83">
        <f t="shared" si="435"/>
        <v>0</v>
      </c>
      <c r="AD522" s="83">
        <f t="shared" si="424"/>
        <v>0</v>
      </c>
      <c r="AF522" s="83">
        <f t="shared" si="425"/>
        <v>3.0018180777672474</v>
      </c>
      <c r="AG522" s="83">
        <f t="shared" si="411"/>
        <v>0</v>
      </c>
      <c r="AH522" s="83">
        <f t="shared" si="412"/>
        <v>3.0018180777672474</v>
      </c>
      <c r="AI522" s="83">
        <f t="shared" si="413"/>
        <v>0</v>
      </c>
      <c r="AJ522" s="83">
        <f t="shared" si="414"/>
        <v>3.0018180777672474</v>
      </c>
      <c r="AK522" s="83">
        <f t="shared" si="415"/>
        <v>0</v>
      </c>
      <c r="AL522" s="83">
        <f t="shared" si="416"/>
        <v>3.0018180777672474</v>
      </c>
      <c r="AM522" s="83">
        <f t="shared" si="417"/>
        <v>0</v>
      </c>
      <c r="AN522" s="83">
        <f t="shared" si="418"/>
        <v>0</v>
      </c>
      <c r="AO522" s="83">
        <f t="shared" si="419"/>
        <v>3.0018180777672474</v>
      </c>
      <c r="AP522" s="83">
        <f t="shared" si="420"/>
        <v>0</v>
      </c>
      <c r="AQ522" s="83">
        <f t="shared" si="421"/>
        <v>0</v>
      </c>
      <c r="AR522" s="83">
        <f t="shared" si="422"/>
        <v>0</v>
      </c>
      <c r="AT522" t="s">
        <v>15</v>
      </c>
    </row>
    <row r="523" spans="1:46" x14ac:dyDescent="0.25">
      <c r="A523" s="10" t="str">
        <f>KPCO_Additions_Summer!A523</f>
        <v>Residential - Low_26-30</v>
      </c>
      <c r="B523" s="10">
        <f>KPCO_Additions_Summer!B523</f>
        <v>2027</v>
      </c>
      <c r="C523" s="10" t="str">
        <f>KPCO_Additions_Summer!C523</f>
        <v>DSM Resources</v>
      </c>
      <c r="D523" s="106">
        <v>5.5345925414825761</v>
      </c>
      <c r="E523" s="106"/>
      <c r="F523" s="106">
        <v>5.5345925414825761</v>
      </c>
      <c r="G523" s="103"/>
      <c r="H523" s="106">
        <v>5.5345925414825761</v>
      </c>
      <c r="I523" s="103"/>
      <c r="J523" s="103">
        <v>5.5345925414825761</v>
      </c>
      <c r="K523" s="103"/>
      <c r="L523" s="103"/>
      <c r="M523" s="103">
        <v>5.5345925414825761</v>
      </c>
      <c r="N523" s="103"/>
      <c r="O523" s="103"/>
      <c r="P523" s="102"/>
      <c r="R523" s="83">
        <f t="shared" si="430"/>
        <v>5.5345925414825761</v>
      </c>
      <c r="S523" s="83">
        <f t="shared" si="431"/>
        <v>0</v>
      </c>
      <c r="T523" s="83">
        <f t="shared" si="432"/>
        <v>5.5345925414825761</v>
      </c>
      <c r="U523" s="83">
        <f t="shared" si="433"/>
        <v>0</v>
      </c>
      <c r="V523" s="83">
        <f t="shared" si="434"/>
        <v>5.5345925414825761</v>
      </c>
      <c r="W523" s="83">
        <f t="shared" si="434"/>
        <v>0</v>
      </c>
      <c r="X523" s="83">
        <f t="shared" si="436"/>
        <v>5.5345925414825761</v>
      </c>
      <c r="Y523" s="83">
        <f t="shared" si="437"/>
        <v>0</v>
      </c>
      <c r="Z523" s="83">
        <f t="shared" si="438"/>
        <v>0</v>
      </c>
      <c r="AA523" s="83">
        <f t="shared" si="423"/>
        <v>5.5345925414825761</v>
      </c>
      <c r="AB523" s="83">
        <f t="shared" si="435"/>
        <v>0</v>
      </c>
      <c r="AC523" s="83">
        <f t="shared" si="435"/>
        <v>0</v>
      </c>
      <c r="AD523" s="83">
        <f t="shared" si="424"/>
        <v>0</v>
      </c>
      <c r="AF523" s="83">
        <f t="shared" si="425"/>
        <v>5.5345925414825761</v>
      </c>
      <c r="AG523" s="83">
        <f t="shared" si="411"/>
        <v>0</v>
      </c>
      <c r="AH523" s="83">
        <f t="shared" si="412"/>
        <v>5.5345925414825761</v>
      </c>
      <c r="AI523" s="83">
        <f t="shared" si="413"/>
        <v>0</v>
      </c>
      <c r="AJ523" s="83">
        <f t="shared" si="414"/>
        <v>5.5345925414825761</v>
      </c>
      <c r="AK523" s="83">
        <f t="shared" si="415"/>
        <v>0</v>
      </c>
      <c r="AL523" s="83">
        <f t="shared" si="416"/>
        <v>5.5345925414825761</v>
      </c>
      <c r="AM523" s="83">
        <f t="shared" si="417"/>
        <v>0</v>
      </c>
      <c r="AN523" s="83">
        <f t="shared" si="418"/>
        <v>0</v>
      </c>
      <c r="AO523" s="83">
        <f t="shared" si="419"/>
        <v>5.5345925414825761</v>
      </c>
      <c r="AP523" s="83">
        <f t="shared" si="420"/>
        <v>0</v>
      </c>
      <c r="AQ523" s="83">
        <f t="shared" si="421"/>
        <v>0</v>
      </c>
      <c r="AR523" s="83">
        <f t="shared" si="422"/>
        <v>0</v>
      </c>
      <c r="AT523" t="s">
        <v>15</v>
      </c>
    </row>
    <row r="524" spans="1:46" x14ac:dyDescent="0.25">
      <c r="A524" s="10" t="str">
        <f>KPCO_Additions_Summer!A524</f>
        <v>Residential - Low_26-30</v>
      </c>
      <c r="B524" s="10">
        <f>KPCO_Additions_Summer!B524</f>
        <v>2028</v>
      </c>
      <c r="C524" s="10" t="str">
        <f>KPCO_Additions_Summer!C524</f>
        <v>DSM Resources</v>
      </c>
      <c r="D524" s="106">
        <v>7.5997081378545834</v>
      </c>
      <c r="E524" s="106"/>
      <c r="F524" s="106">
        <v>7.5997081378545834</v>
      </c>
      <c r="G524" s="103"/>
      <c r="H524" s="106">
        <v>7.5997081378545834</v>
      </c>
      <c r="I524" s="103"/>
      <c r="J524" s="103">
        <v>7.5997081378545834</v>
      </c>
      <c r="K524" s="103"/>
      <c r="L524" s="103"/>
      <c r="M524" s="103">
        <v>7.5997081378545834</v>
      </c>
      <c r="N524" s="103"/>
      <c r="O524" s="103"/>
      <c r="P524" s="102"/>
      <c r="R524" s="83">
        <f t="shared" si="430"/>
        <v>7.5997081378545834</v>
      </c>
      <c r="S524" s="83">
        <f t="shared" si="431"/>
        <v>0</v>
      </c>
      <c r="T524" s="83">
        <f t="shared" si="432"/>
        <v>7.5997081378545834</v>
      </c>
      <c r="U524" s="83">
        <f t="shared" si="433"/>
        <v>0</v>
      </c>
      <c r="V524" s="83">
        <f t="shared" si="434"/>
        <v>7.5997081378545834</v>
      </c>
      <c r="W524" s="83">
        <f t="shared" si="434"/>
        <v>0</v>
      </c>
      <c r="X524" s="83">
        <f t="shared" si="436"/>
        <v>7.5997081378545834</v>
      </c>
      <c r="Y524" s="83">
        <f t="shared" si="437"/>
        <v>0</v>
      </c>
      <c r="Z524" s="83">
        <f t="shared" si="438"/>
        <v>0</v>
      </c>
      <c r="AA524" s="83">
        <f t="shared" si="423"/>
        <v>7.5997081378545834</v>
      </c>
      <c r="AB524" s="83">
        <f t="shared" si="435"/>
        <v>0</v>
      </c>
      <c r="AC524" s="83">
        <f t="shared" si="435"/>
        <v>0</v>
      </c>
      <c r="AD524" s="83">
        <f t="shared" si="424"/>
        <v>0</v>
      </c>
      <c r="AF524" s="83">
        <f t="shared" si="425"/>
        <v>7.5997081378545834</v>
      </c>
      <c r="AG524" s="83">
        <f t="shared" si="411"/>
        <v>0</v>
      </c>
      <c r="AH524" s="83">
        <f t="shared" si="412"/>
        <v>7.5997081378545834</v>
      </c>
      <c r="AI524" s="83">
        <f t="shared" si="413"/>
        <v>0</v>
      </c>
      <c r="AJ524" s="83">
        <f t="shared" si="414"/>
        <v>7.5997081378545834</v>
      </c>
      <c r="AK524" s="83">
        <f t="shared" si="415"/>
        <v>0</v>
      </c>
      <c r="AL524" s="83">
        <f t="shared" si="416"/>
        <v>7.5997081378545834</v>
      </c>
      <c r="AM524" s="83">
        <f t="shared" si="417"/>
        <v>0</v>
      </c>
      <c r="AN524" s="83">
        <f t="shared" si="418"/>
        <v>0</v>
      </c>
      <c r="AO524" s="83">
        <f t="shared" si="419"/>
        <v>7.5997081378545834</v>
      </c>
      <c r="AP524" s="83">
        <f t="shared" si="420"/>
        <v>0</v>
      </c>
      <c r="AQ524" s="83">
        <f t="shared" si="421"/>
        <v>0</v>
      </c>
      <c r="AR524" s="83">
        <f t="shared" si="422"/>
        <v>0</v>
      </c>
      <c r="AT524" t="s">
        <v>15</v>
      </c>
    </row>
    <row r="525" spans="1:46" x14ac:dyDescent="0.25">
      <c r="A525" s="10" t="str">
        <f>KPCO_Additions_Summer!A525</f>
        <v>Residential - Low_26-30</v>
      </c>
      <c r="B525" s="10">
        <f>KPCO_Additions_Summer!B525</f>
        <v>2029</v>
      </c>
      <c r="C525" s="10" t="str">
        <f>KPCO_Additions_Summer!C525</f>
        <v>DSM Resources</v>
      </c>
      <c r="D525" s="106">
        <v>9.305167784342002</v>
      </c>
      <c r="E525" s="106"/>
      <c r="F525" s="106">
        <v>9.305167784342002</v>
      </c>
      <c r="G525" s="103"/>
      <c r="H525" s="106">
        <v>9.305167784342002</v>
      </c>
      <c r="I525" s="103"/>
      <c r="J525" s="103">
        <v>9.305167784342002</v>
      </c>
      <c r="K525" s="103"/>
      <c r="L525" s="103"/>
      <c r="M525" s="103">
        <v>9.305167784342002</v>
      </c>
      <c r="N525" s="103"/>
      <c r="O525" s="103"/>
      <c r="P525" s="102"/>
      <c r="R525" s="83">
        <f t="shared" si="430"/>
        <v>9.305167784342002</v>
      </c>
      <c r="S525" s="83">
        <f t="shared" si="431"/>
        <v>0</v>
      </c>
      <c r="T525" s="83">
        <f t="shared" si="432"/>
        <v>9.305167784342002</v>
      </c>
      <c r="U525" s="83">
        <f t="shared" si="433"/>
        <v>0</v>
      </c>
      <c r="V525" s="83">
        <f t="shared" si="434"/>
        <v>9.305167784342002</v>
      </c>
      <c r="W525" s="83">
        <f t="shared" si="434"/>
        <v>0</v>
      </c>
      <c r="X525" s="83">
        <f t="shared" si="436"/>
        <v>9.305167784342002</v>
      </c>
      <c r="Y525" s="83">
        <f t="shared" si="437"/>
        <v>0</v>
      </c>
      <c r="Z525" s="83">
        <f t="shared" si="438"/>
        <v>0</v>
      </c>
      <c r="AA525" s="83">
        <f t="shared" si="423"/>
        <v>9.305167784342002</v>
      </c>
      <c r="AB525" s="83">
        <f t="shared" si="435"/>
        <v>0</v>
      </c>
      <c r="AC525" s="83">
        <f t="shared" si="435"/>
        <v>0</v>
      </c>
      <c r="AD525" s="83">
        <f t="shared" si="424"/>
        <v>0</v>
      </c>
      <c r="AF525" s="83">
        <f t="shared" si="425"/>
        <v>9.305167784342002</v>
      </c>
      <c r="AG525" s="83">
        <f t="shared" si="411"/>
        <v>0</v>
      </c>
      <c r="AH525" s="83">
        <f t="shared" si="412"/>
        <v>9.305167784342002</v>
      </c>
      <c r="AI525" s="83">
        <f t="shared" si="413"/>
        <v>0</v>
      </c>
      <c r="AJ525" s="83">
        <f t="shared" si="414"/>
        <v>9.305167784342002</v>
      </c>
      <c r="AK525" s="83">
        <f t="shared" si="415"/>
        <v>0</v>
      </c>
      <c r="AL525" s="83">
        <f t="shared" si="416"/>
        <v>9.305167784342002</v>
      </c>
      <c r="AM525" s="83">
        <f t="shared" si="417"/>
        <v>0</v>
      </c>
      <c r="AN525" s="83">
        <f t="shared" si="418"/>
        <v>0</v>
      </c>
      <c r="AO525" s="83">
        <f t="shared" si="419"/>
        <v>9.305167784342002</v>
      </c>
      <c r="AP525" s="83">
        <f t="shared" si="420"/>
        <v>0</v>
      </c>
      <c r="AQ525" s="83">
        <f t="shared" si="421"/>
        <v>0</v>
      </c>
      <c r="AR525" s="83">
        <f t="shared" si="422"/>
        <v>0</v>
      </c>
      <c r="AT525" t="s">
        <v>15</v>
      </c>
    </row>
    <row r="526" spans="1:46" x14ac:dyDescent="0.25">
      <c r="A526" s="10" t="str">
        <f>KPCO_Additions_Summer!A526</f>
        <v>Residential - Low_26-30</v>
      </c>
      <c r="B526" s="10">
        <f>KPCO_Additions_Summer!B526</f>
        <v>2030</v>
      </c>
      <c r="C526" s="10" t="str">
        <f>KPCO_Additions_Summer!C526</f>
        <v>DSM Resources</v>
      </c>
      <c r="D526" s="106">
        <v>10.692798858585986</v>
      </c>
      <c r="E526" s="106"/>
      <c r="F526" s="106">
        <v>10.692798858585986</v>
      </c>
      <c r="G526" s="103"/>
      <c r="H526" s="106">
        <v>10.692798858585986</v>
      </c>
      <c r="I526" s="103"/>
      <c r="J526" s="103">
        <v>10.692798858585986</v>
      </c>
      <c r="K526" s="103"/>
      <c r="L526" s="103"/>
      <c r="M526" s="103">
        <v>10.692798858585986</v>
      </c>
      <c r="N526" s="103"/>
      <c r="O526" s="103"/>
      <c r="P526" s="102"/>
      <c r="R526" s="83">
        <f t="shared" si="430"/>
        <v>10.692798858585986</v>
      </c>
      <c r="S526" s="83">
        <f t="shared" si="431"/>
        <v>0</v>
      </c>
      <c r="T526" s="83">
        <f t="shared" si="432"/>
        <v>10.692798858585986</v>
      </c>
      <c r="U526" s="83">
        <f t="shared" si="433"/>
        <v>0</v>
      </c>
      <c r="V526" s="83">
        <f t="shared" si="434"/>
        <v>10.692798858585986</v>
      </c>
      <c r="W526" s="83">
        <f t="shared" si="434"/>
        <v>0</v>
      </c>
      <c r="X526" s="83">
        <f t="shared" si="436"/>
        <v>10.692798858585986</v>
      </c>
      <c r="Y526" s="83">
        <f t="shared" si="437"/>
        <v>0</v>
      </c>
      <c r="Z526" s="83">
        <f t="shared" si="438"/>
        <v>0</v>
      </c>
      <c r="AA526" s="83">
        <f t="shared" si="423"/>
        <v>10.692798858585986</v>
      </c>
      <c r="AB526" s="83">
        <f t="shared" si="435"/>
        <v>0</v>
      </c>
      <c r="AC526" s="83">
        <f t="shared" si="435"/>
        <v>0</v>
      </c>
      <c r="AD526" s="83">
        <f t="shared" si="424"/>
        <v>0</v>
      </c>
      <c r="AF526" s="83">
        <f t="shared" si="425"/>
        <v>10.692798858585986</v>
      </c>
      <c r="AG526" s="83">
        <f t="shared" si="411"/>
        <v>0</v>
      </c>
      <c r="AH526" s="83">
        <f t="shared" si="412"/>
        <v>10.692798858585986</v>
      </c>
      <c r="AI526" s="83">
        <f t="shared" si="413"/>
        <v>0</v>
      </c>
      <c r="AJ526" s="83">
        <f t="shared" si="414"/>
        <v>10.692798858585986</v>
      </c>
      <c r="AK526" s="83">
        <f t="shared" si="415"/>
        <v>0</v>
      </c>
      <c r="AL526" s="83">
        <f t="shared" si="416"/>
        <v>10.692798858585986</v>
      </c>
      <c r="AM526" s="83">
        <f t="shared" si="417"/>
        <v>0</v>
      </c>
      <c r="AN526" s="83">
        <f t="shared" si="418"/>
        <v>0</v>
      </c>
      <c r="AO526" s="83">
        <f t="shared" si="419"/>
        <v>10.692798858585986</v>
      </c>
      <c r="AP526" s="83">
        <f t="shared" si="420"/>
        <v>0</v>
      </c>
      <c r="AQ526" s="83">
        <f t="shared" si="421"/>
        <v>0</v>
      </c>
      <c r="AR526" s="83">
        <f t="shared" si="422"/>
        <v>0</v>
      </c>
      <c r="AT526" t="s">
        <v>15</v>
      </c>
    </row>
    <row r="527" spans="1:46" x14ac:dyDescent="0.25">
      <c r="A527" s="10" t="str">
        <f>KPCO_Additions_Summer!A527</f>
        <v>Residential - Low_26-30</v>
      </c>
      <c r="B527" s="10">
        <f>KPCO_Additions_Summer!B527</f>
        <v>2031</v>
      </c>
      <c r="C527" s="10" t="str">
        <f>KPCO_Additions_Summer!C527</f>
        <v>DSM Resources</v>
      </c>
      <c r="D527" s="106">
        <v>9.2560995318296637</v>
      </c>
      <c r="E527" s="106"/>
      <c r="F527" s="106">
        <v>9.2560995318296637</v>
      </c>
      <c r="G527" s="103"/>
      <c r="H527" s="106">
        <v>9.2560995318296637</v>
      </c>
      <c r="I527" s="103"/>
      <c r="J527" s="103">
        <v>9.2560995318296637</v>
      </c>
      <c r="K527" s="103"/>
      <c r="L527" s="103"/>
      <c r="M527" s="103">
        <v>9.2560995318296637</v>
      </c>
      <c r="N527" s="103"/>
      <c r="O527" s="103"/>
      <c r="P527" s="102"/>
      <c r="R527" s="83">
        <f t="shared" si="430"/>
        <v>9.2560995318296637</v>
      </c>
      <c r="S527" s="83">
        <f t="shared" si="431"/>
        <v>0</v>
      </c>
      <c r="T527" s="83">
        <f t="shared" si="432"/>
        <v>9.2560995318296637</v>
      </c>
      <c r="U527" s="83">
        <f t="shared" si="433"/>
        <v>0</v>
      </c>
      <c r="V527" s="83">
        <f t="shared" si="434"/>
        <v>9.2560995318296637</v>
      </c>
      <c r="W527" s="83">
        <f t="shared" si="434"/>
        <v>0</v>
      </c>
      <c r="X527" s="83">
        <f t="shared" si="436"/>
        <v>9.2560995318296637</v>
      </c>
      <c r="Y527" s="83">
        <f t="shared" si="437"/>
        <v>0</v>
      </c>
      <c r="Z527" s="83">
        <f t="shared" si="438"/>
        <v>0</v>
      </c>
      <c r="AA527" s="83">
        <f t="shared" si="423"/>
        <v>9.2560995318296637</v>
      </c>
      <c r="AB527" s="83">
        <f t="shared" si="435"/>
        <v>0</v>
      </c>
      <c r="AC527" s="83">
        <f t="shared" si="435"/>
        <v>0</v>
      </c>
      <c r="AD527" s="83">
        <f t="shared" si="424"/>
        <v>0</v>
      </c>
      <c r="AF527" s="83">
        <f t="shared" si="425"/>
        <v>9.2560995318296637</v>
      </c>
      <c r="AG527" s="83">
        <f t="shared" si="411"/>
        <v>0</v>
      </c>
      <c r="AH527" s="83">
        <f t="shared" si="412"/>
        <v>9.2560995318296637</v>
      </c>
      <c r="AI527" s="83">
        <f t="shared" si="413"/>
        <v>0</v>
      </c>
      <c r="AJ527" s="83">
        <f t="shared" si="414"/>
        <v>9.2560995318296637</v>
      </c>
      <c r="AK527" s="83">
        <f t="shared" si="415"/>
        <v>0</v>
      </c>
      <c r="AL527" s="83">
        <f t="shared" si="416"/>
        <v>9.2560995318296637</v>
      </c>
      <c r="AM527" s="83">
        <f t="shared" si="417"/>
        <v>0</v>
      </c>
      <c r="AN527" s="83">
        <f t="shared" si="418"/>
        <v>0</v>
      </c>
      <c r="AO527" s="83">
        <f t="shared" si="419"/>
        <v>9.2560995318296637</v>
      </c>
      <c r="AP527" s="83">
        <f t="shared" si="420"/>
        <v>0</v>
      </c>
      <c r="AQ527" s="83">
        <f t="shared" si="421"/>
        <v>0</v>
      </c>
      <c r="AR527" s="83">
        <f t="shared" si="422"/>
        <v>0</v>
      </c>
      <c r="AT527" t="s">
        <v>15</v>
      </c>
    </row>
    <row r="528" spans="1:46" x14ac:dyDescent="0.25">
      <c r="A528" s="10" t="str">
        <f>KPCO_Additions_Summer!A528</f>
        <v>Residential - Low_26-30</v>
      </c>
      <c r="B528" s="10">
        <f>KPCO_Additions_Summer!B528</f>
        <v>2032</v>
      </c>
      <c r="C528" s="10" t="str">
        <f>KPCO_Additions_Summer!C528</f>
        <v>DSM Resources</v>
      </c>
      <c r="D528" s="106">
        <v>7.8195839272278453</v>
      </c>
      <c r="E528" s="106"/>
      <c r="F528" s="106">
        <v>7.8195839272278453</v>
      </c>
      <c r="G528" s="103"/>
      <c r="H528" s="106">
        <v>7.8195839272278453</v>
      </c>
      <c r="I528" s="103"/>
      <c r="J528" s="103">
        <v>7.8195839272278453</v>
      </c>
      <c r="K528" s="103"/>
      <c r="L528" s="103"/>
      <c r="M528" s="103">
        <v>7.8195839272278453</v>
      </c>
      <c r="N528" s="103"/>
      <c r="O528" s="103"/>
      <c r="P528" s="102"/>
      <c r="R528" s="83">
        <f t="shared" si="430"/>
        <v>7.8195839272278453</v>
      </c>
      <c r="S528" s="83">
        <f t="shared" si="431"/>
        <v>0</v>
      </c>
      <c r="T528" s="83">
        <f t="shared" si="432"/>
        <v>7.8195839272278453</v>
      </c>
      <c r="U528" s="83">
        <f t="shared" si="433"/>
        <v>0</v>
      </c>
      <c r="V528" s="83">
        <f t="shared" si="434"/>
        <v>7.8195839272278453</v>
      </c>
      <c r="W528" s="83">
        <f t="shared" si="434"/>
        <v>0</v>
      </c>
      <c r="X528" s="83">
        <f t="shared" si="436"/>
        <v>7.8195839272278453</v>
      </c>
      <c r="Y528" s="83">
        <f t="shared" si="437"/>
        <v>0</v>
      </c>
      <c r="Z528" s="83">
        <f t="shared" si="438"/>
        <v>0</v>
      </c>
      <c r="AA528" s="83">
        <f t="shared" si="423"/>
        <v>7.8195839272278453</v>
      </c>
      <c r="AB528" s="83">
        <f t="shared" si="435"/>
        <v>0</v>
      </c>
      <c r="AC528" s="83">
        <f t="shared" si="435"/>
        <v>0</v>
      </c>
      <c r="AD528" s="83">
        <f t="shared" si="424"/>
        <v>0</v>
      </c>
      <c r="AF528" s="83">
        <f t="shared" si="425"/>
        <v>7.8195839272278453</v>
      </c>
      <c r="AG528" s="83">
        <f t="shared" si="411"/>
        <v>0</v>
      </c>
      <c r="AH528" s="83">
        <f t="shared" si="412"/>
        <v>7.8195839272278453</v>
      </c>
      <c r="AI528" s="83">
        <f t="shared" si="413"/>
        <v>0</v>
      </c>
      <c r="AJ528" s="83">
        <f t="shared" si="414"/>
        <v>7.8195839272278453</v>
      </c>
      <c r="AK528" s="83">
        <f t="shared" si="415"/>
        <v>0</v>
      </c>
      <c r="AL528" s="83">
        <f t="shared" si="416"/>
        <v>7.8195839272278453</v>
      </c>
      <c r="AM528" s="83">
        <f t="shared" si="417"/>
        <v>0</v>
      </c>
      <c r="AN528" s="83">
        <f t="shared" si="418"/>
        <v>0</v>
      </c>
      <c r="AO528" s="83">
        <f t="shared" si="419"/>
        <v>7.8195839272278453</v>
      </c>
      <c r="AP528" s="83">
        <f t="shared" si="420"/>
        <v>0</v>
      </c>
      <c r="AQ528" s="83">
        <f t="shared" si="421"/>
        <v>0</v>
      </c>
      <c r="AR528" s="83">
        <f t="shared" si="422"/>
        <v>0</v>
      </c>
      <c r="AT528" t="s">
        <v>15</v>
      </c>
    </row>
    <row r="529" spans="1:46" x14ac:dyDescent="0.25">
      <c r="A529" s="10" t="str">
        <f>KPCO_Additions_Summer!A529</f>
        <v>Residential - Low_26-30</v>
      </c>
      <c r="B529" s="10">
        <f>KPCO_Additions_Summer!B529</f>
        <v>2033</v>
      </c>
      <c r="C529" s="10" t="str">
        <f>KPCO_Additions_Summer!C529</f>
        <v>DSM Resources</v>
      </c>
      <c r="D529" s="106">
        <v>6.4458751370466674</v>
      </c>
      <c r="E529" s="106"/>
      <c r="F529" s="106">
        <v>6.4458751370466674</v>
      </c>
      <c r="G529" s="103"/>
      <c r="H529" s="106">
        <v>6.4458751370466674</v>
      </c>
      <c r="I529" s="103"/>
      <c r="J529" s="103">
        <v>6.4458751370466674</v>
      </c>
      <c r="K529" s="103"/>
      <c r="L529" s="103"/>
      <c r="M529" s="103">
        <v>6.4458751370466674</v>
      </c>
      <c r="N529" s="103"/>
      <c r="O529" s="103"/>
      <c r="P529" s="102"/>
      <c r="R529" s="83">
        <f t="shared" si="430"/>
        <v>6.4458751370466674</v>
      </c>
      <c r="S529" s="83">
        <f t="shared" si="431"/>
        <v>0</v>
      </c>
      <c r="T529" s="83">
        <f t="shared" si="432"/>
        <v>6.4458751370466674</v>
      </c>
      <c r="U529" s="83">
        <f t="shared" si="433"/>
        <v>0</v>
      </c>
      <c r="V529" s="83">
        <f t="shared" si="434"/>
        <v>6.4458751370466674</v>
      </c>
      <c r="W529" s="83">
        <f t="shared" si="434"/>
        <v>0</v>
      </c>
      <c r="X529" s="83">
        <f t="shared" si="436"/>
        <v>6.4458751370466674</v>
      </c>
      <c r="Y529" s="83">
        <f t="shared" si="437"/>
        <v>0</v>
      </c>
      <c r="Z529" s="83">
        <f t="shared" si="438"/>
        <v>0</v>
      </c>
      <c r="AA529" s="83">
        <f t="shared" si="423"/>
        <v>6.4458751370466674</v>
      </c>
      <c r="AB529" s="83">
        <f t="shared" si="435"/>
        <v>0</v>
      </c>
      <c r="AC529" s="83">
        <f t="shared" si="435"/>
        <v>0</v>
      </c>
      <c r="AD529" s="83">
        <f t="shared" si="424"/>
        <v>0</v>
      </c>
      <c r="AF529" s="83">
        <f t="shared" si="425"/>
        <v>6.4458751370466674</v>
      </c>
      <c r="AG529" s="83">
        <f t="shared" si="411"/>
        <v>0</v>
      </c>
      <c r="AH529" s="83">
        <f t="shared" si="412"/>
        <v>6.4458751370466674</v>
      </c>
      <c r="AI529" s="83">
        <f t="shared" si="413"/>
        <v>0</v>
      </c>
      <c r="AJ529" s="83">
        <f t="shared" si="414"/>
        <v>6.4458751370466674</v>
      </c>
      <c r="AK529" s="83">
        <f t="shared" si="415"/>
        <v>0</v>
      </c>
      <c r="AL529" s="83">
        <f t="shared" si="416"/>
        <v>6.4458751370466674</v>
      </c>
      <c r="AM529" s="83">
        <f t="shared" si="417"/>
        <v>0</v>
      </c>
      <c r="AN529" s="83">
        <f t="shared" si="418"/>
        <v>0</v>
      </c>
      <c r="AO529" s="83">
        <f t="shared" si="419"/>
        <v>6.4458751370466674</v>
      </c>
      <c r="AP529" s="83">
        <f t="shared" si="420"/>
        <v>0</v>
      </c>
      <c r="AQ529" s="83">
        <f t="shared" si="421"/>
        <v>0</v>
      </c>
      <c r="AR529" s="83">
        <f t="shared" si="422"/>
        <v>0</v>
      </c>
      <c r="AT529" t="s">
        <v>15</v>
      </c>
    </row>
    <row r="530" spans="1:46" x14ac:dyDescent="0.25">
      <c r="A530" s="10" t="str">
        <f>KPCO_Additions_Summer!A530</f>
        <v>Residential - Low_26-30</v>
      </c>
      <c r="B530" s="10">
        <f>KPCO_Additions_Summer!B530</f>
        <v>2034</v>
      </c>
      <c r="C530" s="10" t="str">
        <f>KPCO_Additions_Summer!C530</f>
        <v>DSM Resources</v>
      </c>
      <c r="D530" s="106">
        <v>5.1943091258500118</v>
      </c>
      <c r="E530" s="106"/>
      <c r="F530" s="106">
        <v>5.1943091258500118</v>
      </c>
      <c r="G530" s="103"/>
      <c r="H530" s="106">
        <v>5.1943091258500118</v>
      </c>
      <c r="I530" s="103"/>
      <c r="J530" s="103">
        <v>5.1943091258500118</v>
      </c>
      <c r="K530" s="103"/>
      <c r="L530" s="103"/>
      <c r="M530" s="103">
        <v>5.1943091258500118</v>
      </c>
      <c r="N530" s="103"/>
      <c r="O530" s="103"/>
      <c r="P530" s="102"/>
      <c r="R530" s="83">
        <f t="shared" si="430"/>
        <v>5.1943091258500118</v>
      </c>
      <c r="S530" s="83">
        <f t="shared" si="431"/>
        <v>0</v>
      </c>
      <c r="T530" s="83">
        <f t="shared" si="432"/>
        <v>5.1943091258500118</v>
      </c>
      <c r="U530" s="83">
        <f t="shared" si="433"/>
        <v>0</v>
      </c>
      <c r="V530" s="83">
        <f t="shared" si="434"/>
        <v>5.1943091258500118</v>
      </c>
      <c r="W530" s="83">
        <f t="shared" si="434"/>
        <v>0</v>
      </c>
      <c r="X530" s="83">
        <f t="shared" si="436"/>
        <v>5.1943091258500118</v>
      </c>
      <c r="Y530" s="83">
        <f t="shared" si="437"/>
        <v>0</v>
      </c>
      <c r="Z530" s="83">
        <f t="shared" si="438"/>
        <v>0</v>
      </c>
      <c r="AA530" s="83">
        <f t="shared" si="423"/>
        <v>5.1943091258500118</v>
      </c>
      <c r="AB530" s="83">
        <f t="shared" si="435"/>
        <v>0</v>
      </c>
      <c r="AC530" s="83">
        <f t="shared" si="435"/>
        <v>0</v>
      </c>
      <c r="AD530" s="83">
        <f t="shared" si="424"/>
        <v>0</v>
      </c>
      <c r="AF530" s="83">
        <f t="shared" si="425"/>
        <v>5.1943091258500118</v>
      </c>
      <c r="AG530" s="83">
        <f t="shared" si="411"/>
        <v>0</v>
      </c>
      <c r="AH530" s="83">
        <f t="shared" si="412"/>
        <v>5.1943091258500118</v>
      </c>
      <c r="AI530" s="83">
        <f t="shared" si="413"/>
        <v>0</v>
      </c>
      <c r="AJ530" s="83">
        <f t="shared" si="414"/>
        <v>5.1943091258500118</v>
      </c>
      <c r="AK530" s="83">
        <f t="shared" si="415"/>
        <v>0</v>
      </c>
      <c r="AL530" s="83">
        <f t="shared" si="416"/>
        <v>5.1943091258500118</v>
      </c>
      <c r="AM530" s="83">
        <f t="shared" si="417"/>
        <v>0</v>
      </c>
      <c r="AN530" s="83">
        <f t="shared" si="418"/>
        <v>0</v>
      </c>
      <c r="AO530" s="83">
        <f t="shared" si="419"/>
        <v>5.1943091258500118</v>
      </c>
      <c r="AP530" s="83">
        <f t="shared" si="420"/>
        <v>0</v>
      </c>
      <c r="AQ530" s="83">
        <f t="shared" si="421"/>
        <v>0</v>
      </c>
      <c r="AR530" s="83">
        <f t="shared" si="422"/>
        <v>0</v>
      </c>
      <c r="AT530" t="s">
        <v>15</v>
      </c>
    </row>
    <row r="531" spans="1:46" x14ac:dyDescent="0.25">
      <c r="A531" s="10" t="str">
        <f>KPCO_Additions_Summer!A531</f>
        <v>Residential - Low_26-30</v>
      </c>
      <c r="B531" s="10">
        <f>KPCO_Additions_Summer!B531</f>
        <v>2035</v>
      </c>
      <c r="C531" s="10" t="str">
        <f>KPCO_Additions_Summer!C531</f>
        <v>DSM Resources</v>
      </c>
      <c r="D531" s="106">
        <v>4.1027388333550903</v>
      </c>
      <c r="E531" s="106"/>
      <c r="F531" s="106">
        <v>4.1027388333550903</v>
      </c>
      <c r="G531" s="103"/>
      <c r="H531" s="106">
        <v>4.1027388333550903</v>
      </c>
      <c r="I531" s="103"/>
      <c r="J531" s="103">
        <v>4.1027388333550903</v>
      </c>
      <c r="K531" s="103"/>
      <c r="L531" s="103"/>
      <c r="M531" s="103">
        <v>4.1027388333550903</v>
      </c>
      <c r="N531" s="103"/>
      <c r="O531" s="103"/>
      <c r="P531" s="102"/>
      <c r="R531" s="83">
        <f t="shared" si="430"/>
        <v>4.1027388333550903</v>
      </c>
      <c r="S531" s="83">
        <f t="shared" si="431"/>
        <v>0</v>
      </c>
      <c r="T531" s="83">
        <f t="shared" si="432"/>
        <v>4.1027388333550903</v>
      </c>
      <c r="U531" s="83">
        <f t="shared" si="433"/>
        <v>0</v>
      </c>
      <c r="V531" s="83">
        <f t="shared" si="434"/>
        <v>4.1027388333550903</v>
      </c>
      <c r="W531" s="83">
        <f t="shared" si="434"/>
        <v>0</v>
      </c>
      <c r="X531" s="83">
        <f t="shared" si="436"/>
        <v>4.1027388333550903</v>
      </c>
      <c r="Y531" s="83">
        <f t="shared" si="437"/>
        <v>0</v>
      </c>
      <c r="Z531" s="83">
        <f t="shared" si="438"/>
        <v>0</v>
      </c>
      <c r="AA531" s="83">
        <f t="shared" si="423"/>
        <v>4.1027388333550903</v>
      </c>
      <c r="AB531" s="83">
        <f t="shared" si="435"/>
        <v>0</v>
      </c>
      <c r="AC531" s="83">
        <f t="shared" si="435"/>
        <v>0</v>
      </c>
      <c r="AD531" s="83">
        <f t="shared" si="424"/>
        <v>0</v>
      </c>
      <c r="AF531" s="83">
        <f t="shared" si="425"/>
        <v>4.1027388333550903</v>
      </c>
      <c r="AG531" s="83">
        <f t="shared" si="411"/>
        <v>0</v>
      </c>
      <c r="AH531" s="83">
        <f t="shared" si="412"/>
        <v>4.1027388333550903</v>
      </c>
      <c r="AI531" s="83">
        <f t="shared" si="413"/>
        <v>0</v>
      </c>
      <c r="AJ531" s="83">
        <f t="shared" si="414"/>
        <v>4.1027388333550903</v>
      </c>
      <c r="AK531" s="83">
        <f t="shared" si="415"/>
        <v>0</v>
      </c>
      <c r="AL531" s="83">
        <f t="shared" si="416"/>
        <v>4.1027388333550903</v>
      </c>
      <c r="AM531" s="83">
        <f t="shared" si="417"/>
        <v>0</v>
      </c>
      <c r="AN531" s="83">
        <f t="shared" si="418"/>
        <v>0</v>
      </c>
      <c r="AO531" s="83">
        <f t="shared" si="419"/>
        <v>4.1027388333550903</v>
      </c>
      <c r="AP531" s="83">
        <f t="shared" si="420"/>
        <v>0</v>
      </c>
      <c r="AQ531" s="83">
        <f t="shared" si="421"/>
        <v>0</v>
      </c>
      <c r="AR531" s="83">
        <f t="shared" si="422"/>
        <v>0</v>
      </c>
      <c r="AT531" t="s">
        <v>15</v>
      </c>
    </row>
    <row r="532" spans="1:46" x14ac:dyDescent="0.25">
      <c r="A532" s="10" t="str">
        <f>KPCO_Additions_Summer!A532</f>
        <v>Residential - Low_26-30</v>
      </c>
      <c r="B532" s="10">
        <f>KPCO_Additions_Summer!B532</f>
        <v>2036</v>
      </c>
      <c r="C532" s="10" t="str">
        <f>KPCO_Additions_Summer!C532</f>
        <v>DSM Resources</v>
      </c>
      <c r="D532" s="106">
        <v>3.2245211667005962</v>
      </c>
      <c r="E532" s="106"/>
      <c r="F532" s="106">
        <v>3.2245211667005962</v>
      </c>
      <c r="G532" s="103"/>
      <c r="H532" s="106">
        <v>3.2245211667005962</v>
      </c>
      <c r="I532" s="103"/>
      <c r="J532" s="103">
        <v>3.2245211667005962</v>
      </c>
      <c r="K532" s="103"/>
      <c r="L532" s="103"/>
      <c r="M532" s="103">
        <v>3.2245211667005962</v>
      </c>
      <c r="N532" s="103"/>
      <c r="O532" s="103"/>
      <c r="P532" s="102"/>
      <c r="R532" s="83">
        <f t="shared" si="430"/>
        <v>3.2245211667005962</v>
      </c>
      <c r="S532" s="83">
        <f t="shared" si="431"/>
        <v>0</v>
      </c>
      <c r="T532" s="83">
        <f t="shared" si="432"/>
        <v>3.2245211667005962</v>
      </c>
      <c r="U532" s="83">
        <f t="shared" si="433"/>
        <v>0</v>
      </c>
      <c r="V532" s="83">
        <f t="shared" si="434"/>
        <v>3.2245211667005962</v>
      </c>
      <c r="W532" s="83">
        <f t="shared" si="434"/>
        <v>0</v>
      </c>
      <c r="X532" s="83">
        <f t="shared" si="436"/>
        <v>3.2245211667005962</v>
      </c>
      <c r="Y532" s="83">
        <f t="shared" si="437"/>
        <v>0</v>
      </c>
      <c r="Z532" s="83">
        <f t="shared" si="438"/>
        <v>0</v>
      </c>
      <c r="AA532" s="83">
        <f t="shared" si="423"/>
        <v>3.2245211667005962</v>
      </c>
      <c r="AB532" s="83">
        <f t="shared" si="435"/>
        <v>0</v>
      </c>
      <c r="AC532" s="83">
        <f t="shared" si="435"/>
        <v>0</v>
      </c>
      <c r="AD532" s="83">
        <f t="shared" si="424"/>
        <v>0</v>
      </c>
      <c r="AF532" s="83">
        <f t="shared" si="425"/>
        <v>3.2245211667005962</v>
      </c>
      <c r="AG532" s="83">
        <f t="shared" si="411"/>
        <v>0</v>
      </c>
      <c r="AH532" s="83">
        <f t="shared" si="412"/>
        <v>3.2245211667005962</v>
      </c>
      <c r="AI532" s="83">
        <f t="shared" si="413"/>
        <v>0</v>
      </c>
      <c r="AJ532" s="83">
        <f t="shared" si="414"/>
        <v>3.2245211667005962</v>
      </c>
      <c r="AK532" s="83">
        <f t="shared" si="415"/>
        <v>0</v>
      </c>
      <c r="AL532" s="83">
        <f t="shared" si="416"/>
        <v>3.2245211667005962</v>
      </c>
      <c r="AM532" s="83">
        <f t="shared" si="417"/>
        <v>0</v>
      </c>
      <c r="AN532" s="83">
        <f t="shared" si="418"/>
        <v>0</v>
      </c>
      <c r="AO532" s="83">
        <f t="shared" si="419"/>
        <v>3.2245211667005962</v>
      </c>
      <c r="AP532" s="83">
        <f t="shared" si="420"/>
        <v>0</v>
      </c>
      <c r="AQ532" s="83">
        <f t="shared" si="421"/>
        <v>0</v>
      </c>
      <c r="AR532" s="83">
        <f t="shared" si="422"/>
        <v>0</v>
      </c>
      <c r="AT532" t="s">
        <v>15</v>
      </c>
    </row>
    <row r="533" spans="1:46" x14ac:dyDescent="0.25">
      <c r="A533" s="10" t="str">
        <f>KPCO_Additions_Summer!A533</f>
        <v>Residential - Low_26-30</v>
      </c>
      <c r="B533" s="10">
        <f>KPCO_Additions_Summer!B533</f>
        <v>2037</v>
      </c>
      <c r="C533" s="10" t="str">
        <f>KPCO_Additions_Summer!C533</f>
        <v>DSM Resources</v>
      </c>
      <c r="D533" s="106">
        <v>2.50070621267268</v>
      </c>
      <c r="E533" s="106"/>
      <c r="F533" s="106">
        <v>2.50070621267268</v>
      </c>
      <c r="G533" s="103"/>
      <c r="H533" s="106">
        <v>2.50070621267268</v>
      </c>
      <c r="I533" s="103"/>
      <c r="J533" s="103">
        <v>2.50070621267268</v>
      </c>
      <c r="K533" s="103"/>
      <c r="L533" s="103"/>
      <c r="M533" s="103">
        <v>2.50070621267268</v>
      </c>
      <c r="N533" s="103"/>
      <c r="O533" s="103"/>
      <c r="P533" s="102"/>
      <c r="R533" s="83">
        <f t="shared" si="430"/>
        <v>2.50070621267268</v>
      </c>
      <c r="S533" s="83">
        <f t="shared" si="431"/>
        <v>0</v>
      </c>
      <c r="T533" s="83">
        <f t="shared" si="432"/>
        <v>2.50070621267268</v>
      </c>
      <c r="U533" s="83">
        <f t="shared" si="433"/>
        <v>0</v>
      </c>
      <c r="V533" s="83">
        <f t="shared" si="434"/>
        <v>2.50070621267268</v>
      </c>
      <c r="W533" s="83">
        <f t="shared" si="434"/>
        <v>0</v>
      </c>
      <c r="X533" s="83">
        <f t="shared" si="436"/>
        <v>2.50070621267268</v>
      </c>
      <c r="Y533" s="83">
        <f t="shared" si="437"/>
        <v>0</v>
      </c>
      <c r="Z533" s="83">
        <f t="shared" si="438"/>
        <v>0</v>
      </c>
      <c r="AA533" s="83">
        <f t="shared" si="423"/>
        <v>2.50070621267268</v>
      </c>
      <c r="AB533" s="83">
        <f t="shared" si="435"/>
        <v>0</v>
      </c>
      <c r="AC533" s="83">
        <f t="shared" si="435"/>
        <v>0</v>
      </c>
      <c r="AD533" s="83">
        <f t="shared" si="424"/>
        <v>0</v>
      </c>
      <c r="AF533" s="83">
        <f t="shared" si="425"/>
        <v>2.50070621267268</v>
      </c>
      <c r="AG533" s="83">
        <f t="shared" si="411"/>
        <v>0</v>
      </c>
      <c r="AH533" s="83">
        <f t="shared" si="412"/>
        <v>2.50070621267268</v>
      </c>
      <c r="AI533" s="83">
        <f t="shared" si="413"/>
        <v>0</v>
      </c>
      <c r="AJ533" s="83">
        <f t="shared" si="414"/>
        <v>2.50070621267268</v>
      </c>
      <c r="AK533" s="83">
        <f t="shared" si="415"/>
        <v>0</v>
      </c>
      <c r="AL533" s="83">
        <f t="shared" si="416"/>
        <v>2.50070621267268</v>
      </c>
      <c r="AM533" s="83">
        <f t="shared" si="417"/>
        <v>0</v>
      </c>
      <c r="AN533" s="83">
        <f t="shared" si="418"/>
        <v>0</v>
      </c>
      <c r="AO533" s="83">
        <f t="shared" si="419"/>
        <v>2.50070621267268</v>
      </c>
      <c r="AP533" s="83">
        <f t="shared" si="420"/>
        <v>0</v>
      </c>
      <c r="AQ533" s="83">
        <f t="shared" si="421"/>
        <v>0</v>
      </c>
      <c r="AR533" s="83">
        <f t="shared" si="422"/>
        <v>0</v>
      </c>
      <c r="AT533" t="s">
        <v>15</v>
      </c>
    </row>
    <row r="534" spans="1:46" x14ac:dyDescent="0.25">
      <c r="A534" s="10" t="str">
        <f>KPCO_Additions_Summer!A534</f>
        <v>Residential - Low_26-30</v>
      </c>
      <c r="B534" s="10">
        <f>KPCO_Additions_Summer!B534</f>
        <v>2038</v>
      </c>
      <c r="C534" s="10" t="str">
        <f>KPCO_Additions_Summer!C534</f>
        <v>DSM Resources</v>
      </c>
      <c r="D534" s="106">
        <v>1.4717505188164588</v>
      </c>
      <c r="E534" s="106"/>
      <c r="F534" s="106">
        <v>1.4717505188164588</v>
      </c>
      <c r="G534" s="103"/>
      <c r="H534" s="106">
        <v>1.4717505188164588</v>
      </c>
      <c r="I534" s="103"/>
      <c r="J534" s="103">
        <v>1.4717505188164588</v>
      </c>
      <c r="K534" s="103"/>
      <c r="L534" s="103"/>
      <c r="M534" s="103">
        <v>1.4717505188164588</v>
      </c>
      <c r="N534" s="103"/>
      <c r="O534" s="103"/>
      <c r="P534" s="102"/>
      <c r="R534" s="83">
        <f t="shared" si="430"/>
        <v>1.4717505188164588</v>
      </c>
      <c r="S534" s="83">
        <f t="shared" si="431"/>
        <v>0</v>
      </c>
      <c r="T534" s="83">
        <f t="shared" si="432"/>
        <v>1.4717505188164588</v>
      </c>
      <c r="U534" s="83">
        <f t="shared" si="433"/>
        <v>0</v>
      </c>
      <c r="V534" s="83">
        <f t="shared" si="434"/>
        <v>1.4717505188164588</v>
      </c>
      <c r="W534" s="83">
        <f t="shared" si="434"/>
        <v>0</v>
      </c>
      <c r="X534" s="83">
        <f t="shared" si="436"/>
        <v>1.4717505188164588</v>
      </c>
      <c r="Y534" s="83">
        <f t="shared" si="437"/>
        <v>0</v>
      </c>
      <c r="Z534" s="83">
        <f t="shared" si="438"/>
        <v>0</v>
      </c>
      <c r="AA534" s="83">
        <f t="shared" si="423"/>
        <v>1.4717505188164588</v>
      </c>
      <c r="AB534" s="83">
        <f t="shared" si="435"/>
        <v>0</v>
      </c>
      <c r="AC534" s="83">
        <f t="shared" si="435"/>
        <v>0</v>
      </c>
      <c r="AD534" s="83">
        <f t="shared" si="424"/>
        <v>0</v>
      </c>
      <c r="AF534" s="83">
        <f t="shared" si="425"/>
        <v>1.4717505188164588</v>
      </c>
      <c r="AG534" s="83">
        <f t="shared" si="411"/>
        <v>0</v>
      </c>
      <c r="AH534" s="83">
        <f t="shared" si="412"/>
        <v>1.4717505188164588</v>
      </c>
      <c r="AI534" s="83">
        <f t="shared" si="413"/>
        <v>0</v>
      </c>
      <c r="AJ534" s="83">
        <f t="shared" si="414"/>
        <v>1.4717505188164588</v>
      </c>
      <c r="AK534" s="83">
        <f t="shared" si="415"/>
        <v>0</v>
      </c>
      <c r="AL534" s="83">
        <f t="shared" si="416"/>
        <v>1.4717505188164588</v>
      </c>
      <c r="AM534" s="83">
        <f t="shared" si="417"/>
        <v>0</v>
      </c>
      <c r="AN534" s="83">
        <f t="shared" si="418"/>
        <v>0</v>
      </c>
      <c r="AO534" s="83">
        <f t="shared" si="419"/>
        <v>1.4717505188164588</v>
      </c>
      <c r="AP534" s="83">
        <f t="shared" si="420"/>
        <v>0</v>
      </c>
      <c r="AQ534" s="83">
        <f t="shared" si="421"/>
        <v>0</v>
      </c>
      <c r="AR534" s="83">
        <f t="shared" si="422"/>
        <v>0</v>
      </c>
      <c r="AT534" t="s">
        <v>15</v>
      </c>
    </row>
    <row r="535" spans="1:46" x14ac:dyDescent="0.25">
      <c r="A535" s="10" t="str">
        <f>KPCO_Additions_Summer!A535</f>
        <v>Residential - Low_26-30</v>
      </c>
      <c r="B535" s="10">
        <f>KPCO_Additions_Summer!B535</f>
        <v>2039</v>
      </c>
      <c r="C535" s="10" t="str">
        <f>KPCO_Additions_Summer!C535</f>
        <v>DSM Resources</v>
      </c>
      <c r="D535" s="106">
        <v>0.72158407355144505</v>
      </c>
      <c r="E535" s="106"/>
      <c r="F535" s="106">
        <v>0.72158407355144505</v>
      </c>
      <c r="G535" s="103"/>
      <c r="H535" s="106">
        <v>0.72158407355144505</v>
      </c>
      <c r="I535" s="103"/>
      <c r="J535" s="103">
        <v>0.72158407355144505</v>
      </c>
      <c r="K535" s="103"/>
      <c r="L535" s="103"/>
      <c r="M535" s="103">
        <v>0.72158407355144505</v>
      </c>
      <c r="N535" s="103"/>
      <c r="O535" s="103"/>
      <c r="P535" s="102"/>
      <c r="R535" s="83">
        <f t="shared" si="430"/>
        <v>0.72158407355144505</v>
      </c>
      <c r="S535" s="83">
        <f t="shared" si="431"/>
        <v>0</v>
      </c>
      <c r="T535" s="83">
        <f t="shared" si="432"/>
        <v>0.72158407355144505</v>
      </c>
      <c r="U535" s="83">
        <f t="shared" si="433"/>
        <v>0</v>
      </c>
      <c r="V535" s="83">
        <f t="shared" si="434"/>
        <v>0.72158407355144505</v>
      </c>
      <c r="W535" s="83">
        <f t="shared" si="434"/>
        <v>0</v>
      </c>
      <c r="X535" s="83">
        <f t="shared" si="436"/>
        <v>0.72158407355144505</v>
      </c>
      <c r="Y535" s="83">
        <f t="shared" si="437"/>
        <v>0</v>
      </c>
      <c r="Z535" s="83">
        <f t="shared" si="438"/>
        <v>0</v>
      </c>
      <c r="AA535" s="83">
        <f t="shared" si="423"/>
        <v>0.72158407355144505</v>
      </c>
      <c r="AB535" s="83">
        <f t="shared" si="435"/>
        <v>0</v>
      </c>
      <c r="AC535" s="83">
        <f t="shared" si="435"/>
        <v>0</v>
      </c>
      <c r="AD535" s="83">
        <f t="shared" si="424"/>
        <v>0</v>
      </c>
      <c r="AF535" s="83">
        <f t="shared" si="425"/>
        <v>0.72158407355144505</v>
      </c>
      <c r="AG535" s="83">
        <f t="shared" si="411"/>
        <v>0</v>
      </c>
      <c r="AH535" s="83">
        <f t="shared" si="412"/>
        <v>0.72158407355144505</v>
      </c>
      <c r="AI535" s="83">
        <f t="shared" si="413"/>
        <v>0</v>
      </c>
      <c r="AJ535" s="83">
        <f t="shared" si="414"/>
        <v>0.72158407355144505</v>
      </c>
      <c r="AK535" s="83">
        <f t="shared" si="415"/>
        <v>0</v>
      </c>
      <c r="AL535" s="83">
        <f t="shared" si="416"/>
        <v>0.72158407355144505</v>
      </c>
      <c r="AM535" s="83">
        <f t="shared" si="417"/>
        <v>0</v>
      </c>
      <c r="AN535" s="83">
        <f t="shared" si="418"/>
        <v>0</v>
      </c>
      <c r="AO535" s="83">
        <f t="shared" si="419"/>
        <v>0.72158407355144505</v>
      </c>
      <c r="AP535" s="83">
        <f t="shared" si="420"/>
        <v>0</v>
      </c>
      <c r="AQ535" s="83">
        <f t="shared" si="421"/>
        <v>0</v>
      </c>
      <c r="AR535" s="83">
        <f t="shared" si="422"/>
        <v>0</v>
      </c>
      <c r="AT535" t="s">
        <v>15</v>
      </c>
    </row>
    <row r="536" spans="1:46" x14ac:dyDescent="0.25">
      <c r="A536" s="10" t="str">
        <f>KPCO_Additions_Summer!A536</f>
        <v>Residential - Low_26-30</v>
      </c>
      <c r="B536" s="10">
        <f>KPCO_Additions_Summer!B536</f>
        <v>2040</v>
      </c>
      <c r="C536" s="10" t="str">
        <f>KPCO_Additions_Summer!C536</f>
        <v>DSM Resources</v>
      </c>
      <c r="D536" s="106">
        <v>0.21307994677935405</v>
      </c>
      <c r="E536" s="106"/>
      <c r="F536" s="106">
        <v>0.21307994677935405</v>
      </c>
      <c r="G536" s="103"/>
      <c r="H536" s="106">
        <v>0.21307994677935405</v>
      </c>
      <c r="I536" s="103"/>
      <c r="J536" s="103">
        <v>0.21307994677935405</v>
      </c>
      <c r="K536" s="103"/>
      <c r="L536" s="103"/>
      <c r="M536" s="103">
        <v>0.21307994677935405</v>
      </c>
      <c r="N536" s="103"/>
      <c r="O536" s="103"/>
      <c r="P536" s="102"/>
      <c r="R536" s="83">
        <f t="shared" si="430"/>
        <v>0.21307994677935405</v>
      </c>
      <c r="S536" s="83">
        <f t="shared" si="431"/>
        <v>0</v>
      </c>
      <c r="T536" s="83">
        <f t="shared" si="432"/>
        <v>0.21307994677935405</v>
      </c>
      <c r="U536" s="83">
        <f t="shared" si="433"/>
        <v>0</v>
      </c>
      <c r="V536" s="83">
        <f t="shared" si="434"/>
        <v>0.21307994677935405</v>
      </c>
      <c r="W536" s="83">
        <f t="shared" si="434"/>
        <v>0</v>
      </c>
      <c r="X536" s="83">
        <f t="shared" si="436"/>
        <v>0.21307994677935405</v>
      </c>
      <c r="Y536" s="83">
        <f t="shared" si="437"/>
        <v>0</v>
      </c>
      <c r="Z536" s="83">
        <f t="shared" si="438"/>
        <v>0</v>
      </c>
      <c r="AA536" s="83">
        <f t="shared" si="423"/>
        <v>0.21307994677935405</v>
      </c>
      <c r="AB536" s="83">
        <f t="shared" si="435"/>
        <v>0</v>
      </c>
      <c r="AC536" s="83">
        <f t="shared" si="435"/>
        <v>0</v>
      </c>
      <c r="AD536" s="83">
        <f t="shared" si="424"/>
        <v>0</v>
      </c>
      <c r="AF536" s="83">
        <f t="shared" si="425"/>
        <v>0.21307994677935405</v>
      </c>
      <c r="AG536" s="83">
        <f t="shared" si="411"/>
        <v>0</v>
      </c>
      <c r="AH536" s="83">
        <f t="shared" si="412"/>
        <v>0.21307994677935405</v>
      </c>
      <c r="AI536" s="83">
        <f t="shared" si="413"/>
        <v>0</v>
      </c>
      <c r="AJ536" s="83">
        <f t="shared" si="414"/>
        <v>0.21307994677935405</v>
      </c>
      <c r="AK536" s="83">
        <f t="shared" si="415"/>
        <v>0</v>
      </c>
      <c r="AL536" s="83">
        <f t="shared" si="416"/>
        <v>0.21307994677935405</v>
      </c>
      <c r="AM536" s="83">
        <f t="shared" si="417"/>
        <v>0</v>
      </c>
      <c r="AN536" s="83">
        <f t="shared" si="418"/>
        <v>0</v>
      </c>
      <c r="AO536" s="83">
        <f t="shared" si="419"/>
        <v>0.21307994677935405</v>
      </c>
      <c r="AP536" s="83">
        <f t="shared" si="420"/>
        <v>0</v>
      </c>
      <c r="AQ536" s="83">
        <f t="shared" si="421"/>
        <v>0</v>
      </c>
      <c r="AR536" s="83">
        <f t="shared" si="422"/>
        <v>0</v>
      </c>
      <c r="AT536" t="s">
        <v>15</v>
      </c>
    </row>
    <row r="537" spans="1:46" x14ac:dyDescent="0.25">
      <c r="A537" s="10" t="str">
        <f>KPCO_Additions_Summer!A537</f>
        <v>Residential - Low_26-30</v>
      </c>
      <c r="B537" s="10">
        <f>KPCO_Additions_Summer!B537</f>
        <v>2041</v>
      </c>
      <c r="C537" s="10" t="str">
        <f>KPCO_Additions_Summer!C537</f>
        <v>DSM Resources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2"/>
      <c r="R537" s="83">
        <f t="shared" si="430"/>
        <v>0</v>
      </c>
      <c r="S537" s="83">
        <f t="shared" si="431"/>
        <v>0</v>
      </c>
      <c r="T537" s="83">
        <f t="shared" si="432"/>
        <v>0</v>
      </c>
      <c r="U537" s="83">
        <f t="shared" si="433"/>
        <v>0</v>
      </c>
      <c r="V537" s="83">
        <f t="shared" ref="V537:W552" si="439">H537</f>
        <v>0</v>
      </c>
      <c r="W537" s="83">
        <f t="shared" si="439"/>
        <v>0</v>
      </c>
      <c r="X537" s="83">
        <f t="shared" si="436"/>
        <v>0</v>
      </c>
      <c r="Y537" s="83">
        <f t="shared" si="437"/>
        <v>0</v>
      </c>
      <c r="Z537" s="83">
        <f t="shared" si="438"/>
        <v>0</v>
      </c>
      <c r="AA537" s="83">
        <f t="shared" si="423"/>
        <v>0</v>
      </c>
      <c r="AB537" s="83">
        <f t="shared" ref="AB537:AC552" si="440">N537</f>
        <v>0</v>
      </c>
      <c r="AC537" s="83">
        <f t="shared" si="440"/>
        <v>0</v>
      </c>
      <c r="AD537" s="83">
        <f t="shared" si="424"/>
        <v>0</v>
      </c>
      <c r="AF537" s="83">
        <f t="shared" si="425"/>
        <v>0</v>
      </c>
      <c r="AG537" s="83">
        <f t="shared" ref="AG537:AG600" si="441">S537</f>
        <v>0</v>
      </c>
      <c r="AH537" s="83">
        <f t="shared" ref="AH537:AH600" si="442">T537</f>
        <v>0</v>
      </c>
      <c r="AI537" s="83">
        <f t="shared" ref="AI537:AI600" si="443">U537</f>
        <v>0</v>
      </c>
      <c r="AJ537" s="83">
        <f t="shared" ref="AJ537:AJ600" si="444">V537</f>
        <v>0</v>
      </c>
      <c r="AK537" s="83">
        <f t="shared" ref="AK537:AK600" si="445">W537</f>
        <v>0</v>
      </c>
      <c r="AL537" s="83">
        <f t="shared" ref="AL537:AL600" si="446">X537</f>
        <v>0</v>
      </c>
      <c r="AM537" s="83">
        <f t="shared" ref="AM537:AM600" si="447">Y537</f>
        <v>0</v>
      </c>
      <c r="AN537" s="83">
        <f t="shared" ref="AN537:AN600" si="448">Z537</f>
        <v>0</v>
      </c>
      <c r="AO537" s="83">
        <f t="shared" ref="AO537:AO600" si="449">AA537</f>
        <v>0</v>
      </c>
      <c r="AP537" s="83">
        <f t="shared" ref="AP537:AP600" si="450">AB537</f>
        <v>0</v>
      </c>
      <c r="AQ537" s="83">
        <f t="shared" ref="AQ537:AQ600" si="451">AC537</f>
        <v>0</v>
      </c>
      <c r="AR537" s="83">
        <f t="shared" ref="AR537:AR600" si="452">AD537</f>
        <v>0</v>
      </c>
      <c r="AT537" t="s">
        <v>15</v>
      </c>
    </row>
    <row r="538" spans="1:46" x14ac:dyDescent="0.25">
      <c r="A538" s="10" t="str">
        <f>KPCO_Additions_Summer!A538</f>
        <v>Residential - Low_26-30</v>
      </c>
      <c r="B538" s="10">
        <f>KPCO_Additions_Summer!B538</f>
        <v>2042</v>
      </c>
      <c r="C538" s="10" t="str">
        <f>KPCO_Additions_Summer!C538</f>
        <v>DSM Resources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2"/>
      <c r="R538" s="83">
        <f t="shared" si="430"/>
        <v>0</v>
      </c>
      <c r="S538" s="83">
        <f t="shared" si="431"/>
        <v>0</v>
      </c>
      <c r="T538" s="83">
        <f t="shared" si="432"/>
        <v>0</v>
      </c>
      <c r="U538" s="83">
        <f t="shared" si="433"/>
        <v>0</v>
      </c>
      <c r="V538" s="83">
        <f t="shared" si="439"/>
        <v>0</v>
      </c>
      <c r="W538" s="83">
        <f t="shared" si="439"/>
        <v>0</v>
      </c>
      <c r="X538" s="83">
        <f t="shared" si="436"/>
        <v>0</v>
      </c>
      <c r="Y538" s="83">
        <f t="shared" si="437"/>
        <v>0</v>
      </c>
      <c r="Z538" s="83">
        <f t="shared" si="438"/>
        <v>0</v>
      </c>
      <c r="AA538" s="83">
        <f t="shared" si="423"/>
        <v>0</v>
      </c>
      <c r="AB538" s="83">
        <f t="shared" si="440"/>
        <v>0</v>
      </c>
      <c r="AC538" s="83">
        <f t="shared" si="440"/>
        <v>0</v>
      </c>
      <c r="AD538" s="83">
        <f t="shared" si="424"/>
        <v>0</v>
      </c>
      <c r="AF538" s="83">
        <f t="shared" si="425"/>
        <v>0</v>
      </c>
      <c r="AG538" s="83">
        <f t="shared" si="441"/>
        <v>0</v>
      </c>
      <c r="AH538" s="83">
        <f t="shared" si="442"/>
        <v>0</v>
      </c>
      <c r="AI538" s="83">
        <f t="shared" si="443"/>
        <v>0</v>
      </c>
      <c r="AJ538" s="83">
        <f t="shared" si="444"/>
        <v>0</v>
      </c>
      <c r="AK538" s="83">
        <f t="shared" si="445"/>
        <v>0</v>
      </c>
      <c r="AL538" s="83">
        <f t="shared" si="446"/>
        <v>0</v>
      </c>
      <c r="AM538" s="83">
        <f t="shared" si="447"/>
        <v>0</v>
      </c>
      <c r="AN538" s="83">
        <f t="shared" si="448"/>
        <v>0</v>
      </c>
      <c r="AO538" s="83">
        <f t="shared" si="449"/>
        <v>0</v>
      </c>
      <c r="AP538" s="83">
        <f t="shared" si="450"/>
        <v>0</v>
      </c>
      <c r="AQ538" s="83">
        <f t="shared" si="451"/>
        <v>0</v>
      </c>
      <c r="AR538" s="83">
        <f t="shared" si="452"/>
        <v>0</v>
      </c>
      <c r="AT538" t="s">
        <v>15</v>
      </c>
    </row>
    <row r="539" spans="1:46" x14ac:dyDescent="0.25">
      <c r="A539" s="10" t="str">
        <f>KPCO_Additions_Summer!A539</f>
        <v>Residential - Low_26-30</v>
      </c>
      <c r="B539" s="10">
        <f>KPCO_Additions_Summer!B539</f>
        <v>2043</v>
      </c>
      <c r="C539" s="10" t="str">
        <f>KPCO_Additions_Summer!C539</f>
        <v>DSM Resources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2"/>
      <c r="R539" s="83">
        <f t="shared" si="430"/>
        <v>0</v>
      </c>
      <c r="S539" s="83">
        <f t="shared" si="431"/>
        <v>0</v>
      </c>
      <c r="T539" s="83">
        <f t="shared" si="432"/>
        <v>0</v>
      </c>
      <c r="U539" s="83">
        <f t="shared" si="433"/>
        <v>0</v>
      </c>
      <c r="V539" s="83">
        <f t="shared" si="439"/>
        <v>0</v>
      </c>
      <c r="W539" s="83">
        <f t="shared" si="439"/>
        <v>0</v>
      </c>
      <c r="X539" s="83">
        <f t="shared" si="436"/>
        <v>0</v>
      </c>
      <c r="Y539" s="83">
        <f t="shared" si="437"/>
        <v>0</v>
      </c>
      <c r="Z539" s="83">
        <f t="shared" si="438"/>
        <v>0</v>
      </c>
      <c r="AA539" s="83">
        <f t="shared" ref="AA539:AA602" si="453">M539</f>
        <v>0</v>
      </c>
      <c r="AB539" s="83">
        <f t="shared" si="440"/>
        <v>0</v>
      </c>
      <c r="AC539" s="83">
        <f t="shared" si="440"/>
        <v>0</v>
      </c>
      <c r="AD539" s="83">
        <f t="shared" ref="AD539:AD602" si="454">P539</f>
        <v>0</v>
      </c>
      <c r="AF539" s="83">
        <f t="shared" si="425"/>
        <v>0</v>
      </c>
      <c r="AG539" s="83">
        <f t="shared" si="441"/>
        <v>0</v>
      </c>
      <c r="AH539" s="83">
        <f t="shared" si="442"/>
        <v>0</v>
      </c>
      <c r="AI539" s="83">
        <f t="shared" si="443"/>
        <v>0</v>
      </c>
      <c r="AJ539" s="83">
        <f t="shared" si="444"/>
        <v>0</v>
      </c>
      <c r="AK539" s="83">
        <f t="shared" si="445"/>
        <v>0</v>
      </c>
      <c r="AL539" s="83">
        <f t="shared" si="446"/>
        <v>0</v>
      </c>
      <c r="AM539" s="83">
        <f t="shared" si="447"/>
        <v>0</v>
      </c>
      <c r="AN539" s="83">
        <f t="shared" si="448"/>
        <v>0</v>
      </c>
      <c r="AO539" s="83">
        <f t="shared" si="449"/>
        <v>0</v>
      </c>
      <c r="AP539" s="83">
        <f t="shared" si="450"/>
        <v>0</v>
      </c>
      <c r="AQ539" s="83">
        <f t="shared" si="451"/>
        <v>0</v>
      </c>
      <c r="AR539" s="83">
        <f t="shared" si="452"/>
        <v>0</v>
      </c>
      <c r="AT539" t="s">
        <v>15</v>
      </c>
    </row>
    <row r="540" spans="1:46" x14ac:dyDescent="0.25">
      <c r="A540" s="10" t="str">
        <f>KPCO_Additions_Summer!A540</f>
        <v>Residential - High_26-30</v>
      </c>
      <c r="B540" s="10">
        <f>KPCO_Additions_Summer!B540</f>
        <v>2023</v>
      </c>
      <c r="C540" s="10" t="str">
        <f>KPCO_Additions_Summer!C540</f>
        <v>DSM Resources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2"/>
      <c r="R540" s="83">
        <f t="shared" si="430"/>
        <v>0</v>
      </c>
      <c r="S540" s="83">
        <f t="shared" si="431"/>
        <v>0</v>
      </c>
      <c r="T540" s="83">
        <f t="shared" si="432"/>
        <v>0</v>
      </c>
      <c r="U540" s="83">
        <f t="shared" si="433"/>
        <v>0</v>
      </c>
      <c r="V540" s="83">
        <f t="shared" si="439"/>
        <v>0</v>
      </c>
      <c r="W540" s="83">
        <f t="shared" si="439"/>
        <v>0</v>
      </c>
      <c r="X540" s="83">
        <f t="shared" si="436"/>
        <v>0</v>
      </c>
      <c r="Y540" s="83">
        <f t="shared" si="437"/>
        <v>0</v>
      </c>
      <c r="Z540" s="83">
        <f t="shared" si="438"/>
        <v>0</v>
      </c>
      <c r="AA540" s="83">
        <f t="shared" si="453"/>
        <v>0</v>
      </c>
      <c r="AB540" s="83">
        <f t="shared" si="440"/>
        <v>0</v>
      </c>
      <c r="AC540" s="83">
        <f t="shared" si="440"/>
        <v>0</v>
      </c>
      <c r="AD540" s="83">
        <f t="shared" si="454"/>
        <v>0</v>
      </c>
      <c r="AF540" s="83">
        <f t="shared" ref="AF540:AF603" si="455">R540</f>
        <v>0</v>
      </c>
      <c r="AG540" s="83">
        <f t="shared" si="441"/>
        <v>0</v>
      </c>
      <c r="AH540" s="83">
        <f t="shared" si="442"/>
        <v>0</v>
      </c>
      <c r="AI540" s="83">
        <f t="shared" si="443"/>
        <v>0</v>
      </c>
      <c r="AJ540" s="83">
        <f t="shared" si="444"/>
        <v>0</v>
      </c>
      <c r="AK540" s="83">
        <f t="shared" si="445"/>
        <v>0</v>
      </c>
      <c r="AL540" s="83">
        <f t="shared" si="446"/>
        <v>0</v>
      </c>
      <c r="AM540" s="83">
        <f t="shared" si="447"/>
        <v>0</v>
      </c>
      <c r="AN540" s="83">
        <f t="shared" si="448"/>
        <v>0</v>
      </c>
      <c r="AO540" s="83">
        <f t="shared" si="449"/>
        <v>0</v>
      </c>
      <c r="AP540" s="83">
        <f t="shared" si="450"/>
        <v>0</v>
      </c>
      <c r="AQ540" s="83">
        <f t="shared" si="451"/>
        <v>0</v>
      </c>
      <c r="AR540" s="83">
        <f t="shared" si="452"/>
        <v>0</v>
      </c>
      <c r="AT540" t="s">
        <v>15</v>
      </c>
    </row>
    <row r="541" spans="1:46" x14ac:dyDescent="0.25">
      <c r="A541" s="10" t="str">
        <f>KPCO_Additions_Summer!A541</f>
        <v>Residential - High_26-30</v>
      </c>
      <c r="B541" s="10">
        <f>KPCO_Additions_Summer!B541</f>
        <v>2024</v>
      </c>
      <c r="C541" s="10" t="str">
        <f>KPCO_Additions_Summer!C541</f>
        <v>DSM Resources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2"/>
      <c r="R541" s="83">
        <f t="shared" si="430"/>
        <v>0</v>
      </c>
      <c r="S541" s="83">
        <f t="shared" si="431"/>
        <v>0</v>
      </c>
      <c r="T541" s="83">
        <f t="shared" si="432"/>
        <v>0</v>
      </c>
      <c r="U541" s="83">
        <f t="shared" si="433"/>
        <v>0</v>
      </c>
      <c r="V541" s="83">
        <f t="shared" si="439"/>
        <v>0</v>
      </c>
      <c r="W541" s="83">
        <f t="shared" si="439"/>
        <v>0</v>
      </c>
      <c r="X541" s="83">
        <f t="shared" si="436"/>
        <v>0</v>
      </c>
      <c r="Y541" s="83">
        <f t="shared" si="437"/>
        <v>0</v>
      </c>
      <c r="Z541" s="83">
        <f t="shared" si="438"/>
        <v>0</v>
      </c>
      <c r="AA541" s="83">
        <f t="shared" si="453"/>
        <v>0</v>
      </c>
      <c r="AB541" s="83">
        <f t="shared" si="440"/>
        <v>0</v>
      </c>
      <c r="AC541" s="83">
        <f t="shared" si="440"/>
        <v>0</v>
      </c>
      <c r="AD541" s="83">
        <f t="shared" si="454"/>
        <v>0</v>
      </c>
      <c r="AF541" s="83">
        <f t="shared" si="455"/>
        <v>0</v>
      </c>
      <c r="AG541" s="83">
        <f t="shared" si="441"/>
        <v>0</v>
      </c>
      <c r="AH541" s="83">
        <f t="shared" si="442"/>
        <v>0</v>
      </c>
      <c r="AI541" s="83">
        <f t="shared" si="443"/>
        <v>0</v>
      </c>
      <c r="AJ541" s="83">
        <f t="shared" si="444"/>
        <v>0</v>
      </c>
      <c r="AK541" s="83">
        <f t="shared" si="445"/>
        <v>0</v>
      </c>
      <c r="AL541" s="83">
        <f t="shared" si="446"/>
        <v>0</v>
      </c>
      <c r="AM541" s="83">
        <f t="shared" si="447"/>
        <v>0</v>
      </c>
      <c r="AN541" s="83">
        <f t="shared" si="448"/>
        <v>0</v>
      </c>
      <c r="AO541" s="83">
        <f t="shared" si="449"/>
        <v>0</v>
      </c>
      <c r="AP541" s="83">
        <f t="shared" si="450"/>
        <v>0</v>
      </c>
      <c r="AQ541" s="83">
        <f t="shared" si="451"/>
        <v>0</v>
      </c>
      <c r="AR541" s="83">
        <f t="shared" si="452"/>
        <v>0</v>
      </c>
      <c r="AT541" t="s">
        <v>15</v>
      </c>
    </row>
    <row r="542" spans="1:46" x14ac:dyDescent="0.25">
      <c r="A542" s="10" t="str">
        <f>KPCO_Additions_Summer!A542</f>
        <v>Residential - High_26-30</v>
      </c>
      <c r="B542" s="10">
        <f>KPCO_Additions_Summer!B542</f>
        <v>2025</v>
      </c>
      <c r="C542" s="10" t="str">
        <f>KPCO_Additions_Summer!C542</f>
        <v>DSM Resources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2"/>
      <c r="R542" s="83">
        <f t="shared" si="430"/>
        <v>0</v>
      </c>
      <c r="S542" s="83">
        <f t="shared" si="431"/>
        <v>0</v>
      </c>
      <c r="T542" s="83">
        <f t="shared" si="432"/>
        <v>0</v>
      </c>
      <c r="U542" s="83">
        <f t="shared" si="433"/>
        <v>0</v>
      </c>
      <c r="V542" s="83">
        <f t="shared" si="439"/>
        <v>0</v>
      </c>
      <c r="W542" s="83">
        <f t="shared" si="439"/>
        <v>0</v>
      </c>
      <c r="X542" s="83">
        <f t="shared" si="436"/>
        <v>0</v>
      </c>
      <c r="Y542" s="83">
        <f t="shared" si="437"/>
        <v>0</v>
      </c>
      <c r="Z542" s="83">
        <f t="shared" si="438"/>
        <v>0</v>
      </c>
      <c r="AA542" s="83">
        <f t="shared" si="453"/>
        <v>0</v>
      </c>
      <c r="AB542" s="83">
        <f t="shared" si="440"/>
        <v>0</v>
      </c>
      <c r="AC542" s="83">
        <f t="shared" si="440"/>
        <v>0</v>
      </c>
      <c r="AD542" s="83">
        <f t="shared" si="454"/>
        <v>0</v>
      </c>
      <c r="AF542" s="83">
        <f t="shared" si="455"/>
        <v>0</v>
      </c>
      <c r="AG542" s="83">
        <f t="shared" si="441"/>
        <v>0</v>
      </c>
      <c r="AH542" s="83">
        <f t="shared" si="442"/>
        <v>0</v>
      </c>
      <c r="AI542" s="83">
        <f t="shared" si="443"/>
        <v>0</v>
      </c>
      <c r="AJ542" s="83">
        <f t="shared" si="444"/>
        <v>0</v>
      </c>
      <c r="AK542" s="83">
        <f t="shared" si="445"/>
        <v>0</v>
      </c>
      <c r="AL542" s="83">
        <f t="shared" si="446"/>
        <v>0</v>
      </c>
      <c r="AM542" s="83">
        <f t="shared" si="447"/>
        <v>0</v>
      </c>
      <c r="AN542" s="83">
        <f t="shared" si="448"/>
        <v>0</v>
      </c>
      <c r="AO542" s="83">
        <f t="shared" si="449"/>
        <v>0</v>
      </c>
      <c r="AP542" s="83">
        <f t="shared" si="450"/>
        <v>0</v>
      </c>
      <c r="AQ542" s="83">
        <f t="shared" si="451"/>
        <v>0</v>
      </c>
      <c r="AR542" s="83">
        <f t="shared" si="452"/>
        <v>0</v>
      </c>
      <c r="AT542" t="s">
        <v>15</v>
      </c>
    </row>
    <row r="543" spans="1:46" x14ac:dyDescent="0.25">
      <c r="A543" s="10" t="str">
        <f>KPCO_Additions_Summer!A543</f>
        <v>Residential - High_26-30</v>
      </c>
      <c r="B543" s="10">
        <f>KPCO_Additions_Summer!B543</f>
        <v>2026</v>
      </c>
      <c r="C543" s="10" t="str">
        <f>KPCO_Additions_Summer!C543</f>
        <v>DSM Resources</v>
      </c>
      <c r="D543" s="103"/>
      <c r="E543" s="106"/>
      <c r="F543" s="103"/>
      <c r="G543" s="103"/>
      <c r="H543" s="103">
        <v>2.2542055963469281</v>
      </c>
      <c r="I543" s="103"/>
      <c r="J543" s="103">
        <v>2.2542055963469281</v>
      </c>
      <c r="K543" s="103"/>
      <c r="L543" s="103"/>
      <c r="M543" s="103">
        <v>2.2542055963469281</v>
      </c>
      <c r="N543" s="103"/>
      <c r="O543" s="103"/>
      <c r="P543" s="102"/>
      <c r="R543" s="83">
        <f t="shared" si="430"/>
        <v>0</v>
      </c>
      <c r="S543" s="83">
        <f t="shared" si="431"/>
        <v>0</v>
      </c>
      <c r="T543" s="83">
        <f t="shared" si="432"/>
        <v>0</v>
      </c>
      <c r="U543" s="83">
        <f t="shared" si="433"/>
        <v>0</v>
      </c>
      <c r="V543" s="83">
        <f t="shared" si="439"/>
        <v>2.2542055963469281</v>
      </c>
      <c r="W543" s="83">
        <f t="shared" si="439"/>
        <v>0</v>
      </c>
      <c r="X543" s="83">
        <f t="shared" si="436"/>
        <v>2.2542055963469281</v>
      </c>
      <c r="Y543" s="83">
        <f t="shared" si="437"/>
        <v>0</v>
      </c>
      <c r="Z543" s="83">
        <f t="shared" si="438"/>
        <v>0</v>
      </c>
      <c r="AA543" s="83">
        <f t="shared" si="453"/>
        <v>2.2542055963469281</v>
      </c>
      <c r="AB543" s="83">
        <f t="shared" si="440"/>
        <v>0</v>
      </c>
      <c r="AC543" s="83">
        <f t="shared" si="440"/>
        <v>0</v>
      </c>
      <c r="AD543" s="83">
        <f t="shared" si="454"/>
        <v>0</v>
      </c>
      <c r="AF543" s="83">
        <f t="shared" si="455"/>
        <v>0</v>
      </c>
      <c r="AG543" s="83">
        <f t="shared" si="441"/>
        <v>0</v>
      </c>
      <c r="AH543" s="83">
        <f t="shared" si="442"/>
        <v>0</v>
      </c>
      <c r="AI543" s="83">
        <f t="shared" si="443"/>
        <v>0</v>
      </c>
      <c r="AJ543" s="83">
        <f t="shared" si="444"/>
        <v>2.2542055963469281</v>
      </c>
      <c r="AK543" s="83">
        <f t="shared" si="445"/>
        <v>0</v>
      </c>
      <c r="AL543" s="83">
        <f t="shared" si="446"/>
        <v>2.2542055963469281</v>
      </c>
      <c r="AM543" s="83">
        <f t="shared" si="447"/>
        <v>0</v>
      </c>
      <c r="AN543" s="83">
        <f t="shared" si="448"/>
        <v>0</v>
      </c>
      <c r="AO543" s="83">
        <f t="shared" si="449"/>
        <v>2.2542055963469281</v>
      </c>
      <c r="AP543" s="83">
        <f t="shared" si="450"/>
        <v>0</v>
      </c>
      <c r="AQ543" s="83">
        <f t="shared" si="451"/>
        <v>0</v>
      </c>
      <c r="AR543" s="83">
        <f t="shared" si="452"/>
        <v>0</v>
      </c>
      <c r="AT543" t="s">
        <v>15</v>
      </c>
    </row>
    <row r="544" spans="1:46" x14ac:dyDescent="0.25">
      <c r="A544" s="10" t="str">
        <f>KPCO_Additions_Summer!A544</f>
        <v>Residential - High_26-30</v>
      </c>
      <c r="B544" s="10">
        <f>KPCO_Additions_Summer!B544</f>
        <v>2027</v>
      </c>
      <c r="C544" s="10" t="str">
        <f>KPCO_Additions_Summer!C544</f>
        <v>DSM Resources</v>
      </c>
      <c r="D544" s="103"/>
      <c r="E544" s="106"/>
      <c r="F544" s="103"/>
      <c r="G544" s="103"/>
      <c r="H544" s="103">
        <v>4.308470370570487</v>
      </c>
      <c r="I544" s="103"/>
      <c r="J544" s="103">
        <v>4.308470370570487</v>
      </c>
      <c r="K544" s="103"/>
      <c r="L544" s="103"/>
      <c r="M544" s="103">
        <v>4.308470370570487</v>
      </c>
      <c r="N544" s="103"/>
      <c r="O544" s="103"/>
      <c r="P544" s="102"/>
      <c r="R544" s="83">
        <f t="shared" si="430"/>
        <v>0</v>
      </c>
      <c r="S544" s="83">
        <f t="shared" si="431"/>
        <v>0</v>
      </c>
      <c r="T544" s="83">
        <f t="shared" si="432"/>
        <v>0</v>
      </c>
      <c r="U544" s="83">
        <f t="shared" si="433"/>
        <v>0</v>
      </c>
      <c r="V544" s="83">
        <f t="shared" si="439"/>
        <v>4.308470370570487</v>
      </c>
      <c r="W544" s="83">
        <f t="shared" si="439"/>
        <v>0</v>
      </c>
      <c r="X544" s="83">
        <f t="shared" si="436"/>
        <v>4.308470370570487</v>
      </c>
      <c r="Y544" s="83">
        <f t="shared" si="437"/>
        <v>0</v>
      </c>
      <c r="Z544" s="83">
        <f t="shared" si="438"/>
        <v>0</v>
      </c>
      <c r="AA544" s="83">
        <f t="shared" si="453"/>
        <v>4.308470370570487</v>
      </c>
      <c r="AB544" s="83">
        <f t="shared" si="440"/>
        <v>0</v>
      </c>
      <c r="AC544" s="83">
        <f t="shared" si="440"/>
        <v>0</v>
      </c>
      <c r="AD544" s="83">
        <f t="shared" si="454"/>
        <v>0</v>
      </c>
      <c r="AF544" s="83">
        <f t="shared" si="455"/>
        <v>0</v>
      </c>
      <c r="AG544" s="83">
        <f t="shared" si="441"/>
        <v>0</v>
      </c>
      <c r="AH544" s="83">
        <f t="shared" si="442"/>
        <v>0</v>
      </c>
      <c r="AI544" s="83">
        <f t="shared" si="443"/>
        <v>0</v>
      </c>
      <c r="AJ544" s="83">
        <f t="shared" si="444"/>
        <v>4.308470370570487</v>
      </c>
      <c r="AK544" s="83">
        <f t="shared" si="445"/>
        <v>0</v>
      </c>
      <c r="AL544" s="83">
        <f t="shared" si="446"/>
        <v>4.308470370570487</v>
      </c>
      <c r="AM544" s="83">
        <f t="shared" si="447"/>
        <v>0</v>
      </c>
      <c r="AN544" s="83">
        <f t="shared" si="448"/>
        <v>0</v>
      </c>
      <c r="AO544" s="83">
        <f t="shared" si="449"/>
        <v>4.308470370570487</v>
      </c>
      <c r="AP544" s="83">
        <f t="shared" si="450"/>
        <v>0</v>
      </c>
      <c r="AQ544" s="83">
        <f t="shared" si="451"/>
        <v>0</v>
      </c>
      <c r="AR544" s="83">
        <f t="shared" si="452"/>
        <v>0</v>
      </c>
      <c r="AT544" t="s">
        <v>15</v>
      </c>
    </row>
    <row r="545" spans="1:46" x14ac:dyDescent="0.25">
      <c r="A545" s="10" t="str">
        <f>KPCO_Additions_Summer!A545</f>
        <v>Residential - High_26-30</v>
      </c>
      <c r="B545" s="10">
        <f>KPCO_Additions_Summer!B545</f>
        <v>2028</v>
      </c>
      <c r="C545" s="10" t="str">
        <f>KPCO_Additions_Summer!C545</f>
        <v>DSM Resources</v>
      </c>
      <c r="D545" s="103"/>
      <c r="E545" s="106"/>
      <c r="F545" s="103"/>
      <c r="G545" s="103"/>
      <c r="H545" s="103">
        <v>6.1530654454019089</v>
      </c>
      <c r="I545" s="103"/>
      <c r="J545" s="103">
        <v>6.1530654454019089</v>
      </c>
      <c r="K545" s="103"/>
      <c r="L545" s="103"/>
      <c r="M545" s="103">
        <v>6.1530654454019089</v>
      </c>
      <c r="N545" s="103"/>
      <c r="O545" s="103"/>
      <c r="P545" s="102"/>
      <c r="R545" s="83">
        <f t="shared" si="430"/>
        <v>0</v>
      </c>
      <c r="S545" s="83">
        <f t="shared" si="431"/>
        <v>0</v>
      </c>
      <c r="T545" s="83">
        <f t="shared" si="432"/>
        <v>0</v>
      </c>
      <c r="U545" s="83">
        <f t="shared" si="433"/>
        <v>0</v>
      </c>
      <c r="V545" s="83">
        <f t="shared" si="439"/>
        <v>6.1530654454019089</v>
      </c>
      <c r="W545" s="83">
        <f t="shared" si="439"/>
        <v>0</v>
      </c>
      <c r="X545" s="83">
        <f t="shared" si="436"/>
        <v>6.1530654454019089</v>
      </c>
      <c r="Y545" s="83">
        <f t="shared" si="437"/>
        <v>0</v>
      </c>
      <c r="Z545" s="83">
        <f t="shared" si="438"/>
        <v>0</v>
      </c>
      <c r="AA545" s="83">
        <f t="shared" si="453"/>
        <v>6.1530654454019089</v>
      </c>
      <c r="AB545" s="83">
        <f t="shared" si="440"/>
        <v>0</v>
      </c>
      <c r="AC545" s="83">
        <f t="shared" si="440"/>
        <v>0</v>
      </c>
      <c r="AD545" s="83">
        <f t="shared" si="454"/>
        <v>0</v>
      </c>
      <c r="AF545" s="83">
        <f t="shared" si="455"/>
        <v>0</v>
      </c>
      <c r="AG545" s="83">
        <f t="shared" si="441"/>
        <v>0</v>
      </c>
      <c r="AH545" s="83">
        <f t="shared" si="442"/>
        <v>0</v>
      </c>
      <c r="AI545" s="83">
        <f t="shared" si="443"/>
        <v>0</v>
      </c>
      <c r="AJ545" s="83">
        <f t="shared" si="444"/>
        <v>6.1530654454019089</v>
      </c>
      <c r="AK545" s="83">
        <f t="shared" si="445"/>
        <v>0</v>
      </c>
      <c r="AL545" s="83">
        <f t="shared" si="446"/>
        <v>6.1530654454019089</v>
      </c>
      <c r="AM545" s="83">
        <f t="shared" si="447"/>
        <v>0</v>
      </c>
      <c r="AN545" s="83">
        <f t="shared" si="448"/>
        <v>0</v>
      </c>
      <c r="AO545" s="83">
        <f t="shared" si="449"/>
        <v>6.1530654454019089</v>
      </c>
      <c r="AP545" s="83">
        <f t="shared" si="450"/>
        <v>0</v>
      </c>
      <c r="AQ545" s="83">
        <f t="shared" si="451"/>
        <v>0</v>
      </c>
      <c r="AR545" s="83">
        <f t="shared" si="452"/>
        <v>0</v>
      </c>
      <c r="AT545" t="s">
        <v>15</v>
      </c>
    </row>
    <row r="546" spans="1:46" x14ac:dyDescent="0.25">
      <c r="A546" s="10" t="str">
        <f>KPCO_Additions_Summer!A546</f>
        <v>Residential - High_26-30</v>
      </c>
      <c r="B546" s="10">
        <f>KPCO_Additions_Summer!B546</f>
        <v>2029</v>
      </c>
      <c r="C546" s="10" t="str">
        <f>KPCO_Additions_Summer!C546</f>
        <v>DSM Resources</v>
      </c>
      <c r="D546" s="103"/>
      <c r="E546" s="106"/>
      <c r="F546" s="103"/>
      <c r="G546" s="103"/>
      <c r="H546" s="103">
        <v>7.7703157421892124</v>
      </c>
      <c r="I546" s="103"/>
      <c r="J546" s="103">
        <v>7.7703157421892124</v>
      </c>
      <c r="K546" s="103"/>
      <c r="L546" s="103"/>
      <c r="M546" s="103">
        <v>7.7703157421892124</v>
      </c>
      <c r="N546" s="103"/>
      <c r="O546" s="103"/>
      <c r="P546" s="102"/>
      <c r="R546" s="83">
        <f t="shared" si="430"/>
        <v>0</v>
      </c>
      <c r="S546" s="83">
        <f t="shared" si="431"/>
        <v>0</v>
      </c>
      <c r="T546" s="83">
        <f t="shared" si="432"/>
        <v>0</v>
      </c>
      <c r="U546" s="83">
        <f t="shared" si="433"/>
        <v>0</v>
      </c>
      <c r="V546" s="83">
        <f t="shared" si="439"/>
        <v>7.7703157421892124</v>
      </c>
      <c r="W546" s="83">
        <f t="shared" si="439"/>
        <v>0</v>
      </c>
      <c r="X546" s="83">
        <f t="shared" si="436"/>
        <v>7.7703157421892124</v>
      </c>
      <c r="Y546" s="83">
        <f t="shared" si="437"/>
        <v>0</v>
      </c>
      <c r="Z546" s="83">
        <f t="shared" si="438"/>
        <v>0</v>
      </c>
      <c r="AA546" s="83">
        <f t="shared" si="453"/>
        <v>7.7703157421892124</v>
      </c>
      <c r="AB546" s="83">
        <f t="shared" si="440"/>
        <v>0</v>
      </c>
      <c r="AC546" s="83">
        <f t="shared" si="440"/>
        <v>0</v>
      </c>
      <c r="AD546" s="83">
        <f t="shared" si="454"/>
        <v>0</v>
      </c>
      <c r="AF546" s="83">
        <f t="shared" si="455"/>
        <v>0</v>
      </c>
      <c r="AG546" s="83">
        <f t="shared" si="441"/>
        <v>0</v>
      </c>
      <c r="AH546" s="83">
        <f t="shared" si="442"/>
        <v>0</v>
      </c>
      <c r="AI546" s="83">
        <f t="shared" si="443"/>
        <v>0</v>
      </c>
      <c r="AJ546" s="83">
        <f t="shared" si="444"/>
        <v>7.7703157421892124</v>
      </c>
      <c r="AK546" s="83">
        <f t="shared" si="445"/>
        <v>0</v>
      </c>
      <c r="AL546" s="83">
        <f t="shared" si="446"/>
        <v>7.7703157421892124</v>
      </c>
      <c r="AM546" s="83">
        <f t="shared" si="447"/>
        <v>0</v>
      </c>
      <c r="AN546" s="83">
        <f t="shared" si="448"/>
        <v>0</v>
      </c>
      <c r="AO546" s="83">
        <f t="shared" si="449"/>
        <v>7.7703157421892124</v>
      </c>
      <c r="AP546" s="83">
        <f t="shared" si="450"/>
        <v>0</v>
      </c>
      <c r="AQ546" s="83">
        <f t="shared" si="451"/>
        <v>0</v>
      </c>
      <c r="AR546" s="83">
        <f t="shared" si="452"/>
        <v>0</v>
      </c>
      <c r="AT546" t="s">
        <v>15</v>
      </c>
    </row>
    <row r="547" spans="1:46" x14ac:dyDescent="0.25">
      <c r="A547" s="10" t="str">
        <f>KPCO_Additions_Summer!A547</f>
        <v>Residential - High_26-30</v>
      </c>
      <c r="B547" s="10">
        <f>KPCO_Additions_Summer!B547</f>
        <v>2030</v>
      </c>
      <c r="C547" s="10" t="str">
        <f>KPCO_Additions_Summer!C547</f>
        <v>DSM Resources</v>
      </c>
      <c r="D547" s="103"/>
      <c r="E547" s="106"/>
      <c r="F547" s="103"/>
      <c r="G547" s="103"/>
      <c r="H547" s="103">
        <v>9.1455067145444922</v>
      </c>
      <c r="I547" s="103"/>
      <c r="J547" s="103">
        <v>9.1455067145444922</v>
      </c>
      <c r="K547" s="103"/>
      <c r="L547" s="103"/>
      <c r="M547" s="103">
        <v>9.1455067145444922</v>
      </c>
      <c r="N547" s="103"/>
      <c r="O547" s="103"/>
      <c r="P547" s="102"/>
      <c r="R547" s="83">
        <f t="shared" si="430"/>
        <v>0</v>
      </c>
      <c r="S547" s="83">
        <f t="shared" si="431"/>
        <v>0</v>
      </c>
      <c r="T547" s="83">
        <f t="shared" si="432"/>
        <v>0</v>
      </c>
      <c r="U547" s="83">
        <f t="shared" si="433"/>
        <v>0</v>
      </c>
      <c r="V547" s="83">
        <f t="shared" si="439"/>
        <v>9.1455067145444922</v>
      </c>
      <c r="W547" s="83">
        <f t="shared" si="439"/>
        <v>0</v>
      </c>
      <c r="X547" s="83">
        <f t="shared" si="436"/>
        <v>9.1455067145444922</v>
      </c>
      <c r="Y547" s="83">
        <f t="shared" si="437"/>
        <v>0</v>
      </c>
      <c r="Z547" s="83">
        <f t="shared" si="438"/>
        <v>0</v>
      </c>
      <c r="AA547" s="83">
        <f t="shared" si="453"/>
        <v>9.1455067145444922</v>
      </c>
      <c r="AB547" s="83">
        <f t="shared" si="440"/>
        <v>0</v>
      </c>
      <c r="AC547" s="83">
        <f t="shared" si="440"/>
        <v>0</v>
      </c>
      <c r="AD547" s="83">
        <f t="shared" si="454"/>
        <v>0</v>
      </c>
      <c r="AF547" s="83">
        <f t="shared" si="455"/>
        <v>0</v>
      </c>
      <c r="AG547" s="83">
        <f t="shared" si="441"/>
        <v>0</v>
      </c>
      <c r="AH547" s="83">
        <f t="shared" si="442"/>
        <v>0</v>
      </c>
      <c r="AI547" s="83">
        <f t="shared" si="443"/>
        <v>0</v>
      </c>
      <c r="AJ547" s="83">
        <f t="shared" si="444"/>
        <v>9.1455067145444922</v>
      </c>
      <c r="AK547" s="83">
        <f t="shared" si="445"/>
        <v>0</v>
      </c>
      <c r="AL547" s="83">
        <f t="shared" si="446"/>
        <v>9.1455067145444922</v>
      </c>
      <c r="AM547" s="83">
        <f t="shared" si="447"/>
        <v>0</v>
      </c>
      <c r="AN547" s="83">
        <f t="shared" si="448"/>
        <v>0</v>
      </c>
      <c r="AO547" s="83">
        <f t="shared" si="449"/>
        <v>9.1455067145444922</v>
      </c>
      <c r="AP547" s="83">
        <f t="shared" si="450"/>
        <v>0</v>
      </c>
      <c r="AQ547" s="83">
        <f t="shared" si="451"/>
        <v>0</v>
      </c>
      <c r="AR547" s="83">
        <f t="shared" si="452"/>
        <v>0</v>
      </c>
      <c r="AT547" t="s">
        <v>15</v>
      </c>
    </row>
    <row r="548" spans="1:46" x14ac:dyDescent="0.25">
      <c r="A548" s="10" t="str">
        <f>KPCO_Additions_Summer!A548</f>
        <v>Residential - High_26-30</v>
      </c>
      <c r="B548" s="10">
        <f>KPCO_Additions_Summer!B548</f>
        <v>2031</v>
      </c>
      <c r="C548" s="10" t="str">
        <f>KPCO_Additions_Summer!C548</f>
        <v>DSM Resources</v>
      </c>
      <c r="D548" s="103"/>
      <c r="E548" s="106"/>
      <c r="F548" s="103"/>
      <c r="G548" s="103"/>
      <c r="H548" s="103">
        <v>8.2348842368544322</v>
      </c>
      <c r="I548" s="103"/>
      <c r="J548" s="103">
        <v>8.2348842368544322</v>
      </c>
      <c r="K548" s="103"/>
      <c r="L548" s="103"/>
      <c r="M548" s="103">
        <v>8.2348842368544322</v>
      </c>
      <c r="N548" s="103"/>
      <c r="O548" s="103"/>
      <c r="P548" s="102"/>
      <c r="R548" s="83">
        <f t="shared" si="430"/>
        <v>0</v>
      </c>
      <c r="S548" s="83">
        <f t="shared" si="431"/>
        <v>0</v>
      </c>
      <c r="T548" s="83">
        <f t="shared" si="432"/>
        <v>0</v>
      </c>
      <c r="U548" s="83">
        <f t="shared" si="433"/>
        <v>0</v>
      </c>
      <c r="V548" s="83">
        <f t="shared" si="439"/>
        <v>8.2348842368544322</v>
      </c>
      <c r="W548" s="83">
        <f t="shared" si="439"/>
        <v>0</v>
      </c>
      <c r="X548" s="83">
        <f t="shared" si="436"/>
        <v>8.2348842368544322</v>
      </c>
      <c r="Y548" s="83">
        <f t="shared" si="437"/>
        <v>0</v>
      </c>
      <c r="Z548" s="83">
        <f t="shared" si="438"/>
        <v>0</v>
      </c>
      <c r="AA548" s="83">
        <f t="shared" si="453"/>
        <v>8.2348842368544322</v>
      </c>
      <c r="AB548" s="83">
        <f t="shared" si="440"/>
        <v>0</v>
      </c>
      <c r="AC548" s="83">
        <f t="shared" si="440"/>
        <v>0</v>
      </c>
      <c r="AD548" s="83">
        <f t="shared" si="454"/>
        <v>0</v>
      </c>
      <c r="AF548" s="83">
        <f t="shared" si="455"/>
        <v>0</v>
      </c>
      <c r="AG548" s="83">
        <f t="shared" si="441"/>
        <v>0</v>
      </c>
      <c r="AH548" s="83">
        <f t="shared" si="442"/>
        <v>0</v>
      </c>
      <c r="AI548" s="83">
        <f t="shared" si="443"/>
        <v>0</v>
      </c>
      <c r="AJ548" s="83">
        <f t="shared" si="444"/>
        <v>8.2348842368544322</v>
      </c>
      <c r="AK548" s="83">
        <f t="shared" si="445"/>
        <v>0</v>
      </c>
      <c r="AL548" s="83">
        <f t="shared" si="446"/>
        <v>8.2348842368544322</v>
      </c>
      <c r="AM548" s="83">
        <f t="shared" si="447"/>
        <v>0</v>
      </c>
      <c r="AN548" s="83">
        <f t="shared" si="448"/>
        <v>0</v>
      </c>
      <c r="AO548" s="83">
        <f t="shared" si="449"/>
        <v>8.2348842368544322</v>
      </c>
      <c r="AP548" s="83">
        <f t="shared" si="450"/>
        <v>0</v>
      </c>
      <c r="AQ548" s="83">
        <f t="shared" si="451"/>
        <v>0</v>
      </c>
      <c r="AR548" s="83">
        <f t="shared" si="452"/>
        <v>0</v>
      </c>
      <c r="AT548" t="s">
        <v>15</v>
      </c>
    </row>
    <row r="549" spans="1:46" x14ac:dyDescent="0.25">
      <c r="A549" s="10" t="str">
        <f>KPCO_Additions_Summer!A549</f>
        <v>Residential - High_26-30</v>
      </c>
      <c r="B549" s="10">
        <f>KPCO_Additions_Summer!B549</f>
        <v>2032</v>
      </c>
      <c r="C549" s="10" t="str">
        <f>KPCO_Additions_Summer!C549</f>
        <v>DSM Resources</v>
      </c>
      <c r="D549" s="103"/>
      <c r="E549" s="106"/>
      <c r="F549" s="103"/>
      <c r="G549" s="103"/>
      <c r="H549" s="103">
        <v>7.2764416268454157</v>
      </c>
      <c r="I549" s="103"/>
      <c r="J549" s="103">
        <v>7.2764416268454157</v>
      </c>
      <c r="K549" s="103"/>
      <c r="L549" s="103"/>
      <c r="M549" s="103">
        <v>7.2764416268454157</v>
      </c>
      <c r="N549" s="103"/>
      <c r="O549" s="103"/>
      <c r="P549" s="102"/>
      <c r="R549" s="83">
        <f t="shared" si="430"/>
        <v>0</v>
      </c>
      <c r="S549" s="83">
        <f t="shared" si="431"/>
        <v>0</v>
      </c>
      <c r="T549" s="83">
        <f t="shared" si="432"/>
        <v>0</v>
      </c>
      <c r="U549" s="83">
        <f t="shared" si="433"/>
        <v>0</v>
      </c>
      <c r="V549" s="83">
        <f t="shared" si="439"/>
        <v>7.2764416268454157</v>
      </c>
      <c r="W549" s="83">
        <f t="shared" si="439"/>
        <v>0</v>
      </c>
      <c r="X549" s="83">
        <f t="shared" si="436"/>
        <v>7.2764416268454157</v>
      </c>
      <c r="Y549" s="83">
        <f t="shared" si="437"/>
        <v>0</v>
      </c>
      <c r="Z549" s="83">
        <f t="shared" si="438"/>
        <v>0</v>
      </c>
      <c r="AA549" s="83">
        <f t="shared" si="453"/>
        <v>7.2764416268454157</v>
      </c>
      <c r="AB549" s="83">
        <f t="shared" si="440"/>
        <v>0</v>
      </c>
      <c r="AC549" s="83">
        <f t="shared" si="440"/>
        <v>0</v>
      </c>
      <c r="AD549" s="83">
        <f t="shared" si="454"/>
        <v>0</v>
      </c>
      <c r="AF549" s="83">
        <f t="shared" si="455"/>
        <v>0</v>
      </c>
      <c r="AG549" s="83">
        <f t="shared" si="441"/>
        <v>0</v>
      </c>
      <c r="AH549" s="83">
        <f t="shared" si="442"/>
        <v>0</v>
      </c>
      <c r="AI549" s="83">
        <f t="shared" si="443"/>
        <v>0</v>
      </c>
      <c r="AJ549" s="83">
        <f t="shared" si="444"/>
        <v>7.2764416268454157</v>
      </c>
      <c r="AK549" s="83">
        <f t="shared" si="445"/>
        <v>0</v>
      </c>
      <c r="AL549" s="83">
        <f t="shared" si="446"/>
        <v>7.2764416268454157</v>
      </c>
      <c r="AM549" s="83">
        <f t="shared" si="447"/>
        <v>0</v>
      </c>
      <c r="AN549" s="83">
        <f t="shared" si="448"/>
        <v>0</v>
      </c>
      <c r="AO549" s="83">
        <f t="shared" si="449"/>
        <v>7.2764416268454157</v>
      </c>
      <c r="AP549" s="83">
        <f t="shared" si="450"/>
        <v>0</v>
      </c>
      <c r="AQ549" s="83">
        <f t="shared" si="451"/>
        <v>0</v>
      </c>
      <c r="AR549" s="83">
        <f t="shared" si="452"/>
        <v>0</v>
      </c>
      <c r="AT549" t="s">
        <v>15</v>
      </c>
    </row>
    <row r="550" spans="1:46" x14ac:dyDescent="0.25">
      <c r="A550" s="10" t="str">
        <f>KPCO_Additions_Summer!A550</f>
        <v>Residential - High_26-30</v>
      </c>
      <c r="B550" s="10">
        <f>KPCO_Additions_Summer!B550</f>
        <v>2033</v>
      </c>
      <c r="C550" s="10" t="str">
        <f>KPCO_Additions_Summer!C550</f>
        <v>DSM Resources</v>
      </c>
      <c r="D550" s="103"/>
      <c r="E550" s="106"/>
      <c r="F550" s="103"/>
      <c r="G550" s="103"/>
      <c r="H550" s="103">
        <v>6.2914029083497445</v>
      </c>
      <c r="I550" s="103"/>
      <c r="J550" s="103">
        <v>6.2914029083497445</v>
      </c>
      <c r="K550" s="103"/>
      <c r="L550" s="103"/>
      <c r="M550" s="103">
        <v>6.2914029083497445</v>
      </c>
      <c r="N550" s="103"/>
      <c r="O550" s="103"/>
      <c r="P550" s="102"/>
      <c r="R550" s="83">
        <f t="shared" si="430"/>
        <v>0</v>
      </c>
      <c r="S550" s="83">
        <f t="shared" si="431"/>
        <v>0</v>
      </c>
      <c r="T550" s="83">
        <f t="shared" si="432"/>
        <v>0</v>
      </c>
      <c r="U550" s="83">
        <f t="shared" si="433"/>
        <v>0</v>
      </c>
      <c r="V550" s="83">
        <f t="shared" si="439"/>
        <v>6.2914029083497445</v>
      </c>
      <c r="W550" s="83">
        <f t="shared" si="439"/>
        <v>0</v>
      </c>
      <c r="X550" s="83">
        <f t="shared" si="436"/>
        <v>6.2914029083497445</v>
      </c>
      <c r="Y550" s="83">
        <f t="shared" si="437"/>
        <v>0</v>
      </c>
      <c r="Z550" s="83">
        <f t="shared" si="438"/>
        <v>0</v>
      </c>
      <c r="AA550" s="83">
        <f t="shared" si="453"/>
        <v>6.2914029083497445</v>
      </c>
      <c r="AB550" s="83">
        <f t="shared" si="440"/>
        <v>0</v>
      </c>
      <c r="AC550" s="83">
        <f t="shared" si="440"/>
        <v>0</v>
      </c>
      <c r="AD550" s="83">
        <f t="shared" si="454"/>
        <v>0</v>
      </c>
      <c r="AF550" s="83">
        <f t="shared" si="455"/>
        <v>0</v>
      </c>
      <c r="AG550" s="83">
        <f t="shared" si="441"/>
        <v>0</v>
      </c>
      <c r="AH550" s="83">
        <f t="shared" si="442"/>
        <v>0</v>
      </c>
      <c r="AI550" s="83">
        <f t="shared" si="443"/>
        <v>0</v>
      </c>
      <c r="AJ550" s="83">
        <f t="shared" si="444"/>
        <v>6.2914029083497445</v>
      </c>
      <c r="AK550" s="83">
        <f t="shared" si="445"/>
        <v>0</v>
      </c>
      <c r="AL550" s="83">
        <f t="shared" si="446"/>
        <v>6.2914029083497445</v>
      </c>
      <c r="AM550" s="83">
        <f t="shared" si="447"/>
        <v>0</v>
      </c>
      <c r="AN550" s="83">
        <f t="shared" si="448"/>
        <v>0</v>
      </c>
      <c r="AO550" s="83">
        <f t="shared" si="449"/>
        <v>6.2914029083497445</v>
      </c>
      <c r="AP550" s="83">
        <f t="shared" si="450"/>
        <v>0</v>
      </c>
      <c r="AQ550" s="83">
        <f t="shared" si="451"/>
        <v>0</v>
      </c>
      <c r="AR550" s="83">
        <f t="shared" si="452"/>
        <v>0</v>
      </c>
      <c r="AT550" t="s">
        <v>15</v>
      </c>
    </row>
    <row r="551" spans="1:46" x14ac:dyDescent="0.25">
      <c r="A551" s="10" t="str">
        <f>KPCO_Additions_Summer!A551</f>
        <v>Residential - High_26-30</v>
      </c>
      <c r="B551" s="10">
        <f>KPCO_Additions_Summer!B551</f>
        <v>2034</v>
      </c>
      <c r="C551" s="10" t="str">
        <f>KPCO_Additions_Summer!C551</f>
        <v>DSM Resources</v>
      </c>
      <c r="D551" s="103"/>
      <c r="E551" s="106"/>
      <c r="F551" s="103"/>
      <c r="G551" s="103"/>
      <c r="H551" s="103">
        <v>5.3035165604529348</v>
      </c>
      <c r="I551" s="103"/>
      <c r="J551" s="103">
        <v>5.3035165604529348</v>
      </c>
      <c r="K551" s="103"/>
      <c r="L551" s="103"/>
      <c r="M551" s="103">
        <v>5.3035165604529348</v>
      </c>
      <c r="N551" s="103"/>
      <c r="O551" s="103"/>
      <c r="P551" s="102"/>
      <c r="R551" s="83">
        <f t="shared" si="430"/>
        <v>0</v>
      </c>
      <c r="S551" s="83">
        <f t="shared" si="431"/>
        <v>0</v>
      </c>
      <c r="T551" s="83">
        <f t="shared" si="432"/>
        <v>0</v>
      </c>
      <c r="U551" s="83">
        <f t="shared" si="433"/>
        <v>0</v>
      </c>
      <c r="V551" s="83">
        <f t="shared" si="439"/>
        <v>5.3035165604529348</v>
      </c>
      <c r="W551" s="83">
        <f t="shared" si="439"/>
        <v>0</v>
      </c>
      <c r="X551" s="83">
        <f t="shared" si="436"/>
        <v>5.3035165604529348</v>
      </c>
      <c r="Y551" s="83">
        <f t="shared" si="437"/>
        <v>0</v>
      </c>
      <c r="Z551" s="83">
        <f t="shared" si="438"/>
        <v>0</v>
      </c>
      <c r="AA551" s="83">
        <f t="shared" si="453"/>
        <v>5.3035165604529348</v>
      </c>
      <c r="AB551" s="83">
        <f t="shared" si="440"/>
        <v>0</v>
      </c>
      <c r="AC551" s="83">
        <f t="shared" si="440"/>
        <v>0</v>
      </c>
      <c r="AD551" s="83">
        <f t="shared" si="454"/>
        <v>0</v>
      </c>
      <c r="AF551" s="83">
        <f t="shared" si="455"/>
        <v>0</v>
      </c>
      <c r="AG551" s="83">
        <f t="shared" si="441"/>
        <v>0</v>
      </c>
      <c r="AH551" s="83">
        <f t="shared" si="442"/>
        <v>0</v>
      </c>
      <c r="AI551" s="83">
        <f t="shared" si="443"/>
        <v>0</v>
      </c>
      <c r="AJ551" s="83">
        <f t="shared" si="444"/>
        <v>5.3035165604529348</v>
      </c>
      <c r="AK551" s="83">
        <f t="shared" si="445"/>
        <v>0</v>
      </c>
      <c r="AL551" s="83">
        <f t="shared" si="446"/>
        <v>5.3035165604529348</v>
      </c>
      <c r="AM551" s="83">
        <f t="shared" si="447"/>
        <v>0</v>
      </c>
      <c r="AN551" s="83">
        <f t="shared" si="448"/>
        <v>0</v>
      </c>
      <c r="AO551" s="83">
        <f t="shared" si="449"/>
        <v>5.3035165604529348</v>
      </c>
      <c r="AP551" s="83">
        <f t="shared" si="450"/>
        <v>0</v>
      </c>
      <c r="AQ551" s="83">
        <f t="shared" si="451"/>
        <v>0</v>
      </c>
      <c r="AR551" s="83">
        <f t="shared" si="452"/>
        <v>0</v>
      </c>
      <c r="AT551" t="s">
        <v>15</v>
      </c>
    </row>
    <row r="552" spans="1:46" x14ac:dyDescent="0.25">
      <c r="A552" s="10" t="str">
        <f>KPCO_Additions_Summer!A552</f>
        <v>Residential - High_26-30</v>
      </c>
      <c r="B552" s="10">
        <f>KPCO_Additions_Summer!B552</f>
        <v>2035</v>
      </c>
      <c r="C552" s="10" t="str">
        <f>KPCO_Additions_Summer!C552</f>
        <v>DSM Resources</v>
      </c>
      <c r="D552" s="103"/>
      <c r="E552" s="106"/>
      <c r="F552" s="103"/>
      <c r="G552" s="103"/>
      <c r="H552" s="103">
        <v>4.3383603684436638</v>
      </c>
      <c r="I552" s="103"/>
      <c r="J552" s="103">
        <v>4.3383603684436638</v>
      </c>
      <c r="K552" s="103"/>
      <c r="L552" s="103"/>
      <c r="M552" s="103">
        <v>4.3383603684436638</v>
      </c>
      <c r="N552" s="103"/>
      <c r="O552" s="103"/>
      <c r="P552" s="102"/>
      <c r="R552" s="83">
        <f t="shared" si="430"/>
        <v>0</v>
      </c>
      <c r="S552" s="83">
        <f t="shared" si="431"/>
        <v>0</v>
      </c>
      <c r="T552" s="83">
        <f t="shared" si="432"/>
        <v>0</v>
      </c>
      <c r="U552" s="83">
        <f t="shared" si="433"/>
        <v>0</v>
      </c>
      <c r="V552" s="83">
        <f t="shared" si="439"/>
        <v>4.3383603684436638</v>
      </c>
      <c r="W552" s="83">
        <f t="shared" si="439"/>
        <v>0</v>
      </c>
      <c r="X552" s="83">
        <f t="shared" si="436"/>
        <v>4.3383603684436638</v>
      </c>
      <c r="Y552" s="83">
        <f t="shared" si="437"/>
        <v>0</v>
      </c>
      <c r="Z552" s="83">
        <f t="shared" si="438"/>
        <v>0</v>
      </c>
      <c r="AA552" s="83">
        <f t="shared" si="453"/>
        <v>4.3383603684436638</v>
      </c>
      <c r="AB552" s="83">
        <f t="shared" si="440"/>
        <v>0</v>
      </c>
      <c r="AC552" s="83">
        <f t="shared" si="440"/>
        <v>0</v>
      </c>
      <c r="AD552" s="83">
        <f t="shared" si="454"/>
        <v>0</v>
      </c>
      <c r="AF552" s="83">
        <f t="shared" si="455"/>
        <v>0</v>
      </c>
      <c r="AG552" s="83">
        <f t="shared" si="441"/>
        <v>0</v>
      </c>
      <c r="AH552" s="83">
        <f t="shared" si="442"/>
        <v>0</v>
      </c>
      <c r="AI552" s="83">
        <f t="shared" si="443"/>
        <v>0</v>
      </c>
      <c r="AJ552" s="83">
        <f t="shared" si="444"/>
        <v>4.3383603684436638</v>
      </c>
      <c r="AK552" s="83">
        <f t="shared" si="445"/>
        <v>0</v>
      </c>
      <c r="AL552" s="83">
        <f t="shared" si="446"/>
        <v>4.3383603684436638</v>
      </c>
      <c r="AM552" s="83">
        <f t="shared" si="447"/>
        <v>0</v>
      </c>
      <c r="AN552" s="83">
        <f t="shared" si="448"/>
        <v>0</v>
      </c>
      <c r="AO552" s="83">
        <f t="shared" si="449"/>
        <v>4.3383603684436638</v>
      </c>
      <c r="AP552" s="83">
        <f t="shared" si="450"/>
        <v>0</v>
      </c>
      <c r="AQ552" s="83">
        <f t="shared" si="451"/>
        <v>0</v>
      </c>
      <c r="AR552" s="83">
        <f t="shared" si="452"/>
        <v>0</v>
      </c>
      <c r="AT552" t="s">
        <v>15</v>
      </c>
    </row>
    <row r="553" spans="1:46" x14ac:dyDescent="0.25">
      <c r="A553" s="10" t="str">
        <f>KPCO_Additions_Summer!A553</f>
        <v>Residential - High_26-30</v>
      </c>
      <c r="B553" s="10">
        <f>KPCO_Additions_Summer!B553</f>
        <v>2036</v>
      </c>
      <c r="C553" s="10" t="str">
        <f>KPCO_Additions_Summer!C553</f>
        <v>DSM Resources</v>
      </c>
      <c r="D553" s="103"/>
      <c r="E553" s="106"/>
      <c r="F553" s="103"/>
      <c r="G553" s="103"/>
      <c r="H553" s="103">
        <v>3.3718504927486554</v>
      </c>
      <c r="I553" s="103"/>
      <c r="J553" s="103">
        <v>3.3718504927486554</v>
      </c>
      <c r="K553" s="103"/>
      <c r="L553" s="103"/>
      <c r="M553" s="103">
        <v>3.3718504927486554</v>
      </c>
      <c r="N553" s="103"/>
      <c r="O553" s="103"/>
      <c r="P553" s="102"/>
      <c r="R553" s="83">
        <f t="shared" si="430"/>
        <v>0</v>
      </c>
      <c r="S553" s="83">
        <f t="shared" si="431"/>
        <v>0</v>
      </c>
      <c r="T553" s="83">
        <f t="shared" si="432"/>
        <v>0</v>
      </c>
      <c r="U553" s="83">
        <f t="shared" si="433"/>
        <v>0</v>
      </c>
      <c r="V553" s="83">
        <f t="shared" ref="V553:W568" si="456">H553</f>
        <v>3.3718504927486554</v>
      </c>
      <c r="W553" s="83">
        <f t="shared" si="456"/>
        <v>0</v>
      </c>
      <c r="X553" s="83">
        <f t="shared" si="436"/>
        <v>3.3718504927486554</v>
      </c>
      <c r="Y553" s="83">
        <f t="shared" si="437"/>
        <v>0</v>
      </c>
      <c r="Z553" s="83">
        <f t="shared" si="438"/>
        <v>0</v>
      </c>
      <c r="AA553" s="83">
        <f t="shared" si="453"/>
        <v>3.3718504927486554</v>
      </c>
      <c r="AB553" s="83">
        <f t="shared" ref="AB553:AC568" si="457">N553</f>
        <v>0</v>
      </c>
      <c r="AC553" s="83">
        <f t="shared" si="457"/>
        <v>0</v>
      </c>
      <c r="AD553" s="83">
        <f t="shared" si="454"/>
        <v>0</v>
      </c>
      <c r="AF553" s="83">
        <f t="shared" si="455"/>
        <v>0</v>
      </c>
      <c r="AG553" s="83">
        <f t="shared" si="441"/>
        <v>0</v>
      </c>
      <c r="AH553" s="83">
        <f t="shared" si="442"/>
        <v>0</v>
      </c>
      <c r="AI553" s="83">
        <f t="shared" si="443"/>
        <v>0</v>
      </c>
      <c r="AJ553" s="83">
        <f t="shared" si="444"/>
        <v>3.3718504927486554</v>
      </c>
      <c r="AK553" s="83">
        <f t="shared" si="445"/>
        <v>0</v>
      </c>
      <c r="AL553" s="83">
        <f t="shared" si="446"/>
        <v>3.3718504927486554</v>
      </c>
      <c r="AM553" s="83">
        <f t="shared" si="447"/>
        <v>0</v>
      </c>
      <c r="AN553" s="83">
        <f t="shared" si="448"/>
        <v>0</v>
      </c>
      <c r="AO553" s="83">
        <f t="shared" si="449"/>
        <v>3.3718504927486554</v>
      </c>
      <c r="AP553" s="83">
        <f t="shared" si="450"/>
        <v>0</v>
      </c>
      <c r="AQ553" s="83">
        <f t="shared" si="451"/>
        <v>0</v>
      </c>
      <c r="AR553" s="83">
        <f t="shared" si="452"/>
        <v>0</v>
      </c>
      <c r="AT553" t="s">
        <v>15</v>
      </c>
    </row>
    <row r="554" spans="1:46" x14ac:dyDescent="0.25">
      <c r="A554" s="10" t="str">
        <f>KPCO_Additions_Summer!A554</f>
        <v>Residential - High_26-30</v>
      </c>
      <c r="B554" s="10">
        <f>KPCO_Additions_Summer!B554</f>
        <v>2037</v>
      </c>
      <c r="C554" s="10" t="str">
        <f>KPCO_Additions_Summer!C554</f>
        <v>DSM Resources</v>
      </c>
      <c r="D554" s="103"/>
      <c r="E554" s="106"/>
      <c r="F554" s="103"/>
      <c r="G554" s="103"/>
      <c r="H554" s="103">
        <v>2.2834989233450522</v>
      </c>
      <c r="I554" s="103"/>
      <c r="J554" s="103">
        <v>2.2834989233450522</v>
      </c>
      <c r="K554" s="103"/>
      <c r="L554" s="103"/>
      <c r="M554" s="103">
        <v>2.2834989233450522</v>
      </c>
      <c r="N554" s="103"/>
      <c r="O554" s="103"/>
      <c r="P554" s="102"/>
      <c r="R554" s="83">
        <f t="shared" si="430"/>
        <v>0</v>
      </c>
      <c r="S554" s="83">
        <f t="shared" si="431"/>
        <v>0</v>
      </c>
      <c r="T554" s="83">
        <f t="shared" si="432"/>
        <v>0</v>
      </c>
      <c r="U554" s="83">
        <f t="shared" si="433"/>
        <v>0</v>
      </c>
      <c r="V554" s="83">
        <f t="shared" si="456"/>
        <v>2.2834989233450522</v>
      </c>
      <c r="W554" s="83">
        <f t="shared" si="456"/>
        <v>0</v>
      </c>
      <c r="X554" s="83">
        <f t="shared" si="436"/>
        <v>2.2834989233450522</v>
      </c>
      <c r="Y554" s="83">
        <f t="shared" si="437"/>
        <v>0</v>
      </c>
      <c r="Z554" s="83">
        <f t="shared" si="438"/>
        <v>0</v>
      </c>
      <c r="AA554" s="83">
        <f t="shared" si="453"/>
        <v>2.2834989233450522</v>
      </c>
      <c r="AB554" s="83">
        <f t="shared" si="457"/>
        <v>0</v>
      </c>
      <c r="AC554" s="83">
        <f t="shared" si="457"/>
        <v>0</v>
      </c>
      <c r="AD554" s="83">
        <f t="shared" si="454"/>
        <v>0</v>
      </c>
      <c r="AF554" s="83">
        <f t="shared" si="455"/>
        <v>0</v>
      </c>
      <c r="AG554" s="83">
        <f t="shared" si="441"/>
        <v>0</v>
      </c>
      <c r="AH554" s="83">
        <f t="shared" si="442"/>
        <v>0</v>
      </c>
      <c r="AI554" s="83">
        <f t="shared" si="443"/>
        <v>0</v>
      </c>
      <c r="AJ554" s="83">
        <f t="shared" si="444"/>
        <v>2.2834989233450522</v>
      </c>
      <c r="AK554" s="83">
        <f t="shared" si="445"/>
        <v>0</v>
      </c>
      <c r="AL554" s="83">
        <f t="shared" si="446"/>
        <v>2.2834989233450522</v>
      </c>
      <c r="AM554" s="83">
        <f t="shared" si="447"/>
        <v>0</v>
      </c>
      <c r="AN554" s="83">
        <f t="shared" si="448"/>
        <v>0</v>
      </c>
      <c r="AO554" s="83">
        <f t="shared" si="449"/>
        <v>2.2834989233450522</v>
      </c>
      <c r="AP554" s="83">
        <f t="shared" si="450"/>
        <v>0</v>
      </c>
      <c r="AQ554" s="83">
        <f t="shared" si="451"/>
        <v>0</v>
      </c>
      <c r="AR554" s="83">
        <f t="shared" si="452"/>
        <v>0</v>
      </c>
      <c r="AT554" t="s">
        <v>15</v>
      </c>
    </row>
    <row r="555" spans="1:46" x14ac:dyDescent="0.25">
      <c r="A555" s="10" t="str">
        <f>KPCO_Additions_Summer!A555</f>
        <v>Residential - High_26-30</v>
      </c>
      <c r="B555" s="10">
        <f>KPCO_Additions_Summer!B555</f>
        <v>2038</v>
      </c>
      <c r="C555" s="10" t="str">
        <f>KPCO_Additions_Summer!C555</f>
        <v>DSM Resources</v>
      </c>
      <c r="D555" s="103"/>
      <c r="E555" s="106"/>
      <c r="F555" s="103"/>
      <c r="G555" s="103"/>
      <c r="H555" s="103">
        <v>1.4098292007283368</v>
      </c>
      <c r="I555" s="103"/>
      <c r="J555" s="103">
        <v>1.4098292007283368</v>
      </c>
      <c r="K555" s="103"/>
      <c r="L555" s="103"/>
      <c r="M555" s="103">
        <v>1.4098292007283368</v>
      </c>
      <c r="N555" s="103"/>
      <c r="O555" s="103"/>
      <c r="P555" s="102"/>
      <c r="R555" s="83">
        <f t="shared" si="430"/>
        <v>0</v>
      </c>
      <c r="S555" s="83">
        <f t="shared" si="431"/>
        <v>0</v>
      </c>
      <c r="T555" s="83">
        <f t="shared" si="432"/>
        <v>0</v>
      </c>
      <c r="U555" s="83">
        <f t="shared" si="433"/>
        <v>0</v>
      </c>
      <c r="V555" s="83">
        <f t="shared" si="456"/>
        <v>1.4098292007283368</v>
      </c>
      <c r="W555" s="83">
        <f t="shared" si="456"/>
        <v>0</v>
      </c>
      <c r="X555" s="83">
        <f t="shared" si="436"/>
        <v>1.4098292007283368</v>
      </c>
      <c r="Y555" s="83">
        <f t="shared" si="437"/>
        <v>0</v>
      </c>
      <c r="Z555" s="83">
        <f t="shared" si="438"/>
        <v>0</v>
      </c>
      <c r="AA555" s="83">
        <f t="shared" si="453"/>
        <v>1.4098292007283368</v>
      </c>
      <c r="AB555" s="83">
        <f t="shared" si="457"/>
        <v>0</v>
      </c>
      <c r="AC555" s="83">
        <f t="shared" si="457"/>
        <v>0</v>
      </c>
      <c r="AD555" s="83">
        <f t="shared" si="454"/>
        <v>0</v>
      </c>
      <c r="AF555" s="83">
        <f t="shared" si="455"/>
        <v>0</v>
      </c>
      <c r="AG555" s="83">
        <f t="shared" si="441"/>
        <v>0</v>
      </c>
      <c r="AH555" s="83">
        <f t="shared" si="442"/>
        <v>0</v>
      </c>
      <c r="AI555" s="83">
        <f t="shared" si="443"/>
        <v>0</v>
      </c>
      <c r="AJ555" s="83">
        <f t="shared" si="444"/>
        <v>1.4098292007283368</v>
      </c>
      <c r="AK555" s="83">
        <f t="shared" si="445"/>
        <v>0</v>
      </c>
      <c r="AL555" s="83">
        <f t="shared" si="446"/>
        <v>1.4098292007283368</v>
      </c>
      <c r="AM555" s="83">
        <f t="shared" si="447"/>
        <v>0</v>
      </c>
      <c r="AN555" s="83">
        <f t="shared" si="448"/>
        <v>0</v>
      </c>
      <c r="AO555" s="83">
        <f t="shared" si="449"/>
        <v>1.4098292007283368</v>
      </c>
      <c r="AP555" s="83">
        <f t="shared" si="450"/>
        <v>0</v>
      </c>
      <c r="AQ555" s="83">
        <f t="shared" si="451"/>
        <v>0</v>
      </c>
      <c r="AR555" s="83">
        <f t="shared" si="452"/>
        <v>0</v>
      </c>
      <c r="AT555" t="s">
        <v>15</v>
      </c>
    </row>
    <row r="556" spans="1:46" x14ac:dyDescent="0.25">
      <c r="A556" s="10" t="str">
        <f>KPCO_Additions_Summer!A556</f>
        <v>Residential - High_26-30</v>
      </c>
      <c r="B556" s="10">
        <f>KPCO_Additions_Summer!B556</f>
        <v>2039</v>
      </c>
      <c r="C556" s="10" t="str">
        <f>KPCO_Additions_Summer!C556</f>
        <v>DSM Resources</v>
      </c>
      <c r="D556" s="103"/>
      <c r="E556" s="106"/>
      <c r="F556" s="103"/>
      <c r="G556" s="103"/>
      <c r="H556" s="103">
        <v>0.73436039508651196</v>
      </c>
      <c r="I556" s="103"/>
      <c r="J556" s="103">
        <v>0.73436039508651196</v>
      </c>
      <c r="K556" s="103"/>
      <c r="L556" s="103"/>
      <c r="M556" s="103">
        <v>0.73436039508651196</v>
      </c>
      <c r="N556" s="103"/>
      <c r="O556" s="103"/>
      <c r="P556" s="102"/>
      <c r="R556" s="83">
        <f t="shared" si="430"/>
        <v>0</v>
      </c>
      <c r="S556" s="83">
        <f t="shared" si="431"/>
        <v>0</v>
      </c>
      <c r="T556" s="83">
        <f t="shared" si="432"/>
        <v>0</v>
      </c>
      <c r="U556" s="83">
        <f t="shared" si="433"/>
        <v>0</v>
      </c>
      <c r="V556" s="83">
        <f t="shared" si="456"/>
        <v>0.73436039508651196</v>
      </c>
      <c r="W556" s="83">
        <f t="shared" si="456"/>
        <v>0</v>
      </c>
      <c r="X556" s="83">
        <f t="shared" si="436"/>
        <v>0.73436039508651196</v>
      </c>
      <c r="Y556" s="83">
        <f t="shared" si="437"/>
        <v>0</v>
      </c>
      <c r="Z556" s="83">
        <f t="shared" si="438"/>
        <v>0</v>
      </c>
      <c r="AA556" s="83">
        <f t="shared" si="453"/>
        <v>0.73436039508651196</v>
      </c>
      <c r="AB556" s="83">
        <f t="shared" si="457"/>
        <v>0</v>
      </c>
      <c r="AC556" s="83">
        <f t="shared" si="457"/>
        <v>0</v>
      </c>
      <c r="AD556" s="83">
        <f t="shared" si="454"/>
        <v>0</v>
      </c>
      <c r="AF556" s="83">
        <f t="shared" si="455"/>
        <v>0</v>
      </c>
      <c r="AG556" s="83">
        <f t="shared" si="441"/>
        <v>0</v>
      </c>
      <c r="AH556" s="83">
        <f t="shared" si="442"/>
        <v>0</v>
      </c>
      <c r="AI556" s="83">
        <f t="shared" si="443"/>
        <v>0</v>
      </c>
      <c r="AJ556" s="83">
        <f t="shared" si="444"/>
        <v>0.73436039508651196</v>
      </c>
      <c r="AK556" s="83">
        <f t="shared" si="445"/>
        <v>0</v>
      </c>
      <c r="AL556" s="83">
        <f t="shared" si="446"/>
        <v>0.73436039508651196</v>
      </c>
      <c r="AM556" s="83">
        <f t="shared" si="447"/>
        <v>0</v>
      </c>
      <c r="AN556" s="83">
        <f t="shared" si="448"/>
        <v>0</v>
      </c>
      <c r="AO556" s="83">
        <f t="shared" si="449"/>
        <v>0.73436039508651196</v>
      </c>
      <c r="AP556" s="83">
        <f t="shared" si="450"/>
        <v>0</v>
      </c>
      <c r="AQ556" s="83">
        <f t="shared" si="451"/>
        <v>0</v>
      </c>
      <c r="AR556" s="83">
        <f t="shared" si="452"/>
        <v>0</v>
      </c>
      <c r="AT556" t="s">
        <v>15</v>
      </c>
    </row>
    <row r="557" spans="1:46" x14ac:dyDescent="0.25">
      <c r="A557" s="10" t="str">
        <f>KPCO_Additions_Summer!A557</f>
        <v>Residential - High_26-30</v>
      </c>
      <c r="B557" s="10">
        <f>KPCO_Additions_Summer!B557</f>
        <v>2040</v>
      </c>
      <c r="C557" s="10" t="str">
        <f>KPCO_Additions_Summer!C557</f>
        <v>DSM Resources</v>
      </c>
      <c r="D557" s="103"/>
      <c r="E557" s="106"/>
      <c r="F557" s="103"/>
      <c r="G557" s="103"/>
      <c r="H557" s="103">
        <v>0.23896066292233417</v>
      </c>
      <c r="I557" s="103"/>
      <c r="J557" s="103">
        <v>0.23896066292233417</v>
      </c>
      <c r="K557" s="103"/>
      <c r="L557" s="103"/>
      <c r="M557" s="103">
        <v>0.23896066292233417</v>
      </c>
      <c r="N557" s="103"/>
      <c r="O557" s="103"/>
      <c r="P557" s="102"/>
      <c r="R557" s="83">
        <f t="shared" si="430"/>
        <v>0</v>
      </c>
      <c r="S557" s="83">
        <f t="shared" si="431"/>
        <v>0</v>
      </c>
      <c r="T557" s="83">
        <f t="shared" si="432"/>
        <v>0</v>
      </c>
      <c r="U557" s="83">
        <f t="shared" si="433"/>
        <v>0</v>
      </c>
      <c r="V557" s="83">
        <f t="shared" si="456"/>
        <v>0.23896066292233417</v>
      </c>
      <c r="W557" s="83">
        <f t="shared" si="456"/>
        <v>0</v>
      </c>
      <c r="X557" s="83">
        <f t="shared" si="436"/>
        <v>0.23896066292233417</v>
      </c>
      <c r="Y557" s="83">
        <f t="shared" si="437"/>
        <v>0</v>
      </c>
      <c r="Z557" s="83">
        <f t="shared" si="438"/>
        <v>0</v>
      </c>
      <c r="AA557" s="83">
        <f t="shared" si="453"/>
        <v>0.23896066292233417</v>
      </c>
      <c r="AB557" s="83">
        <f t="shared" si="457"/>
        <v>0</v>
      </c>
      <c r="AC557" s="83">
        <f t="shared" si="457"/>
        <v>0</v>
      </c>
      <c r="AD557" s="83">
        <f t="shared" si="454"/>
        <v>0</v>
      </c>
      <c r="AF557" s="83">
        <f t="shared" si="455"/>
        <v>0</v>
      </c>
      <c r="AG557" s="83">
        <f t="shared" si="441"/>
        <v>0</v>
      </c>
      <c r="AH557" s="83">
        <f t="shared" si="442"/>
        <v>0</v>
      </c>
      <c r="AI557" s="83">
        <f t="shared" si="443"/>
        <v>0</v>
      </c>
      <c r="AJ557" s="83">
        <f t="shared" si="444"/>
        <v>0.23896066292233417</v>
      </c>
      <c r="AK557" s="83">
        <f t="shared" si="445"/>
        <v>0</v>
      </c>
      <c r="AL557" s="83">
        <f t="shared" si="446"/>
        <v>0.23896066292233417</v>
      </c>
      <c r="AM557" s="83">
        <f t="shared" si="447"/>
        <v>0</v>
      </c>
      <c r="AN557" s="83">
        <f t="shared" si="448"/>
        <v>0</v>
      </c>
      <c r="AO557" s="83">
        <f t="shared" si="449"/>
        <v>0.23896066292233417</v>
      </c>
      <c r="AP557" s="83">
        <f t="shared" si="450"/>
        <v>0</v>
      </c>
      <c r="AQ557" s="83">
        <f t="shared" si="451"/>
        <v>0</v>
      </c>
      <c r="AR557" s="83">
        <f t="shared" si="452"/>
        <v>0</v>
      </c>
      <c r="AT557" t="s">
        <v>15</v>
      </c>
    </row>
    <row r="558" spans="1:46" x14ac:dyDescent="0.25">
      <c r="A558" s="10" t="str">
        <f>KPCO_Additions_Summer!A558</f>
        <v>Residential - High_26-30</v>
      </c>
      <c r="B558" s="10">
        <f>KPCO_Additions_Summer!B558</f>
        <v>2041</v>
      </c>
      <c r="C558" s="10" t="str">
        <f>KPCO_Additions_Summer!C558</f>
        <v>DSM Resources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2"/>
      <c r="R558" s="83">
        <f t="shared" si="430"/>
        <v>0</v>
      </c>
      <c r="S558" s="83">
        <f t="shared" si="431"/>
        <v>0</v>
      </c>
      <c r="T558" s="83">
        <f t="shared" si="432"/>
        <v>0</v>
      </c>
      <c r="U558" s="83">
        <f t="shared" si="433"/>
        <v>0</v>
      </c>
      <c r="V558" s="83">
        <f t="shared" si="456"/>
        <v>0</v>
      </c>
      <c r="W558" s="83">
        <f t="shared" si="456"/>
        <v>0</v>
      </c>
      <c r="X558" s="83">
        <f t="shared" si="436"/>
        <v>0</v>
      </c>
      <c r="Y558" s="83">
        <f t="shared" si="437"/>
        <v>0</v>
      </c>
      <c r="Z558" s="83">
        <f t="shared" si="438"/>
        <v>0</v>
      </c>
      <c r="AA558" s="83">
        <f t="shared" si="453"/>
        <v>0</v>
      </c>
      <c r="AB558" s="83">
        <f t="shared" si="457"/>
        <v>0</v>
      </c>
      <c r="AC558" s="83">
        <f t="shared" si="457"/>
        <v>0</v>
      </c>
      <c r="AD558" s="83">
        <f t="shared" si="454"/>
        <v>0</v>
      </c>
      <c r="AF558" s="83">
        <f t="shared" si="455"/>
        <v>0</v>
      </c>
      <c r="AG558" s="83">
        <f t="shared" si="441"/>
        <v>0</v>
      </c>
      <c r="AH558" s="83">
        <f t="shared" si="442"/>
        <v>0</v>
      </c>
      <c r="AI558" s="83">
        <f t="shared" si="443"/>
        <v>0</v>
      </c>
      <c r="AJ558" s="83">
        <f t="shared" si="444"/>
        <v>0</v>
      </c>
      <c r="AK558" s="83">
        <f t="shared" si="445"/>
        <v>0</v>
      </c>
      <c r="AL558" s="83">
        <f t="shared" si="446"/>
        <v>0</v>
      </c>
      <c r="AM558" s="83">
        <f t="shared" si="447"/>
        <v>0</v>
      </c>
      <c r="AN558" s="83">
        <f t="shared" si="448"/>
        <v>0</v>
      </c>
      <c r="AO558" s="83">
        <f t="shared" si="449"/>
        <v>0</v>
      </c>
      <c r="AP558" s="83">
        <f t="shared" si="450"/>
        <v>0</v>
      </c>
      <c r="AQ558" s="83">
        <f t="shared" si="451"/>
        <v>0</v>
      </c>
      <c r="AR558" s="83">
        <f t="shared" si="452"/>
        <v>0</v>
      </c>
      <c r="AT558" t="s">
        <v>15</v>
      </c>
    </row>
    <row r="559" spans="1:46" x14ac:dyDescent="0.25">
      <c r="A559" s="10" t="str">
        <f>KPCO_Additions_Summer!A559</f>
        <v>Residential - High_26-30</v>
      </c>
      <c r="B559" s="10">
        <f>KPCO_Additions_Summer!B559</f>
        <v>2042</v>
      </c>
      <c r="C559" s="10" t="str">
        <f>KPCO_Additions_Summer!C559</f>
        <v>DSM Resources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2"/>
      <c r="R559" s="83">
        <f t="shared" si="430"/>
        <v>0</v>
      </c>
      <c r="S559" s="83">
        <f t="shared" si="431"/>
        <v>0</v>
      </c>
      <c r="T559" s="83">
        <f t="shared" si="432"/>
        <v>0</v>
      </c>
      <c r="U559" s="83">
        <f t="shared" si="433"/>
        <v>0</v>
      </c>
      <c r="V559" s="83">
        <f t="shared" si="456"/>
        <v>0</v>
      </c>
      <c r="W559" s="83">
        <f t="shared" si="456"/>
        <v>0</v>
      </c>
      <c r="X559" s="83">
        <f t="shared" si="436"/>
        <v>0</v>
      </c>
      <c r="Y559" s="83">
        <f t="shared" si="437"/>
        <v>0</v>
      </c>
      <c r="Z559" s="83">
        <f t="shared" si="438"/>
        <v>0</v>
      </c>
      <c r="AA559" s="83">
        <f t="shared" si="453"/>
        <v>0</v>
      </c>
      <c r="AB559" s="83">
        <f t="shared" si="457"/>
        <v>0</v>
      </c>
      <c r="AC559" s="83">
        <f t="shared" si="457"/>
        <v>0</v>
      </c>
      <c r="AD559" s="83">
        <f t="shared" si="454"/>
        <v>0</v>
      </c>
      <c r="AF559" s="83">
        <f t="shared" si="455"/>
        <v>0</v>
      </c>
      <c r="AG559" s="83">
        <f t="shared" si="441"/>
        <v>0</v>
      </c>
      <c r="AH559" s="83">
        <f t="shared" si="442"/>
        <v>0</v>
      </c>
      <c r="AI559" s="83">
        <f t="shared" si="443"/>
        <v>0</v>
      </c>
      <c r="AJ559" s="83">
        <f t="shared" si="444"/>
        <v>0</v>
      </c>
      <c r="AK559" s="83">
        <f t="shared" si="445"/>
        <v>0</v>
      </c>
      <c r="AL559" s="83">
        <f t="shared" si="446"/>
        <v>0</v>
      </c>
      <c r="AM559" s="83">
        <f t="shared" si="447"/>
        <v>0</v>
      </c>
      <c r="AN559" s="83">
        <f t="shared" si="448"/>
        <v>0</v>
      </c>
      <c r="AO559" s="83">
        <f t="shared" si="449"/>
        <v>0</v>
      </c>
      <c r="AP559" s="83">
        <f t="shared" si="450"/>
        <v>0</v>
      </c>
      <c r="AQ559" s="83">
        <f t="shared" si="451"/>
        <v>0</v>
      </c>
      <c r="AR559" s="83">
        <f t="shared" si="452"/>
        <v>0</v>
      </c>
      <c r="AT559" t="s">
        <v>15</v>
      </c>
    </row>
    <row r="560" spans="1:46" x14ac:dyDescent="0.25">
      <c r="A560" s="10" t="str">
        <f>KPCO_Additions_Summer!A560</f>
        <v>Residential - High_26-30</v>
      </c>
      <c r="B560" s="10">
        <f>KPCO_Additions_Summer!B560</f>
        <v>2043</v>
      </c>
      <c r="C560" s="10" t="str">
        <f>KPCO_Additions_Summer!C560</f>
        <v>DSM Resources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2"/>
      <c r="R560" s="83">
        <f t="shared" si="430"/>
        <v>0</v>
      </c>
      <c r="S560" s="83">
        <f t="shared" si="431"/>
        <v>0</v>
      </c>
      <c r="T560" s="83">
        <f t="shared" si="432"/>
        <v>0</v>
      </c>
      <c r="U560" s="83">
        <f t="shared" si="433"/>
        <v>0</v>
      </c>
      <c r="V560" s="83">
        <f t="shared" si="456"/>
        <v>0</v>
      </c>
      <c r="W560" s="83">
        <f t="shared" si="456"/>
        <v>0</v>
      </c>
      <c r="X560" s="83">
        <f t="shared" si="436"/>
        <v>0</v>
      </c>
      <c r="Y560" s="83">
        <f t="shared" si="437"/>
        <v>0</v>
      </c>
      <c r="Z560" s="83">
        <f t="shared" si="438"/>
        <v>0</v>
      </c>
      <c r="AA560" s="83">
        <f t="shared" si="453"/>
        <v>0</v>
      </c>
      <c r="AB560" s="83">
        <f t="shared" si="457"/>
        <v>0</v>
      </c>
      <c r="AC560" s="83">
        <f t="shared" si="457"/>
        <v>0</v>
      </c>
      <c r="AD560" s="83">
        <f t="shared" si="454"/>
        <v>0</v>
      </c>
      <c r="AF560" s="83">
        <f t="shared" si="455"/>
        <v>0</v>
      </c>
      <c r="AG560" s="83">
        <f t="shared" si="441"/>
        <v>0</v>
      </c>
      <c r="AH560" s="83">
        <f t="shared" si="442"/>
        <v>0</v>
      </c>
      <c r="AI560" s="83">
        <f t="shared" si="443"/>
        <v>0</v>
      </c>
      <c r="AJ560" s="83">
        <f t="shared" si="444"/>
        <v>0</v>
      </c>
      <c r="AK560" s="83">
        <f t="shared" si="445"/>
        <v>0</v>
      </c>
      <c r="AL560" s="83">
        <f t="shared" si="446"/>
        <v>0</v>
      </c>
      <c r="AM560" s="83">
        <f t="shared" si="447"/>
        <v>0</v>
      </c>
      <c r="AN560" s="83">
        <f t="shared" si="448"/>
        <v>0</v>
      </c>
      <c r="AO560" s="83">
        <f t="shared" si="449"/>
        <v>0</v>
      </c>
      <c r="AP560" s="83">
        <f t="shared" si="450"/>
        <v>0</v>
      </c>
      <c r="AQ560" s="83">
        <f t="shared" si="451"/>
        <v>0</v>
      </c>
      <c r="AR560" s="83">
        <f t="shared" si="452"/>
        <v>0</v>
      </c>
      <c r="AT560" t="s">
        <v>15</v>
      </c>
    </row>
    <row r="561" spans="1:46" x14ac:dyDescent="0.25">
      <c r="A561" s="10" t="str">
        <f>KPCO_Additions_Summer!A561</f>
        <v>Residential - Behavior_26-30</v>
      </c>
      <c r="B561" s="10">
        <f>KPCO_Additions_Summer!B561</f>
        <v>2023</v>
      </c>
      <c r="C561" s="10" t="str">
        <f>KPCO_Additions_Summer!C561</f>
        <v>DSM Resources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2"/>
      <c r="R561" s="83">
        <f t="shared" si="430"/>
        <v>0</v>
      </c>
      <c r="S561" s="83">
        <f t="shared" si="431"/>
        <v>0</v>
      </c>
      <c r="T561" s="83">
        <f t="shared" si="432"/>
        <v>0</v>
      </c>
      <c r="U561" s="83">
        <f t="shared" si="433"/>
        <v>0</v>
      </c>
      <c r="V561" s="83">
        <f t="shared" si="456"/>
        <v>0</v>
      </c>
      <c r="W561" s="83">
        <f t="shared" si="456"/>
        <v>0</v>
      </c>
      <c r="X561" s="83">
        <f t="shared" si="436"/>
        <v>0</v>
      </c>
      <c r="Y561" s="83">
        <f t="shared" si="437"/>
        <v>0</v>
      </c>
      <c r="Z561" s="83">
        <f t="shared" si="438"/>
        <v>0</v>
      </c>
      <c r="AA561" s="83">
        <f t="shared" si="453"/>
        <v>0</v>
      </c>
      <c r="AB561" s="83">
        <f t="shared" si="457"/>
        <v>0</v>
      </c>
      <c r="AC561" s="83">
        <f t="shared" si="457"/>
        <v>0</v>
      </c>
      <c r="AD561" s="83">
        <f t="shared" si="454"/>
        <v>0</v>
      </c>
      <c r="AF561" s="83">
        <f t="shared" si="455"/>
        <v>0</v>
      </c>
      <c r="AG561" s="83">
        <f t="shared" si="441"/>
        <v>0</v>
      </c>
      <c r="AH561" s="83">
        <f t="shared" si="442"/>
        <v>0</v>
      </c>
      <c r="AI561" s="83">
        <f t="shared" si="443"/>
        <v>0</v>
      </c>
      <c r="AJ561" s="83">
        <f t="shared" si="444"/>
        <v>0</v>
      </c>
      <c r="AK561" s="83">
        <f t="shared" si="445"/>
        <v>0</v>
      </c>
      <c r="AL561" s="83">
        <f t="shared" si="446"/>
        <v>0</v>
      </c>
      <c r="AM561" s="83">
        <f t="shared" si="447"/>
        <v>0</v>
      </c>
      <c r="AN561" s="83">
        <f t="shared" si="448"/>
        <v>0</v>
      </c>
      <c r="AO561" s="83">
        <f t="shared" si="449"/>
        <v>0</v>
      </c>
      <c r="AP561" s="83">
        <f t="shared" si="450"/>
        <v>0</v>
      </c>
      <c r="AQ561" s="83">
        <f t="shared" si="451"/>
        <v>0</v>
      </c>
      <c r="AR561" s="83">
        <f t="shared" si="452"/>
        <v>0</v>
      </c>
      <c r="AT561" t="s">
        <v>15</v>
      </c>
    </row>
    <row r="562" spans="1:46" x14ac:dyDescent="0.25">
      <c r="A562" s="10" t="str">
        <f>KPCO_Additions_Summer!A562</f>
        <v>Residential - Behavior_26-30</v>
      </c>
      <c r="B562" s="10">
        <f>KPCO_Additions_Summer!B562</f>
        <v>2024</v>
      </c>
      <c r="C562" s="10" t="str">
        <f>KPCO_Additions_Summer!C562</f>
        <v>DSM Resources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2"/>
      <c r="R562" s="83">
        <f t="shared" si="430"/>
        <v>0</v>
      </c>
      <c r="S562" s="83">
        <f t="shared" si="431"/>
        <v>0</v>
      </c>
      <c r="T562" s="83">
        <f t="shared" si="432"/>
        <v>0</v>
      </c>
      <c r="U562" s="83">
        <f t="shared" si="433"/>
        <v>0</v>
      </c>
      <c r="V562" s="83">
        <f t="shared" si="456"/>
        <v>0</v>
      </c>
      <c r="W562" s="83">
        <f t="shared" si="456"/>
        <v>0</v>
      </c>
      <c r="X562" s="83">
        <f t="shared" si="436"/>
        <v>0</v>
      </c>
      <c r="Y562" s="83">
        <f t="shared" si="437"/>
        <v>0</v>
      </c>
      <c r="Z562" s="83">
        <f t="shared" si="438"/>
        <v>0</v>
      </c>
      <c r="AA562" s="83">
        <f t="shared" si="453"/>
        <v>0</v>
      </c>
      <c r="AB562" s="83">
        <f t="shared" si="457"/>
        <v>0</v>
      </c>
      <c r="AC562" s="83">
        <f t="shared" si="457"/>
        <v>0</v>
      </c>
      <c r="AD562" s="83">
        <f t="shared" si="454"/>
        <v>0</v>
      </c>
      <c r="AF562" s="83">
        <f t="shared" si="455"/>
        <v>0</v>
      </c>
      <c r="AG562" s="83">
        <f t="shared" si="441"/>
        <v>0</v>
      </c>
      <c r="AH562" s="83">
        <f t="shared" si="442"/>
        <v>0</v>
      </c>
      <c r="AI562" s="83">
        <f t="shared" si="443"/>
        <v>0</v>
      </c>
      <c r="AJ562" s="83">
        <f t="shared" si="444"/>
        <v>0</v>
      </c>
      <c r="AK562" s="83">
        <f t="shared" si="445"/>
        <v>0</v>
      </c>
      <c r="AL562" s="83">
        <f t="shared" si="446"/>
        <v>0</v>
      </c>
      <c r="AM562" s="83">
        <f t="shared" si="447"/>
        <v>0</v>
      </c>
      <c r="AN562" s="83">
        <f t="shared" si="448"/>
        <v>0</v>
      </c>
      <c r="AO562" s="83">
        <f t="shared" si="449"/>
        <v>0</v>
      </c>
      <c r="AP562" s="83">
        <f t="shared" si="450"/>
        <v>0</v>
      </c>
      <c r="AQ562" s="83">
        <f t="shared" si="451"/>
        <v>0</v>
      </c>
      <c r="AR562" s="83">
        <f t="shared" si="452"/>
        <v>0</v>
      </c>
      <c r="AT562" t="s">
        <v>15</v>
      </c>
    </row>
    <row r="563" spans="1:46" x14ac:dyDescent="0.25">
      <c r="A563" s="10" t="str">
        <f>KPCO_Additions_Summer!A563</f>
        <v>Residential - Behavior_26-30</v>
      </c>
      <c r="B563" s="10">
        <f>KPCO_Additions_Summer!B563</f>
        <v>2025</v>
      </c>
      <c r="C563" s="10" t="str">
        <f>KPCO_Additions_Summer!C563</f>
        <v>DSM Resources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2"/>
      <c r="R563" s="83">
        <f t="shared" si="430"/>
        <v>0</v>
      </c>
      <c r="S563" s="83">
        <f t="shared" si="431"/>
        <v>0</v>
      </c>
      <c r="T563" s="83">
        <f t="shared" si="432"/>
        <v>0</v>
      </c>
      <c r="U563" s="83">
        <f t="shared" si="433"/>
        <v>0</v>
      </c>
      <c r="V563" s="83">
        <f t="shared" si="456"/>
        <v>0</v>
      </c>
      <c r="W563" s="83">
        <f t="shared" si="456"/>
        <v>0</v>
      </c>
      <c r="X563" s="83">
        <f t="shared" si="436"/>
        <v>0</v>
      </c>
      <c r="Y563" s="83">
        <f t="shared" si="437"/>
        <v>0</v>
      </c>
      <c r="Z563" s="83">
        <f t="shared" si="438"/>
        <v>0</v>
      </c>
      <c r="AA563" s="83">
        <f t="shared" si="453"/>
        <v>0</v>
      </c>
      <c r="AB563" s="83">
        <f t="shared" si="457"/>
        <v>0</v>
      </c>
      <c r="AC563" s="83">
        <f t="shared" si="457"/>
        <v>0</v>
      </c>
      <c r="AD563" s="83">
        <f t="shared" si="454"/>
        <v>0</v>
      </c>
      <c r="AF563" s="83">
        <f t="shared" si="455"/>
        <v>0</v>
      </c>
      <c r="AG563" s="83">
        <f t="shared" si="441"/>
        <v>0</v>
      </c>
      <c r="AH563" s="83">
        <f t="shared" si="442"/>
        <v>0</v>
      </c>
      <c r="AI563" s="83">
        <f t="shared" si="443"/>
        <v>0</v>
      </c>
      <c r="AJ563" s="83">
        <f t="shared" si="444"/>
        <v>0</v>
      </c>
      <c r="AK563" s="83">
        <f t="shared" si="445"/>
        <v>0</v>
      </c>
      <c r="AL563" s="83">
        <f t="shared" si="446"/>
        <v>0</v>
      </c>
      <c r="AM563" s="83">
        <f t="shared" si="447"/>
        <v>0</v>
      </c>
      <c r="AN563" s="83">
        <f t="shared" si="448"/>
        <v>0</v>
      </c>
      <c r="AO563" s="83">
        <f t="shared" si="449"/>
        <v>0</v>
      </c>
      <c r="AP563" s="83">
        <f t="shared" si="450"/>
        <v>0</v>
      </c>
      <c r="AQ563" s="83">
        <f t="shared" si="451"/>
        <v>0</v>
      </c>
      <c r="AR563" s="83">
        <f t="shared" si="452"/>
        <v>0</v>
      </c>
      <c r="AT563" t="s">
        <v>15</v>
      </c>
    </row>
    <row r="564" spans="1:46" x14ac:dyDescent="0.25">
      <c r="A564" s="10" t="str">
        <f>KPCO_Additions_Summer!A564</f>
        <v>Residential - Behavior_26-30</v>
      </c>
      <c r="B564" s="10">
        <f>KPCO_Additions_Summer!B564</f>
        <v>2026</v>
      </c>
      <c r="C564" s="10" t="str">
        <f>KPCO_Additions_Summer!C564</f>
        <v>DSM Resources</v>
      </c>
      <c r="D564" s="103"/>
      <c r="E564" s="123">
        <v>1.0452163502990122</v>
      </c>
      <c r="F564" s="103"/>
      <c r="G564" s="123"/>
      <c r="H564" s="123">
        <v>1.0452163502990122</v>
      </c>
      <c r="I564" s="103">
        <v>1.6091156789194532</v>
      </c>
      <c r="J564" s="103">
        <v>1.0452163502990122</v>
      </c>
      <c r="K564" s="103">
        <v>1.0452163502990122</v>
      </c>
      <c r="L564" s="103"/>
      <c r="M564" s="103">
        <v>1.0452163502990122</v>
      </c>
      <c r="N564" s="103"/>
      <c r="O564" s="103"/>
      <c r="P564" s="102"/>
      <c r="R564" s="83">
        <f t="shared" si="430"/>
        <v>0</v>
      </c>
      <c r="S564" s="83">
        <f t="shared" si="431"/>
        <v>1.0452163502990122</v>
      </c>
      <c r="T564" s="83">
        <f t="shared" si="432"/>
        <v>0</v>
      </c>
      <c r="U564" s="83">
        <f t="shared" si="433"/>
        <v>0</v>
      </c>
      <c r="V564" s="83">
        <f t="shared" si="456"/>
        <v>1.0452163502990122</v>
      </c>
      <c r="W564" s="83">
        <f t="shared" si="456"/>
        <v>1.6091156789194532</v>
      </c>
      <c r="X564" s="83">
        <f t="shared" si="436"/>
        <v>1.0452163502990122</v>
      </c>
      <c r="Y564" s="83">
        <f t="shared" si="437"/>
        <v>1.0452163502990122</v>
      </c>
      <c r="Z564" s="83">
        <f t="shared" si="438"/>
        <v>0</v>
      </c>
      <c r="AA564" s="83">
        <f t="shared" si="453"/>
        <v>1.0452163502990122</v>
      </c>
      <c r="AB564" s="83">
        <f t="shared" si="457"/>
        <v>0</v>
      </c>
      <c r="AC564" s="83">
        <f t="shared" si="457"/>
        <v>0</v>
      </c>
      <c r="AD564" s="83">
        <f t="shared" si="454"/>
        <v>0</v>
      </c>
      <c r="AF564" s="83">
        <f t="shared" si="455"/>
        <v>0</v>
      </c>
      <c r="AG564" s="83">
        <f t="shared" si="441"/>
        <v>1.0452163502990122</v>
      </c>
      <c r="AH564" s="83">
        <f t="shared" si="442"/>
        <v>0</v>
      </c>
      <c r="AI564" s="83">
        <f t="shared" si="443"/>
        <v>0</v>
      </c>
      <c r="AJ564" s="83">
        <f t="shared" si="444"/>
        <v>1.0452163502990122</v>
      </c>
      <c r="AK564" s="83">
        <f t="shared" si="445"/>
        <v>1.6091156789194532</v>
      </c>
      <c r="AL564" s="83">
        <f t="shared" si="446"/>
        <v>1.0452163502990122</v>
      </c>
      <c r="AM564" s="83">
        <f t="shared" si="447"/>
        <v>1.0452163502990122</v>
      </c>
      <c r="AN564" s="83">
        <f t="shared" si="448"/>
        <v>0</v>
      </c>
      <c r="AO564" s="83">
        <f t="shared" si="449"/>
        <v>1.0452163502990122</v>
      </c>
      <c r="AP564" s="83">
        <f t="shared" si="450"/>
        <v>0</v>
      </c>
      <c r="AQ564" s="83">
        <f t="shared" si="451"/>
        <v>0</v>
      </c>
      <c r="AR564" s="83">
        <f t="shared" si="452"/>
        <v>0</v>
      </c>
      <c r="AT564" t="s">
        <v>15</v>
      </c>
    </row>
    <row r="565" spans="1:46" x14ac:dyDescent="0.25">
      <c r="A565" s="10" t="str">
        <f>KPCO_Additions_Summer!A565</f>
        <v>Residential - Behavior_26-30</v>
      </c>
      <c r="B565" s="10">
        <f>KPCO_Additions_Summer!B565</f>
        <v>2027</v>
      </c>
      <c r="C565" s="10" t="str">
        <f>KPCO_Additions_Summer!C565</f>
        <v>DSM Resources</v>
      </c>
      <c r="D565" s="103"/>
      <c r="E565" s="123">
        <v>1.0771985444957968</v>
      </c>
      <c r="F565" s="103"/>
      <c r="G565" s="123"/>
      <c r="H565" s="123">
        <v>1.0771985444957968</v>
      </c>
      <c r="I565" s="103">
        <v>1.6583524231720383</v>
      </c>
      <c r="J565" s="103">
        <v>1.0771985444957968</v>
      </c>
      <c r="K565" s="103">
        <v>1.0771985444957968</v>
      </c>
      <c r="L565" s="103"/>
      <c r="M565" s="103">
        <v>1.0771985444957968</v>
      </c>
      <c r="N565" s="103"/>
      <c r="O565" s="103"/>
      <c r="P565" s="102"/>
      <c r="R565" s="83">
        <f t="shared" si="430"/>
        <v>0</v>
      </c>
      <c r="S565" s="83">
        <f t="shared" si="431"/>
        <v>1.0771985444957968</v>
      </c>
      <c r="T565" s="83">
        <f t="shared" si="432"/>
        <v>0</v>
      </c>
      <c r="U565" s="83">
        <f t="shared" si="433"/>
        <v>0</v>
      </c>
      <c r="V565" s="83">
        <f t="shared" si="456"/>
        <v>1.0771985444957968</v>
      </c>
      <c r="W565" s="83">
        <f t="shared" si="456"/>
        <v>1.6583524231720383</v>
      </c>
      <c r="X565" s="83">
        <f t="shared" si="436"/>
        <v>1.0771985444957968</v>
      </c>
      <c r="Y565" s="83">
        <f t="shared" si="437"/>
        <v>1.0771985444957968</v>
      </c>
      <c r="Z565" s="83">
        <f t="shared" si="438"/>
        <v>0</v>
      </c>
      <c r="AA565" s="83">
        <f t="shared" si="453"/>
        <v>1.0771985444957968</v>
      </c>
      <c r="AB565" s="83">
        <f t="shared" si="457"/>
        <v>0</v>
      </c>
      <c r="AC565" s="83">
        <f t="shared" si="457"/>
        <v>0</v>
      </c>
      <c r="AD565" s="83">
        <f t="shared" si="454"/>
        <v>0</v>
      </c>
      <c r="AF565" s="83">
        <f t="shared" si="455"/>
        <v>0</v>
      </c>
      <c r="AG565" s="83">
        <f t="shared" si="441"/>
        <v>1.0771985444957968</v>
      </c>
      <c r="AH565" s="83">
        <f t="shared" si="442"/>
        <v>0</v>
      </c>
      <c r="AI565" s="83">
        <f t="shared" si="443"/>
        <v>0</v>
      </c>
      <c r="AJ565" s="83">
        <f t="shared" si="444"/>
        <v>1.0771985444957968</v>
      </c>
      <c r="AK565" s="83">
        <f t="shared" si="445"/>
        <v>1.6583524231720383</v>
      </c>
      <c r="AL565" s="83">
        <f t="shared" si="446"/>
        <v>1.0771985444957968</v>
      </c>
      <c r="AM565" s="83">
        <f t="shared" si="447"/>
        <v>1.0771985444957968</v>
      </c>
      <c r="AN565" s="83">
        <f t="shared" si="448"/>
        <v>0</v>
      </c>
      <c r="AO565" s="83">
        <f t="shared" si="449"/>
        <v>1.0771985444957968</v>
      </c>
      <c r="AP565" s="83">
        <f t="shared" si="450"/>
        <v>0</v>
      </c>
      <c r="AQ565" s="83">
        <f t="shared" si="451"/>
        <v>0</v>
      </c>
      <c r="AR565" s="83">
        <f t="shared" si="452"/>
        <v>0</v>
      </c>
      <c r="AT565" t="s">
        <v>15</v>
      </c>
    </row>
    <row r="566" spans="1:46" x14ac:dyDescent="0.25">
      <c r="A566" s="10" t="str">
        <f>KPCO_Additions_Summer!A566</f>
        <v>Residential - Behavior_26-30</v>
      </c>
      <c r="B566" s="10">
        <f>KPCO_Additions_Summer!B566</f>
        <v>2028</v>
      </c>
      <c r="C566" s="10" t="str">
        <f>KPCO_Additions_Summer!C566</f>
        <v>DSM Resources</v>
      </c>
      <c r="D566" s="103"/>
      <c r="E566" s="123">
        <v>1.1002373712460451</v>
      </c>
      <c r="F566" s="103"/>
      <c r="G566" s="123"/>
      <c r="H566" s="123">
        <v>1.1002373712460451</v>
      </c>
      <c r="I566" s="103">
        <v>1.6938208095373377</v>
      </c>
      <c r="J566" s="103">
        <v>1.1002373712460451</v>
      </c>
      <c r="K566" s="103">
        <v>1.1002373712460451</v>
      </c>
      <c r="L566" s="103"/>
      <c r="M566" s="103">
        <v>1.1002373712460451</v>
      </c>
      <c r="N566" s="103"/>
      <c r="O566" s="103"/>
      <c r="P566" s="102"/>
      <c r="R566" s="83">
        <f t="shared" si="430"/>
        <v>0</v>
      </c>
      <c r="S566" s="83">
        <f t="shared" si="431"/>
        <v>1.1002373712460451</v>
      </c>
      <c r="T566" s="83">
        <f t="shared" si="432"/>
        <v>0</v>
      </c>
      <c r="U566" s="83">
        <f t="shared" si="433"/>
        <v>0</v>
      </c>
      <c r="V566" s="83">
        <f t="shared" si="456"/>
        <v>1.1002373712460451</v>
      </c>
      <c r="W566" s="83">
        <f t="shared" si="456"/>
        <v>1.6938208095373377</v>
      </c>
      <c r="X566" s="83">
        <f t="shared" si="436"/>
        <v>1.1002373712460451</v>
      </c>
      <c r="Y566" s="83">
        <f t="shared" si="437"/>
        <v>1.1002373712460451</v>
      </c>
      <c r="Z566" s="83">
        <f t="shared" si="438"/>
        <v>0</v>
      </c>
      <c r="AA566" s="83">
        <f t="shared" si="453"/>
        <v>1.1002373712460451</v>
      </c>
      <c r="AB566" s="83">
        <f t="shared" si="457"/>
        <v>0</v>
      </c>
      <c r="AC566" s="83">
        <f t="shared" si="457"/>
        <v>0</v>
      </c>
      <c r="AD566" s="83">
        <f t="shared" si="454"/>
        <v>0</v>
      </c>
      <c r="AF566" s="83">
        <f t="shared" si="455"/>
        <v>0</v>
      </c>
      <c r="AG566" s="83">
        <f t="shared" si="441"/>
        <v>1.1002373712460451</v>
      </c>
      <c r="AH566" s="83">
        <f t="shared" si="442"/>
        <v>0</v>
      </c>
      <c r="AI566" s="83">
        <f t="shared" si="443"/>
        <v>0</v>
      </c>
      <c r="AJ566" s="83">
        <f t="shared" si="444"/>
        <v>1.1002373712460451</v>
      </c>
      <c r="AK566" s="83">
        <f t="shared" si="445"/>
        <v>1.6938208095373377</v>
      </c>
      <c r="AL566" s="83">
        <f t="shared" si="446"/>
        <v>1.1002373712460451</v>
      </c>
      <c r="AM566" s="83">
        <f t="shared" si="447"/>
        <v>1.1002373712460451</v>
      </c>
      <c r="AN566" s="83">
        <f t="shared" si="448"/>
        <v>0</v>
      </c>
      <c r="AO566" s="83">
        <f t="shared" si="449"/>
        <v>1.1002373712460451</v>
      </c>
      <c r="AP566" s="83">
        <f t="shared" si="450"/>
        <v>0</v>
      </c>
      <c r="AQ566" s="83">
        <f t="shared" si="451"/>
        <v>0</v>
      </c>
      <c r="AR566" s="83">
        <f t="shared" si="452"/>
        <v>0</v>
      </c>
      <c r="AT566" t="s">
        <v>15</v>
      </c>
    </row>
    <row r="567" spans="1:46" x14ac:dyDescent="0.25">
      <c r="A567" s="10" t="str">
        <f>KPCO_Additions_Summer!A567</f>
        <v>Residential - Behavior_26-30</v>
      </c>
      <c r="B567" s="10">
        <f>KPCO_Additions_Summer!B567</f>
        <v>2029</v>
      </c>
      <c r="C567" s="10" t="str">
        <f>KPCO_Additions_Summer!C567</f>
        <v>DSM Resources</v>
      </c>
      <c r="D567" s="103"/>
      <c r="E567" s="123">
        <v>1.1103726552010016</v>
      </c>
      <c r="F567" s="103"/>
      <c r="G567" s="123"/>
      <c r="H567" s="123">
        <v>1.1103726552010016</v>
      </c>
      <c r="I567" s="103">
        <v>1.7094241287138465</v>
      </c>
      <c r="J567" s="103">
        <v>1.1103726552010016</v>
      </c>
      <c r="K567" s="103">
        <v>1.1103726552010016</v>
      </c>
      <c r="L567" s="103"/>
      <c r="M567" s="103">
        <v>1.1103726552010016</v>
      </c>
      <c r="N567" s="103"/>
      <c r="O567" s="103"/>
      <c r="P567" s="102"/>
      <c r="R567" s="83">
        <f t="shared" si="430"/>
        <v>0</v>
      </c>
      <c r="S567" s="83">
        <f t="shared" si="431"/>
        <v>1.1103726552010016</v>
      </c>
      <c r="T567" s="83">
        <f t="shared" si="432"/>
        <v>0</v>
      </c>
      <c r="U567" s="83">
        <f t="shared" si="433"/>
        <v>0</v>
      </c>
      <c r="V567" s="83">
        <f t="shared" si="456"/>
        <v>1.1103726552010016</v>
      </c>
      <c r="W567" s="83">
        <f t="shared" si="456"/>
        <v>1.7094241287138465</v>
      </c>
      <c r="X567" s="83">
        <f t="shared" si="436"/>
        <v>1.1103726552010016</v>
      </c>
      <c r="Y567" s="83">
        <f t="shared" si="437"/>
        <v>1.1103726552010016</v>
      </c>
      <c r="Z567" s="83">
        <f t="shared" si="438"/>
        <v>0</v>
      </c>
      <c r="AA567" s="83">
        <f t="shared" si="453"/>
        <v>1.1103726552010016</v>
      </c>
      <c r="AB567" s="83">
        <f t="shared" si="457"/>
        <v>0</v>
      </c>
      <c r="AC567" s="83">
        <f t="shared" si="457"/>
        <v>0</v>
      </c>
      <c r="AD567" s="83">
        <f t="shared" si="454"/>
        <v>0</v>
      </c>
      <c r="AF567" s="83">
        <f t="shared" si="455"/>
        <v>0</v>
      </c>
      <c r="AG567" s="83">
        <f t="shared" si="441"/>
        <v>1.1103726552010016</v>
      </c>
      <c r="AH567" s="83">
        <f t="shared" si="442"/>
        <v>0</v>
      </c>
      <c r="AI567" s="83">
        <f t="shared" si="443"/>
        <v>0</v>
      </c>
      <c r="AJ567" s="83">
        <f t="shared" si="444"/>
        <v>1.1103726552010016</v>
      </c>
      <c r="AK567" s="83">
        <f t="shared" si="445"/>
        <v>1.7094241287138465</v>
      </c>
      <c r="AL567" s="83">
        <f t="shared" si="446"/>
        <v>1.1103726552010016</v>
      </c>
      <c r="AM567" s="83">
        <f t="shared" si="447"/>
        <v>1.1103726552010016</v>
      </c>
      <c r="AN567" s="83">
        <f t="shared" si="448"/>
        <v>0</v>
      </c>
      <c r="AO567" s="83">
        <f t="shared" si="449"/>
        <v>1.1103726552010016</v>
      </c>
      <c r="AP567" s="83">
        <f t="shared" si="450"/>
        <v>0</v>
      </c>
      <c r="AQ567" s="83">
        <f t="shared" si="451"/>
        <v>0</v>
      </c>
      <c r="AR567" s="83">
        <f t="shared" si="452"/>
        <v>0</v>
      </c>
      <c r="AT567" t="s">
        <v>15</v>
      </c>
    </row>
    <row r="568" spans="1:46" x14ac:dyDescent="0.25">
      <c r="A568" s="10" t="str">
        <f>KPCO_Additions_Summer!A568</f>
        <v>Residential - Behavior_26-30</v>
      </c>
      <c r="B568" s="10">
        <f>KPCO_Additions_Summer!B568</f>
        <v>2030</v>
      </c>
      <c r="C568" s="10" t="str">
        <f>KPCO_Additions_Summer!C568</f>
        <v>DSM Resources</v>
      </c>
      <c r="D568" s="103"/>
      <c r="E568" s="123">
        <v>1.1070514195287615</v>
      </c>
      <c r="F568" s="103"/>
      <c r="G568" s="123"/>
      <c r="H568" s="123">
        <v>1.1070514195287615</v>
      </c>
      <c r="I568" s="103">
        <v>1.7043110701666289</v>
      </c>
      <c r="J568" s="103">
        <v>1.1070514195287615</v>
      </c>
      <c r="K568" s="103">
        <v>1.1070514195287615</v>
      </c>
      <c r="L568" s="103"/>
      <c r="M568" s="103">
        <v>1.1070514195287615</v>
      </c>
      <c r="N568" s="103"/>
      <c r="O568" s="103"/>
      <c r="P568" s="102"/>
      <c r="R568" s="83">
        <f t="shared" si="430"/>
        <v>0</v>
      </c>
      <c r="S568" s="83">
        <f t="shared" si="431"/>
        <v>1.1070514195287615</v>
      </c>
      <c r="T568" s="83">
        <f t="shared" si="432"/>
        <v>0</v>
      </c>
      <c r="U568" s="83">
        <f t="shared" si="433"/>
        <v>0</v>
      </c>
      <c r="V568" s="83">
        <f t="shared" si="456"/>
        <v>1.1070514195287615</v>
      </c>
      <c r="W568" s="83">
        <f t="shared" si="456"/>
        <v>1.7043110701666289</v>
      </c>
      <c r="X568" s="83">
        <f t="shared" si="436"/>
        <v>1.1070514195287615</v>
      </c>
      <c r="Y568" s="83">
        <f t="shared" si="437"/>
        <v>1.1070514195287615</v>
      </c>
      <c r="Z568" s="83">
        <f t="shared" si="438"/>
        <v>0</v>
      </c>
      <c r="AA568" s="83">
        <f t="shared" si="453"/>
        <v>1.1070514195287615</v>
      </c>
      <c r="AB568" s="83">
        <f t="shared" si="457"/>
        <v>0</v>
      </c>
      <c r="AC568" s="83">
        <f t="shared" si="457"/>
        <v>0</v>
      </c>
      <c r="AD568" s="83">
        <f t="shared" si="454"/>
        <v>0</v>
      </c>
      <c r="AF568" s="83">
        <f t="shared" si="455"/>
        <v>0</v>
      </c>
      <c r="AG568" s="83">
        <f t="shared" si="441"/>
        <v>1.1070514195287615</v>
      </c>
      <c r="AH568" s="83">
        <f t="shared" si="442"/>
        <v>0</v>
      </c>
      <c r="AI568" s="83">
        <f t="shared" si="443"/>
        <v>0</v>
      </c>
      <c r="AJ568" s="83">
        <f t="shared" si="444"/>
        <v>1.1070514195287615</v>
      </c>
      <c r="AK568" s="83">
        <f t="shared" si="445"/>
        <v>1.7043110701666289</v>
      </c>
      <c r="AL568" s="83">
        <f t="shared" si="446"/>
        <v>1.1070514195287615</v>
      </c>
      <c r="AM568" s="83">
        <f t="shared" si="447"/>
        <v>1.1070514195287615</v>
      </c>
      <c r="AN568" s="83">
        <f t="shared" si="448"/>
        <v>0</v>
      </c>
      <c r="AO568" s="83">
        <f t="shared" si="449"/>
        <v>1.1070514195287615</v>
      </c>
      <c r="AP568" s="83">
        <f t="shared" si="450"/>
        <v>0</v>
      </c>
      <c r="AQ568" s="83">
        <f t="shared" si="451"/>
        <v>0</v>
      </c>
      <c r="AR568" s="83">
        <f t="shared" si="452"/>
        <v>0</v>
      </c>
      <c r="AT568" t="s">
        <v>15</v>
      </c>
    </row>
    <row r="569" spans="1:46" x14ac:dyDescent="0.25">
      <c r="A569" s="10" t="str">
        <f>KPCO_Additions_Summer!A569</f>
        <v>Residential - Behavior_26-30</v>
      </c>
      <c r="B569" s="10">
        <f>KPCO_Additions_Summer!B569</f>
        <v>2031</v>
      </c>
      <c r="C569" s="10" t="str">
        <f>KPCO_Additions_Summer!C569</f>
        <v>DSM Resources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2"/>
      <c r="R569" s="83">
        <f t="shared" si="430"/>
        <v>0</v>
      </c>
      <c r="S569" s="83">
        <f t="shared" si="431"/>
        <v>0</v>
      </c>
      <c r="T569" s="83">
        <f t="shared" si="432"/>
        <v>0</v>
      </c>
      <c r="U569" s="83">
        <f t="shared" si="433"/>
        <v>0</v>
      </c>
      <c r="V569" s="83">
        <f t="shared" ref="V569:W584" si="458">H569</f>
        <v>0</v>
      </c>
      <c r="W569" s="83">
        <f t="shared" si="458"/>
        <v>0</v>
      </c>
      <c r="X569" s="83">
        <f t="shared" si="436"/>
        <v>0</v>
      </c>
      <c r="Y569" s="83">
        <f t="shared" si="437"/>
        <v>0</v>
      </c>
      <c r="Z569" s="83">
        <f t="shared" si="438"/>
        <v>0</v>
      </c>
      <c r="AA569" s="83">
        <f t="shared" si="453"/>
        <v>0</v>
      </c>
      <c r="AB569" s="83">
        <f t="shared" ref="AB569:AC584" si="459">N569</f>
        <v>0</v>
      </c>
      <c r="AC569" s="83">
        <f t="shared" si="459"/>
        <v>0</v>
      </c>
      <c r="AD569" s="83">
        <f t="shared" si="454"/>
        <v>0</v>
      </c>
      <c r="AF569" s="83">
        <f t="shared" si="455"/>
        <v>0</v>
      </c>
      <c r="AG569" s="83">
        <f t="shared" si="441"/>
        <v>0</v>
      </c>
      <c r="AH569" s="83">
        <f t="shared" si="442"/>
        <v>0</v>
      </c>
      <c r="AI569" s="83">
        <f t="shared" si="443"/>
        <v>0</v>
      </c>
      <c r="AJ569" s="83">
        <f t="shared" si="444"/>
        <v>0</v>
      </c>
      <c r="AK569" s="83">
        <f t="shared" si="445"/>
        <v>0</v>
      </c>
      <c r="AL569" s="83">
        <f t="shared" si="446"/>
        <v>0</v>
      </c>
      <c r="AM569" s="83">
        <f t="shared" si="447"/>
        <v>0</v>
      </c>
      <c r="AN569" s="83">
        <f t="shared" si="448"/>
        <v>0</v>
      </c>
      <c r="AO569" s="83">
        <f t="shared" si="449"/>
        <v>0</v>
      </c>
      <c r="AP569" s="83">
        <f t="shared" si="450"/>
        <v>0</v>
      </c>
      <c r="AQ569" s="83">
        <f t="shared" si="451"/>
        <v>0</v>
      </c>
      <c r="AR569" s="83">
        <f t="shared" si="452"/>
        <v>0</v>
      </c>
      <c r="AT569" t="s">
        <v>15</v>
      </c>
    </row>
    <row r="570" spans="1:46" x14ac:dyDescent="0.25">
      <c r="A570" s="10" t="str">
        <f>KPCO_Additions_Summer!A570</f>
        <v>Residential - Behavior_26-30</v>
      </c>
      <c r="B570" s="10">
        <f>KPCO_Additions_Summer!B570</f>
        <v>2032</v>
      </c>
      <c r="C570" s="10" t="str">
        <f>KPCO_Additions_Summer!C570</f>
        <v>DSM Resources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2"/>
      <c r="R570" s="83">
        <f t="shared" si="430"/>
        <v>0</v>
      </c>
      <c r="S570" s="83">
        <f t="shared" si="431"/>
        <v>0</v>
      </c>
      <c r="T570" s="83">
        <f t="shared" si="432"/>
        <v>0</v>
      </c>
      <c r="U570" s="83">
        <f t="shared" si="433"/>
        <v>0</v>
      </c>
      <c r="V570" s="83">
        <f t="shared" si="458"/>
        <v>0</v>
      </c>
      <c r="W570" s="83">
        <f t="shared" si="458"/>
        <v>0</v>
      </c>
      <c r="X570" s="83">
        <f t="shared" si="436"/>
        <v>0</v>
      </c>
      <c r="Y570" s="83">
        <f t="shared" si="437"/>
        <v>0</v>
      </c>
      <c r="Z570" s="83">
        <f t="shared" si="438"/>
        <v>0</v>
      </c>
      <c r="AA570" s="83">
        <f t="shared" si="453"/>
        <v>0</v>
      </c>
      <c r="AB570" s="83">
        <f t="shared" si="459"/>
        <v>0</v>
      </c>
      <c r="AC570" s="83">
        <f t="shared" si="459"/>
        <v>0</v>
      </c>
      <c r="AD570" s="83">
        <f t="shared" si="454"/>
        <v>0</v>
      </c>
      <c r="AF570" s="83">
        <f t="shared" si="455"/>
        <v>0</v>
      </c>
      <c r="AG570" s="83">
        <f t="shared" si="441"/>
        <v>0</v>
      </c>
      <c r="AH570" s="83">
        <f t="shared" si="442"/>
        <v>0</v>
      </c>
      <c r="AI570" s="83">
        <f t="shared" si="443"/>
        <v>0</v>
      </c>
      <c r="AJ570" s="83">
        <f t="shared" si="444"/>
        <v>0</v>
      </c>
      <c r="AK570" s="83">
        <f t="shared" si="445"/>
        <v>0</v>
      </c>
      <c r="AL570" s="83">
        <f t="shared" si="446"/>
        <v>0</v>
      </c>
      <c r="AM570" s="83">
        <f t="shared" si="447"/>
        <v>0</v>
      </c>
      <c r="AN570" s="83">
        <f t="shared" si="448"/>
        <v>0</v>
      </c>
      <c r="AO570" s="83">
        <f t="shared" si="449"/>
        <v>0</v>
      </c>
      <c r="AP570" s="83">
        <f t="shared" si="450"/>
        <v>0</v>
      </c>
      <c r="AQ570" s="83">
        <f t="shared" si="451"/>
        <v>0</v>
      </c>
      <c r="AR570" s="83">
        <f t="shared" si="452"/>
        <v>0</v>
      </c>
      <c r="AT570" t="s">
        <v>15</v>
      </c>
    </row>
    <row r="571" spans="1:46" x14ac:dyDescent="0.25">
      <c r="A571" s="10" t="str">
        <f>KPCO_Additions_Summer!A571</f>
        <v>Residential - Behavior_26-30</v>
      </c>
      <c r="B571" s="10">
        <f>KPCO_Additions_Summer!B571</f>
        <v>2033</v>
      </c>
      <c r="C571" s="10" t="str">
        <f>KPCO_Additions_Summer!C571</f>
        <v>DSM Resources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2"/>
      <c r="R571" s="83">
        <f t="shared" si="430"/>
        <v>0</v>
      </c>
      <c r="S571" s="83">
        <f t="shared" si="431"/>
        <v>0</v>
      </c>
      <c r="T571" s="83">
        <f t="shared" si="432"/>
        <v>0</v>
      </c>
      <c r="U571" s="83">
        <f t="shared" si="433"/>
        <v>0</v>
      </c>
      <c r="V571" s="83">
        <f t="shared" si="458"/>
        <v>0</v>
      </c>
      <c r="W571" s="83">
        <f t="shared" si="458"/>
        <v>0</v>
      </c>
      <c r="X571" s="83">
        <f t="shared" si="436"/>
        <v>0</v>
      </c>
      <c r="Y571" s="83">
        <f t="shared" si="437"/>
        <v>0</v>
      </c>
      <c r="Z571" s="83">
        <f t="shared" si="438"/>
        <v>0</v>
      </c>
      <c r="AA571" s="83">
        <f t="shared" si="453"/>
        <v>0</v>
      </c>
      <c r="AB571" s="83">
        <f t="shared" si="459"/>
        <v>0</v>
      </c>
      <c r="AC571" s="83">
        <f t="shared" si="459"/>
        <v>0</v>
      </c>
      <c r="AD571" s="83">
        <f t="shared" si="454"/>
        <v>0</v>
      </c>
      <c r="AF571" s="83">
        <f t="shared" si="455"/>
        <v>0</v>
      </c>
      <c r="AG571" s="83">
        <f t="shared" si="441"/>
        <v>0</v>
      </c>
      <c r="AH571" s="83">
        <f t="shared" si="442"/>
        <v>0</v>
      </c>
      <c r="AI571" s="83">
        <f t="shared" si="443"/>
        <v>0</v>
      </c>
      <c r="AJ571" s="83">
        <f t="shared" si="444"/>
        <v>0</v>
      </c>
      <c r="AK571" s="83">
        <f t="shared" si="445"/>
        <v>0</v>
      </c>
      <c r="AL571" s="83">
        <f t="shared" si="446"/>
        <v>0</v>
      </c>
      <c r="AM571" s="83">
        <f t="shared" si="447"/>
        <v>0</v>
      </c>
      <c r="AN571" s="83">
        <f t="shared" si="448"/>
        <v>0</v>
      </c>
      <c r="AO571" s="83">
        <f t="shared" si="449"/>
        <v>0</v>
      </c>
      <c r="AP571" s="83">
        <f t="shared" si="450"/>
        <v>0</v>
      </c>
      <c r="AQ571" s="83">
        <f t="shared" si="451"/>
        <v>0</v>
      </c>
      <c r="AR571" s="83">
        <f t="shared" si="452"/>
        <v>0</v>
      </c>
      <c r="AT571" t="s">
        <v>15</v>
      </c>
    </row>
    <row r="572" spans="1:46" x14ac:dyDescent="0.25">
      <c r="A572" s="10" t="str">
        <f>KPCO_Additions_Summer!A572</f>
        <v>Residential - Behavior_26-30</v>
      </c>
      <c r="B572" s="10">
        <f>KPCO_Additions_Summer!B572</f>
        <v>2034</v>
      </c>
      <c r="C572" s="10" t="str">
        <f>KPCO_Additions_Summer!C572</f>
        <v>DSM Resources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2"/>
      <c r="R572" s="83">
        <f t="shared" si="430"/>
        <v>0</v>
      </c>
      <c r="S572" s="83">
        <f t="shared" si="431"/>
        <v>0</v>
      </c>
      <c r="T572" s="83">
        <f t="shared" si="432"/>
        <v>0</v>
      </c>
      <c r="U572" s="83">
        <f t="shared" si="433"/>
        <v>0</v>
      </c>
      <c r="V572" s="83">
        <f t="shared" si="458"/>
        <v>0</v>
      </c>
      <c r="W572" s="83">
        <f t="shared" si="458"/>
        <v>0</v>
      </c>
      <c r="X572" s="83">
        <f t="shared" si="436"/>
        <v>0</v>
      </c>
      <c r="Y572" s="83">
        <f t="shared" si="437"/>
        <v>0</v>
      </c>
      <c r="Z572" s="83">
        <f t="shared" si="438"/>
        <v>0</v>
      </c>
      <c r="AA572" s="83">
        <f t="shared" si="453"/>
        <v>0</v>
      </c>
      <c r="AB572" s="83">
        <f t="shared" si="459"/>
        <v>0</v>
      </c>
      <c r="AC572" s="83">
        <f t="shared" si="459"/>
        <v>0</v>
      </c>
      <c r="AD572" s="83">
        <f t="shared" si="454"/>
        <v>0</v>
      </c>
      <c r="AF572" s="83">
        <f t="shared" si="455"/>
        <v>0</v>
      </c>
      <c r="AG572" s="83">
        <f t="shared" si="441"/>
        <v>0</v>
      </c>
      <c r="AH572" s="83">
        <f t="shared" si="442"/>
        <v>0</v>
      </c>
      <c r="AI572" s="83">
        <f t="shared" si="443"/>
        <v>0</v>
      </c>
      <c r="AJ572" s="83">
        <f t="shared" si="444"/>
        <v>0</v>
      </c>
      <c r="AK572" s="83">
        <f t="shared" si="445"/>
        <v>0</v>
      </c>
      <c r="AL572" s="83">
        <f t="shared" si="446"/>
        <v>0</v>
      </c>
      <c r="AM572" s="83">
        <f t="shared" si="447"/>
        <v>0</v>
      </c>
      <c r="AN572" s="83">
        <f t="shared" si="448"/>
        <v>0</v>
      </c>
      <c r="AO572" s="83">
        <f t="shared" si="449"/>
        <v>0</v>
      </c>
      <c r="AP572" s="83">
        <f t="shared" si="450"/>
        <v>0</v>
      </c>
      <c r="AQ572" s="83">
        <f t="shared" si="451"/>
        <v>0</v>
      </c>
      <c r="AR572" s="83">
        <f t="shared" si="452"/>
        <v>0</v>
      </c>
      <c r="AT572" t="s">
        <v>15</v>
      </c>
    </row>
    <row r="573" spans="1:46" x14ac:dyDescent="0.25">
      <c r="A573" s="10" t="str">
        <f>KPCO_Additions_Summer!A573</f>
        <v>Residential - Behavior_26-30</v>
      </c>
      <c r="B573" s="10">
        <f>KPCO_Additions_Summer!B573</f>
        <v>2035</v>
      </c>
      <c r="C573" s="10" t="str">
        <f>KPCO_Additions_Summer!C573</f>
        <v>DSM Resources</v>
      </c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2"/>
      <c r="R573" s="83">
        <f t="shared" si="430"/>
        <v>0</v>
      </c>
      <c r="S573" s="83">
        <f t="shared" si="431"/>
        <v>0</v>
      </c>
      <c r="T573" s="83">
        <f t="shared" si="432"/>
        <v>0</v>
      </c>
      <c r="U573" s="83">
        <f t="shared" si="433"/>
        <v>0</v>
      </c>
      <c r="V573" s="83">
        <f t="shared" si="458"/>
        <v>0</v>
      </c>
      <c r="W573" s="83">
        <f t="shared" si="458"/>
        <v>0</v>
      </c>
      <c r="X573" s="83">
        <f t="shared" si="436"/>
        <v>0</v>
      </c>
      <c r="Y573" s="83">
        <f t="shared" si="437"/>
        <v>0</v>
      </c>
      <c r="Z573" s="83">
        <f t="shared" si="438"/>
        <v>0</v>
      </c>
      <c r="AA573" s="83">
        <f t="shared" si="453"/>
        <v>0</v>
      </c>
      <c r="AB573" s="83">
        <f t="shared" si="459"/>
        <v>0</v>
      </c>
      <c r="AC573" s="83">
        <f t="shared" si="459"/>
        <v>0</v>
      </c>
      <c r="AD573" s="83">
        <f t="shared" si="454"/>
        <v>0</v>
      </c>
      <c r="AF573" s="83">
        <f t="shared" si="455"/>
        <v>0</v>
      </c>
      <c r="AG573" s="83">
        <f t="shared" si="441"/>
        <v>0</v>
      </c>
      <c r="AH573" s="83">
        <f t="shared" si="442"/>
        <v>0</v>
      </c>
      <c r="AI573" s="83">
        <f t="shared" si="443"/>
        <v>0</v>
      </c>
      <c r="AJ573" s="83">
        <f t="shared" si="444"/>
        <v>0</v>
      </c>
      <c r="AK573" s="83">
        <f t="shared" si="445"/>
        <v>0</v>
      </c>
      <c r="AL573" s="83">
        <f t="shared" si="446"/>
        <v>0</v>
      </c>
      <c r="AM573" s="83">
        <f t="shared" si="447"/>
        <v>0</v>
      </c>
      <c r="AN573" s="83">
        <f t="shared" si="448"/>
        <v>0</v>
      </c>
      <c r="AO573" s="83">
        <f t="shared" si="449"/>
        <v>0</v>
      </c>
      <c r="AP573" s="83">
        <f t="shared" si="450"/>
        <v>0</v>
      </c>
      <c r="AQ573" s="83">
        <f t="shared" si="451"/>
        <v>0</v>
      </c>
      <c r="AR573" s="83">
        <f t="shared" si="452"/>
        <v>0</v>
      </c>
      <c r="AT573" t="s">
        <v>15</v>
      </c>
    </row>
    <row r="574" spans="1:46" x14ac:dyDescent="0.25">
      <c r="A574" s="10" t="str">
        <f>KPCO_Additions_Summer!A574</f>
        <v>Residential - Behavior_26-30</v>
      </c>
      <c r="B574" s="10">
        <f>KPCO_Additions_Summer!B574</f>
        <v>2036</v>
      </c>
      <c r="C574" s="10" t="str">
        <f>KPCO_Additions_Summer!C574</f>
        <v>DSM Resources</v>
      </c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2"/>
      <c r="R574" s="83">
        <f t="shared" si="430"/>
        <v>0</v>
      </c>
      <c r="S574" s="83">
        <f t="shared" si="431"/>
        <v>0</v>
      </c>
      <c r="T574" s="83">
        <f t="shared" si="432"/>
        <v>0</v>
      </c>
      <c r="U574" s="83">
        <f t="shared" si="433"/>
        <v>0</v>
      </c>
      <c r="V574" s="83">
        <f t="shared" si="458"/>
        <v>0</v>
      </c>
      <c r="W574" s="83">
        <f t="shared" si="458"/>
        <v>0</v>
      </c>
      <c r="X574" s="83">
        <f t="shared" si="436"/>
        <v>0</v>
      </c>
      <c r="Y574" s="83">
        <f t="shared" si="437"/>
        <v>0</v>
      </c>
      <c r="Z574" s="83">
        <f t="shared" si="438"/>
        <v>0</v>
      </c>
      <c r="AA574" s="83">
        <f t="shared" si="453"/>
        <v>0</v>
      </c>
      <c r="AB574" s="83">
        <f t="shared" si="459"/>
        <v>0</v>
      </c>
      <c r="AC574" s="83">
        <f t="shared" si="459"/>
        <v>0</v>
      </c>
      <c r="AD574" s="83">
        <f t="shared" si="454"/>
        <v>0</v>
      </c>
      <c r="AF574" s="83">
        <f t="shared" si="455"/>
        <v>0</v>
      </c>
      <c r="AG574" s="83">
        <f t="shared" si="441"/>
        <v>0</v>
      </c>
      <c r="AH574" s="83">
        <f t="shared" si="442"/>
        <v>0</v>
      </c>
      <c r="AI574" s="83">
        <f t="shared" si="443"/>
        <v>0</v>
      </c>
      <c r="AJ574" s="83">
        <f t="shared" si="444"/>
        <v>0</v>
      </c>
      <c r="AK574" s="83">
        <f t="shared" si="445"/>
        <v>0</v>
      </c>
      <c r="AL574" s="83">
        <f t="shared" si="446"/>
        <v>0</v>
      </c>
      <c r="AM574" s="83">
        <f t="shared" si="447"/>
        <v>0</v>
      </c>
      <c r="AN574" s="83">
        <f t="shared" si="448"/>
        <v>0</v>
      </c>
      <c r="AO574" s="83">
        <f t="shared" si="449"/>
        <v>0</v>
      </c>
      <c r="AP574" s="83">
        <f t="shared" si="450"/>
        <v>0</v>
      </c>
      <c r="AQ574" s="83">
        <f t="shared" si="451"/>
        <v>0</v>
      </c>
      <c r="AR574" s="83">
        <f t="shared" si="452"/>
        <v>0</v>
      </c>
      <c r="AT574" t="s">
        <v>15</v>
      </c>
    </row>
    <row r="575" spans="1:46" x14ac:dyDescent="0.25">
      <c r="A575" s="10" t="str">
        <f>KPCO_Additions_Summer!A575</f>
        <v>Residential - Behavior_26-30</v>
      </c>
      <c r="B575" s="10">
        <f>KPCO_Additions_Summer!B575</f>
        <v>2037</v>
      </c>
      <c r="C575" s="10" t="str">
        <f>KPCO_Additions_Summer!C575</f>
        <v>DSM Resources</v>
      </c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2"/>
      <c r="R575" s="83">
        <f t="shared" si="430"/>
        <v>0</v>
      </c>
      <c r="S575" s="83">
        <f t="shared" si="431"/>
        <v>0</v>
      </c>
      <c r="T575" s="83">
        <f t="shared" si="432"/>
        <v>0</v>
      </c>
      <c r="U575" s="83">
        <f t="shared" si="433"/>
        <v>0</v>
      </c>
      <c r="V575" s="83">
        <f t="shared" si="458"/>
        <v>0</v>
      </c>
      <c r="W575" s="83">
        <f t="shared" si="458"/>
        <v>0</v>
      </c>
      <c r="X575" s="83">
        <f t="shared" si="436"/>
        <v>0</v>
      </c>
      <c r="Y575" s="83">
        <f t="shared" si="437"/>
        <v>0</v>
      </c>
      <c r="Z575" s="83">
        <f t="shared" si="438"/>
        <v>0</v>
      </c>
      <c r="AA575" s="83">
        <f t="shared" si="453"/>
        <v>0</v>
      </c>
      <c r="AB575" s="83">
        <f t="shared" si="459"/>
        <v>0</v>
      </c>
      <c r="AC575" s="83">
        <f t="shared" si="459"/>
        <v>0</v>
      </c>
      <c r="AD575" s="83">
        <f t="shared" si="454"/>
        <v>0</v>
      </c>
      <c r="AF575" s="83">
        <f t="shared" si="455"/>
        <v>0</v>
      </c>
      <c r="AG575" s="83">
        <f t="shared" si="441"/>
        <v>0</v>
      </c>
      <c r="AH575" s="83">
        <f t="shared" si="442"/>
        <v>0</v>
      </c>
      <c r="AI575" s="83">
        <f t="shared" si="443"/>
        <v>0</v>
      </c>
      <c r="AJ575" s="83">
        <f t="shared" si="444"/>
        <v>0</v>
      </c>
      <c r="AK575" s="83">
        <f t="shared" si="445"/>
        <v>0</v>
      </c>
      <c r="AL575" s="83">
        <f t="shared" si="446"/>
        <v>0</v>
      </c>
      <c r="AM575" s="83">
        <f t="shared" si="447"/>
        <v>0</v>
      </c>
      <c r="AN575" s="83">
        <f t="shared" si="448"/>
        <v>0</v>
      </c>
      <c r="AO575" s="83">
        <f t="shared" si="449"/>
        <v>0</v>
      </c>
      <c r="AP575" s="83">
        <f t="shared" si="450"/>
        <v>0</v>
      </c>
      <c r="AQ575" s="83">
        <f t="shared" si="451"/>
        <v>0</v>
      </c>
      <c r="AR575" s="83">
        <f t="shared" si="452"/>
        <v>0</v>
      </c>
      <c r="AT575" t="s">
        <v>15</v>
      </c>
    </row>
    <row r="576" spans="1:46" x14ac:dyDescent="0.25">
      <c r="A576" s="10" t="str">
        <f>KPCO_Additions_Summer!A576</f>
        <v>Residential - Behavior_26-30</v>
      </c>
      <c r="B576" s="10">
        <f>KPCO_Additions_Summer!B576</f>
        <v>2038</v>
      </c>
      <c r="C576" s="10" t="str">
        <f>KPCO_Additions_Summer!C576</f>
        <v>DSM Resources</v>
      </c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2"/>
      <c r="R576" s="83">
        <f t="shared" si="430"/>
        <v>0</v>
      </c>
      <c r="S576" s="83">
        <f t="shared" si="431"/>
        <v>0</v>
      </c>
      <c r="T576" s="83">
        <f t="shared" si="432"/>
        <v>0</v>
      </c>
      <c r="U576" s="83">
        <f t="shared" si="433"/>
        <v>0</v>
      </c>
      <c r="V576" s="83">
        <f t="shared" si="458"/>
        <v>0</v>
      </c>
      <c r="W576" s="83">
        <f t="shared" si="458"/>
        <v>0</v>
      </c>
      <c r="X576" s="83">
        <f t="shared" si="436"/>
        <v>0</v>
      </c>
      <c r="Y576" s="83">
        <f t="shared" si="437"/>
        <v>0</v>
      </c>
      <c r="Z576" s="83">
        <f t="shared" si="438"/>
        <v>0</v>
      </c>
      <c r="AA576" s="83">
        <f t="shared" si="453"/>
        <v>0</v>
      </c>
      <c r="AB576" s="83">
        <f t="shared" si="459"/>
        <v>0</v>
      </c>
      <c r="AC576" s="83">
        <f t="shared" si="459"/>
        <v>0</v>
      </c>
      <c r="AD576" s="83">
        <f t="shared" si="454"/>
        <v>0</v>
      </c>
      <c r="AF576" s="83">
        <f t="shared" si="455"/>
        <v>0</v>
      </c>
      <c r="AG576" s="83">
        <f t="shared" si="441"/>
        <v>0</v>
      </c>
      <c r="AH576" s="83">
        <f t="shared" si="442"/>
        <v>0</v>
      </c>
      <c r="AI576" s="83">
        <f t="shared" si="443"/>
        <v>0</v>
      </c>
      <c r="AJ576" s="83">
        <f t="shared" si="444"/>
        <v>0</v>
      </c>
      <c r="AK576" s="83">
        <f t="shared" si="445"/>
        <v>0</v>
      </c>
      <c r="AL576" s="83">
        <f t="shared" si="446"/>
        <v>0</v>
      </c>
      <c r="AM576" s="83">
        <f t="shared" si="447"/>
        <v>0</v>
      </c>
      <c r="AN576" s="83">
        <f t="shared" si="448"/>
        <v>0</v>
      </c>
      <c r="AO576" s="83">
        <f t="shared" si="449"/>
        <v>0</v>
      </c>
      <c r="AP576" s="83">
        <f t="shared" si="450"/>
        <v>0</v>
      </c>
      <c r="AQ576" s="83">
        <f t="shared" si="451"/>
        <v>0</v>
      </c>
      <c r="AR576" s="83">
        <f t="shared" si="452"/>
        <v>0</v>
      </c>
      <c r="AT576" t="s">
        <v>15</v>
      </c>
    </row>
    <row r="577" spans="1:46" x14ac:dyDescent="0.25">
      <c r="A577" s="10" t="str">
        <f>KPCO_Additions_Summer!A577</f>
        <v>Residential - Behavior_26-30</v>
      </c>
      <c r="B577" s="10">
        <f>KPCO_Additions_Summer!B577</f>
        <v>2039</v>
      </c>
      <c r="C577" s="10" t="str">
        <f>KPCO_Additions_Summer!C577</f>
        <v>DSM Resources</v>
      </c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2"/>
      <c r="R577" s="83">
        <f t="shared" si="430"/>
        <v>0</v>
      </c>
      <c r="S577" s="83">
        <f t="shared" si="431"/>
        <v>0</v>
      </c>
      <c r="T577" s="83">
        <f t="shared" si="432"/>
        <v>0</v>
      </c>
      <c r="U577" s="83">
        <f t="shared" si="433"/>
        <v>0</v>
      </c>
      <c r="V577" s="83">
        <f t="shared" si="458"/>
        <v>0</v>
      </c>
      <c r="W577" s="83">
        <f t="shared" si="458"/>
        <v>0</v>
      </c>
      <c r="X577" s="83">
        <f t="shared" si="436"/>
        <v>0</v>
      </c>
      <c r="Y577" s="83">
        <f t="shared" si="437"/>
        <v>0</v>
      </c>
      <c r="Z577" s="83">
        <f t="shared" si="438"/>
        <v>0</v>
      </c>
      <c r="AA577" s="83">
        <f t="shared" si="453"/>
        <v>0</v>
      </c>
      <c r="AB577" s="83">
        <f t="shared" si="459"/>
        <v>0</v>
      </c>
      <c r="AC577" s="83">
        <f t="shared" si="459"/>
        <v>0</v>
      </c>
      <c r="AD577" s="83">
        <f t="shared" si="454"/>
        <v>0</v>
      </c>
      <c r="AF577" s="83">
        <f t="shared" si="455"/>
        <v>0</v>
      </c>
      <c r="AG577" s="83">
        <f t="shared" si="441"/>
        <v>0</v>
      </c>
      <c r="AH577" s="83">
        <f t="shared" si="442"/>
        <v>0</v>
      </c>
      <c r="AI577" s="83">
        <f t="shared" si="443"/>
        <v>0</v>
      </c>
      <c r="AJ577" s="83">
        <f t="shared" si="444"/>
        <v>0</v>
      </c>
      <c r="AK577" s="83">
        <f t="shared" si="445"/>
        <v>0</v>
      </c>
      <c r="AL577" s="83">
        <f t="shared" si="446"/>
        <v>0</v>
      </c>
      <c r="AM577" s="83">
        <f t="shared" si="447"/>
        <v>0</v>
      </c>
      <c r="AN577" s="83">
        <f t="shared" si="448"/>
        <v>0</v>
      </c>
      <c r="AO577" s="83">
        <f t="shared" si="449"/>
        <v>0</v>
      </c>
      <c r="AP577" s="83">
        <f t="shared" si="450"/>
        <v>0</v>
      </c>
      <c r="AQ577" s="83">
        <f t="shared" si="451"/>
        <v>0</v>
      </c>
      <c r="AR577" s="83">
        <f t="shared" si="452"/>
        <v>0</v>
      </c>
      <c r="AT577" t="s">
        <v>15</v>
      </c>
    </row>
    <row r="578" spans="1:46" x14ac:dyDescent="0.25">
      <c r="A578" s="10" t="str">
        <f>KPCO_Additions_Summer!A578</f>
        <v>Residential - Behavior_26-30</v>
      </c>
      <c r="B578" s="10">
        <f>KPCO_Additions_Summer!B578</f>
        <v>2040</v>
      </c>
      <c r="C578" s="10" t="str">
        <f>KPCO_Additions_Summer!C578</f>
        <v>DSM Resources</v>
      </c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2"/>
      <c r="R578" s="83">
        <f t="shared" si="430"/>
        <v>0</v>
      </c>
      <c r="S578" s="83">
        <f t="shared" si="431"/>
        <v>0</v>
      </c>
      <c r="T578" s="83">
        <f t="shared" si="432"/>
        <v>0</v>
      </c>
      <c r="U578" s="83">
        <f t="shared" si="433"/>
        <v>0</v>
      </c>
      <c r="V578" s="83">
        <f t="shared" si="458"/>
        <v>0</v>
      </c>
      <c r="W578" s="83">
        <f t="shared" si="458"/>
        <v>0</v>
      </c>
      <c r="X578" s="83">
        <f t="shared" si="436"/>
        <v>0</v>
      </c>
      <c r="Y578" s="83">
        <f t="shared" si="437"/>
        <v>0</v>
      </c>
      <c r="Z578" s="83">
        <f t="shared" si="438"/>
        <v>0</v>
      </c>
      <c r="AA578" s="83">
        <f t="shared" si="453"/>
        <v>0</v>
      </c>
      <c r="AB578" s="83">
        <f t="shared" si="459"/>
        <v>0</v>
      </c>
      <c r="AC578" s="83">
        <f t="shared" si="459"/>
        <v>0</v>
      </c>
      <c r="AD578" s="83">
        <f t="shared" si="454"/>
        <v>0</v>
      </c>
      <c r="AF578" s="83">
        <f t="shared" si="455"/>
        <v>0</v>
      </c>
      <c r="AG578" s="83">
        <f t="shared" si="441"/>
        <v>0</v>
      </c>
      <c r="AH578" s="83">
        <f t="shared" si="442"/>
        <v>0</v>
      </c>
      <c r="AI578" s="83">
        <f t="shared" si="443"/>
        <v>0</v>
      </c>
      <c r="AJ578" s="83">
        <f t="shared" si="444"/>
        <v>0</v>
      </c>
      <c r="AK578" s="83">
        <f t="shared" si="445"/>
        <v>0</v>
      </c>
      <c r="AL578" s="83">
        <f t="shared" si="446"/>
        <v>0</v>
      </c>
      <c r="AM578" s="83">
        <f t="shared" si="447"/>
        <v>0</v>
      </c>
      <c r="AN578" s="83">
        <f t="shared" si="448"/>
        <v>0</v>
      </c>
      <c r="AO578" s="83">
        <f t="shared" si="449"/>
        <v>0</v>
      </c>
      <c r="AP578" s="83">
        <f t="shared" si="450"/>
        <v>0</v>
      </c>
      <c r="AQ578" s="83">
        <f t="shared" si="451"/>
        <v>0</v>
      </c>
      <c r="AR578" s="83">
        <f t="shared" si="452"/>
        <v>0</v>
      </c>
      <c r="AT578" t="s">
        <v>15</v>
      </c>
    </row>
    <row r="579" spans="1:46" x14ac:dyDescent="0.25">
      <c r="A579" s="10" t="str">
        <f>KPCO_Additions_Summer!A579</f>
        <v>Residential - Behavior_26-30</v>
      </c>
      <c r="B579" s="10">
        <f>KPCO_Additions_Summer!B579</f>
        <v>2041</v>
      </c>
      <c r="C579" s="10" t="str">
        <f>KPCO_Additions_Summer!C579</f>
        <v>DSM Resources</v>
      </c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2"/>
      <c r="R579" s="83">
        <f t="shared" si="430"/>
        <v>0</v>
      </c>
      <c r="S579" s="83">
        <f t="shared" si="431"/>
        <v>0</v>
      </c>
      <c r="T579" s="83">
        <f t="shared" si="432"/>
        <v>0</v>
      </c>
      <c r="U579" s="83">
        <f t="shared" si="433"/>
        <v>0</v>
      </c>
      <c r="V579" s="83">
        <f t="shared" si="458"/>
        <v>0</v>
      </c>
      <c r="W579" s="83">
        <f t="shared" si="458"/>
        <v>0</v>
      </c>
      <c r="X579" s="83">
        <f t="shared" si="436"/>
        <v>0</v>
      </c>
      <c r="Y579" s="83">
        <f t="shared" si="437"/>
        <v>0</v>
      </c>
      <c r="Z579" s="83">
        <f t="shared" si="438"/>
        <v>0</v>
      </c>
      <c r="AA579" s="83">
        <f t="shared" si="453"/>
        <v>0</v>
      </c>
      <c r="AB579" s="83">
        <f t="shared" si="459"/>
        <v>0</v>
      </c>
      <c r="AC579" s="83">
        <f t="shared" si="459"/>
        <v>0</v>
      </c>
      <c r="AD579" s="83">
        <f t="shared" si="454"/>
        <v>0</v>
      </c>
      <c r="AF579" s="83">
        <f t="shared" si="455"/>
        <v>0</v>
      </c>
      <c r="AG579" s="83">
        <f t="shared" si="441"/>
        <v>0</v>
      </c>
      <c r="AH579" s="83">
        <f t="shared" si="442"/>
        <v>0</v>
      </c>
      <c r="AI579" s="83">
        <f t="shared" si="443"/>
        <v>0</v>
      </c>
      <c r="AJ579" s="83">
        <f t="shared" si="444"/>
        <v>0</v>
      </c>
      <c r="AK579" s="83">
        <f t="shared" si="445"/>
        <v>0</v>
      </c>
      <c r="AL579" s="83">
        <f t="shared" si="446"/>
        <v>0</v>
      </c>
      <c r="AM579" s="83">
        <f t="shared" si="447"/>
        <v>0</v>
      </c>
      <c r="AN579" s="83">
        <f t="shared" si="448"/>
        <v>0</v>
      </c>
      <c r="AO579" s="83">
        <f t="shared" si="449"/>
        <v>0</v>
      </c>
      <c r="AP579" s="83">
        <f t="shared" si="450"/>
        <v>0</v>
      </c>
      <c r="AQ579" s="83">
        <f t="shared" si="451"/>
        <v>0</v>
      </c>
      <c r="AR579" s="83">
        <f t="shared" si="452"/>
        <v>0</v>
      </c>
      <c r="AT579" t="s">
        <v>15</v>
      </c>
    </row>
    <row r="580" spans="1:46" x14ac:dyDescent="0.25">
      <c r="A580" s="10" t="str">
        <f>KPCO_Additions_Summer!A580</f>
        <v>Residential - Behavior_26-30</v>
      </c>
      <c r="B580" s="10">
        <f>KPCO_Additions_Summer!B580</f>
        <v>2042</v>
      </c>
      <c r="C580" s="10" t="str">
        <f>KPCO_Additions_Summer!C580</f>
        <v>DSM Resources</v>
      </c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2"/>
      <c r="R580" s="83">
        <f t="shared" si="430"/>
        <v>0</v>
      </c>
      <c r="S580" s="83">
        <f t="shared" si="431"/>
        <v>0</v>
      </c>
      <c r="T580" s="83">
        <f t="shared" si="432"/>
        <v>0</v>
      </c>
      <c r="U580" s="83">
        <f t="shared" si="433"/>
        <v>0</v>
      </c>
      <c r="V580" s="83">
        <f t="shared" si="458"/>
        <v>0</v>
      </c>
      <c r="W580" s="83">
        <f t="shared" si="458"/>
        <v>0</v>
      </c>
      <c r="X580" s="83">
        <f t="shared" si="436"/>
        <v>0</v>
      </c>
      <c r="Y580" s="83">
        <f t="shared" si="437"/>
        <v>0</v>
      </c>
      <c r="Z580" s="83">
        <f t="shared" si="438"/>
        <v>0</v>
      </c>
      <c r="AA580" s="83">
        <f t="shared" si="453"/>
        <v>0</v>
      </c>
      <c r="AB580" s="83">
        <f t="shared" si="459"/>
        <v>0</v>
      </c>
      <c r="AC580" s="83">
        <f t="shared" si="459"/>
        <v>0</v>
      </c>
      <c r="AD580" s="83">
        <f t="shared" si="454"/>
        <v>0</v>
      </c>
      <c r="AF580" s="83">
        <f t="shared" si="455"/>
        <v>0</v>
      </c>
      <c r="AG580" s="83">
        <f t="shared" si="441"/>
        <v>0</v>
      </c>
      <c r="AH580" s="83">
        <f t="shared" si="442"/>
        <v>0</v>
      </c>
      <c r="AI580" s="83">
        <f t="shared" si="443"/>
        <v>0</v>
      </c>
      <c r="AJ580" s="83">
        <f t="shared" si="444"/>
        <v>0</v>
      </c>
      <c r="AK580" s="83">
        <f t="shared" si="445"/>
        <v>0</v>
      </c>
      <c r="AL580" s="83">
        <f t="shared" si="446"/>
        <v>0</v>
      </c>
      <c r="AM580" s="83">
        <f t="shared" si="447"/>
        <v>0</v>
      </c>
      <c r="AN580" s="83">
        <f t="shared" si="448"/>
        <v>0</v>
      </c>
      <c r="AO580" s="83">
        <f t="shared" si="449"/>
        <v>0</v>
      </c>
      <c r="AP580" s="83">
        <f t="shared" si="450"/>
        <v>0</v>
      </c>
      <c r="AQ580" s="83">
        <f t="shared" si="451"/>
        <v>0</v>
      </c>
      <c r="AR580" s="83">
        <f t="shared" si="452"/>
        <v>0</v>
      </c>
      <c r="AT580" t="s">
        <v>15</v>
      </c>
    </row>
    <row r="581" spans="1:46" x14ac:dyDescent="0.25">
      <c r="A581" s="10" t="str">
        <f>KPCO_Additions_Summer!A581</f>
        <v>Residential - Behavior_26-30</v>
      </c>
      <c r="B581" s="10">
        <f>KPCO_Additions_Summer!B581</f>
        <v>2043</v>
      </c>
      <c r="C581" s="10" t="str">
        <f>KPCO_Additions_Summer!C581</f>
        <v>DSM Resources</v>
      </c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2"/>
      <c r="R581" s="83">
        <f t="shared" si="430"/>
        <v>0</v>
      </c>
      <c r="S581" s="83">
        <f t="shared" si="431"/>
        <v>0</v>
      </c>
      <c r="T581" s="83">
        <f t="shared" si="432"/>
        <v>0</v>
      </c>
      <c r="U581" s="83">
        <f t="shared" si="433"/>
        <v>0</v>
      </c>
      <c r="V581" s="83">
        <f t="shared" si="458"/>
        <v>0</v>
      </c>
      <c r="W581" s="83">
        <f t="shared" si="458"/>
        <v>0</v>
      </c>
      <c r="X581" s="83">
        <f t="shared" si="436"/>
        <v>0</v>
      </c>
      <c r="Y581" s="83">
        <f t="shared" si="437"/>
        <v>0</v>
      </c>
      <c r="Z581" s="83">
        <f t="shared" si="438"/>
        <v>0</v>
      </c>
      <c r="AA581" s="83">
        <f t="shared" si="453"/>
        <v>0</v>
      </c>
      <c r="AB581" s="83">
        <f t="shared" si="459"/>
        <v>0</v>
      </c>
      <c r="AC581" s="83">
        <f t="shared" si="459"/>
        <v>0</v>
      </c>
      <c r="AD581" s="83">
        <f t="shared" si="454"/>
        <v>0</v>
      </c>
      <c r="AF581" s="83">
        <f t="shared" si="455"/>
        <v>0</v>
      </c>
      <c r="AG581" s="83">
        <f t="shared" si="441"/>
        <v>0</v>
      </c>
      <c r="AH581" s="83">
        <f t="shared" si="442"/>
        <v>0</v>
      </c>
      <c r="AI581" s="83">
        <f t="shared" si="443"/>
        <v>0</v>
      </c>
      <c r="AJ581" s="83">
        <f t="shared" si="444"/>
        <v>0</v>
      </c>
      <c r="AK581" s="83">
        <f t="shared" si="445"/>
        <v>0</v>
      </c>
      <c r="AL581" s="83">
        <f t="shared" si="446"/>
        <v>0</v>
      </c>
      <c r="AM581" s="83">
        <f t="shared" si="447"/>
        <v>0</v>
      </c>
      <c r="AN581" s="83">
        <f t="shared" si="448"/>
        <v>0</v>
      </c>
      <c r="AO581" s="83">
        <f t="shared" si="449"/>
        <v>0</v>
      </c>
      <c r="AP581" s="83">
        <f t="shared" si="450"/>
        <v>0</v>
      </c>
      <c r="AQ581" s="83">
        <f t="shared" si="451"/>
        <v>0</v>
      </c>
      <c r="AR581" s="83">
        <f t="shared" si="452"/>
        <v>0</v>
      </c>
      <c r="AT581" t="s">
        <v>15</v>
      </c>
    </row>
    <row r="582" spans="1:46" x14ac:dyDescent="0.25">
      <c r="A582" s="10" t="str">
        <f>KPCO_Additions_Summer!A582</f>
        <v>C&amp;I - Low_26-30</v>
      </c>
      <c r="B582" s="10">
        <f>KPCO_Additions_Summer!B582</f>
        <v>2023</v>
      </c>
      <c r="C582" s="10" t="str">
        <f>KPCO_Additions_Summer!C582</f>
        <v>DSM Resources</v>
      </c>
      <c r="D582" s="106"/>
      <c r="E582" s="106"/>
      <c r="F582" s="106"/>
      <c r="G582" s="106"/>
      <c r="H582" s="103"/>
      <c r="I582" s="103"/>
      <c r="J582" s="103"/>
      <c r="K582" s="103"/>
      <c r="L582" s="103"/>
      <c r="M582" s="103"/>
      <c r="N582" s="103"/>
      <c r="O582" s="103"/>
      <c r="P582" s="102"/>
      <c r="R582" s="83">
        <f t="shared" si="430"/>
        <v>0</v>
      </c>
      <c r="S582" s="83">
        <f t="shared" si="431"/>
        <v>0</v>
      </c>
      <c r="T582" s="83">
        <f t="shared" si="432"/>
        <v>0</v>
      </c>
      <c r="U582" s="83">
        <f t="shared" si="433"/>
        <v>0</v>
      </c>
      <c r="V582" s="83">
        <f t="shared" si="458"/>
        <v>0</v>
      </c>
      <c r="W582" s="83">
        <f t="shared" si="458"/>
        <v>0</v>
      </c>
      <c r="X582" s="83">
        <f t="shared" si="436"/>
        <v>0</v>
      </c>
      <c r="Y582" s="83">
        <f t="shared" si="437"/>
        <v>0</v>
      </c>
      <c r="Z582" s="83">
        <f t="shared" si="438"/>
        <v>0</v>
      </c>
      <c r="AA582" s="83">
        <f t="shared" si="453"/>
        <v>0</v>
      </c>
      <c r="AB582" s="83">
        <f t="shared" si="459"/>
        <v>0</v>
      </c>
      <c r="AC582" s="83">
        <f t="shared" si="459"/>
        <v>0</v>
      </c>
      <c r="AD582" s="83">
        <f t="shared" si="454"/>
        <v>0</v>
      </c>
      <c r="AF582" s="83">
        <f t="shared" si="455"/>
        <v>0</v>
      </c>
      <c r="AG582" s="83">
        <f t="shared" si="441"/>
        <v>0</v>
      </c>
      <c r="AH582" s="83">
        <f t="shared" si="442"/>
        <v>0</v>
      </c>
      <c r="AI582" s="83">
        <f t="shared" si="443"/>
        <v>0</v>
      </c>
      <c r="AJ582" s="83">
        <f t="shared" si="444"/>
        <v>0</v>
      </c>
      <c r="AK582" s="83">
        <f t="shared" si="445"/>
        <v>0</v>
      </c>
      <c r="AL582" s="83">
        <f t="shared" si="446"/>
        <v>0</v>
      </c>
      <c r="AM582" s="83">
        <f t="shared" si="447"/>
        <v>0</v>
      </c>
      <c r="AN582" s="83">
        <f t="shared" si="448"/>
        <v>0</v>
      </c>
      <c r="AO582" s="83">
        <f t="shared" si="449"/>
        <v>0</v>
      </c>
      <c r="AP582" s="83">
        <f t="shared" si="450"/>
        <v>0</v>
      </c>
      <c r="AQ582" s="83">
        <f t="shared" si="451"/>
        <v>0</v>
      </c>
      <c r="AR582" s="83">
        <f t="shared" si="452"/>
        <v>0</v>
      </c>
      <c r="AT582" t="s">
        <v>15</v>
      </c>
    </row>
    <row r="583" spans="1:46" x14ac:dyDescent="0.25">
      <c r="A583" s="10" t="str">
        <f>KPCO_Additions_Summer!A583</f>
        <v>C&amp;I - Low_26-30</v>
      </c>
      <c r="B583" s="10">
        <f>KPCO_Additions_Summer!B583</f>
        <v>2024</v>
      </c>
      <c r="C583" s="10" t="str">
        <f>KPCO_Additions_Summer!C583</f>
        <v>DSM Resources</v>
      </c>
      <c r="D583" s="106"/>
      <c r="E583" s="106"/>
      <c r="F583" s="106"/>
      <c r="G583" s="106"/>
      <c r="H583" s="103"/>
      <c r="I583" s="103"/>
      <c r="J583" s="103"/>
      <c r="K583" s="103"/>
      <c r="L583" s="103"/>
      <c r="M583" s="103"/>
      <c r="N583" s="103"/>
      <c r="O583" s="103"/>
      <c r="P583" s="102"/>
      <c r="R583" s="83">
        <f t="shared" si="430"/>
        <v>0</v>
      </c>
      <c r="S583" s="83">
        <f t="shared" si="431"/>
        <v>0</v>
      </c>
      <c r="T583" s="83">
        <f t="shared" si="432"/>
        <v>0</v>
      </c>
      <c r="U583" s="83">
        <f t="shared" si="433"/>
        <v>0</v>
      </c>
      <c r="V583" s="83">
        <f t="shared" si="458"/>
        <v>0</v>
      </c>
      <c r="W583" s="83">
        <f t="shared" si="458"/>
        <v>0</v>
      </c>
      <c r="X583" s="83">
        <f t="shared" si="436"/>
        <v>0</v>
      </c>
      <c r="Y583" s="83">
        <f t="shared" si="437"/>
        <v>0</v>
      </c>
      <c r="Z583" s="83">
        <f t="shared" si="438"/>
        <v>0</v>
      </c>
      <c r="AA583" s="83">
        <f t="shared" si="453"/>
        <v>0</v>
      </c>
      <c r="AB583" s="83">
        <f t="shared" si="459"/>
        <v>0</v>
      </c>
      <c r="AC583" s="83">
        <f t="shared" si="459"/>
        <v>0</v>
      </c>
      <c r="AD583" s="83">
        <f t="shared" si="454"/>
        <v>0</v>
      </c>
      <c r="AF583" s="83">
        <f t="shared" si="455"/>
        <v>0</v>
      </c>
      <c r="AG583" s="83">
        <f t="shared" si="441"/>
        <v>0</v>
      </c>
      <c r="AH583" s="83">
        <f t="shared" si="442"/>
        <v>0</v>
      </c>
      <c r="AI583" s="83">
        <f t="shared" si="443"/>
        <v>0</v>
      </c>
      <c r="AJ583" s="83">
        <f t="shared" si="444"/>
        <v>0</v>
      </c>
      <c r="AK583" s="83">
        <f t="shared" si="445"/>
        <v>0</v>
      </c>
      <c r="AL583" s="83">
        <f t="shared" si="446"/>
        <v>0</v>
      </c>
      <c r="AM583" s="83">
        <f t="shared" si="447"/>
        <v>0</v>
      </c>
      <c r="AN583" s="83">
        <f t="shared" si="448"/>
        <v>0</v>
      </c>
      <c r="AO583" s="83">
        <f t="shared" si="449"/>
        <v>0</v>
      </c>
      <c r="AP583" s="83">
        <f t="shared" si="450"/>
        <v>0</v>
      </c>
      <c r="AQ583" s="83">
        <f t="shared" si="451"/>
        <v>0</v>
      </c>
      <c r="AR583" s="83">
        <f t="shared" si="452"/>
        <v>0</v>
      </c>
      <c r="AT583" t="s">
        <v>15</v>
      </c>
    </row>
    <row r="584" spans="1:46" x14ac:dyDescent="0.25">
      <c r="A584" s="10" t="str">
        <f>KPCO_Additions_Summer!A584</f>
        <v>C&amp;I - Low_26-30</v>
      </c>
      <c r="B584" s="10">
        <f>KPCO_Additions_Summer!B584</f>
        <v>2025</v>
      </c>
      <c r="C584" s="10" t="str">
        <f>KPCO_Additions_Summer!C584</f>
        <v>DSM Resources</v>
      </c>
      <c r="D584" s="106"/>
      <c r="E584" s="106"/>
      <c r="F584" s="106"/>
      <c r="G584" s="106"/>
      <c r="H584" s="103"/>
      <c r="I584" s="103"/>
      <c r="J584" s="103"/>
      <c r="K584" s="103"/>
      <c r="L584" s="103"/>
      <c r="M584" s="103"/>
      <c r="N584" s="103"/>
      <c r="O584" s="103"/>
      <c r="P584" s="102"/>
      <c r="R584" s="83">
        <f t="shared" si="430"/>
        <v>0</v>
      </c>
      <c r="S584" s="83">
        <f t="shared" si="431"/>
        <v>0</v>
      </c>
      <c r="T584" s="83">
        <f t="shared" si="432"/>
        <v>0</v>
      </c>
      <c r="U584" s="83">
        <f t="shared" si="433"/>
        <v>0</v>
      </c>
      <c r="V584" s="83">
        <f t="shared" si="458"/>
        <v>0</v>
      </c>
      <c r="W584" s="83">
        <f t="shared" si="458"/>
        <v>0</v>
      </c>
      <c r="X584" s="83">
        <f t="shared" si="436"/>
        <v>0</v>
      </c>
      <c r="Y584" s="83">
        <f t="shared" si="437"/>
        <v>0</v>
      </c>
      <c r="Z584" s="83">
        <f t="shared" si="438"/>
        <v>0</v>
      </c>
      <c r="AA584" s="83">
        <f t="shared" si="453"/>
        <v>0</v>
      </c>
      <c r="AB584" s="83">
        <f t="shared" si="459"/>
        <v>0</v>
      </c>
      <c r="AC584" s="83">
        <f t="shared" si="459"/>
        <v>0</v>
      </c>
      <c r="AD584" s="83">
        <f t="shared" si="454"/>
        <v>0</v>
      </c>
      <c r="AF584" s="83">
        <f t="shared" si="455"/>
        <v>0</v>
      </c>
      <c r="AG584" s="83">
        <f t="shared" si="441"/>
        <v>0</v>
      </c>
      <c r="AH584" s="83">
        <f t="shared" si="442"/>
        <v>0</v>
      </c>
      <c r="AI584" s="83">
        <f t="shared" si="443"/>
        <v>0</v>
      </c>
      <c r="AJ584" s="83">
        <f t="shared" si="444"/>
        <v>0</v>
      </c>
      <c r="AK584" s="83">
        <f t="shared" si="445"/>
        <v>0</v>
      </c>
      <c r="AL584" s="83">
        <f t="shared" si="446"/>
        <v>0</v>
      </c>
      <c r="AM584" s="83">
        <f t="shared" si="447"/>
        <v>0</v>
      </c>
      <c r="AN584" s="83">
        <f t="shared" si="448"/>
        <v>0</v>
      </c>
      <c r="AO584" s="83">
        <f t="shared" si="449"/>
        <v>0</v>
      </c>
      <c r="AP584" s="83">
        <f t="shared" si="450"/>
        <v>0</v>
      </c>
      <c r="AQ584" s="83">
        <f t="shared" si="451"/>
        <v>0</v>
      </c>
      <c r="AR584" s="83">
        <f t="shared" si="452"/>
        <v>0</v>
      </c>
      <c r="AT584" t="s">
        <v>15</v>
      </c>
    </row>
    <row r="585" spans="1:46" x14ac:dyDescent="0.25">
      <c r="A585" s="10" t="str">
        <f>KPCO_Additions_Summer!A585</f>
        <v>C&amp;I - Low_26-30</v>
      </c>
      <c r="B585" s="10">
        <f>KPCO_Additions_Summer!B585</f>
        <v>2026</v>
      </c>
      <c r="C585" s="10" t="str">
        <f>KPCO_Additions_Summer!C585</f>
        <v>DSM Resources</v>
      </c>
      <c r="D585" s="106">
        <v>5.0172219806701959</v>
      </c>
      <c r="E585" s="106">
        <v>5.0172219806701959</v>
      </c>
      <c r="F585" s="106">
        <v>5.0172219806701959</v>
      </c>
      <c r="G585" s="106">
        <v>5.0172219806701959</v>
      </c>
      <c r="H585" s="106">
        <v>5.0172219806701959</v>
      </c>
      <c r="I585" s="103">
        <v>6.0233898462931528</v>
      </c>
      <c r="J585" s="103">
        <v>5.0172219806701959</v>
      </c>
      <c r="K585" s="103">
        <v>5.0172219806701959</v>
      </c>
      <c r="L585" s="103">
        <v>5.0172219806701959</v>
      </c>
      <c r="M585" s="103">
        <v>5.0172219806701959</v>
      </c>
      <c r="N585" s="103"/>
      <c r="O585" s="103"/>
      <c r="P585" s="102"/>
      <c r="R585" s="83">
        <f t="shared" ref="R585:R648" si="460">D585</f>
        <v>5.0172219806701959</v>
      </c>
      <c r="S585" s="83">
        <f t="shared" ref="S585:S648" si="461">E585</f>
        <v>5.0172219806701959</v>
      </c>
      <c r="T585" s="83">
        <f t="shared" ref="T585:T648" si="462">F585</f>
        <v>5.0172219806701959</v>
      </c>
      <c r="U585" s="83">
        <f t="shared" ref="U585:U648" si="463">G585</f>
        <v>5.0172219806701959</v>
      </c>
      <c r="V585" s="83">
        <f t="shared" ref="V585:W600" si="464">H585</f>
        <v>5.0172219806701959</v>
      </c>
      <c r="W585" s="83">
        <f t="shared" si="464"/>
        <v>6.0233898462931528</v>
      </c>
      <c r="X585" s="83">
        <f t="shared" si="436"/>
        <v>5.0172219806701959</v>
      </c>
      <c r="Y585" s="83">
        <f t="shared" si="437"/>
        <v>5.0172219806701959</v>
      </c>
      <c r="Z585" s="83">
        <f t="shared" si="438"/>
        <v>5.0172219806701959</v>
      </c>
      <c r="AA585" s="83">
        <f t="shared" si="453"/>
        <v>5.0172219806701959</v>
      </c>
      <c r="AB585" s="83">
        <f t="shared" ref="AB585:AC600" si="465">N585</f>
        <v>0</v>
      </c>
      <c r="AC585" s="83">
        <f t="shared" si="465"/>
        <v>0</v>
      </c>
      <c r="AD585" s="83">
        <f t="shared" si="454"/>
        <v>0</v>
      </c>
      <c r="AF585" s="83">
        <f t="shared" si="455"/>
        <v>5.0172219806701959</v>
      </c>
      <c r="AG585" s="83">
        <f t="shared" si="441"/>
        <v>5.0172219806701959</v>
      </c>
      <c r="AH585" s="83">
        <f t="shared" si="442"/>
        <v>5.0172219806701959</v>
      </c>
      <c r="AI585" s="83">
        <f t="shared" si="443"/>
        <v>5.0172219806701959</v>
      </c>
      <c r="AJ585" s="83">
        <f t="shared" si="444"/>
        <v>5.0172219806701959</v>
      </c>
      <c r="AK585" s="83">
        <f t="shared" si="445"/>
        <v>6.0233898462931528</v>
      </c>
      <c r="AL585" s="83">
        <f t="shared" si="446"/>
        <v>5.0172219806701959</v>
      </c>
      <c r="AM585" s="83">
        <f t="shared" si="447"/>
        <v>5.0172219806701959</v>
      </c>
      <c r="AN585" s="83">
        <f t="shared" si="448"/>
        <v>5.0172219806701959</v>
      </c>
      <c r="AO585" s="83">
        <f t="shared" si="449"/>
        <v>5.0172219806701959</v>
      </c>
      <c r="AP585" s="83">
        <f t="shared" si="450"/>
        <v>0</v>
      </c>
      <c r="AQ585" s="83">
        <f t="shared" si="451"/>
        <v>0</v>
      </c>
      <c r="AR585" s="83">
        <f t="shared" si="452"/>
        <v>0</v>
      </c>
      <c r="AT585" t="s">
        <v>15</v>
      </c>
    </row>
    <row r="586" spans="1:46" x14ac:dyDescent="0.25">
      <c r="A586" s="10" t="str">
        <f>KPCO_Additions_Summer!A586</f>
        <v>C&amp;I - Low_26-30</v>
      </c>
      <c r="B586" s="10">
        <f>KPCO_Additions_Summer!B586</f>
        <v>2027</v>
      </c>
      <c r="C586" s="10" t="str">
        <f>KPCO_Additions_Summer!C586</f>
        <v>DSM Resources</v>
      </c>
      <c r="D586" s="106">
        <v>9.4952978127498806</v>
      </c>
      <c r="E586" s="106">
        <v>9.4952978127498806</v>
      </c>
      <c r="F586" s="106">
        <v>9.4952978127498806</v>
      </c>
      <c r="G586" s="106">
        <v>9.4952978127498806</v>
      </c>
      <c r="H586" s="106">
        <v>9.4952978127498806</v>
      </c>
      <c r="I586" s="103">
        <v>11.399511652702937</v>
      </c>
      <c r="J586" s="103">
        <v>9.4952978127498806</v>
      </c>
      <c r="K586" s="103">
        <v>9.4952978127498806</v>
      </c>
      <c r="L586" s="103">
        <v>9.4952978127498806</v>
      </c>
      <c r="M586" s="103">
        <v>9.4952978127498806</v>
      </c>
      <c r="N586" s="103"/>
      <c r="O586" s="103"/>
      <c r="P586" s="102"/>
      <c r="R586" s="83">
        <f t="shared" si="460"/>
        <v>9.4952978127498806</v>
      </c>
      <c r="S586" s="83">
        <f t="shared" si="461"/>
        <v>9.4952978127498806</v>
      </c>
      <c r="T586" s="83">
        <f t="shared" si="462"/>
        <v>9.4952978127498806</v>
      </c>
      <c r="U586" s="83">
        <f t="shared" si="463"/>
        <v>9.4952978127498806</v>
      </c>
      <c r="V586" s="83">
        <f t="shared" si="464"/>
        <v>9.4952978127498806</v>
      </c>
      <c r="W586" s="83">
        <f t="shared" si="464"/>
        <v>11.399511652702937</v>
      </c>
      <c r="X586" s="83">
        <f t="shared" ref="X586:X649" si="466">J586</f>
        <v>9.4952978127498806</v>
      </c>
      <c r="Y586" s="83">
        <f t="shared" ref="Y586:Y649" si="467">K586</f>
        <v>9.4952978127498806</v>
      </c>
      <c r="Z586" s="83">
        <f t="shared" ref="Z586:Z649" si="468">L586</f>
        <v>9.4952978127498806</v>
      </c>
      <c r="AA586" s="83">
        <f t="shared" si="453"/>
        <v>9.4952978127498806</v>
      </c>
      <c r="AB586" s="83">
        <f t="shared" si="465"/>
        <v>0</v>
      </c>
      <c r="AC586" s="83">
        <f t="shared" si="465"/>
        <v>0</v>
      </c>
      <c r="AD586" s="83">
        <f t="shared" si="454"/>
        <v>0</v>
      </c>
      <c r="AF586" s="83">
        <f t="shared" si="455"/>
        <v>9.4952978127498806</v>
      </c>
      <c r="AG586" s="83">
        <f t="shared" si="441"/>
        <v>9.4952978127498806</v>
      </c>
      <c r="AH586" s="83">
        <f t="shared" si="442"/>
        <v>9.4952978127498806</v>
      </c>
      <c r="AI586" s="83">
        <f t="shared" si="443"/>
        <v>9.4952978127498806</v>
      </c>
      <c r="AJ586" s="83">
        <f t="shared" si="444"/>
        <v>9.4952978127498806</v>
      </c>
      <c r="AK586" s="83">
        <f t="shared" si="445"/>
        <v>11.399511652702937</v>
      </c>
      <c r="AL586" s="83">
        <f t="shared" si="446"/>
        <v>9.4952978127498806</v>
      </c>
      <c r="AM586" s="83">
        <f t="shared" si="447"/>
        <v>9.4952978127498806</v>
      </c>
      <c r="AN586" s="83">
        <f t="shared" si="448"/>
        <v>9.4952978127498806</v>
      </c>
      <c r="AO586" s="83">
        <f t="shared" si="449"/>
        <v>9.4952978127498806</v>
      </c>
      <c r="AP586" s="83">
        <f t="shared" si="450"/>
        <v>0</v>
      </c>
      <c r="AQ586" s="83">
        <f t="shared" si="451"/>
        <v>0</v>
      </c>
      <c r="AR586" s="83">
        <f t="shared" si="452"/>
        <v>0</v>
      </c>
      <c r="AT586" t="s">
        <v>15</v>
      </c>
    </row>
    <row r="587" spans="1:46" x14ac:dyDescent="0.25">
      <c r="A587" s="10" t="str">
        <f>KPCO_Additions_Summer!A587</f>
        <v>C&amp;I - Low_26-30</v>
      </c>
      <c r="B587" s="10">
        <f>KPCO_Additions_Summer!B587</f>
        <v>2028</v>
      </c>
      <c r="C587" s="10" t="str">
        <f>KPCO_Additions_Summer!C587</f>
        <v>DSM Resources</v>
      </c>
      <c r="D587" s="106">
        <v>13.47304657984092</v>
      </c>
      <c r="E587" s="106">
        <v>13.47304657984092</v>
      </c>
      <c r="F587" s="106">
        <v>13.47304657984092</v>
      </c>
      <c r="G587" s="106">
        <v>13.47304657984092</v>
      </c>
      <c r="H587" s="106">
        <v>13.47304657984092</v>
      </c>
      <c r="I587" s="103">
        <v>16.174969391489448</v>
      </c>
      <c r="J587" s="103">
        <v>13.47304657984092</v>
      </c>
      <c r="K587" s="103">
        <v>13.47304657984092</v>
      </c>
      <c r="L587" s="103">
        <v>13.47304657984092</v>
      </c>
      <c r="M587" s="103">
        <v>13.47304657984092</v>
      </c>
      <c r="N587" s="103"/>
      <c r="O587" s="103"/>
      <c r="P587" s="102"/>
      <c r="R587" s="83">
        <f t="shared" si="460"/>
        <v>13.47304657984092</v>
      </c>
      <c r="S587" s="83">
        <f t="shared" si="461"/>
        <v>13.47304657984092</v>
      </c>
      <c r="T587" s="83">
        <f t="shared" si="462"/>
        <v>13.47304657984092</v>
      </c>
      <c r="U587" s="83">
        <f t="shared" si="463"/>
        <v>13.47304657984092</v>
      </c>
      <c r="V587" s="83">
        <f t="shared" si="464"/>
        <v>13.47304657984092</v>
      </c>
      <c r="W587" s="83">
        <f t="shared" si="464"/>
        <v>16.174969391489448</v>
      </c>
      <c r="X587" s="83">
        <f t="shared" si="466"/>
        <v>13.47304657984092</v>
      </c>
      <c r="Y587" s="83">
        <f t="shared" si="467"/>
        <v>13.47304657984092</v>
      </c>
      <c r="Z587" s="83">
        <f t="shared" si="468"/>
        <v>13.47304657984092</v>
      </c>
      <c r="AA587" s="83">
        <f t="shared" si="453"/>
        <v>13.47304657984092</v>
      </c>
      <c r="AB587" s="83">
        <f t="shared" si="465"/>
        <v>0</v>
      </c>
      <c r="AC587" s="83">
        <f t="shared" si="465"/>
        <v>0</v>
      </c>
      <c r="AD587" s="83">
        <f t="shared" si="454"/>
        <v>0</v>
      </c>
      <c r="AF587" s="83">
        <f t="shared" si="455"/>
        <v>13.47304657984092</v>
      </c>
      <c r="AG587" s="83">
        <f t="shared" si="441"/>
        <v>13.47304657984092</v>
      </c>
      <c r="AH587" s="83">
        <f t="shared" si="442"/>
        <v>13.47304657984092</v>
      </c>
      <c r="AI587" s="83">
        <f t="shared" si="443"/>
        <v>13.47304657984092</v>
      </c>
      <c r="AJ587" s="83">
        <f t="shared" si="444"/>
        <v>13.47304657984092</v>
      </c>
      <c r="AK587" s="83">
        <f t="shared" si="445"/>
        <v>16.174969391489448</v>
      </c>
      <c r="AL587" s="83">
        <f t="shared" si="446"/>
        <v>13.47304657984092</v>
      </c>
      <c r="AM587" s="83">
        <f t="shared" si="447"/>
        <v>13.47304657984092</v>
      </c>
      <c r="AN587" s="83">
        <f t="shared" si="448"/>
        <v>13.47304657984092</v>
      </c>
      <c r="AO587" s="83">
        <f t="shared" si="449"/>
        <v>13.47304657984092</v>
      </c>
      <c r="AP587" s="83">
        <f t="shared" si="450"/>
        <v>0</v>
      </c>
      <c r="AQ587" s="83">
        <f t="shared" si="451"/>
        <v>0</v>
      </c>
      <c r="AR587" s="83">
        <f t="shared" si="452"/>
        <v>0</v>
      </c>
      <c r="AT587" t="s">
        <v>15</v>
      </c>
    </row>
    <row r="588" spans="1:46" x14ac:dyDescent="0.25">
      <c r="A588" s="10" t="str">
        <f>KPCO_Additions_Summer!A588</f>
        <v>C&amp;I - Low_26-30</v>
      </c>
      <c r="B588" s="10">
        <f>KPCO_Additions_Summer!B588</f>
        <v>2029</v>
      </c>
      <c r="C588" s="10" t="str">
        <f>KPCO_Additions_Summer!C588</f>
        <v>DSM Resources</v>
      </c>
      <c r="D588" s="106">
        <v>16.874871350949327</v>
      </c>
      <c r="E588" s="106">
        <v>16.874871350949327</v>
      </c>
      <c r="F588" s="106">
        <v>16.874871350949327</v>
      </c>
      <c r="G588" s="106">
        <v>16.874871350949327</v>
      </c>
      <c r="H588" s="106">
        <v>16.874871350949327</v>
      </c>
      <c r="I588" s="103">
        <v>20.259005709616599</v>
      </c>
      <c r="J588" s="103">
        <v>16.874871350949327</v>
      </c>
      <c r="K588" s="103">
        <v>16.874871350949327</v>
      </c>
      <c r="L588" s="103">
        <v>16.874871350949327</v>
      </c>
      <c r="M588" s="103">
        <v>16.874871350949327</v>
      </c>
      <c r="N588" s="103"/>
      <c r="O588" s="103"/>
      <c r="P588" s="102"/>
      <c r="R588" s="83">
        <f t="shared" si="460"/>
        <v>16.874871350949327</v>
      </c>
      <c r="S588" s="83">
        <f t="shared" si="461"/>
        <v>16.874871350949327</v>
      </c>
      <c r="T588" s="83">
        <f t="shared" si="462"/>
        <v>16.874871350949327</v>
      </c>
      <c r="U588" s="83">
        <f t="shared" si="463"/>
        <v>16.874871350949327</v>
      </c>
      <c r="V588" s="83">
        <f t="shared" si="464"/>
        <v>16.874871350949327</v>
      </c>
      <c r="W588" s="83">
        <f t="shared" si="464"/>
        <v>20.259005709616599</v>
      </c>
      <c r="X588" s="83">
        <f t="shared" si="466"/>
        <v>16.874871350949327</v>
      </c>
      <c r="Y588" s="83">
        <f t="shared" si="467"/>
        <v>16.874871350949327</v>
      </c>
      <c r="Z588" s="83">
        <f t="shared" si="468"/>
        <v>16.874871350949327</v>
      </c>
      <c r="AA588" s="83">
        <f t="shared" si="453"/>
        <v>16.874871350949327</v>
      </c>
      <c r="AB588" s="83">
        <f t="shared" si="465"/>
        <v>0</v>
      </c>
      <c r="AC588" s="83">
        <f t="shared" si="465"/>
        <v>0</v>
      </c>
      <c r="AD588" s="83">
        <f t="shared" si="454"/>
        <v>0</v>
      </c>
      <c r="AF588" s="83">
        <f t="shared" si="455"/>
        <v>16.874871350949327</v>
      </c>
      <c r="AG588" s="83">
        <f t="shared" si="441"/>
        <v>16.874871350949327</v>
      </c>
      <c r="AH588" s="83">
        <f t="shared" si="442"/>
        <v>16.874871350949327</v>
      </c>
      <c r="AI588" s="83">
        <f t="shared" si="443"/>
        <v>16.874871350949327</v>
      </c>
      <c r="AJ588" s="83">
        <f t="shared" si="444"/>
        <v>16.874871350949327</v>
      </c>
      <c r="AK588" s="83">
        <f t="shared" si="445"/>
        <v>20.259005709616599</v>
      </c>
      <c r="AL588" s="83">
        <f t="shared" si="446"/>
        <v>16.874871350949327</v>
      </c>
      <c r="AM588" s="83">
        <f t="shared" si="447"/>
        <v>16.874871350949327</v>
      </c>
      <c r="AN588" s="83">
        <f t="shared" si="448"/>
        <v>16.874871350949327</v>
      </c>
      <c r="AO588" s="83">
        <f t="shared" si="449"/>
        <v>16.874871350949327</v>
      </c>
      <c r="AP588" s="83">
        <f t="shared" si="450"/>
        <v>0</v>
      </c>
      <c r="AQ588" s="83">
        <f t="shared" si="451"/>
        <v>0</v>
      </c>
      <c r="AR588" s="83">
        <f t="shared" si="452"/>
        <v>0</v>
      </c>
      <c r="AT588" t="s">
        <v>15</v>
      </c>
    </row>
    <row r="589" spans="1:46" x14ac:dyDescent="0.25">
      <c r="A589" s="10" t="str">
        <f>KPCO_Additions_Summer!A589</f>
        <v>C&amp;I - Low_26-30</v>
      </c>
      <c r="B589" s="10">
        <f>KPCO_Additions_Summer!B589</f>
        <v>2030</v>
      </c>
      <c r="C589" s="10" t="str">
        <f>KPCO_Additions_Summer!C589</f>
        <v>DSM Resources</v>
      </c>
      <c r="D589" s="106">
        <v>19.691801350023418</v>
      </c>
      <c r="E589" s="106">
        <v>19.691801350023418</v>
      </c>
      <c r="F589" s="106">
        <v>19.691801350023418</v>
      </c>
      <c r="G589" s="106">
        <v>19.691801350023418</v>
      </c>
      <c r="H589" s="106">
        <v>19.691801350023418</v>
      </c>
      <c r="I589" s="103">
        <v>23.640850806268062</v>
      </c>
      <c r="J589" s="103">
        <v>19.691801350023418</v>
      </c>
      <c r="K589" s="103">
        <v>19.691801350023418</v>
      </c>
      <c r="L589" s="103">
        <v>19.691801350023418</v>
      </c>
      <c r="M589" s="103">
        <v>19.691801350023418</v>
      </c>
      <c r="N589" s="103"/>
      <c r="O589" s="103"/>
      <c r="P589" s="102"/>
      <c r="R589" s="83">
        <f t="shared" si="460"/>
        <v>19.691801350023418</v>
      </c>
      <c r="S589" s="83">
        <f t="shared" si="461"/>
        <v>19.691801350023418</v>
      </c>
      <c r="T589" s="83">
        <f t="shared" si="462"/>
        <v>19.691801350023418</v>
      </c>
      <c r="U589" s="83">
        <f t="shared" si="463"/>
        <v>19.691801350023418</v>
      </c>
      <c r="V589" s="83">
        <f t="shared" si="464"/>
        <v>19.691801350023418</v>
      </c>
      <c r="W589" s="83">
        <f t="shared" si="464"/>
        <v>23.640850806268062</v>
      </c>
      <c r="X589" s="83">
        <f t="shared" si="466"/>
        <v>19.691801350023418</v>
      </c>
      <c r="Y589" s="83">
        <f t="shared" si="467"/>
        <v>19.691801350023418</v>
      </c>
      <c r="Z589" s="83">
        <f t="shared" si="468"/>
        <v>19.691801350023418</v>
      </c>
      <c r="AA589" s="83">
        <f t="shared" si="453"/>
        <v>19.691801350023418</v>
      </c>
      <c r="AB589" s="83">
        <f t="shared" si="465"/>
        <v>0</v>
      </c>
      <c r="AC589" s="83">
        <f t="shared" si="465"/>
        <v>0</v>
      </c>
      <c r="AD589" s="83">
        <f t="shared" si="454"/>
        <v>0</v>
      </c>
      <c r="AF589" s="83">
        <f t="shared" si="455"/>
        <v>19.691801350023418</v>
      </c>
      <c r="AG589" s="83">
        <f t="shared" si="441"/>
        <v>19.691801350023418</v>
      </c>
      <c r="AH589" s="83">
        <f t="shared" si="442"/>
        <v>19.691801350023418</v>
      </c>
      <c r="AI589" s="83">
        <f t="shared" si="443"/>
        <v>19.691801350023418</v>
      </c>
      <c r="AJ589" s="83">
        <f t="shared" si="444"/>
        <v>19.691801350023418</v>
      </c>
      <c r="AK589" s="83">
        <f t="shared" si="445"/>
        <v>23.640850806268062</v>
      </c>
      <c r="AL589" s="83">
        <f t="shared" si="446"/>
        <v>19.691801350023418</v>
      </c>
      <c r="AM589" s="83">
        <f t="shared" si="447"/>
        <v>19.691801350023418</v>
      </c>
      <c r="AN589" s="83">
        <f t="shared" si="448"/>
        <v>19.691801350023418</v>
      </c>
      <c r="AO589" s="83">
        <f t="shared" si="449"/>
        <v>19.691801350023418</v>
      </c>
      <c r="AP589" s="83">
        <f t="shared" si="450"/>
        <v>0</v>
      </c>
      <c r="AQ589" s="83">
        <f t="shared" si="451"/>
        <v>0</v>
      </c>
      <c r="AR589" s="83">
        <f t="shared" si="452"/>
        <v>0</v>
      </c>
      <c r="AT589" t="s">
        <v>15</v>
      </c>
    </row>
    <row r="590" spans="1:46" x14ac:dyDescent="0.25">
      <c r="A590" s="10" t="str">
        <f>KPCO_Additions_Summer!A590</f>
        <v>C&amp;I - Low_26-30</v>
      </c>
      <c r="B590" s="10">
        <f>KPCO_Additions_Summer!B590</f>
        <v>2031</v>
      </c>
      <c r="C590" s="10" t="str">
        <f>KPCO_Additions_Summer!C590</f>
        <v>DSM Resources</v>
      </c>
      <c r="D590" s="106">
        <v>17.721551253410887</v>
      </c>
      <c r="E590" s="106">
        <v>17.721551253410887</v>
      </c>
      <c r="F590" s="106">
        <v>17.721551253410887</v>
      </c>
      <c r="G590" s="106">
        <v>17.721551253410887</v>
      </c>
      <c r="H590" s="106">
        <v>17.721551253410887</v>
      </c>
      <c r="I590" s="103">
        <v>21.275481190907978</v>
      </c>
      <c r="J590" s="103">
        <v>17.721551253410887</v>
      </c>
      <c r="K590" s="103">
        <v>17.721551253410887</v>
      </c>
      <c r="L590" s="103">
        <v>17.721551253410887</v>
      </c>
      <c r="M590" s="103">
        <v>17.721551253410887</v>
      </c>
      <c r="N590" s="103"/>
      <c r="O590" s="103"/>
      <c r="P590" s="102"/>
      <c r="R590" s="83">
        <f t="shared" si="460"/>
        <v>17.721551253410887</v>
      </c>
      <c r="S590" s="83">
        <f t="shared" si="461"/>
        <v>17.721551253410887</v>
      </c>
      <c r="T590" s="83">
        <f t="shared" si="462"/>
        <v>17.721551253410887</v>
      </c>
      <c r="U590" s="83">
        <f t="shared" si="463"/>
        <v>17.721551253410887</v>
      </c>
      <c r="V590" s="83">
        <f t="shared" si="464"/>
        <v>17.721551253410887</v>
      </c>
      <c r="W590" s="83">
        <f t="shared" si="464"/>
        <v>21.275481190907978</v>
      </c>
      <c r="X590" s="83">
        <f t="shared" si="466"/>
        <v>17.721551253410887</v>
      </c>
      <c r="Y590" s="83">
        <f t="shared" si="467"/>
        <v>17.721551253410887</v>
      </c>
      <c r="Z590" s="83">
        <f t="shared" si="468"/>
        <v>17.721551253410887</v>
      </c>
      <c r="AA590" s="83">
        <f t="shared" si="453"/>
        <v>17.721551253410887</v>
      </c>
      <c r="AB590" s="83">
        <f t="shared" si="465"/>
        <v>0</v>
      </c>
      <c r="AC590" s="83">
        <f t="shared" si="465"/>
        <v>0</v>
      </c>
      <c r="AD590" s="83">
        <f t="shared" si="454"/>
        <v>0</v>
      </c>
      <c r="AF590" s="83">
        <f t="shared" si="455"/>
        <v>17.721551253410887</v>
      </c>
      <c r="AG590" s="83">
        <f t="shared" si="441"/>
        <v>17.721551253410887</v>
      </c>
      <c r="AH590" s="83">
        <f t="shared" si="442"/>
        <v>17.721551253410887</v>
      </c>
      <c r="AI590" s="83">
        <f t="shared" si="443"/>
        <v>17.721551253410887</v>
      </c>
      <c r="AJ590" s="83">
        <f t="shared" si="444"/>
        <v>17.721551253410887</v>
      </c>
      <c r="AK590" s="83">
        <f t="shared" si="445"/>
        <v>21.275481190907978</v>
      </c>
      <c r="AL590" s="83">
        <f t="shared" si="446"/>
        <v>17.721551253410887</v>
      </c>
      <c r="AM590" s="83">
        <f t="shared" si="447"/>
        <v>17.721551253410887</v>
      </c>
      <c r="AN590" s="83">
        <f t="shared" si="448"/>
        <v>17.721551253410887</v>
      </c>
      <c r="AO590" s="83">
        <f t="shared" si="449"/>
        <v>17.721551253410887</v>
      </c>
      <c r="AP590" s="83">
        <f t="shared" si="450"/>
        <v>0</v>
      </c>
      <c r="AQ590" s="83">
        <f t="shared" si="451"/>
        <v>0</v>
      </c>
      <c r="AR590" s="83">
        <f t="shared" si="452"/>
        <v>0</v>
      </c>
      <c r="AT590" t="s">
        <v>15</v>
      </c>
    </row>
    <row r="591" spans="1:46" x14ac:dyDescent="0.25">
      <c r="A591" s="10" t="str">
        <f>KPCO_Additions_Summer!A591</f>
        <v>C&amp;I - Low_26-30</v>
      </c>
      <c r="B591" s="10">
        <f>KPCO_Additions_Summer!B591</f>
        <v>2032</v>
      </c>
      <c r="C591" s="10" t="str">
        <f>KPCO_Additions_Summer!C591</f>
        <v>DSM Resources</v>
      </c>
      <c r="D591" s="106">
        <v>15.649320402571542</v>
      </c>
      <c r="E591" s="106">
        <v>15.649320402571542</v>
      </c>
      <c r="F591" s="106">
        <v>15.649320402571542</v>
      </c>
      <c r="G591" s="106">
        <v>15.649320402571542</v>
      </c>
      <c r="H591" s="106">
        <v>15.649320402571542</v>
      </c>
      <c r="I591" s="103">
        <v>18.787679312854774</v>
      </c>
      <c r="J591" s="103">
        <v>15.649320402571542</v>
      </c>
      <c r="K591" s="103">
        <v>15.649320402571542</v>
      </c>
      <c r="L591" s="103">
        <v>15.649320402571542</v>
      </c>
      <c r="M591" s="103">
        <v>15.649320402571542</v>
      </c>
      <c r="N591" s="103"/>
      <c r="O591" s="103"/>
      <c r="P591" s="102"/>
      <c r="R591" s="83">
        <f t="shared" si="460"/>
        <v>15.649320402571542</v>
      </c>
      <c r="S591" s="83">
        <f t="shared" si="461"/>
        <v>15.649320402571542</v>
      </c>
      <c r="T591" s="83">
        <f t="shared" si="462"/>
        <v>15.649320402571542</v>
      </c>
      <c r="U591" s="83">
        <f t="shared" si="463"/>
        <v>15.649320402571542</v>
      </c>
      <c r="V591" s="83">
        <f t="shared" si="464"/>
        <v>15.649320402571542</v>
      </c>
      <c r="W591" s="83">
        <f t="shared" si="464"/>
        <v>18.787679312854774</v>
      </c>
      <c r="X591" s="83">
        <f t="shared" si="466"/>
        <v>15.649320402571542</v>
      </c>
      <c r="Y591" s="83">
        <f t="shared" si="467"/>
        <v>15.649320402571542</v>
      </c>
      <c r="Z591" s="83">
        <f t="shared" si="468"/>
        <v>15.649320402571542</v>
      </c>
      <c r="AA591" s="83">
        <f t="shared" si="453"/>
        <v>15.649320402571542</v>
      </c>
      <c r="AB591" s="83">
        <f t="shared" si="465"/>
        <v>0</v>
      </c>
      <c r="AC591" s="83">
        <f t="shared" si="465"/>
        <v>0</v>
      </c>
      <c r="AD591" s="83">
        <f t="shared" si="454"/>
        <v>0</v>
      </c>
      <c r="AF591" s="83">
        <f t="shared" si="455"/>
        <v>15.649320402571542</v>
      </c>
      <c r="AG591" s="83">
        <f t="shared" si="441"/>
        <v>15.649320402571542</v>
      </c>
      <c r="AH591" s="83">
        <f t="shared" si="442"/>
        <v>15.649320402571542</v>
      </c>
      <c r="AI591" s="83">
        <f t="shared" si="443"/>
        <v>15.649320402571542</v>
      </c>
      <c r="AJ591" s="83">
        <f t="shared" si="444"/>
        <v>15.649320402571542</v>
      </c>
      <c r="AK591" s="83">
        <f t="shared" si="445"/>
        <v>18.787679312854774</v>
      </c>
      <c r="AL591" s="83">
        <f t="shared" si="446"/>
        <v>15.649320402571542</v>
      </c>
      <c r="AM591" s="83">
        <f t="shared" si="447"/>
        <v>15.649320402571542</v>
      </c>
      <c r="AN591" s="83">
        <f t="shared" si="448"/>
        <v>15.649320402571542</v>
      </c>
      <c r="AO591" s="83">
        <f t="shared" si="449"/>
        <v>15.649320402571542</v>
      </c>
      <c r="AP591" s="83">
        <f t="shared" si="450"/>
        <v>0</v>
      </c>
      <c r="AQ591" s="83">
        <f t="shared" si="451"/>
        <v>0</v>
      </c>
      <c r="AR591" s="83">
        <f t="shared" si="452"/>
        <v>0</v>
      </c>
      <c r="AT591" t="s">
        <v>15</v>
      </c>
    </row>
    <row r="592" spans="1:46" x14ac:dyDescent="0.25">
      <c r="A592" s="10" t="str">
        <f>KPCO_Additions_Summer!A592</f>
        <v>C&amp;I - Low_26-30</v>
      </c>
      <c r="B592" s="10">
        <f>KPCO_Additions_Summer!B592</f>
        <v>2033</v>
      </c>
      <c r="C592" s="10" t="str">
        <f>KPCO_Additions_Summer!C592</f>
        <v>DSM Resources</v>
      </c>
      <c r="D592" s="106">
        <v>13.521127544206394</v>
      </c>
      <c r="E592" s="106">
        <v>13.521127544206394</v>
      </c>
      <c r="F592" s="106">
        <v>13.521127544206394</v>
      </c>
      <c r="G592" s="106">
        <v>13.521127544206394</v>
      </c>
      <c r="H592" s="106">
        <v>13.521127544206394</v>
      </c>
      <c r="I592" s="103">
        <v>16.232692648238853</v>
      </c>
      <c r="J592" s="103">
        <v>13.521127544206394</v>
      </c>
      <c r="K592" s="103">
        <v>13.521127544206394</v>
      </c>
      <c r="L592" s="103">
        <v>13.521127544206394</v>
      </c>
      <c r="M592" s="103">
        <v>13.521127544206394</v>
      </c>
      <c r="N592" s="103"/>
      <c r="O592" s="103"/>
      <c r="P592" s="102"/>
      <c r="R592" s="83">
        <f t="shared" si="460"/>
        <v>13.521127544206394</v>
      </c>
      <c r="S592" s="83">
        <f t="shared" si="461"/>
        <v>13.521127544206394</v>
      </c>
      <c r="T592" s="83">
        <f t="shared" si="462"/>
        <v>13.521127544206394</v>
      </c>
      <c r="U592" s="83">
        <f t="shared" si="463"/>
        <v>13.521127544206394</v>
      </c>
      <c r="V592" s="83">
        <f t="shared" si="464"/>
        <v>13.521127544206394</v>
      </c>
      <c r="W592" s="83">
        <f t="shared" si="464"/>
        <v>16.232692648238853</v>
      </c>
      <c r="X592" s="83">
        <f t="shared" si="466"/>
        <v>13.521127544206394</v>
      </c>
      <c r="Y592" s="83">
        <f t="shared" si="467"/>
        <v>13.521127544206394</v>
      </c>
      <c r="Z592" s="83">
        <f t="shared" si="468"/>
        <v>13.521127544206394</v>
      </c>
      <c r="AA592" s="83">
        <f t="shared" si="453"/>
        <v>13.521127544206394</v>
      </c>
      <c r="AB592" s="83">
        <f t="shared" si="465"/>
        <v>0</v>
      </c>
      <c r="AC592" s="83">
        <f t="shared" si="465"/>
        <v>0</v>
      </c>
      <c r="AD592" s="83">
        <f t="shared" si="454"/>
        <v>0</v>
      </c>
      <c r="AF592" s="83">
        <f t="shared" si="455"/>
        <v>13.521127544206394</v>
      </c>
      <c r="AG592" s="83">
        <f t="shared" si="441"/>
        <v>13.521127544206394</v>
      </c>
      <c r="AH592" s="83">
        <f t="shared" si="442"/>
        <v>13.521127544206394</v>
      </c>
      <c r="AI592" s="83">
        <f t="shared" si="443"/>
        <v>13.521127544206394</v>
      </c>
      <c r="AJ592" s="83">
        <f t="shared" si="444"/>
        <v>13.521127544206394</v>
      </c>
      <c r="AK592" s="83">
        <f t="shared" si="445"/>
        <v>16.232692648238853</v>
      </c>
      <c r="AL592" s="83">
        <f t="shared" si="446"/>
        <v>13.521127544206394</v>
      </c>
      <c r="AM592" s="83">
        <f t="shared" si="447"/>
        <v>13.521127544206394</v>
      </c>
      <c r="AN592" s="83">
        <f t="shared" si="448"/>
        <v>13.521127544206394</v>
      </c>
      <c r="AO592" s="83">
        <f t="shared" si="449"/>
        <v>13.521127544206394</v>
      </c>
      <c r="AP592" s="83">
        <f t="shared" si="450"/>
        <v>0</v>
      </c>
      <c r="AQ592" s="83">
        <f t="shared" si="451"/>
        <v>0</v>
      </c>
      <c r="AR592" s="83">
        <f t="shared" si="452"/>
        <v>0</v>
      </c>
      <c r="AT592" t="s">
        <v>15</v>
      </c>
    </row>
    <row r="593" spans="1:46" x14ac:dyDescent="0.25">
      <c r="A593" s="10" t="str">
        <f>KPCO_Additions_Summer!A593</f>
        <v>C&amp;I - Low_26-30</v>
      </c>
      <c r="B593" s="10">
        <f>KPCO_Additions_Summer!B593</f>
        <v>2034</v>
      </c>
      <c r="C593" s="10" t="str">
        <f>KPCO_Additions_Summer!C593</f>
        <v>DSM Resources</v>
      </c>
      <c r="D593" s="106">
        <v>11.38840651939217</v>
      </c>
      <c r="E593" s="106">
        <v>11.38840651939217</v>
      </c>
      <c r="F593" s="106">
        <v>11.38840651939217</v>
      </c>
      <c r="G593" s="106">
        <v>11.38840651939217</v>
      </c>
      <c r="H593" s="106">
        <v>11.38840651939217</v>
      </c>
      <c r="I593" s="103">
        <v>13.672269725885727</v>
      </c>
      <c r="J593" s="103">
        <v>11.38840651939217</v>
      </c>
      <c r="K593" s="103">
        <v>11.38840651939217</v>
      </c>
      <c r="L593" s="103">
        <v>11.38840651939217</v>
      </c>
      <c r="M593" s="103">
        <v>11.38840651939217</v>
      </c>
      <c r="N593" s="103"/>
      <c r="O593" s="103"/>
      <c r="P593" s="102"/>
      <c r="R593" s="83">
        <f t="shared" si="460"/>
        <v>11.38840651939217</v>
      </c>
      <c r="S593" s="83">
        <f t="shared" si="461"/>
        <v>11.38840651939217</v>
      </c>
      <c r="T593" s="83">
        <f t="shared" si="462"/>
        <v>11.38840651939217</v>
      </c>
      <c r="U593" s="83">
        <f t="shared" si="463"/>
        <v>11.38840651939217</v>
      </c>
      <c r="V593" s="83">
        <f t="shared" si="464"/>
        <v>11.38840651939217</v>
      </c>
      <c r="W593" s="83">
        <f t="shared" si="464"/>
        <v>13.672269725885727</v>
      </c>
      <c r="X593" s="83">
        <f t="shared" si="466"/>
        <v>11.38840651939217</v>
      </c>
      <c r="Y593" s="83">
        <f t="shared" si="467"/>
        <v>11.38840651939217</v>
      </c>
      <c r="Z593" s="83">
        <f t="shared" si="468"/>
        <v>11.38840651939217</v>
      </c>
      <c r="AA593" s="83">
        <f t="shared" si="453"/>
        <v>11.38840651939217</v>
      </c>
      <c r="AB593" s="83">
        <f t="shared" si="465"/>
        <v>0</v>
      </c>
      <c r="AC593" s="83">
        <f t="shared" si="465"/>
        <v>0</v>
      </c>
      <c r="AD593" s="83">
        <f t="shared" si="454"/>
        <v>0</v>
      </c>
      <c r="AF593" s="83">
        <f t="shared" si="455"/>
        <v>11.38840651939217</v>
      </c>
      <c r="AG593" s="83">
        <f t="shared" si="441"/>
        <v>11.38840651939217</v>
      </c>
      <c r="AH593" s="83">
        <f t="shared" si="442"/>
        <v>11.38840651939217</v>
      </c>
      <c r="AI593" s="83">
        <f t="shared" si="443"/>
        <v>11.38840651939217</v>
      </c>
      <c r="AJ593" s="83">
        <f t="shared" si="444"/>
        <v>11.38840651939217</v>
      </c>
      <c r="AK593" s="83">
        <f t="shared" si="445"/>
        <v>13.672269725885727</v>
      </c>
      <c r="AL593" s="83">
        <f t="shared" si="446"/>
        <v>11.38840651939217</v>
      </c>
      <c r="AM593" s="83">
        <f t="shared" si="447"/>
        <v>11.38840651939217</v>
      </c>
      <c r="AN593" s="83">
        <f t="shared" si="448"/>
        <v>11.38840651939217</v>
      </c>
      <c r="AO593" s="83">
        <f t="shared" si="449"/>
        <v>11.38840651939217</v>
      </c>
      <c r="AP593" s="83">
        <f t="shared" si="450"/>
        <v>0</v>
      </c>
      <c r="AQ593" s="83">
        <f t="shared" si="451"/>
        <v>0</v>
      </c>
      <c r="AR593" s="83">
        <f t="shared" si="452"/>
        <v>0</v>
      </c>
      <c r="AT593" t="s">
        <v>15</v>
      </c>
    </row>
    <row r="594" spans="1:46" x14ac:dyDescent="0.25">
      <c r="A594" s="10" t="str">
        <f>KPCO_Additions_Summer!A594</f>
        <v>C&amp;I - Low_26-30</v>
      </c>
      <c r="B594" s="10">
        <f>KPCO_Additions_Summer!B594</f>
        <v>2035</v>
      </c>
      <c r="C594" s="10" t="str">
        <f>KPCO_Additions_Summer!C594</f>
        <v>DSM Resources</v>
      </c>
      <c r="D594" s="106">
        <v>9.306489609939403</v>
      </c>
      <c r="E594" s="106">
        <v>9.306489609939403</v>
      </c>
      <c r="F594" s="106">
        <v>9.306489609939403</v>
      </c>
      <c r="G594" s="106">
        <v>9.306489609939403</v>
      </c>
      <c r="H594" s="106">
        <v>9.306489609939403</v>
      </c>
      <c r="I594" s="103">
        <v>11.172839319669434</v>
      </c>
      <c r="J594" s="103">
        <v>9.306489609939403</v>
      </c>
      <c r="K594" s="103">
        <v>9.306489609939403</v>
      </c>
      <c r="L594" s="103">
        <v>9.306489609939403</v>
      </c>
      <c r="M594" s="103">
        <v>9.306489609939403</v>
      </c>
      <c r="N594" s="103"/>
      <c r="O594" s="103"/>
      <c r="P594" s="102"/>
      <c r="R594" s="83">
        <f t="shared" si="460"/>
        <v>9.306489609939403</v>
      </c>
      <c r="S594" s="83">
        <f t="shared" si="461"/>
        <v>9.306489609939403</v>
      </c>
      <c r="T594" s="83">
        <f t="shared" si="462"/>
        <v>9.306489609939403</v>
      </c>
      <c r="U594" s="83">
        <f t="shared" si="463"/>
        <v>9.306489609939403</v>
      </c>
      <c r="V594" s="83">
        <f t="shared" si="464"/>
        <v>9.306489609939403</v>
      </c>
      <c r="W594" s="83">
        <f t="shared" si="464"/>
        <v>11.172839319669434</v>
      </c>
      <c r="X594" s="83">
        <f t="shared" si="466"/>
        <v>9.306489609939403</v>
      </c>
      <c r="Y594" s="83">
        <f t="shared" si="467"/>
        <v>9.306489609939403</v>
      </c>
      <c r="Z594" s="83">
        <f t="shared" si="468"/>
        <v>9.306489609939403</v>
      </c>
      <c r="AA594" s="83">
        <f t="shared" si="453"/>
        <v>9.306489609939403</v>
      </c>
      <c r="AB594" s="83">
        <f t="shared" si="465"/>
        <v>0</v>
      </c>
      <c r="AC594" s="83">
        <f t="shared" si="465"/>
        <v>0</v>
      </c>
      <c r="AD594" s="83">
        <f t="shared" si="454"/>
        <v>0</v>
      </c>
      <c r="AF594" s="83">
        <f t="shared" si="455"/>
        <v>9.306489609939403</v>
      </c>
      <c r="AG594" s="83">
        <f t="shared" si="441"/>
        <v>9.306489609939403</v>
      </c>
      <c r="AH594" s="83">
        <f t="shared" si="442"/>
        <v>9.306489609939403</v>
      </c>
      <c r="AI594" s="83">
        <f t="shared" si="443"/>
        <v>9.306489609939403</v>
      </c>
      <c r="AJ594" s="83">
        <f t="shared" si="444"/>
        <v>9.306489609939403</v>
      </c>
      <c r="AK594" s="83">
        <f t="shared" si="445"/>
        <v>11.172839319669434</v>
      </c>
      <c r="AL594" s="83">
        <f t="shared" si="446"/>
        <v>9.306489609939403</v>
      </c>
      <c r="AM594" s="83">
        <f t="shared" si="447"/>
        <v>9.306489609939403</v>
      </c>
      <c r="AN594" s="83">
        <f t="shared" si="448"/>
        <v>9.306489609939403</v>
      </c>
      <c r="AO594" s="83">
        <f t="shared" si="449"/>
        <v>9.306489609939403</v>
      </c>
      <c r="AP594" s="83">
        <f t="shared" si="450"/>
        <v>0</v>
      </c>
      <c r="AQ594" s="83">
        <f t="shared" si="451"/>
        <v>0</v>
      </c>
      <c r="AR594" s="83">
        <f t="shared" si="452"/>
        <v>0</v>
      </c>
      <c r="AT594" t="s">
        <v>15</v>
      </c>
    </row>
    <row r="595" spans="1:46" x14ac:dyDescent="0.25">
      <c r="A595" s="10" t="str">
        <f>KPCO_Additions_Summer!A595</f>
        <v>C&amp;I - Low_26-30</v>
      </c>
      <c r="B595" s="10">
        <f>KPCO_Additions_Summer!B595</f>
        <v>2036</v>
      </c>
      <c r="C595" s="10" t="str">
        <f>KPCO_Additions_Summer!C595</f>
        <v>DSM Resources</v>
      </c>
      <c r="D595" s="106">
        <v>7.3325513736951287</v>
      </c>
      <c r="E595" s="106">
        <v>7.3325513736951287</v>
      </c>
      <c r="F595" s="106">
        <v>7.3325513736951287</v>
      </c>
      <c r="G595" s="106">
        <v>7.3325513736951287</v>
      </c>
      <c r="H595" s="106">
        <v>7.3325513736951287</v>
      </c>
      <c r="I595" s="103">
        <v>8.8030419347398272</v>
      </c>
      <c r="J595" s="103">
        <v>7.3325513736951287</v>
      </c>
      <c r="K595" s="103">
        <v>7.3325513736951287</v>
      </c>
      <c r="L595" s="103">
        <v>7.3325513736951287</v>
      </c>
      <c r="M595" s="103">
        <v>7.3325513736951287</v>
      </c>
      <c r="N595" s="103"/>
      <c r="O595" s="103"/>
      <c r="P595" s="102"/>
      <c r="R595" s="83">
        <f t="shared" si="460"/>
        <v>7.3325513736951287</v>
      </c>
      <c r="S595" s="83">
        <f t="shared" si="461"/>
        <v>7.3325513736951287</v>
      </c>
      <c r="T595" s="83">
        <f t="shared" si="462"/>
        <v>7.3325513736951287</v>
      </c>
      <c r="U595" s="83">
        <f t="shared" si="463"/>
        <v>7.3325513736951287</v>
      </c>
      <c r="V595" s="83">
        <f t="shared" si="464"/>
        <v>7.3325513736951287</v>
      </c>
      <c r="W595" s="83">
        <f t="shared" si="464"/>
        <v>8.8030419347398272</v>
      </c>
      <c r="X595" s="83">
        <f t="shared" si="466"/>
        <v>7.3325513736951287</v>
      </c>
      <c r="Y595" s="83">
        <f t="shared" si="467"/>
        <v>7.3325513736951287</v>
      </c>
      <c r="Z595" s="83">
        <f t="shared" si="468"/>
        <v>7.3325513736951287</v>
      </c>
      <c r="AA595" s="83">
        <f t="shared" si="453"/>
        <v>7.3325513736951287</v>
      </c>
      <c r="AB595" s="83">
        <f t="shared" si="465"/>
        <v>0</v>
      </c>
      <c r="AC595" s="83">
        <f t="shared" si="465"/>
        <v>0</v>
      </c>
      <c r="AD595" s="83">
        <f t="shared" si="454"/>
        <v>0</v>
      </c>
      <c r="AF595" s="83">
        <f t="shared" si="455"/>
        <v>7.3325513736951287</v>
      </c>
      <c r="AG595" s="83">
        <f t="shared" si="441"/>
        <v>7.3325513736951287</v>
      </c>
      <c r="AH595" s="83">
        <f t="shared" si="442"/>
        <v>7.3325513736951287</v>
      </c>
      <c r="AI595" s="83">
        <f t="shared" si="443"/>
        <v>7.3325513736951287</v>
      </c>
      <c r="AJ595" s="83">
        <f t="shared" si="444"/>
        <v>7.3325513736951287</v>
      </c>
      <c r="AK595" s="83">
        <f t="shared" si="445"/>
        <v>8.8030419347398272</v>
      </c>
      <c r="AL595" s="83">
        <f t="shared" si="446"/>
        <v>7.3325513736951287</v>
      </c>
      <c r="AM595" s="83">
        <f t="shared" si="447"/>
        <v>7.3325513736951287</v>
      </c>
      <c r="AN595" s="83">
        <f t="shared" si="448"/>
        <v>7.3325513736951287</v>
      </c>
      <c r="AO595" s="83">
        <f t="shared" si="449"/>
        <v>7.3325513736951287</v>
      </c>
      <c r="AP595" s="83">
        <f t="shared" si="450"/>
        <v>0</v>
      </c>
      <c r="AQ595" s="83">
        <f t="shared" si="451"/>
        <v>0</v>
      </c>
      <c r="AR595" s="83">
        <f t="shared" si="452"/>
        <v>0</v>
      </c>
      <c r="AT595" t="s">
        <v>15</v>
      </c>
    </row>
    <row r="596" spans="1:46" x14ac:dyDescent="0.25">
      <c r="A596" s="10" t="str">
        <f>KPCO_Additions_Summer!A596</f>
        <v>C&amp;I - Low_26-30</v>
      </c>
      <c r="B596" s="10">
        <f>KPCO_Additions_Summer!B596</f>
        <v>2037</v>
      </c>
      <c r="C596" s="10" t="str">
        <f>KPCO_Additions_Summer!C596</f>
        <v>DSM Resources</v>
      </c>
      <c r="D596" s="106">
        <v>5.5229766545225871</v>
      </c>
      <c r="E596" s="106">
        <v>5.5229766545225871</v>
      </c>
      <c r="F596" s="106">
        <v>5.5229766545225871</v>
      </c>
      <c r="G596" s="106">
        <v>5.5229766545225871</v>
      </c>
      <c r="H596" s="106">
        <v>5.5229766545225871</v>
      </c>
      <c r="I596" s="103">
        <v>6.6305699907903408</v>
      </c>
      <c r="J596" s="103">
        <v>5.5229766545225871</v>
      </c>
      <c r="K596" s="103">
        <v>5.5229766545225871</v>
      </c>
      <c r="L596" s="103">
        <v>5.5229766545225871</v>
      </c>
      <c r="M596" s="103">
        <v>5.5229766545225871</v>
      </c>
      <c r="N596" s="103"/>
      <c r="O596" s="103"/>
      <c r="P596" s="102"/>
      <c r="R596" s="83">
        <f t="shared" si="460"/>
        <v>5.5229766545225871</v>
      </c>
      <c r="S596" s="83">
        <f t="shared" si="461"/>
        <v>5.5229766545225871</v>
      </c>
      <c r="T596" s="83">
        <f t="shared" si="462"/>
        <v>5.5229766545225871</v>
      </c>
      <c r="U596" s="83">
        <f t="shared" si="463"/>
        <v>5.5229766545225871</v>
      </c>
      <c r="V596" s="83">
        <f t="shared" si="464"/>
        <v>5.5229766545225871</v>
      </c>
      <c r="W596" s="83">
        <f t="shared" si="464"/>
        <v>6.6305699907903408</v>
      </c>
      <c r="X596" s="83">
        <f t="shared" si="466"/>
        <v>5.5229766545225871</v>
      </c>
      <c r="Y596" s="83">
        <f t="shared" si="467"/>
        <v>5.5229766545225871</v>
      </c>
      <c r="Z596" s="83">
        <f t="shared" si="468"/>
        <v>5.5229766545225871</v>
      </c>
      <c r="AA596" s="83">
        <f t="shared" si="453"/>
        <v>5.5229766545225871</v>
      </c>
      <c r="AB596" s="83">
        <f t="shared" si="465"/>
        <v>0</v>
      </c>
      <c r="AC596" s="83">
        <f t="shared" si="465"/>
        <v>0</v>
      </c>
      <c r="AD596" s="83">
        <f t="shared" si="454"/>
        <v>0</v>
      </c>
      <c r="AF596" s="83">
        <f t="shared" si="455"/>
        <v>5.5229766545225871</v>
      </c>
      <c r="AG596" s="83">
        <f t="shared" si="441"/>
        <v>5.5229766545225871</v>
      </c>
      <c r="AH596" s="83">
        <f t="shared" si="442"/>
        <v>5.5229766545225871</v>
      </c>
      <c r="AI596" s="83">
        <f t="shared" si="443"/>
        <v>5.5229766545225871</v>
      </c>
      <c r="AJ596" s="83">
        <f t="shared" si="444"/>
        <v>5.5229766545225871</v>
      </c>
      <c r="AK596" s="83">
        <f t="shared" si="445"/>
        <v>6.6305699907903408</v>
      </c>
      <c r="AL596" s="83">
        <f t="shared" si="446"/>
        <v>5.5229766545225871</v>
      </c>
      <c r="AM596" s="83">
        <f t="shared" si="447"/>
        <v>5.5229766545225871</v>
      </c>
      <c r="AN596" s="83">
        <f t="shared" si="448"/>
        <v>5.5229766545225871</v>
      </c>
      <c r="AO596" s="83">
        <f t="shared" si="449"/>
        <v>5.5229766545225871</v>
      </c>
      <c r="AP596" s="83">
        <f t="shared" si="450"/>
        <v>0</v>
      </c>
      <c r="AQ596" s="83">
        <f t="shared" si="451"/>
        <v>0</v>
      </c>
      <c r="AR596" s="83">
        <f t="shared" si="452"/>
        <v>0</v>
      </c>
      <c r="AT596" t="s">
        <v>15</v>
      </c>
    </row>
    <row r="597" spans="1:46" x14ac:dyDescent="0.25">
      <c r="A597" s="10" t="str">
        <f>KPCO_Additions_Summer!A597</f>
        <v>C&amp;I - Low_26-30</v>
      </c>
      <c r="B597" s="10">
        <f>KPCO_Additions_Summer!B597</f>
        <v>2038</v>
      </c>
      <c r="C597" s="10" t="str">
        <f>KPCO_Additions_Summer!C597</f>
        <v>DSM Resources</v>
      </c>
      <c r="D597" s="106">
        <v>3.7014216347954072</v>
      </c>
      <c r="E597" s="106">
        <v>3.7014216347954072</v>
      </c>
      <c r="F597" s="106">
        <v>3.7014216347954072</v>
      </c>
      <c r="G597" s="106">
        <v>3.7014216347954072</v>
      </c>
      <c r="H597" s="106">
        <v>3.7014216347954072</v>
      </c>
      <c r="I597" s="103">
        <v>4.44371518297827</v>
      </c>
      <c r="J597" s="103">
        <v>3.7014216347954072</v>
      </c>
      <c r="K597" s="103">
        <v>3.7014216347954072</v>
      </c>
      <c r="L597" s="103">
        <v>3.7014216347954072</v>
      </c>
      <c r="M597" s="103">
        <v>3.7014216347954072</v>
      </c>
      <c r="N597" s="103"/>
      <c r="O597" s="103"/>
      <c r="P597" s="102"/>
      <c r="R597" s="83">
        <f t="shared" si="460"/>
        <v>3.7014216347954072</v>
      </c>
      <c r="S597" s="83">
        <f t="shared" si="461"/>
        <v>3.7014216347954072</v>
      </c>
      <c r="T597" s="83">
        <f t="shared" si="462"/>
        <v>3.7014216347954072</v>
      </c>
      <c r="U597" s="83">
        <f t="shared" si="463"/>
        <v>3.7014216347954072</v>
      </c>
      <c r="V597" s="83">
        <f t="shared" si="464"/>
        <v>3.7014216347954072</v>
      </c>
      <c r="W597" s="83">
        <f t="shared" si="464"/>
        <v>4.44371518297827</v>
      </c>
      <c r="X597" s="83">
        <f t="shared" si="466"/>
        <v>3.7014216347954072</v>
      </c>
      <c r="Y597" s="83">
        <f t="shared" si="467"/>
        <v>3.7014216347954072</v>
      </c>
      <c r="Z597" s="83">
        <f t="shared" si="468"/>
        <v>3.7014216347954072</v>
      </c>
      <c r="AA597" s="83">
        <f t="shared" si="453"/>
        <v>3.7014216347954072</v>
      </c>
      <c r="AB597" s="83">
        <f t="shared" si="465"/>
        <v>0</v>
      </c>
      <c r="AC597" s="83">
        <f t="shared" si="465"/>
        <v>0</v>
      </c>
      <c r="AD597" s="83">
        <f t="shared" si="454"/>
        <v>0</v>
      </c>
      <c r="AF597" s="83">
        <f t="shared" si="455"/>
        <v>3.7014216347954072</v>
      </c>
      <c r="AG597" s="83">
        <f t="shared" si="441"/>
        <v>3.7014216347954072</v>
      </c>
      <c r="AH597" s="83">
        <f t="shared" si="442"/>
        <v>3.7014216347954072</v>
      </c>
      <c r="AI597" s="83">
        <f t="shared" si="443"/>
        <v>3.7014216347954072</v>
      </c>
      <c r="AJ597" s="83">
        <f t="shared" si="444"/>
        <v>3.7014216347954072</v>
      </c>
      <c r="AK597" s="83">
        <f t="shared" si="445"/>
        <v>4.44371518297827</v>
      </c>
      <c r="AL597" s="83">
        <f t="shared" si="446"/>
        <v>3.7014216347954072</v>
      </c>
      <c r="AM597" s="83">
        <f t="shared" si="447"/>
        <v>3.7014216347954072</v>
      </c>
      <c r="AN597" s="83">
        <f t="shared" si="448"/>
        <v>3.7014216347954072</v>
      </c>
      <c r="AO597" s="83">
        <f t="shared" si="449"/>
        <v>3.7014216347954072</v>
      </c>
      <c r="AP597" s="83">
        <f t="shared" si="450"/>
        <v>0</v>
      </c>
      <c r="AQ597" s="83">
        <f t="shared" si="451"/>
        <v>0</v>
      </c>
      <c r="AR597" s="83">
        <f t="shared" si="452"/>
        <v>0</v>
      </c>
      <c r="AT597" t="s">
        <v>15</v>
      </c>
    </row>
    <row r="598" spans="1:46" x14ac:dyDescent="0.25">
      <c r="A598" s="10" t="str">
        <f>KPCO_Additions_Summer!A598</f>
        <v>C&amp;I - Low_26-30</v>
      </c>
      <c r="B598" s="10">
        <f>KPCO_Additions_Summer!B598</f>
        <v>2039</v>
      </c>
      <c r="C598" s="10" t="str">
        <f>KPCO_Additions_Summer!C598</f>
        <v>DSM Resources</v>
      </c>
      <c r="D598" s="106">
        <v>2.1768497487787655</v>
      </c>
      <c r="E598" s="106">
        <v>2.1768497487787655</v>
      </c>
      <c r="F598" s="106">
        <v>2.1768497487787655</v>
      </c>
      <c r="G598" s="106">
        <v>2.1768497487787655</v>
      </c>
      <c r="H598" s="106">
        <v>2.1768497487787655</v>
      </c>
      <c r="I598" s="103">
        <v>2.6134013452496925</v>
      </c>
      <c r="J598" s="103">
        <v>2.1768497487787655</v>
      </c>
      <c r="K598" s="103">
        <v>2.1768497487787655</v>
      </c>
      <c r="L598" s="103">
        <v>2.1768497487787655</v>
      </c>
      <c r="M598" s="103">
        <v>2.1768497487787655</v>
      </c>
      <c r="N598" s="103"/>
      <c r="O598" s="103"/>
      <c r="P598" s="102"/>
      <c r="R598" s="83">
        <f t="shared" si="460"/>
        <v>2.1768497487787655</v>
      </c>
      <c r="S598" s="83">
        <f t="shared" si="461"/>
        <v>2.1768497487787655</v>
      </c>
      <c r="T598" s="83">
        <f t="shared" si="462"/>
        <v>2.1768497487787655</v>
      </c>
      <c r="U598" s="83">
        <f t="shared" si="463"/>
        <v>2.1768497487787655</v>
      </c>
      <c r="V598" s="83">
        <f t="shared" si="464"/>
        <v>2.1768497487787655</v>
      </c>
      <c r="W598" s="83">
        <f t="shared" si="464"/>
        <v>2.6134013452496925</v>
      </c>
      <c r="X598" s="83">
        <f t="shared" si="466"/>
        <v>2.1768497487787655</v>
      </c>
      <c r="Y598" s="83">
        <f t="shared" si="467"/>
        <v>2.1768497487787655</v>
      </c>
      <c r="Z598" s="83">
        <f t="shared" si="468"/>
        <v>2.1768497487787655</v>
      </c>
      <c r="AA598" s="83">
        <f t="shared" si="453"/>
        <v>2.1768497487787655</v>
      </c>
      <c r="AB598" s="83">
        <f t="shared" si="465"/>
        <v>0</v>
      </c>
      <c r="AC598" s="83">
        <f t="shared" si="465"/>
        <v>0</v>
      </c>
      <c r="AD598" s="83">
        <f t="shared" si="454"/>
        <v>0</v>
      </c>
      <c r="AF598" s="83">
        <f t="shared" si="455"/>
        <v>2.1768497487787655</v>
      </c>
      <c r="AG598" s="83">
        <f t="shared" si="441"/>
        <v>2.1768497487787655</v>
      </c>
      <c r="AH598" s="83">
        <f t="shared" si="442"/>
        <v>2.1768497487787655</v>
      </c>
      <c r="AI598" s="83">
        <f t="shared" si="443"/>
        <v>2.1768497487787655</v>
      </c>
      <c r="AJ598" s="83">
        <f t="shared" si="444"/>
        <v>2.1768497487787655</v>
      </c>
      <c r="AK598" s="83">
        <f t="shared" si="445"/>
        <v>2.6134013452496925</v>
      </c>
      <c r="AL598" s="83">
        <f t="shared" si="446"/>
        <v>2.1768497487787655</v>
      </c>
      <c r="AM598" s="83">
        <f t="shared" si="447"/>
        <v>2.1768497487787655</v>
      </c>
      <c r="AN598" s="83">
        <f t="shared" si="448"/>
        <v>2.1768497487787655</v>
      </c>
      <c r="AO598" s="83">
        <f t="shared" si="449"/>
        <v>2.1768497487787655</v>
      </c>
      <c r="AP598" s="83">
        <f t="shared" si="450"/>
        <v>0</v>
      </c>
      <c r="AQ598" s="83">
        <f t="shared" si="451"/>
        <v>0</v>
      </c>
      <c r="AR598" s="83">
        <f t="shared" si="452"/>
        <v>0</v>
      </c>
      <c r="AT598" t="s">
        <v>15</v>
      </c>
    </row>
    <row r="599" spans="1:46" x14ac:dyDescent="0.25">
      <c r="A599" s="10" t="str">
        <f>KPCO_Additions_Summer!A599</f>
        <v>C&amp;I - Low_26-30</v>
      </c>
      <c r="B599" s="10">
        <f>KPCO_Additions_Summer!B599</f>
        <v>2040</v>
      </c>
      <c r="C599" s="10" t="str">
        <f>KPCO_Additions_Summer!C599</f>
        <v>DSM Resources</v>
      </c>
      <c r="D599" s="106">
        <v>0.99517541911483309</v>
      </c>
      <c r="E599" s="106">
        <v>0.99517541911483309</v>
      </c>
      <c r="F599" s="106">
        <v>0.99517541911483309</v>
      </c>
      <c r="G599" s="106">
        <v>0.99517541911483309</v>
      </c>
      <c r="H599" s="106">
        <v>0.99517541911483309</v>
      </c>
      <c r="I599" s="103">
        <v>1.1947507082347792</v>
      </c>
      <c r="J599" s="103">
        <v>0.99517541911483309</v>
      </c>
      <c r="K599" s="103">
        <v>0.99517541911483309</v>
      </c>
      <c r="L599" s="103">
        <v>0.99517541911483309</v>
      </c>
      <c r="M599" s="103">
        <v>0.99517541911483309</v>
      </c>
      <c r="N599" s="103"/>
      <c r="O599" s="103"/>
      <c r="P599" s="102"/>
      <c r="R599" s="83">
        <f t="shared" si="460"/>
        <v>0.99517541911483309</v>
      </c>
      <c r="S599" s="83">
        <f t="shared" si="461"/>
        <v>0.99517541911483309</v>
      </c>
      <c r="T599" s="83">
        <f t="shared" si="462"/>
        <v>0.99517541911483309</v>
      </c>
      <c r="U599" s="83">
        <f t="shared" si="463"/>
        <v>0.99517541911483309</v>
      </c>
      <c r="V599" s="83">
        <f t="shared" si="464"/>
        <v>0.99517541911483309</v>
      </c>
      <c r="W599" s="83">
        <f t="shared" si="464"/>
        <v>1.1947507082347792</v>
      </c>
      <c r="X599" s="83">
        <f t="shared" si="466"/>
        <v>0.99517541911483309</v>
      </c>
      <c r="Y599" s="83">
        <f t="shared" si="467"/>
        <v>0.99517541911483309</v>
      </c>
      <c r="Z599" s="83">
        <f t="shared" si="468"/>
        <v>0.99517541911483309</v>
      </c>
      <c r="AA599" s="83">
        <f t="shared" si="453"/>
        <v>0.99517541911483309</v>
      </c>
      <c r="AB599" s="83">
        <f t="shared" si="465"/>
        <v>0</v>
      </c>
      <c r="AC599" s="83">
        <f t="shared" si="465"/>
        <v>0</v>
      </c>
      <c r="AD599" s="83">
        <f t="shared" si="454"/>
        <v>0</v>
      </c>
      <c r="AF599" s="83">
        <f t="shared" si="455"/>
        <v>0.99517541911483309</v>
      </c>
      <c r="AG599" s="83">
        <f t="shared" si="441"/>
        <v>0.99517541911483309</v>
      </c>
      <c r="AH599" s="83">
        <f t="shared" si="442"/>
        <v>0.99517541911483309</v>
      </c>
      <c r="AI599" s="83">
        <f t="shared" si="443"/>
        <v>0.99517541911483309</v>
      </c>
      <c r="AJ599" s="83">
        <f t="shared" si="444"/>
        <v>0.99517541911483309</v>
      </c>
      <c r="AK599" s="83">
        <f t="shared" si="445"/>
        <v>1.1947507082347792</v>
      </c>
      <c r="AL599" s="83">
        <f t="shared" si="446"/>
        <v>0.99517541911483309</v>
      </c>
      <c r="AM599" s="83">
        <f t="shared" si="447"/>
        <v>0.99517541911483309</v>
      </c>
      <c r="AN599" s="83">
        <f t="shared" si="448"/>
        <v>0.99517541911483309</v>
      </c>
      <c r="AO599" s="83">
        <f t="shared" si="449"/>
        <v>0.99517541911483309</v>
      </c>
      <c r="AP599" s="83">
        <f t="shared" si="450"/>
        <v>0</v>
      </c>
      <c r="AQ599" s="83">
        <f t="shared" si="451"/>
        <v>0</v>
      </c>
      <c r="AR599" s="83">
        <f t="shared" si="452"/>
        <v>0</v>
      </c>
      <c r="AT599" t="s">
        <v>15</v>
      </c>
    </row>
    <row r="600" spans="1:46" x14ac:dyDescent="0.25">
      <c r="A600" s="10" t="str">
        <f>KPCO_Additions_Summer!A600</f>
        <v>C&amp;I - Low_26-30</v>
      </c>
      <c r="B600" s="10">
        <f>KPCO_Additions_Summer!B600</f>
        <v>2041</v>
      </c>
      <c r="C600" s="10" t="str">
        <f>KPCO_Additions_Summer!C600</f>
        <v>DSM Resources</v>
      </c>
      <c r="D600" s="106">
        <v>0.25663985835570313</v>
      </c>
      <c r="E600" s="106">
        <v>0.25663985835570313</v>
      </c>
      <c r="F600" s="106">
        <v>0.25663985835570313</v>
      </c>
      <c r="G600" s="106">
        <v>0.25663985835570313</v>
      </c>
      <c r="H600" s="106">
        <v>0.25663985835570313</v>
      </c>
      <c r="I600" s="103">
        <v>0.30810714035167386</v>
      </c>
      <c r="J600" s="103">
        <v>0.25663985835570313</v>
      </c>
      <c r="K600" s="103">
        <v>0.25663985835570313</v>
      </c>
      <c r="L600" s="103">
        <v>0.25663985835570313</v>
      </c>
      <c r="M600" s="103">
        <v>0.25663985835570313</v>
      </c>
      <c r="N600" s="103"/>
      <c r="O600" s="103"/>
      <c r="P600" s="102"/>
      <c r="R600" s="83">
        <f t="shared" si="460"/>
        <v>0.25663985835570313</v>
      </c>
      <c r="S600" s="83">
        <f t="shared" si="461"/>
        <v>0.25663985835570313</v>
      </c>
      <c r="T600" s="83">
        <f t="shared" si="462"/>
        <v>0.25663985835570313</v>
      </c>
      <c r="U600" s="83">
        <f t="shared" si="463"/>
        <v>0.25663985835570313</v>
      </c>
      <c r="V600" s="83">
        <f t="shared" si="464"/>
        <v>0.25663985835570313</v>
      </c>
      <c r="W600" s="83">
        <f t="shared" si="464"/>
        <v>0.30810714035167386</v>
      </c>
      <c r="X600" s="83">
        <f t="shared" si="466"/>
        <v>0.25663985835570313</v>
      </c>
      <c r="Y600" s="83">
        <f t="shared" si="467"/>
        <v>0.25663985835570313</v>
      </c>
      <c r="Z600" s="83">
        <f t="shared" si="468"/>
        <v>0.25663985835570313</v>
      </c>
      <c r="AA600" s="83">
        <f t="shared" si="453"/>
        <v>0.25663985835570313</v>
      </c>
      <c r="AB600" s="83">
        <f t="shared" si="465"/>
        <v>0</v>
      </c>
      <c r="AC600" s="83">
        <f t="shared" si="465"/>
        <v>0</v>
      </c>
      <c r="AD600" s="83">
        <f t="shared" si="454"/>
        <v>0</v>
      </c>
      <c r="AF600" s="83">
        <f t="shared" si="455"/>
        <v>0.25663985835570313</v>
      </c>
      <c r="AG600" s="83">
        <f t="shared" si="441"/>
        <v>0.25663985835570313</v>
      </c>
      <c r="AH600" s="83">
        <f t="shared" si="442"/>
        <v>0.25663985835570313</v>
      </c>
      <c r="AI600" s="83">
        <f t="shared" si="443"/>
        <v>0.25663985835570313</v>
      </c>
      <c r="AJ600" s="83">
        <f t="shared" si="444"/>
        <v>0.25663985835570313</v>
      </c>
      <c r="AK600" s="83">
        <f t="shared" si="445"/>
        <v>0.30810714035167386</v>
      </c>
      <c r="AL600" s="83">
        <f t="shared" si="446"/>
        <v>0.25663985835570313</v>
      </c>
      <c r="AM600" s="83">
        <f t="shared" si="447"/>
        <v>0.25663985835570313</v>
      </c>
      <c r="AN600" s="83">
        <f t="shared" si="448"/>
        <v>0.25663985835570313</v>
      </c>
      <c r="AO600" s="83">
        <f t="shared" si="449"/>
        <v>0.25663985835570313</v>
      </c>
      <c r="AP600" s="83">
        <f t="shared" si="450"/>
        <v>0</v>
      </c>
      <c r="AQ600" s="83">
        <f t="shared" si="451"/>
        <v>0</v>
      </c>
      <c r="AR600" s="83">
        <f t="shared" si="452"/>
        <v>0</v>
      </c>
      <c r="AT600" t="s">
        <v>15</v>
      </c>
    </row>
    <row r="601" spans="1:46" x14ac:dyDescent="0.25">
      <c r="A601" s="10" t="str">
        <f>KPCO_Additions_Summer!A601</f>
        <v>C&amp;I - Low_26-30</v>
      </c>
      <c r="B601" s="10">
        <f>KPCO_Additions_Summer!B601</f>
        <v>2042</v>
      </c>
      <c r="C601" s="10" t="str">
        <f>KPCO_Additions_Summer!C601</f>
        <v>DSM Resources</v>
      </c>
      <c r="D601" s="106"/>
      <c r="E601" s="106"/>
      <c r="F601" s="106"/>
      <c r="G601" s="106"/>
      <c r="H601" s="106"/>
      <c r="I601" s="103"/>
      <c r="J601" s="103"/>
      <c r="K601" s="103"/>
      <c r="L601" s="103"/>
      <c r="M601" s="103"/>
      <c r="N601" s="103"/>
      <c r="O601" s="103"/>
      <c r="P601" s="102"/>
      <c r="R601" s="83">
        <f t="shared" si="460"/>
        <v>0</v>
      </c>
      <c r="S601" s="83">
        <f t="shared" si="461"/>
        <v>0</v>
      </c>
      <c r="T601" s="83">
        <f t="shared" si="462"/>
        <v>0</v>
      </c>
      <c r="U601" s="83">
        <f t="shared" si="463"/>
        <v>0</v>
      </c>
      <c r="V601" s="83">
        <f t="shared" ref="V601:W616" si="469">H601</f>
        <v>0</v>
      </c>
      <c r="W601" s="83">
        <f t="shared" si="469"/>
        <v>0</v>
      </c>
      <c r="X601" s="83">
        <f t="shared" si="466"/>
        <v>0</v>
      </c>
      <c r="Y601" s="83">
        <f t="shared" si="467"/>
        <v>0</v>
      </c>
      <c r="Z601" s="83">
        <f t="shared" si="468"/>
        <v>0</v>
      </c>
      <c r="AA601" s="83">
        <f t="shared" si="453"/>
        <v>0</v>
      </c>
      <c r="AB601" s="83">
        <f t="shared" ref="AB601:AC616" si="470">N601</f>
        <v>0</v>
      </c>
      <c r="AC601" s="83">
        <f t="shared" si="470"/>
        <v>0</v>
      </c>
      <c r="AD601" s="83">
        <f t="shared" si="454"/>
        <v>0</v>
      </c>
      <c r="AF601" s="83">
        <f t="shared" si="455"/>
        <v>0</v>
      </c>
      <c r="AG601" s="83">
        <f t="shared" ref="AG601:AG664" si="471">S601</f>
        <v>0</v>
      </c>
      <c r="AH601" s="83">
        <f t="shared" ref="AH601:AH664" si="472">T601</f>
        <v>0</v>
      </c>
      <c r="AI601" s="83">
        <f t="shared" ref="AI601:AI664" si="473">U601</f>
        <v>0</v>
      </c>
      <c r="AJ601" s="83">
        <f t="shared" ref="AJ601:AJ664" si="474">V601</f>
        <v>0</v>
      </c>
      <c r="AK601" s="83">
        <f t="shared" ref="AK601:AK664" si="475">W601</f>
        <v>0</v>
      </c>
      <c r="AL601" s="83">
        <f t="shared" ref="AL601:AL664" si="476">X601</f>
        <v>0</v>
      </c>
      <c r="AM601" s="83">
        <f t="shared" ref="AM601:AM664" si="477">Y601</f>
        <v>0</v>
      </c>
      <c r="AN601" s="83">
        <f t="shared" ref="AN601:AN664" si="478">Z601</f>
        <v>0</v>
      </c>
      <c r="AO601" s="83">
        <f t="shared" ref="AO601:AO664" si="479">AA601</f>
        <v>0</v>
      </c>
      <c r="AP601" s="83">
        <f t="shared" ref="AP601:AP664" si="480">AB601</f>
        <v>0</v>
      </c>
      <c r="AQ601" s="83">
        <f t="shared" ref="AQ601:AQ664" si="481">AC601</f>
        <v>0</v>
      </c>
      <c r="AR601" s="83">
        <f t="shared" ref="AR601:AR664" si="482">AD601</f>
        <v>0</v>
      </c>
      <c r="AT601" t="s">
        <v>15</v>
      </c>
    </row>
    <row r="602" spans="1:46" x14ac:dyDescent="0.25">
      <c r="A602" s="10" t="str">
        <f>KPCO_Additions_Summer!A602</f>
        <v>C&amp;I - Low_26-30</v>
      </c>
      <c r="B602" s="10">
        <f>KPCO_Additions_Summer!B602</f>
        <v>2043</v>
      </c>
      <c r="C602" s="10" t="str">
        <f>KPCO_Additions_Summer!C602</f>
        <v>DSM Resources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2"/>
      <c r="R602" s="83">
        <f t="shared" si="460"/>
        <v>0</v>
      </c>
      <c r="S602" s="83">
        <f t="shared" si="461"/>
        <v>0</v>
      </c>
      <c r="T602" s="83">
        <f t="shared" si="462"/>
        <v>0</v>
      </c>
      <c r="U602" s="83">
        <f t="shared" si="463"/>
        <v>0</v>
      </c>
      <c r="V602" s="83">
        <f t="shared" si="469"/>
        <v>0</v>
      </c>
      <c r="W602" s="83">
        <f t="shared" si="469"/>
        <v>0</v>
      </c>
      <c r="X602" s="83">
        <f t="shared" si="466"/>
        <v>0</v>
      </c>
      <c r="Y602" s="83">
        <f t="shared" si="467"/>
        <v>0</v>
      </c>
      <c r="Z602" s="83">
        <f t="shared" si="468"/>
        <v>0</v>
      </c>
      <c r="AA602" s="83">
        <f t="shared" si="453"/>
        <v>0</v>
      </c>
      <c r="AB602" s="83">
        <f t="shared" si="470"/>
        <v>0</v>
      </c>
      <c r="AC602" s="83">
        <f t="shared" si="470"/>
        <v>0</v>
      </c>
      <c r="AD602" s="83">
        <f t="shared" si="454"/>
        <v>0</v>
      </c>
      <c r="AF602" s="83">
        <f t="shared" si="455"/>
        <v>0</v>
      </c>
      <c r="AG602" s="83">
        <f t="shared" si="471"/>
        <v>0</v>
      </c>
      <c r="AH602" s="83">
        <f t="shared" si="472"/>
        <v>0</v>
      </c>
      <c r="AI602" s="83">
        <f t="shared" si="473"/>
        <v>0</v>
      </c>
      <c r="AJ602" s="83">
        <f t="shared" si="474"/>
        <v>0</v>
      </c>
      <c r="AK602" s="83">
        <f t="shared" si="475"/>
        <v>0</v>
      </c>
      <c r="AL602" s="83">
        <f t="shared" si="476"/>
        <v>0</v>
      </c>
      <c r="AM602" s="83">
        <f t="shared" si="477"/>
        <v>0</v>
      </c>
      <c r="AN602" s="83">
        <f t="shared" si="478"/>
        <v>0</v>
      </c>
      <c r="AO602" s="83">
        <f t="shared" si="479"/>
        <v>0</v>
      </c>
      <c r="AP602" s="83">
        <f t="shared" si="480"/>
        <v>0</v>
      </c>
      <c r="AQ602" s="83">
        <f t="shared" si="481"/>
        <v>0</v>
      </c>
      <c r="AR602" s="83">
        <f t="shared" si="482"/>
        <v>0</v>
      </c>
      <c r="AT602" t="s">
        <v>15</v>
      </c>
    </row>
    <row r="603" spans="1:46" x14ac:dyDescent="0.25">
      <c r="A603" s="10" t="str">
        <f>KPCO_Additions_Summer!A603</f>
        <v>C&amp;I - High_26-30</v>
      </c>
      <c r="B603" s="10">
        <f>KPCO_Additions_Summer!B603</f>
        <v>2023</v>
      </c>
      <c r="C603" s="10" t="str">
        <f>KPCO_Additions_Summer!C603</f>
        <v>DSM Resources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2"/>
      <c r="R603" s="83">
        <f t="shared" si="460"/>
        <v>0</v>
      </c>
      <c r="S603" s="83">
        <f t="shared" si="461"/>
        <v>0</v>
      </c>
      <c r="T603" s="83">
        <f t="shared" si="462"/>
        <v>0</v>
      </c>
      <c r="U603" s="83">
        <f t="shared" si="463"/>
        <v>0</v>
      </c>
      <c r="V603" s="83">
        <f t="shared" si="469"/>
        <v>0</v>
      </c>
      <c r="W603" s="83">
        <f t="shared" si="469"/>
        <v>0</v>
      </c>
      <c r="X603" s="83">
        <f t="shared" si="466"/>
        <v>0</v>
      </c>
      <c r="Y603" s="83">
        <f t="shared" si="467"/>
        <v>0</v>
      </c>
      <c r="Z603" s="83">
        <f t="shared" si="468"/>
        <v>0</v>
      </c>
      <c r="AA603" s="83">
        <f t="shared" ref="AA603:AA666" si="483">M603</f>
        <v>0</v>
      </c>
      <c r="AB603" s="83">
        <f t="shared" si="470"/>
        <v>0</v>
      </c>
      <c r="AC603" s="83">
        <f t="shared" si="470"/>
        <v>0</v>
      </c>
      <c r="AD603" s="83">
        <f t="shared" ref="AD603:AD666" si="484">P603</f>
        <v>0</v>
      </c>
      <c r="AF603" s="83">
        <f t="shared" si="455"/>
        <v>0</v>
      </c>
      <c r="AG603" s="83">
        <f t="shared" si="471"/>
        <v>0</v>
      </c>
      <c r="AH603" s="83">
        <f t="shared" si="472"/>
        <v>0</v>
      </c>
      <c r="AI603" s="83">
        <f t="shared" si="473"/>
        <v>0</v>
      </c>
      <c r="AJ603" s="83">
        <f t="shared" si="474"/>
        <v>0</v>
      </c>
      <c r="AK603" s="83">
        <f t="shared" si="475"/>
        <v>0</v>
      </c>
      <c r="AL603" s="83">
        <f t="shared" si="476"/>
        <v>0</v>
      </c>
      <c r="AM603" s="83">
        <f t="shared" si="477"/>
        <v>0</v>
      </c>
      <c r="AN603" s="83">
        <f t="shared" si="478"/>
        <v>0</v>
      </c>
      <c r="AO603" s="83">
        <f t="shared" si="479"/>
        <v>0</v>
      </c>
      <c r="AP603" s="83">
        <f t="shared" si="480"/>
        <v>0</v>
      </c>
      <c r="AQ603" s="83">
        <f t="shared" si="481"/>
        <v>0</v>
      </c>
      <c r="AR603" s="83">
        <f t="shared" si="482"/>
        <v>0</v>
      </c>
      <c r="AT603" t="s">
        <v>15</v>
      </c>
    </row>
    <row r="604" spans="1:46" x14ac:dyDescent="0.25">
      <c r="A604" s="10" t="str">
        <f>KPCO_Additions_Summer!A604</f>
        <v>C&amp;I - High_26-30</v>
      </c>
      <c r="B604" s="10">
        <f>KPCO_Additions_Summer!B604</f>
        <v>2024</v>
      </c>
      <c r="C604" s="10" t="str">
        <f>KPCO_Additions_Summer!C604</f>
        <v>DSM Resources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2"/>
      <c r="R604" s="83">
        <f t="shared" si="460"/>
        <v>0</v>
      </c>
      <c r="S604" s="83">
        <f t="shared" si="461"/>
        <v>0</v>
      </c>
      <c r="T604" s="83">
        <f t="shared" si="462"/>
        <v>0</v>
      </c>
      <c r="U604" s="83">
        <f t="shared" si="463"/>
        <v>0</v>
      </c>
      <c r="V604" s="83">
        <f t="shared" si="469"/>
        <v>0</v>
      </c>
      <c r="W604" s="83">
        <f t="shared" si="469"/>
        <v>0</v>
      </c>
      <c r="X604" s="83">
        <f t="shared" si="466"/>
        <v>0</v>
      </c>
      <c r="Y604" s="83">
        <f t="shared" si="467"/>
        <v>0</v>
      </c>
      <c r="Z604" s="83">
        <f t="shared" si="468"/>
        <v>0</v>
      </c>
      <c r="AA604" s="83">
        <f t="shared" si="483"/>
        <v>0</v>
      </c>
      <c r="AB604" s="83">
        <f t="shared" si="470"/>
        <v>0</v>
      </c>
      <c r="AC604" s="83">
        <f t="shared" si="470"/>
        <v>0</v>
      </c>
      <c r="AD604" s="83">
        <f t="shared" si="484"/>
        <v>0</v>
      </c>
      <c r="AF604" s="83">
        <f t="shared" ref="AF604:AF667" si="485">R604</f>
        <v>0</v>
      </c>
      <c r="AG604" s="83">
        <f t="shared" si="471"/>
        <v>0</v>
      </c>
      <c r="AH604" s="83">
        <f t="shared" si="472"/>
        <v>0</v>
      </c>
      <c r="AI604" s="83">
        <f t="shared" si="473"/>
        <v>0</v>
      </c>
      <c r="AJ604" s="83">
        <f t="shared" si="474"/>
        <v>0</v>
      </c>
      <c r="AK604" s="83">
        <f t="shared" si="475"/>
        <v>0</v>
      </c>
      <c r="AL604" s="83">
        <f t="shared" si="476"/>
        <v>0</v>
      </c>
      <c r="AM604" s="83">
        <f t="shared" si="477"/>
        <v>0</v>
      </c>
      <c r="AN604" s="83">
        <f t="shared" si="478"/>
        <v>0</v>
      </c>
      <c r="AO604" s="83">
        <f t="shared" si="479"/>
        <v>0</v>
      </c>
      <c r="AP604" s="83">
        <f t="shared" si="480"/>
        <v>0</v>
      </c>
      <c r="AQ604" s="83">
        <f t="shared" si="481"/>
        <v>0</v>
      </c>
      <c r="AR604" s="83">
        <f t="shared" si="482"/>
        <v>0</v>
      </c>
      <c r="AT604" t="s">
        <v>15</v>
      </c>
    </row>
    <row r="605" spans="1:46" x14ac:dyDescent="0.25">
      <c r="A605" s="10" t="str">
        <f>KPCO_Additions_Summer!A605</f>
        <v>C&amp;I - High_26-30</v>
      </c>
      <c r="B605" s="10">
        <f>KPCO_Additions_Summer!B605</f>
        <v>2025</v>
      </c>
      <c r="C605" s="10" t="str">
        <f>KPCO_Additions_Summer!C605</f>
        <v>DSM Resources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2"/>
      <c r="R605" s="83">
        <f t="shared" si="460"/>
        <v>0</v>
      </c>
      <c r="S605" s="83">
        <f t="shared" si="461"/>
        <v>0</v>
      </c>
      <c r="T605" s="83">
        <f t="shared" si="462"/>
        <v>0</v>
      </c>
      <c r="U605" s="83">
        <f t="shared" si="463"/>
        <v>0</v>
      </c>
      <c r="V605" s="83">
        <f t="shared" si="469"/>
        <v>0</v>
      </c>
      <c r="W605" s="83">
        <f t="shared" si="469"/>
        <v>0</v>
      </c>
      <c r="X605" s="83">
        <f t="shared" si="466"/>
        <v>0</v>
      </c>
      <c r="Y605" s="83">
        <f t="shared" si="467"/>
        <v>0</v>
      </c>
      <c r="Z605" s="83">
        <f t="shared" si="468"/>
        <v>0</v>
      </c>
      <c r="AA605" s="83">
        <f t="shared" si="483"/>
        <v>0</v>
      </c>
      <c r="AB605" s="83">
        <f t="shared" si="470"/>
        <v>0</v>
      </c>
      <c r="AC605" s="83">
        <f t="shared" si="470"/>
        <v>0</v>
      </c>
      <c r="AD605" s="83">
        <f t="shared" si="484"/>
        <v>0</v>
      </c>
      <c r="AF605" s="83">
        <f t="shared" si="485"/>
        <v>0</v>
      </c>
      <c r="AG605" s="83">
        <f t="shared" si="471"/>
        <v>0</v>
      </c>
      <c r="AH605" s="83">
        <f t="shared" si="472"/>
        <v>0</v>
      </c>
      <c r="AI605" s="83">
        <f t="shared" si="473"/>
        <v>0</v>
      </c>
      <c r="AJ605" s="83">
        <f t="shared" si="474"/>
        <v>0</v>
      </c>
      <c r="AK605" s="83">
        <f t="shared" si="475"/>
        <v>0</v>
      </c>
      <c r="AL605" s="83">
        <f t="shared" si="476"/>
        <v>0</v>
      </c>
      <c r="AM605" s="83">
        <f t="shared" si="477"/>
        <v>0</v>
      </c>
      <c r="AN605" s="83">
        <f t="shared" si="478"/>
        <v>0</v>
      </c>
      <c r="AO605" s="83">
        <f t="shared" si="479"/>
        <v>0</v>
      </c>
      <c r="AP605" s="83">
        <f t="shared" si="480"/>
        <v>0</v>
      </c>
      <c r="AQ605" s="83">
        <f t="shared" si="481"/>
        <v>0</v>
      </c>
      <c r="AR605" s="83">
        <f t="shared" si="482"/>
        <v>0</v>
      </c>
      <c r="AT605" t="s">
        <v>15</v>
      </c>
    </row>
    <row r="606" spans="1:46" x14ac:dyDescent="0.25">
      <c r="A606" s="10" t="str">
        <f>KPCO_Additions_Summer!A606</f>
        <v>C&amp;I - High_26-30</v>
      </c>
      <c r="B606" s="10">
        <f>KPCO_Additions_Summer!B606</f>
        <v>2026</v>
      </c>
      <c r="C606" s="10" t="str">
        <f>KPCO_Additions_Summer!C606</f>
        <v>DSM Resources</v>
      </c>
      <c r="D606" s="106"/>
      <c r="E606" s="106"/>
      <c r="F606" s="106"/>
      <c r="G606" s="103"/>
      <c r="H606" s="125">
        <v>0.33240387227480195</v>
      </c>
      <c r="I606" s="103"/>
      <c r="J606" s="103"/>
      <c r="K606" s="103"/>
      <c r="L606" s="103"/>
      <c r="M606" s="103"/>
      <c r="N606" s="103"/>
      <c r="O606" s="103"/>
      <c r="P606" s="102"/>
      <c r="R606" s="83">
        <f t="shared" si="460"/>
        <v>0</v>
      </c>
      <c r="S606" s="83">
        <f t="shared" si="461"/>
        <v>0</v>
      </c>
      <c r="T606" s="83">
        <f t="shared" si="462"/>
        <v>0</v>
      </c>
      <c r="U606" s="83">
        <f t="shared" si="463"/>
        <v>0</v>
      </c>
      <c r="V606" s="83">
        <f t="shared" si="469"/>
        <v>0.33240387227480195</v>
      </c>
      <c r="W606" s="83">
        <f t="shared" si="469"/>
        <v>0</v>
      </c>
      <c r="X606" s="83">
        <f t="shared" si="466"/>
        <v>0</v>
      </c>
      <c r="Y606" s="83">
        <f t="shared" si="467"/>
        <v>0</v>
      </c>
      <c r="Z606" s="83">
        <f t="shared" si="468"/>
        <v>0</v>
      </c>
      <c r="AA606" s="83">
        <f t="shared" si="483"/>
        <v>0</v>
      </c>
      <c r="AB606" s="83">
        <f t="shared" si="470"/>
        <v>0</v>
      </c>
      <c r="AC606" s="83">
        <f t="shared" si="470"/>
        <v>0</v>
      </c>
      <c r="AD606" s="83">
        <f t="shared" si="484"/>
        <v>0</v>
      </c>
      <c r="AF606" s="83">
        <f t="shared" si="485"/>
        <v>0</v>
      </c>
      <c r="AG606" s="83">
        <f t="shared" si="471"/>
        <v>0</v>
      </c>
      <c r="AH606" s="83">
        <f t="shared" si="472"/>
        <v>0</v>
      </c>
      <c r="AI606" s="83">
        <f t="shared" si="473"/>
        <v>0</v>
      </c>
      <c r="AJ606" s="83">
        <f t="shared" si="474"/>
        <v>0.33240387227480195</v>
      </c>
      <c r="AK606" s="83">
        <f t="shared" si="475"/>
        <v>0</v>
      </c>
      <c r="AL606" s="83">
        <f t="shared" si="476"/>
        <v>0</v>
      </c>
      <c r="AM606" s="83">
        <f t="shared" si="477"/>
        <v>0</v>
      </c>
      <c r="AN606" s="83">
        <f t="shared" si="478"/>
        <v>0</v>
      </c>
      <c r="AO606" s="83">
        <f t="shared" si="479"/>
        <v>0</v>
      </c>
      <c r="AP606" s="83">
        <f t="shared" si="480"/>
        <v>0</v>
      </c>
      <c r="AQ606" s="83">
        <f t="shared" si="481"/>
        <v>0</v>
      </c>
      <c r="AR606" s="83">
        <f t="shared" si="482"/>
        <v>0</v>
      </c>
      <c r="AT606" t="s">
        <v>15</v>
      </c>
    </row>
    <row r="607" spans="1:46" x14ac:dyDescent="0.25">
      <c r="A607" s="10" t="str">
        <f>KPCO_Additions_Summer!A607</f>
        <v>C&amp;I - High_26-30</v>
      </c>
      <c r="B607" s="10">
        <f>KPCO_Additions_Summer!B607</f>
        <v>2027</v>
      </c>
      <c r="C607" s="10" t="str">
        <f>KPCO_Additions_Summer!C607</f>
        <v>DSM Resources</v>
      </c>
      <c r="D607" s="106"/>
      <c r="E607" s="106"/>
      <c r="F607" s="106"/>
      <c r="G607" s="103"/>
      <c r="H607" s="125">
        <v>0.45521245948120093</v>
      </c>
      <c r="I607" s="103"/>
      <c r="J607" s="103"/>
      <c r="K607" s="103"/>
      <c r="L607" s="103"/>
      <c r="M607" s="103"/>
      <c r="N607" s="103"/>
      <c r="O607" s="103"/>
      <c r="P607" s="102"/>
      <c r="R607" s="83">
        <f t="shared" si="460"/>
        <v>0</v>
      </c>
      <c r="S607" s="83">
        <f t="shared" si="461"/>
        <v>0</v>
      </c>
      <c r="T607" s="83">
        <f t="shared" si="462"/>
        <v>0</v>
      </c>
      <c r="U607" s="83">
        <f t="shared" si="463"/>
        <v>0</v>
      </c>
      <c r="V607" s="83">
        <f t="shared" si="469"/>
        <v>0.45521245948120093</v>
      </c>
      <c r="W607" s="83">
        <f t="shared" si="469"/>
        <v>0</v>
      </c>
      <c r="X607" s="83">
        <f t="shared" si="466"/>
        <v>0</v>
      </c>
      <c r="Y607" s="83">
        <f t="shared" si="467"/>
        <v>0</v>
      </c>
      <c r="Z607" s="83">
        <f t="shared" si="468"/>
        <v>0</v>
      </c>
      <c r="AA607" s="83">
        <f t="shared" si="483"/>
        <v>0</v>
      </c>
      <c r="AB607" s="83">
        <f t="shared" si="470"/>
        <v>0</v>
      </c>
      <c r="AC607" s="83">
        <f t="shared" si="470"/>
        <v>0</v>
      </c>
      <c r="AD607" s="83">
        <f t="shared" si="484"/>
        <v>0</v>
      </c>
      <c r="AF607" s="83">
        <f t="shared" si="485"/>
        <v>0</v>
      </c>
      <c r="AG607" s="83">
        <f t="shared" si="471"/>
        <v>0</v>
      </c>
      <c r="AH607" s="83">
        <f t="shared" si="472"/>
        <v>0</v>
      </c>
      <c r="AI607" s="83">
        <f t="shared" si="473"/>
        <v>0</v>
      </c>
      <c r="AJ607" s="83">
        <f t="shared" si="474"/>
        <v>0.45521245948120093</v>
      </c>
      <c r="AK607" s="83">
        <f t="shared" si="475"/>
        <v>0</v>
      </c>
      <c r="AL607" s="83">
        <f t="shared" si="476"/>
        <v>0</v>
      </c>
      <c r="AM607" s="83">
        <f t="shared" si="477"/>
        <v>0</v>
      </c>
      <c r="AN607" s="83">
        <f t="shared" si="478"/>
        <v>0</v>
      </c>
      <c r="AO607" s="83">
        <f t="shared" si="479"/>
        <v>0</v>
      </c>
      <c r="AP607" s="83">
        <f t="shared" si="480"/>
        <v>0</v>
      </c>
      <c r="AQ607" s="83">
        <f t="shared" si="481"/>
        <v>0</v>
      </c>
      <c r="AR607" s="83">
        <f t="shared" si="482"/>
        <v>0</v>
      </c>
      <c r="AT607" t="s">
        <v>15</v>
      </c>
    </row>
    <row r="608" spans="1:46" x14ac:dyDescent="0.25">
      <c r="A608" s="10" t="str">
        <f>KPCO_Additions_Summer!A608</f>
        <v>C&amp;I - High_26-30</v>
      </c>
      <c r="B608" s="10">
        <f>KPCO_Additions_Summer!B608</f>
        <v>2028</v>
      </c>
      <c r="C608" s="10" t="str">
        <f>KPCO_Additions_Summer!C608</f>
        <v>DSM Resources</v>
      </c>
      <c r="D608" s="106"/>
      <c r="E608" s="106"/>
      <c r="F608" s="106"/>
      <c r="G608" s="103"/>
      <c r="H608" s="125">
        <v>0.53689442209947036</v>
      </c>
      <c r="I608" s="103"/>
      <c r="J608" s="103"/>
      <c r="K608" s="103"/>
      <c r="L608" s="103"/>
      <c r="M608" s="103"/>
      <c r="N608" s="103"/>
      <c r="O608" s="103"/>
      <c r="P608" s="102"/>
      <c r="R608" s="83">
        <f t="shared" si="460"/>
        <v>0</v>
      </c>
      <c r="S608" s="83">
        <f t="shared" si="461"/>
        <v>0</v>
      </c>
      <c r="T608" s="83">
        <f t="shared" si="462"/>
        <v>0</v>
      </c>
      <c r="U608" s="83">
        <f t="shared" si="463"/>
        <v>0</v>
      </c>
      <c r="V608" s="83">
        <f t="shared" si="469"/>
        <v>0.53689442209947036</v>
      </c>
      <c r="W608" s="83">
        <f t="shared" si="469"/>
        <v>0</v>
      </c>
      <c r="X608" s="83">
        <f t="shared" si="466"/>
        <v>0</v>
      </c>
      <c r="Y608" s="83">
        <f t="shared" si="467"/>
        <v>0</v>
      </c>
      <c r="Z608" s="83">
        <f t="shared" si="468"/>
        <v>0</v>
      </c>
      <c r="AA608" s="83">
        <f t="shared" si="483"/>
        <v>0</v>
      </c>
      <c r="AB608" s="83">
        <f t="shared" si="470"/>
        <v>0</v>
      </c>
      <c r="AC608" s="83">
        <f t="shared" si="470"/>
        <v>0</v>
      </c>
      <c r="AD608" s="83">
        <f t="shared" si="484"/>
        <v>0</v>
      </c>
      <c r="AF608" s="83">
        <f t="shared" si="485"/>
        <v>0</v>
      </c>
      <c r="AG608" s="83">
        <f t="shared" si="471"/>
        <v>0</v>
      </c>
      <c r="AH608" s="83">
        <f t="shared" si="472"/>
        <v>0</v>
      </c>
      <c r="AI608" s="83">
        <f t="shared" si="473"/>
        <v>0</v>
      </c>
      <c r="AJ608" s="83">
        <f t="shared" si="474"/>
        <v>0.53689442209947036</v>
      </c>
      <c r="AK608" s="83">
        <f t="shared" si="475"/>
        <v>0</v>
      </c>
      <c r="AL608" s="83">
        <f t="shared" si="476"/>
        <v>0</v>
      </c>
      <c r="AM608" s="83">
        <f t="shared" si="477"/>
        <v>0</v>
      </c>
      <c r="AN608" s="83">
        <f t="shared" si="478"/>
        <v>0</v>
      </c>
      <c r="AO608" s="83">
        <f t="shared" si="479"/>
        <v>0</v>
      </c>
      <c r="AP608" s="83">
        <f t="shared" si="480"/>
        <v>0</v>
      </c>
      <c r="AQ608" s="83">
        <f t="shared" si="481"/>
        <v>0</v>
      </c>
      <c r="AR608" s="83">
        <f t="shared" si="482"/>
        <v>0</v>
      </c>
      <c r="AT608" t="s">
        <v>15</v>
      </c>
    </row>
    <row r="609" spans="1:46" x14ac:dyDescent="0.25">
      <c r="A609" s="10" t="str">
        <f>KPCO_Additions_Summer!A609</f>
        <v>C&amp;I - High_26-30</v>
      </c>
      <c r="B609" s="10">
        <f>KPCO_Additions_Summer!B609</f>
        <v>2029</v>
      </c>
      <c r="C609" s="10" t="str">
        <f>KPCO_Additions_Summer!C609</f>
        <v>DSM Resources</v>
      </c>
      <c r="D609" s="106"/>
      <c r="E609" s="106"/>
      <c r="F609" s="106"/>
      <c r="G609" s="103"/>
      <c r="H609" s="125">
        <v>0.65954161015334178</v>
      </c>
      <c r="I609" s="103"/>
      <c r="J609" s="103"/>
      <c r="K609" s="103"/>
      <c r="L609" s="103"/>
      <c r="M609" s="103"/>
      <c r="N609" s="103"/>
      <c r="O609" s="103"/>
      <c r="P609" s="102"/>
      <c r="R609" s="83">
        <f t="shared" si="460"/>
        <v>0</v>
      </c>
      <c r="S609" s="83">
        <f t="shared" si="461"/>
        <v>0</v>
      </c>
      <c r="T609" s="83">
        <f t="shared" si="462"/>
        <v>0</v>
      </c>
      <c r="U609" s="83">
        <f t="shared" si="463"/>
        <v>0</v>
      </c>
      <c r="V609" s="83">
        <f t="shared" si="469"/>
        <v>0.65954161015334178</v>
      </c>
      <c r="W609" s="83">
        <f t="shared" si="469"/>
        <v>0</v>
      </c>
      <c r="X609" s="83">
        <f t="shared" si="466"/>
        <v>0</v>
      </c>
      <c r="Y609" s="83">
        <f t="shared" si="467"/>
        <v>0</v>
      </c>
      <c r="Z609" s="83">
        <f t="shared" si="468"/>
        <v>0</v>
      </c>
      <c r="AA609" s="83">
        <f t="shared" si="483"/>
        <v>0</v>
      </c>
      <c r="AB609" s="83">
        <f t="shared" si="470"/>
        <v>0</v>
      </c>
      <c r="AC609" s="83">
        <f t="shared" si="470"/>
        <v>0</v>
      </c>
      <c r="AD609" s="83">
        <f t="shared" si="484"/>
        <v>0</v>
      </c>
      <c r="AF609" s="83">
        <f t="shared" si="485"/>
        <v>0</v>
      </c>
      <c r="AG609" s="83">
        <f t="shared" si="471"/>
        <v>0</v>
      </c>
      <c r="AH609" s="83">
        <f t="shared" si="472"/>
        <v>0</v>
      </c>
      <c r="AI609" s="83">
        <f t="shared" si="473"/>
        <v>0</v>
      </c>
      <c r="AJ609" s="83">
        <f t="shared" si="474"/>
        <v>0.65954161015334178</v>
      </c>
      <c r="AK609" s="83">
        <f t="shared" si="475"/>
        <v>0</v>
      </c>
      <c r="AL609" s="83">
        <f t="shared" si="476"/>
        <v>0</v>
      </c>
      <c r="AM609" s="83">
        <f t="shared" si="477"/>
        <v>0</v>
      </c>
      <c r="AN609" s="83">
        <f t="shared" si="478"/>
        <v>0</v>
      </c>
      <c r="AO609" s="83">
        <f t="shared" si="479"/>
        <v>0</v>
      </c>
      <c r="AP609" s="83">
        <f t="shared" si="480"/>
        <v>0</v>
      </c>
      <c r="AQ609" s="83">
        <f t="shared" si="481"/>
        <v>0</v>
      </c>
      <c r="AR609" s="83">
        <f t="shared" si="482"/>
        <v>0</v>
      </c>
      <c r="AT609" t="s">
        <v>15</v>
      </c>
    </row>
    <row r="610" spans="1:46" x14ac:dyDescent="0.25">
      <c r="A610" s="10" t="str">
        <f>KPCO_Additions_Summer!A610</f>
        <v>C&amp;I - High_26-30</v>
      </c>
      <c r="B610" s="10">
        <f>KPCO_Additions_Summer!B610</f>
        <v>2030</v>
      </c>
      <c r="C610" s="10" t="str">
        <f>KPCO_Additions_Summer!C610</f>
        <v>DSM Resources</v>
      </c>
      <c r="D610" s="106"/>
      <c r="E610" s="106"/>
      <c r="F610" s="106"/>
      <c r="G610" s="103"/>
      <c r="H610" s="125">
        <v>0.78172310087379204</v>
      </c>
      <c r="I610" s="103"/>
      <c r="J610" s="103"/>
      <c r="K610" s="103"/>
      <c r="L610" s="103"/>
      <c r="M610" s="103"/>
      <c r="N610" s="103"/>
      <c r="O610" s="103"/>
      <c r="P610" s="102"/>
      <c r="R610" s="83">
        <f t="shared" si="460"/>
        <v>0</v>
      </c>
      <c r="S610" s="83">
        <f t="shared" si="461"/>
        <v>0</v>
      </c>
      <c r="T610" s="83">
        <f t="shared" si="462"/>
        <v>0</v>
      </c>
      <c r="U610" s="83">
        <f t="shared" si="463"/>
        <v>0</v>
      </c>
      <c r="V610" s="83">
        <f t="shared" si="469"/>
        <v>0.78172310087379204</v>
      </c>
      <c r="W610" s="83">
        <f t="shared" si="469"/>
        <v>0</v>
      </c>
      <c r="X610" s="83">
        <f t="shared" si="466"/>
        <v>0</v>
      </c>
      <c r="Y610" s="83">
        <f t="shared" si="467"/>
        <v>0</v>
      </c>
      <c r="Z610" s="83">
        <f t="shared" si="468"/>
        <v>0</v>
      </c>
      <c r="AA610" s="83">
        <f t="shared" si="483"/>
        <v>0</v>
      </c>
      <c r="AB610" s="83">
        <f t="shared" si="470"/>
        <v>0</v>
      </c>
      <c r="AC610" s="83">
        <f t="shared" si="470"/>
        <v>0</v>
      </c>
      <c r="AD610" s="83">
        <f t="shared" si="484"/>
        <v>0</v>
      </c>
      <c r="AF610" s="83">
        <f t="shared" si="485"/>
        <v>0</v>
      </c>
      <c r="AG610" s="83">
        <f t="shared" si="471"/>
        <v>0</v>
      </c>
      <c r="AH610" s="83">
        <f t="shared" si="472"/>
        <v>0</v>
      </c>
      <c r="AI610" s="83">
        <f t="shared" si="473"/>
        <v>0</v>
      </c>
      <c r="AJ610" s="83">
        <f t="shared" si="474"/>
        <v>0.78172310087379204</v>
      </c>
      <c r="AK610" s="83">
        <f t="shared" si="475"/>
        <v>0</v>
      </c>
      <c r="AL610" s="83">
        <f t="shared" si="476"/>
        <v>0</v>
      </c>
      <c r="AM610" s="83">
        <f t="shared" si="477"/>
        <v>0</v>
      </c>
      <c r="AN610" s="83">
        <f t="shared" si="478"/>
        <v>0</v>
      </c>
      <c r="AO610" s="83">
        <f t="shared" si="479"/>
        <v>0</v>
      </c>
      <c r="AP610" s="83">
        <f t="shared" si="480"/>
        <v>0</v>
      </c>
      <c r="AQ610" s="83">
        <f t="shared" si="481"/>
        <v>0</v>
      </c>
      <c r="AR610" s="83">
        <f t="shared" si="482"/>
        <v>0</v>
      </c>
      <c r="AT610" t="s">
        <v>15</v>
      </c>
    </row>
    <row r="611" spans="1:46" x14ac:dyDescent="0.25">
      <c r="A611" s="10" t="str">
        <f>KPCO_Additions_Summer!A611</f>
        <v>C&amp;I - High_26-30</v>
      </c>
      <c r="B611" s="10">
        <f>KPCO_Additions_Summer!B611</f>
        <v>2031</v>
      </c>
      <c r="C611" s="10" t="str">
        <f>KPCO_Additions_Summer!C611</f>
        <v>DSM Resources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2"/>
      <c r="R611" s="83">
        <f t="shared" si="460"/>
        <v>0</v>
      </c>
      <c r="S611" s="83">
        <f t="shared" si="461"/>
        <v>0</v>
      </c>
      <c r="T611" s="83">
        <f t="shared" si="462"/>
        <v>0</v>
      </c>
      <c r="U611" s="83">
        <f t="shared" si="463"/>
        <v>0</v>
      </c>
      <c r="V611" s="83">
        <f t="shared" si="469"/>
        <v>0</v>
      </c>
      <c r="W611" s="83">
        <f t="shared" si="469"/>
        <v>0</v>
      </c>
      <c r="X611" s="83">
        <f t="shared" si="466"/>
        <v>0</v>
      </c>
      <c r="Y611" s="83">
        <f t="shared" si="467"/>
        <v>0</v>
      </c>
      <c r="Z611" s="83">
        <f t="shared" si="468"/>
        <v>0</v>
      </c>
      <c r="AA611" s="83">
        <f t="shared" si="483"/>
        <v>0</v>
      </c>
      <c r="AB611" s="83">
        <f t="shared" si="470"/>
        <v>0</v>
      </c>
      <c r="AC611" s="83">
        <f t="shared" si="470"/>
        <v>0</v>
      </c>
      <c r="AD611" s="83">
        <f t="shared" si="484"/>
        <v>0</v>
      </c>
      <c r="AF611" s="83">
        <f t="shared" si="485"/>
        <v>0</v>
      </c>
      <c r="AG611" s="83">
        <f t="shared" si="471"/>
        <v>0</v>
      </c>
      <c r="AH611" s="83">
        <f t="shared" si="472"/>
        <v>0</v>
      </c>
      <c r="AI611" s="83">
        <f t="shared" si="473"/>
        <v>0</v>
      </c>
      <c r="AJ611" s="83">
        <f t="shared" si="474"/>
        <v>0</v>
      </c>
      <c r="AK611" s="83">
        <f t="shared" si="475"/>
        <v>0</v>
      </c>
      <c r="AL611" s="83">
        <f t="shared" si="476"/>
        <v>0</v>
      </c>
      <c r="AM611" s="83">
        <f t="shared" si="477"/>
        <v>0</v>
      </c>
      <c r="AN611" s="83">
        <f t="shared" si="478"/>
        <v>0</v>
      </c>
      <c r="AO611" s="83">
        <f t="shared" si="479"/>
        <v>0</v>
      </c>
      <c r="AP611" s="83">
        <f t="shared" si="480"/>
        <v>0</v>
      </c>
      <c r="AQ611" s="83">
        <f t="shared" si="481"/>
        <v>0</v>
      </c>
      <c r="AR611" s="83">
        <f t="shared" si="482"/>
        <v>0</v>
      </c>
      <c r="AT611" t="s">
        <v>15</v>
      </c>
    </row>
    <row r="612" spans="1:46" x14ac:dyDescent="0.25">
      <c r="A612" s="10" t="str">
        <f>KPCO_Additions_Summer!A612</f>
        <v>C&amp;I - High_26-30</v>
      </c>
      <c r="B612" s="10">
        <f>KPCO_Additions_Summer!B612</f>
        <v>2032</v>
      </c>
      <c r="C612" s="10" t="str">
        <f>KPCO_Additions_Summer!C612</f>
        <v>DSM Resources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2"/>
      <c r="R612" s="83">
        <f t="shared" si="460"/>
        <v>0</v>
      </c>
      <c r="S612" s="83">
        <f t="shared" si="461"/>
        <v>0</v>
      </c>
      <c r="T612" s="83">
        <f t="shared" si="462"/>
        <v>0</v>
      </c>
      <c r="U612" s="83">
        <f t="shared" si="463"/>
        <v>0</v>
      </c>
      <c r="V612" s="83">
        <f t="shared" si="469"/>
        <v>0</v>
      </c>
      <c r="W612" s="83">
        <f t="shared" si="469"/>
        <v>0</v>
      </c>
      <c r="X612" s="83">
        <f t="shared" si="466"/>
        <v>0</v>
      </c>
      <c r="Y612" s="83">
        <f t="shared" si="467"/>
        <v>0</v>
      </c>
      <c r="Z612" s="83">
        <f t="shared" si="468"/>
        <v>0</v>
      </c>
      <c r="AA612" s="83">
        <f t="shared" si="483"/>
        <v>0</v>
      </c>
      <c r="AB612" s="83">
        <f t="shared" si="470"/>
        <v>0</v>
      </c>
      <c r="AC612" s="83">
        <f t="shared" si="470"/>
        <v>0</v>
      </c>
      <c r="AD612" s="83">
        <f t="shared" si="484"/>
        <v>0</v>
      </c>
      <c r="AF612" s="83">
        <f t="shared" si="485"/>
        <v>0</v>
      </c>
      <c r="AG612" s="83">
        <f t="shared" si="471"/>
        <v>0</v>
      </c>
      <c r="AH612" s="83">
        <f t="shared" si="472"/>
        <v>0</v>
      </c>
      <c r="AI612" s="83">
        <f t="shared" si="473"/>
        <v>0</v>
      </c>
      <c r="AJ612" s="83">
        <f t="shared" si="474"/>
        <v>0</v>
      </c>
      <c r="AK612" s="83">
        <f t="shared" si="475"/>
        <v>0</v>
      </c>
      <c r="AL612" s="83">
        <f t="shared" si="476"/>
        <v>0</v>
      </c>
      <c r="AM612" s="83">
        <f t="shared" si="477"/>
        <v>0</v>
      </c>
      <c r="AN612" s="83">
        <f t="shared" si="478"/>
        <v>0</v>
      </c>
      <c r="AO612" s="83">
        <f t="shared" si="479"/>
        <v>0</v>
      </c>
      <c r="AP612" s="83">
        <f t="shared" si="480"/>
        <v>0</v>
      </c>
      <c r="AQ612" s="83">
        <f t="shared" si="481"/>
        <v>0</v>
      </c>
      <c r="AR612" s="83">
        <f t="shared" si="482"/>
        <v>0</v>
      </c>
      <c r="AT612" t="s">
        <v>15</v>
      </c>
    </row>
    <row r="613" spans="1:46" x14ac:dyDescent="0.25">
      <c r="A613" s="10" t="str">
        <f>KPCO_Additions_Summer!A613</f>
        <v>C&amp;I - High_26-30</v>
      </c>
      <c r="B613" s="10">
        <f>KPCO_Additions_Summer!B613</f>
        <v>2033</v>
      </c>
      <c r="C613" s="10" t="str">
        <f>KPCO_Additions_Summer!C613</f>
        <v>DSM Resources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2"/>
      <c r="R613" s="83">
        <f t="shared" si="460"/>
        <v>0</v>
      </c>
      <c r="S613" s="83">
        <f t="shared" si="461"/>
        <v>0</v>
      </c>
      <c r="T613" s="83">
        <f t="shared" si="462"/>
        <v>0</v>
      </c>
      <c r="U613" s="83">
        <f t="shared" si="463"/>
        <v>0</v>
      </c>
      <c r="V613" s="83">
        <f t="shared" si="469"/>
        <v>0</v>
      </c>
      <c r="W613" s="83">
        <f t="shared" si="469"/>
        <v>0</v>
      </c>
      <c r="X613" s="83">
        <f t="shared" si="466"/>
        <v>0</v>
      </c>
      <c r="Y613" s="83">
        <f t="shared" si="467"/>
        <v>0</v>
      </c>
      <c r="Z613" s="83">
        <f t="shared" si="468"/>
        <v>0</v>
      </c>
      <c r="AA613" s="83">
        <f t="shared" si="483"/>
        <v>0</v>
      </c>
      <c r="AB613" s="83">
        <f t="shared" si="470"/>
        <v>0</v>
      </c>
      <c r="AC613" s="83">
        <f t="shared" si="470"/>
        <v>0</v>
      </c>
      <c r="AD613" s="83">
        <f t="shared" si="484"/>
        <v>0</v>
      </c>
      <c r="AF613" s="83">
        <f t="shared" si="485"/>
        <v>0</v>
      </c>
      <c r="AG613" s="83">
        <f t="shared" si="471"/>
        <v>0</v>
      </c>
      <c r="AH613" s="83">
        <f t="shared" si="472"/>
        <v>0</v>
      </c>
      <c r="AI613" s="83">
        <f t="shared" si="473"/>
        <v>0</v>
      </c>
      <c r="AJ613" s="83">
        <f t="shared" si="474"/>
        <v>0</v>
      </c>
      <c r="AK613" s="83">
        <f t="shared" si="475"/>
        <v>0</v>
      </c>
      <c r="AL613" s="83">
        <f t="shared" si="476"/>
        <v>0</v>
      </c>
      <c r="AM613" s="83">
        <f t="shared" si="477"/>
        <v>0</v>
      </c>
      <c r="AN613" s="83">
        <f t="shared" si="478"/>
        <v>0</v>
      </c>
      <c r="AO613" s="83">
        <f t="shared" si="479"/>
        <v>0</v>
      </c>
      <c r="AP613" s="83">
        <f t="shared" si="480"/>
        <v>0</v>
      </c>
      <c r="AQ613" s="83">
        <f t="shared" si="481"/>
        <v>0</v>
      </c>
      <c r="AR613" s="83">
        <f t="shared" si="482"/>
        <v>0</v>
      </c>
      <c r="AT613" t="s">
        <v>15</v>
      </c>
    </row>
    <row r="614" spans="1:46" x14ac:dyDescent="0.25">
      <c r="A614" s="10" t="str">
        <f>KPCO_Additions_Summer!A614</f>
        <v>C&amp;I - High_26-30</v>
      </c>
      <c r="B614" s="10">
        <f>KPCO_Additions_Summer!B614</f>
        <v>2034</v>
      </c>
      <c r="C614" s="10" t="str">
        <f>KPCO_Additions_Summer!C614</f>
        <v>DSM Resources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2"/>
      <c r="R614" s="83">
        <f t="shared" si="460"/>
        <v>0</v>
      </c>
      <c r="S614" s="83">
        <f t="shared" si="461"/>
        <v>0</v>
      </c>
      <c r="T614" s="83">
        <f t="shared" si="462"/>
        <v>0</v>
      </c>
      <c r="U614" s="83">
        <f t="shared" si="463"/>
        <v>0</v>
      </c>
      <c r="V614" s="83">
        <f t="shared" si="469"/>
        <v>0</v>
      </c>
      <c r="W614" s="83">
        <f t="shared" si="469"/>
        <v>0</v>
      </c>
      <c r="X614" s="83">
        <f t="shared" si="466"/>
        <v>0</v>
      </c>
      <c r="Y614" s="83">
        <f t="shared" si="467"/>
        <v>0</v>
      </c>
      <c r="Z614" s="83">
        <f t="shared" si="468"/>
        <v>0</v>
      </c>
      <c r="AA614" s="83">
        <f t="shared" si="483"/>
        <v>0</v>
      </c>
      <c r="AB614" s="83">
        <f t="shared" si="470"/>
        <v>0</v>
      </c>
      <c r="AC614" s="83">
        <f t="shared" si="470"/>
        <v>0</v>
      </c>
      <c r="AD614" s="83">
        <f t="shared" si="484"/>
        <v>0</v>
      </c>
      <c r="AF614" s="83">
        <f t="shared" si="485"/>
        <v>0</v>
      </c>
      <c r="AG614" s="83">
        <f t="shared" si="471"/>
        <v>0</v>
      </c>
      <c r="AH614" s="83">
        <f t="shared" si="472"/>
        <v>0</v>
      </c>
      <c r="AI614" s="83">
        <f t="shared" si="473"/>
        <v>0</v>
      </c>
      <c r="AJ614" s="83">
        <f t="shared" si="474"/>
        <v>0</v>
      </c>
      <c r="AK614" s="83">
        <f t="shared" si="475"/>
        <v>0</v>
      </c>
      <c r="AL614" s="83">
        <f t="shared" si="476"/>
        <v>0</v>
      </c>
      <c r="AM614" s="83">
        <f t="shared" si="477"/>
        <v>0</v>
      </c>
      <c r="AN614" s="83">
        <f t="shared" si="478"/>
        <v>0</v>
      </c>
      <c r="AO614" s="83">
        <f t="shared" si="479"/>
        <v>0</v>
      </c>
      <c r="AP614" s="83">
        <f t="shared" si="480"/>
        <v>0</v>
      </c>
      <c r="AQ614" s="83">
        <f t="shared" si="481"/>
        <v>0</v>
      </c>
      <c r="AR614" s="83">
        <f t="shared" si="482"/>
        <v>0</v>
      </c>
      <c r="AT614" t="s">
        <v>15</v>
      </c>
    </row>
    <row r="615" spans="1:46" x14ac:dyDescent="0.25">
      <c r="A615" s="10" t="str">
        <f>KPCO_Additions_Summer!A615</f>
        <v>C&amp;I - High_26-30</v>
      </c>
      <c r="B615" s="10">
        <f>KPCO_Additions_Summer!B615</f>
        <v>2035</v>
      </c>
      <c r="C615" s="10" t="str">
        <f>KPCO_Additions_Summer!C615</f>
        <v>DSM Resources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2"/>
      <c r="R615" s="83">
        <f t="shared" si="460"/>
        <v>0</v>
      </c>
      <c r="S615" s="83">
        <f t="shared" si="461"/>
        <v>0</v>
      </c>
      <c r="T615" s="83">
        <f t="shared" si="462"/>
        <v>0</v>
      </c>
      <c r="U615" s="83">
        <f t="shared" si="463"/>
        <v>0</v>
      </c>
      <c r="V615" s="83">
        <f t="shared" si="469"/>
        <v>0</v>
      </c>
      <c r="W615" s="83">
        <f t="shared" si="469"/>
        <v>0</v>
      </c>
      <c r="X615" s="83">
        <f t="shared" si="466"/>
        <v>0</v>
      </c>
      <c r="Y615" s="83">
        <f t="shared" si="467"/>
        <v>0</v>
      </c>
      <c r="Z615" s="83">
        <f t="shared" si="468"/>
        <v>0</v>
      </c>
      <c r="AA615" s="83">
        <f t="shared" si="483"/>
        <v>0</v>
      </c>
      <c r="AB615" s="83">
        <f t="shared" si="470"/>
        <v>0</v>
      </c>
      <c r="AC615" s="83">
        <f t="shared" si="470"/>
        <v>0</v>
      </c>
      <c r="AD615" s="83">
        <f t="shared" si="484"/>
        <v>0</v>
      </c>
      <c r="AF615" s="83">
        <f t="shared" si="485"/>
        <v>0</v>
      </c>
      <c r="AG615" s="83">
        <f t="shared" si="471"/>
        <v>0</v>
      </c>
      <c r="AH615" s="83">
        <f t="shared" si="472"/>
        <v>0</v>
      </c>
      <c r="AI615" s="83">
        <f t="shared" si="473"/>
        <v>0</v>
      </c>
      <c r="AJ615" s="83">
        <f t="shared" si="474"/>
        <v>0</v>
      </c>
      <c r="AK615" s="83">
        <f t="shared" si="475"/>
        <v>0</v>
      </c>
      <c r="AL615" s="83">
        <f t="shared" si="476"/>
        <v>0</v>
      </c>
      <c r="AM615" s="83">
        <f t="shared" si="477"/>
        <v>0</v>
      </c>
      <c r="AN615" s="83">
        <f t="shared" si="478"/>
        <v>0</v>
      </c>
      <c r="AO615" s="83">
        <f t="shared" si="479"/>
        <v>0</v>
      </c>
      <c r="AP615" s="83">
        <f t="shared" si="480"/>
        <v>0</v>
      </c>
      <c r="AQ615" s="83">
        <f t="shared" si="481"/>
        <v>0</v>
      </c>
      <c r="AR615" s="83">
        <f t="shared" si="482"/>
        <v>0</v>
      </c>
      <c r="AT615" t="s">
        <v>15</v>
      </c>
    </row>
    <row r="616" spans="1:46" x14ac:dyDescent="0.25">
      <c r="A616" s="10" t="str">
        <f>KPCO_Additions_Summer!A616</f>
        <v>C&amp;I - High_26-30</v>
      </c>
      <c r="B616" s="10">
        <f>KPCO_Additions_Summer!B616</f>
        <v>2036</v>
      </c>
      <c r="C616" s="10" t="str">
        <f>KPCO_Additions_Summer!C616</f>
        <v>DSM Resources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2"/>
      <c r="R616" s="83">
        <f t="shared" si="460"/>
        <v>0</v>
      </c>
      <c r="S616" s="83">
        <f t="shared" si="461"/>
        <v>0</v>
      </c>
      <c r="T616" s="83">
        <f t="shared" si="462"/>
        <v>0</v>
      </c>
      <c r="U616" s="83">
        <f t="shared" si="463"/>
        <v>0</v>
      </c>
      <c r="V616" s="83">
        <f t="shared" si="469"/>
        <v>0</v>
      </c>
      <c r="W616" s="83">
        <f t="shared" si="469"/>
        <v>0</v>
      </c>
      <c r="X616" s="83">
        <f t="shared" si="466"/>
        <v>0</v>
      </c>
      <c r="Y616" s="83">
        <f t="shared" si="467"/>
        <v>0</v>
      </c>
      <c r="Z616" s="83">
        <f t="shared" si="468"/>
        <v>0</v>
      </c>
      <c r="AA616" s="83">
        <f t="shared" si="483"/>
        <v>0</v>
      </c>
      <c r="AB616" s="83">
        <f t="shared" si="470"/>
        <v>0</v>
      </c>
      <c r="AC616" s="83">
        <f t="shared" si="470"/>
        <v>0</v>
      </c>
      <c r="AD616" s="83">
        <f t="shared" si="484"/>
        <v>0</v>
      </c>
      <c r="AF616" s="83">
        <f t="shared" si="485"/>
        <v>0</v>
      </c>
      <c r="AG616" s="83">
        <f t="shared" si="471"/>
        <v>0</v>
      </c>
      <c r="AH616" s="83">
        <f t="shared" si="472"/>
        <v>0</v>
      </c>
      <c r="AI616" s="83">
        <f t="shared" si="473"/>
        <v>0</v>
      </c>
      <c r="AJ616" s="83">
        <f t="shared" si="474"/>
        <v>0</v>
      </c>
      <c r="AK616" s="83">
        <f t="shared" si="475"/>
        <v>0</v>
      </c>
      <c r="AL616" s="83">
        <f t="shared" si="476"/>
        <v>0</v>
      </c>
      <c r="AM616" s="83">
        <f t="shared" si="477"/>
        <v>0</v>
      </c>
      <c r="AN616" s="83">
        <f t="shared" si="478"/>
        <v>0</v>
      </c>
      <c r="AO616" s="83">
        <f t="shared" si="479"/>
        <v>0</v>
      </c>
      <c r="AP616" s="83">
        <f t="shared" si="480"/>
        <v>0</v>
      </c>
      <c r="AQ616" s="83">
        <f t="shared" si="481"/>
        <v>0</v>
      </c>
      <c r="AR616" s="83">
        <f t="shared" si="482"/>
        <v>0</v>
      </c>
      <c r="AT616" t="s">
        <v>15</v>
      </c>
    </row>
    <row r="617" spans="1:46" x14ac:dyDescent="0.25">
      <c r="A617" s="10" t="str">
        <f>KPCO_Additions_Summer!A617</f>
        <v>C&amp;I - High_26-30</v>
      </c>
      <c r="B617" s="10">
        <f>KPCO_Additions_Summer!B617</f>
        <v>2037</v>
      </c>
      <c r="C617" s="10" t="str">
        <f>KPCO_Additions_Summer!C617</f>
        <v>DSM Resources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2"/>
      <c r="R617" s="83">
        <f t="shared" si="460"/>
        <v>0</v>
      </c>
      <c r="S617" s="83">
        <f t="shared" si="461"/>
        <v>0</v>
      </c>
      <c r="T617" s="83">
        <f t="shared" si="462"/>
        <v>0</v>
      </c>
      <c r="U617" s="83">
        <f t="shared" si="463"/>
        <v>0</v>
      </c>
      <c r="V617" s="83">
        <f t="shared" ref="V617:W632" si="486">H617</f>
        <v>0</v>
      </c>
      <c r="W617" s="83">
        <f t="shared" si="486"/>
        <v>0</v>
      </c>
      <c r="X617" s="83">
        <f t="shared" si="466"/>
        <v>0</v>
      </c>
      <c r="Y617" s="83">
        <f t="shared" si="467"/>
        <v>0</v>
      </c>
      <c r="Z617" s="83">
        <f t="shared" si="468"/>
        <v>0</v>
      </c>
      <c r="AA617" s="83">
        <f t="shared" si="483"/>
        <v>0</v>
      </c>
      <c r="AB617" s="83">
        <f t="shared" ref="AB617:AC632" si="487">N617</f>
        <v>0</v>
      </c>
      <c r="AC617" s="83">
        <f t="shared" si="487"/>
        <v>0</v>
      </c>
      <c r="AD617" s="83">
        <f t="shared" si="484"/>
        <v>0</v>
      </c>
      <c r="AF617" s="83">
        <f t="shared" si="485"/>
        <v>0</v>
      </c>
      <c r="AG617" s="83">
        <f t="shared" si="471"/>
        <v>0</v>
      </c>
      <c r="AH617" s="83">
        <f t="shared" si="472"/>
        <v>0</v>
      </c>
      <c r="AI617" s="83">
        <f t="shared" si="473"/>
        <v>0</v>
      </c>
      <c r="AJ617" s="83">
        <f t="shared" si="474"/>
        <v>0</v>
      </c>
      <c r="AK617" s="83">
        <f t="shared" si="475"/>
        <v>0</v>
      </c>
      <c r="AL617" s="83">
        <f t="shared" si="476"/>
        <v>0</v>
      </c>
      <c r="AM617" s="83">
        <f t="shared" si="477"/>
        <v>0</v>
      </c>
      <c r="AN617" s="83">
        <f t="shared" si="478"/>
        <v>0</v>
      </c>
      <c r="AO617" s="83">
        <f t="shared" si="479"/>
        <v>0</v>
      </c>
      <c r="AP617" s="83">
        <f t="shared" si="480"/>
        <v>0</v>
      </c>
      <c r="AQ617" s="83">
        <f t="shared" si="481"/>
        <v>0</v>
      </c>
      <c r="AR617" s="83">
        <f t="shared" si="482"/>
        <v>0</v>
      </c>
      <c r="AT617" t="s">
        <v>15</v>
      </c>
    </row>
    <row r="618" spans="1:46" x14ac:dyDescent="0.25">
      <c r="A618" s="10" t="str">
        <f>KPCO_Additions_Summer!A618</f>
        <v>C&amp;I - High_26-30</v>
      </c>
      <c r="B618" s="10">
        <f>KPCO_Additions_Summer!B618</f>
        <v>2038</v>
      </c>
      <c r="C618" s="10" t="str">
        <f>KPCO_Additions_Summer!C618</f>
        <v>DSM Resources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2"/>
      <c r="R618" s="83">
        <f t="shared" si="460"/>
        <v>0</v>
      </c>
      <c r="S618" s="83">
        <f t="shared" si="461"/>
        <v>0</v>
      </c>
      <c r="T618" s="83">
        <f t="shared" si="462"/>
        <v>0</v>
      </c>
      <c r="U618" s="83">
        <f t="shared" si="463"/>
        <v>0</v>
      </c>
      <c r="V618" s="83">
        <f t="shared" si="486"/>
        <v>0</v>
      </c>
      <c r="W618" s="83">
        <f t="shared" si="486"/>
        <v>0</v>
      </c>
      <c r="X618" s="83">
        <f t="shared" si="466"/>
        <v>0</v>
      </c>
      <c r="Y618" s="83">
        <f t="shared" si="467"/>
        <v>0</v>
      </c>
      <c r="Z618" s="83">
        <f t="shared" si="468"/>
        <v>0</v>
      </c>
      <c r="AA618" s="83">
        <f t="shared" si="483"/>
        <v>0</v>
      </c>
      <c r="AB618" s="83">
        <f t="shared" si="487"/>
        <v>0</v>
      </c>
      <c r="AC618" s="83">
        <f t="shared" si="487"/>
        <v>0</v>
      </c>
      <c r="AD618" s="83">
        <f t="shared" si="484"/>
        <v>0</v>
      </c>
      <c r="AF618" s="83">
        <f t="shared" si="485"/>
        <v>0</v>
      </c>
      <c r="AG618" s="83">
        <f t="shared" si="471"/>
        <v>0</v>
      </c>
      <c r="AH618" s="83">
        <f t="shared" si="472"/>
        <v>0</v>
      </c>
      <c r="AI618" s="83">
        <f t="shared" si="473"/>
        <v>0</v>
      </c>
      <c r="AJ618" s="83">
        <f t="shared" si="474"/>
        <v>0</v>
      </c>
      <c r="AK618" s="83">
        <f t="shared" si="475"/>
        <v>0</v>
      </c>
      <c r="AL618" s="83">
        <f t="shared" si="476"/>
        <v>0</v>
      </c>
      <c r="AM618" s="83">
        <f t="shared" si="477"/>
        <v>0</v>
      </c>
      <c r="AN618" s="83">
        <f t="shared" si="478"/>
        <v>0</v>
      </c>
      <c r="AO618" s="83">
        <f t="shared" si="479"/>
        <v>0</v>
      </c>
      <c r="AP618" s="83">
        <f t="shared" si="480"/>
        <v>0</v>
      </c>
      <c r="AQ618" s="83">
        <f t="shared" si="481"/>
        <v>0</v>
      </c>
      <c r="AR618" s="83">
        <f t="shared" si="482"/>
        <v>0</v>
      </c>
      <c r="AT618" t="s">
        <v>15</v>
      </c>
    </row>
    <row r="619" spans="1:46" x14ac:dyDescent="0.25">
      <c r="A619" s="10" t="str">
        <f>KPCO_Additions_Summer!A619</f>
        <v>C&amp;I - High_26-30</v>
      </c>
      <c r="B619" s="10">
        <f>KPCO_Additions_Summer!B619</f>
        <v>2039</v>
      </c>
      <c r="C619" s="10" t="str">
        <f>KPCO_Additions_Summer!C619</f>
        <v>DSM Resources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2"/>
      <c r="R619" s="83">
        <f t="shared" si="460"/>
        <v>0</v>
      </c>
      <c r="S619" s="83">
        <f t="shared" si="461"/>
        <v>0</v>
      </c>
      <c r="T619" s="83">
        <f t="shared" si="462"/>
        <v>0</v>
      </c>
      <c r="U619" s="83">
        <f t="shared" si="463"/>
        <v>0</v>
      </c>
      <c r="V619" s="83">
        <f t="shared" si="486"/>
        <v>0</v>
      </c>
      <c r="W619" s="83">
        <f t="shared" si="486"/>
        <v>0</v>
      </c>
      <c r="X619" s="83">
        <f t="shared" si="466"/>
        <v>0</v>
      </c>
      <c r="Y619" s="83">
        <f t="shared" si="467"/>
        <v>0</v>
      </c>
      <c r="Z619" s="83">
        <f t="shared" si="468"/>
        <v>0</v>
      </c>
      <c r="AA619" s="83">
        <f t="shared" si="483"/>
        <v>0</v>
      </c>
      <c r="AB619" s="83">
        <f t="shared" si="487"/>
        <v>0</v>
      </c>
      <c r="AC619" s="83">
        <f t="shared" si="487"/>
        <v>0</v>
      </c>
      <c r="AD619" s="83">
        <f t="shared" si="484"/>
        <v>0</v>
      </c>
      <c r="AF619" s="83">
        <f t="shared" si="485"/>
        <v>0</v>
      </c>
      <c r="AG619" s="83">
        <f t="shared" si="471"/>
        <v>0</v>
      </c>
      <c r="AH619" s="83">
        <f t="shared" si="472"/>
        <v>0</v>
      </c>
      <c r="AI619" s="83">
        <f t="shared" si="473"/>
        <v>0</v>
      </c>
      <c r="AJ619" s="83">
        <f t="shared" si="474"/>
        <v>0</v>
      </c>
      <c r="AK619" s="83">
        <f t="shared" si="475"/>
        <v>0</v>
      </c>
      <c r="AL619" s="83">
        <f t="shared" si="476"/>
        <v>0</v>
      </c>
      <c r="AM619" s="83">
        <f t="shared" si="477"/>
        <v>0</v>
      </c>
      <c r="AN619" s="83">
        <f t="shared" si="478"/>
        <v>0</v>
      </c>
      <c r="AO619" s="83">
        <f t="shared" si="479"/>
        <v>0</v>
      </c>
      <c r="AP619" s="83">
        <f t="shared" si="480"/>
        <v>0</v>
      </c>
      <c r="AQ619" s="83">
        <f t="shared" si="481"/>
        <v>0</v>
      </c>
      <c r="AR619" s="83">
        <f t="shared" si="482"/>
        <v>0</v>
      </c>
      <c r="AT619" t="s">
        <v>15</v>
      </c>
    </row>
    <row r="620" spans="1:46" x14ac:dyDescent="0.25">
      <c r="A620" s="10" t="str">
        <f>KPCO_Additions_Summer!A620</f>
        <v>C&amp;I - High_26-30</v>
      </c>
      <c r="B620" s="10">
        <f>KPCO_Additions_Summer!B620</f>
        <v>2040</v>
      </c>
      <c r="C620" s="10" t="str">
        <f>KPCO_Additions_Summer!C620</f>
        <v>DSM Resources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2"/>
      <c r="R620" s="83">
        <f t="shared" si="460"/>
        <v>0</v>
      </c>
      <c r="S620" s="83">
        <f t="shared" si="461"/>
        <v>0</v>
      </c>
      <c r="T620" s="83">
        <f t="shared" si="462"/>
        <v>0</v>
      </c>
      <c r="U620" s="83">
        <f t="shared" si="463"/>
        <v>0</v>
      </c>
      <c r="V620" s="83">
        <f t="shared" si="486"/>
        <v>0</v>
      </c>
      <c r="W620" s="83">
        <f t="shared" si="486"/>
        <v>0</v>
      </c>
      <c r="X620" s="83">
        <f t="shared" si="466"/>
        <v>0</v>
      </c>
      <c r="Y620" s="83">
        <f t="shared" si="467"/>
        <v>0</v>
      </c>
      <c r="Z620" s="83">
        <f t="shared" si="468"/>
        <v>0</v>
      </c>
      <c r="AA620" s="83">
        <f t="shared" si="483"/>
        <v>0</v>
      </c>
      <c r="AB620" s="83">
        <f t="shared" si="487"/>
        <v>0</v>
      </c>
      <c r="AC620" s="83">
        <f t="shared" si="487"/>
        <v>0</v>
      </c>
      <c r="AD620" s="83">
        <f t="shared" si="484"/>
        <v>0</v>
      </c>
      <c r="AF620" s="83">
        <f t="shared" si="485"/>
        <v>0</v>
      </c>
      <c r="AG620" s="83">
        <f t="shared" si="471"/>
        <v>0</v>
      </c>
      <c r="AH620" s="83">
        <f t="shared" si="472"/>
        <v>0</v>
      </c>
      <c r="AI620" s="83">
        <f t="shared" si="473"/>
        <v>0</v>
      </c>
      <c r="AJ620" s="83">
        <f t="shared" si="474"/>
        <v>0</v>
      </c>
      <c r="AK620" s="83">
        <f t="shared" si="475"/>
        <v>0</v>
      </c>
      <c r="AL620" s="83">
        <f t="shared" si="476"/>
        <v>0</v>
      </c>
      <c r="AM620" s="83">
        <f t="shared" si="477"/>
        <v>0</v>
      </c>
      <c r="AN620" s="83">
        <f t="shared" si="478"/>
        <v>0</v>
      </c>
      <c r="AO620" s="83">
        <f t="shared" si="479"/>
        <v>0</v>
      </c>
      <c r="AP620" s="83">
        <f t="shared" si="480"/>
        <v>0</v>
      </c>
      <c r="AQ620" s="83">
        <f t="shared" si="481"/>
        <v>0</v>
      </c>
      <c r="AR620" s="83">
        <f t="shared" si="482"/>
        <v>0</v>
      </c>
      <c r="AT620" t="s">
        <v>15</v>
      </c>
    </row>
    <row r="621" spans="1:46" x14ac:dyDescent="0.25">
      <c r="A621" s="10" t="str">
        <f>KPCO_Additions_Summer!A621</f>
        <v>C&amp;I - High_26-30</v>
      </c>
      <c r="B621" s="10">
        <f>KPCO_Additions_Summer!B621</f>
        <v>2041</v>
      </c>
      <c r="C621" s="10" t="str">
        <f>KPCO_Additions_Summer!C621</f>
        <v>DSM Resources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2"/>
      <c r="R621" s="83">
        <f t="shared" si="460"/>
        <v>0</v>
      </c>
      <c r="S621" s="83">
        <f t="shared" si="461"/>
        <v>0</v>
      </c>
      <c r="T621" s="83">
        <f t="shared" si="462"/>
        <v>0</v>
      </c>
      <c r="U621" s="83">
        <f t="shared" si="463"/>
        <v>0</v>
      </c>
      <c r="V621" s="83">
        <f t="shared" si="486"/>
        <v>0</v>
      </c>
      <c r="W621" s="83">
        <f t="shared" si="486"/>
        <v>0</v>
      </c>
      <c r="X621" s="83">
        <f t="shared" si="466"/>
        <v>0</v>
      </c>
      <c r="Y621" s="83">
        <f t="shared" si="467"/>
        <v>0</v>
      </c>
      <c r="Z621" s="83">
        <f t="shared" si="468"/>
        <v>0</v>
      </c>
      <c r="AA621" s="83">
        <f t="shared" si="483"/>
        <v>0</v>
      </c>
      <c r="AB621" s="83">
        <f t="shared" si="487"/>
        <v>0</v>
      </c>
      <c r="AC621" s="83">
        <f t="shared" si="487"/>
        <v>0</v>
      </c>
      <c r="AD621" s="83">
        <f t="shared" si="484"/>
        <v>0</v>
      </c>
      <c r="AF621" s="83">
        <f t="shared" si="485"/>
        <v>0</v>
      </c>
      <c r="AG621" s="83">
        <f t="shared" si="471"/>
        <v>0</v>
      </c>
      <c r="AH621" s="83">
        <f t="shared" si="472"/>
        <v>0</v>
      </c>
      <c r="AI621" s="83">
        <f t="shared" si="473"/>
        <v>0</v>
      </c>
      <c r="AJ621" s="83">
        <f t="shared" si="474"/>
        <v>0</v>
      </c>
      <c r="AK621" s="83">
        <f t="shared" si="475"/>
        <v>0</v>
      </c>
      <c r="AL621" s="83">
        <f t="shared" si="476"/>
        <v>0</v>
      </c>
      <c r="AM621" s="83">
        <f t="shared" si="477"/>
        <v>0</v>
      </c>
      <c r="AN621" s="83">
        <f t="shared" si="478"/>
        <v>0</v>
      </c>
      <c r="AO621" s="83">
        <f t="shared" si="479"/>
        <v>0</v>
      </c>
      <c r="AP621" s="83">
        <f t="shared" si="480"/>
        <v>0</v>
      </c>
      <c r="AQ621" s="83">
        <f t="shared" si="481"/>
        <v>0</v>
      </c>
      <c r="AR621" s="83">
        <f t="shared" si="482"/>
        <v>0</v>
      </c>
      <c r="AT621" t="s">
        <v>15</v>
      </c>
    </row>
    <row r="622" spans="1:46" x14ac:dyDescent="0.25">
      <c r="A622" s="10" t="str">
        <f>KPCO_Additions_Summer!A622</f>
        <v>C&amp;I - High_26-30</v>
      </c>
      <c r="B622" s="10">
        <f>KPCO_Additions_Summer!B622</f>
        <v>2042</v>
      </c>
      <c r="C622" s="10" t="str">
        <f>KPCO_Additions_Summer!C622</f>
        <v>DSM Resources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2"/>
      <c r="R622" s="83">
        <f t="shared" si="460"/>
        <v>0</v>
      </c>
      <c r="S622" s="83">
        <f t="shared" si="461"/>
        <v>0</v>
      </c>
      <c r="T622" s="83">
        <f t="shared" si="462"/>
        <v>0</v>
      </c>
      <c r="U622" s="83">
        <f t="shared" si="463"/>
        <v>0</v>
      </c>
      <c r="V622" s="83">
        <f t="shared" si="486"/>
        <v>0</v>
      </c>
      <c r="W622" s="83">
        <f t="shared" si="486"/>
        <v>0</v>
      </c>
      <c r="X622" s="83">
        <f t="shared" si="466"/>
        <v>0</v>
      </c>
      <c r="Y622" s="83">
        <f t="shared" si="467"/>
        <v>0</v>
      </c>
      <c r="Z622" s="83">
        <f t="shared" si="468"/>
        <v>0</v>
      </c>
      <c r="AA622" s="83">
        <f t="shared" si="483"/>
        <v>0</v>
      </c>
      <c r="AB622" s="83">
        <f t="shared" si="487"/>
        <v>0</v>
      </c>
      <c r="AC622" s="83">
        <f t="shared" si="487"/>
        <v>0</v>
      </c>
      <c r="AD622" s="83">
        <f t="shared" si="484"/>
        <v>0</v>
      </c>
      <c r="AF622" s="83">
        <f t="shared" si="485"/>
        <v>0</v>
      </c>
      <c r="AG622" s="83">
        <f t="shared" si="471"/>
        <v>0</v>
      </c>
      <c r="AH622" s="83">
        <f t="shared" si="472"/>
        <v>0</v>
      </c>
      <c r="AI622" s="83">
        <f t="shared" si="473"/>
        <v>0</v>
      </c>
      <c r="AJ622" s="83">
        <f t="shared" si="474"/>
        <v>0</v>
      </c>
      <c r="AK622" s="83">
        <f t="shared" si="475"/>
        <v>0</v>
      </c>
      <c r="AL622" s="83">
        <f t="shared" si="476"/>
        <v>0</v>
      </c>
      <c r="AM622" s="83">
        <f t="shared" si="477"/>
        <v>0</v>
      </c>
      <c r="AN622" s="83">
        <f t="shared" si="478"/>
        <v>0</v>
      </c>
      <c r="AO622" s="83">
        <f t="shared" si="479"/>
        <v>0</v>
      </c>
      <c r="AP622" s="83">
        <f t="shared" si="480"/>
        <v>0</v>
      </c>
      <c r="AQ622" s="83">
        <f t="shared" si="481"/>
        <v>0</v>
      </c>
      <c r="AR622" s="83">
        <f t="shared" si="482"/>
        <v>0</v>
      </c>
      <c r="AT622" t="s">
        <v>15</v>
      </c>
    </row>
    <row r="623" spans="1:46" x14ac:dyDescent="0.25">
      <c r="A623" s="10" t="str">
        <f>KPCO_Additions_Summer!A623</f>
        <v>C&amp;I - High_26-30</v>
      </c>
      <c r="B623" s="10">
        <f>KPCO_Additions_Summer!B623</f>
        <v>2043</v>
      </c>
      <c r="C623" s="10" t="str">
        <f>KPCO_Additions_Summer!C623</f>
        <v>DSM Resources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2"/>
      <c r="R623" s="83">
        <f t="shared" si="460"/>
        <v>0</v>
      </c>
      <c r="S623" s="83">
        <f t="shared" si="461"/>
        <v>0</v>
      </c>
      <c r="T623" s="83">
        <f t="shared" si="462"/>
        <v>0</v>
      </c>
      <c r="U623" s="83">
        <f t="shared" si="463"/>
        <v>0</v>
      </c>
      <c r="V623" s="83">
        <f t="shared" si="486"/>
        <v>0</v>
      </c>
      <c r="W623" s="83">
        <f t="shared" si="486"/>
        <v>0</v>
      </c>
      <c r="X623" s="83">
        <f t="shared" si="466"/>
        <v>0</v>
      </c>
      <c r="Y623" s="83">
        <f t="shared" si="467"/>
        <v>0</v>
      </c>
      <c r="Z623" s="83">
        <f t="shared" si="468"/>
        <v>0</v>
      </c>
      <c r="AA623" s="83">
        <f t="shared" si="483"/>
        <v>0</v>
      </c>
      <c r="AB623" s="83">
        <f t="shared" si="487"/>
        <v>0</v>
      </c>
      <c r="AC623" s="83">
        <f t="shared" si="487"/>
        <v>0</v>
      </c>
      <c r="AD623" s="83">
        <f t="shared" si="484"/>
        <v>0</v>
      </c>
      <c r="AF623" s="83">
        <f t="shared" si="485"/>
        <v>0</v>
      </c>
      <c r="AG623" s="83">
        <f t="shared" si="471"/>
        <v>0</v>
      </c>
      <c r="AH623" s="83">
        <f t="shared" si="472"/>
        <v>0</v>
      </c>
      <c r="AI623" s="83">
        <f t="shared" si="473"/>
        <v>0</v>
      </c>
      <c r="AJ623" s="83">
        <f t="shared" si="474"/>
        <v>0</v>
      </c>
      <c r="AK623" s="83">
        <f t="shared" si="475"/>
        <v>0</v>
      </c>
      <c r="AL623" s="83">
        <f t="shared" si="476"/>
        <v>0</v>
      </c>
      <c r="AM623" s="83">
        <f t="shared" si="477"/>
        <v>0</v>
      </c>
      <c r="AN623" s="83">
        <f t="shared" si="478"/>
        <v>0</v>
      </c>
      <c r="AO623" s="83">
        <f t="shared" si="479"/>
        <v>0</v>
      </c>
      <c r="AP623" s="83">
        <f t="shared" si="480"/>
        <v>0</v>
      </c>
      <c r="AQ623" s="83">
        <f t="shared" si="481"/>
        <v>0</v>
      </c>
      <c r="AR623" s="83">
        <f t="shared" si="482"/>
        <v>0</v>
      </c>
      <c r="AT623" t="s">
        <v>15</v>
      </c>
    </row>
    <row r="624" spans="1:46" x14ac:dyDescent="0.25">
      <c r="A624" s="10" t="str">
        <f>KPCO_Additions_Summer!A624</f>
        <v>IQW_26-30</v>
      </c>
      <c r="B624" s="10">
        <f>KPCO_Additions_Summer!B624</f>
        <v>2023</v>
      </c>
      <c r="C624" s="10" t="str">
        <f>KPCO_Additions_Summer!C624</f>
        <v>DSM Resources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2"/>
      <c r="R624" s="83">
        <f t="shared" si="460"/>
        <v>0</v>
      </c>
      <c r="S624" s="83">
        <f t="shared" si="461"/>
        <v>0</v>
      </c>
      <c r="T624" s="83">
        <f t="shared" si="462"/>
        <v>0</v>
      </c>
      <c r="U624" s="83">
        <f t="shared" si="463"/>
        <v>0</v>
      </c>
      <c r="V624" s="83">
        <f t="shared" si="486"/>
        <v>0</v>
      </c>
      <c r="W624" s="83">
        <f t="shared" si="486"/>
        <v>0</v>
      </c>
      <c r="X624" s="83">
        <f t="shared" si="466"/>
        <v>0</v>
      </c>
      <c r="Y624" s="83">
        <f t="shared" si="467"/>
        <v>0</v>
      </c>
      <c r="Z624" s="83">
        <f t="shared" si="468"/>
        <v>0</v>
      </c>
      <c r="AA624" s="83">
        <f t="shared" si="483"/>
        <v>0</v>
      </c>
      <c r="AB624" s="83">
        <f t="shared" si="487"/>
        <v>0</v>
      </c>
      <c r="AC624" s="83">
        <f t="shared" si="487"/>
        <v>0</v>
      </c>
      <c r="AD624" s="83">
        <f t="shared" si="484"/>
        <v>0</v>
      </c>
      <c r="AF624" s="83">
        <f t="shared" si="485"/>
        <v>0</v>
      </c>
      <c r="AG624" s="83">
        <f t="shared" si="471"/>
        <v>0</v>
      </c>
      <c r="AH624" s="83">
        <f t="shared" si="472"/>
        <v>0</v>
      </c>
      <c r="AI624" s="83">
        <f t="shared" si="473"/>
        <v>0</v>
      </c>
      <c r="AJ624" s="83">
        <f t="shared" si="474"/>
        <v>0</v>
      </c>
      <c r="AK624" s="83">
        <f t="shared" si="475"/>
        <v>0</v>
      </c>
      <c r="AL624" s="83">
        <f t="shared" si="476"/>
        <v>0</v>
      </c>
      <c r="AM624" s="83">
        <f t="shared" si="477"/>
        <v>0</v>
      </c>
      <c r="AN624" s="83">
        <f t="shared" si="478"/>
        <v>0</v>
      </c>
      <c r="AO624" s="83">
        <f t="shared" si="479"/>
        <v>0</v>
      </c>
      <c r="AP624" s="83">
        <f t="shared" si="480"/>
        <v>0</v>
      </c>
      <c r="AQ624" s="83">
        <f t="shared" si="481"/>
        <v>0</v>
      </c>
      <c r="AR624" s="83">
        <f t="shared" si="482"/>
        <v>0</v>
      </c>
      <c r="AT624" t="s">
        <v>15</v>
      </c>
    </row>
    <row r="625" spans="1:46" x14ac:dyDescent="0.25">
      <c r="A625" s="10" t="str">
        <f>KPCO_Additions_Summer!A625</f>
        <v>IQW_26-30</v>
      </c>
      <c r="B625" s="10">
        <f>KPCO_Additions_Summer!B625</f>
        <v>2024</v>
      </c>
      <c r="C625" s="10" t="str">
        <f>KPCO_Additions_Summer!C625</f>
        <v>DSM Resources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2"/>
      <c r="R625" s="83">
        <f t="shared" si="460"/>
        <v>0</v>
      </c>
      <c r="S625" s="83">
        <f t="shared" si="461"/>
        <v>0</v>
      </c>
      <c r="T625" s="83">
        <f t="shared" si="462"/>
        <v>0</v>
      </c>
      <c r="U625" s="83">
        <f t="shared" si="463"/>
        <v>0</v>
      </c>
      <c r="V625" s="83">
        <f t="shared" si="486"/>
        <v>0</v>
      </c>
      <c r="W625" s="83">
        <f t="shared" si="486"/>
        <v>0</v>
      </c>
      <c r="X625" s="83">
        <f t="shared" si="466"/>
        <v>0</v>
      </c>
      <c r="Y625" s="83">
        <f t="shared" si="467"/>
        <v>0</v>
      </c>
      <c r="Z625" s="83">
        <f t="shared" si="468"/>
        <v>0</v>
      </c>
      <c r="AA625" s="83">
        <f t="shared" si="483"/>
        <v>0</v>
      </c>
      <c r="AB625" s="83">
        <f t="shared" si="487"/>
        <v>0</v>
      </c>
      <c r="AC625" s="83">
        <f t="shared" si="487"/>
        <v>0</v>
      </c>
      <c r="AD625" s="83">
        <f t="shared" si="484"/>
        <v>0</v>
      </c>
      <c r="AF625" s="83">
        <f t="shared" si="485"/>
        <v>0</v>
      </c>
      <c r="AG625" s="83">
        <f t="shared" si="471"/>
        <v>0</v>
      </c>
      <c r="AH625" s="83">
        <f t="shared" si="472"/>
        <v>0</v>
      </c>
      <c r="AI625" s="83">
        <f t="shared" si="473"/>
        <v>0</v>
      </c>
      <c r="AJ625" s="83">
        <f t="shared" si="474"/>
        <v>0</v>
      </c>
      <c r="AK625" s="83">
        <f t="shared" si="475"/>
        <v>0</v>
      </c>
      <c r="AL625" s="83">
        <f t="shared" si="476"/>
        <v>0</v>
      </c>
      <c r="AM625" s="83">
        <f t="shared" si="477"/>
        <v>0</v>
      </c>
      <c r="AN625" s="83">
        <f t="shared" si="478"/>
        <v>0</v>
      </c>
      <c r="AO625" s="83">
        <f t="shared" si="479"/>
        <v>0</v>
      </c>
      <c r="AP625" s="83">
        <f t="shared" si="480"/>
        <v>0</v>
      </c>
      <c r="AQ625" s="83">
        <f t="shared" si="481"/>
        <v>0</v>
      </c>
      <c r="AR625" s="83">
        <f t="shared" si="482"/>
        <v>0</v>
      </c>
      <c r="AT625" t="s">
        <v>15</v>
      </c>
    </row>
    <row r="626" spans="1:46" x14ac:dyDescent="0.25">
      <c r="A626" s="10" t="str">
        <f>KPCO_Additions_Summer!A626</f>
        <v>IQW_26-30</v>
      </c>
      <c r="B626" s="10">
        <f>KPCO_Additions_Summer!B626</f>
        <v>2025</v>
      </c>
      <c r="C626" s="10" t="str">
        <f>KPCO_Additions_Summer!C626</f>
        <v>DSM Resources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2"/>
      <c r="R626" s="83">
        <f t="shared" si="460"/>
        <v>0</v>
      </c>
      <c r="S626" s="83">
        <f t="shared" si="461"/>
        <v>0</v>
      </c>
      <c r="T626" s="83">
        <f t="shared" si="462"/>
        <v>0</v>
      </c>
      <c r="U626" s="83">
        <f t="shared" si="463"/>
        <v>0</v>
      </c>
      <c r="V626" s="83">
        <f t="shared" si="486"/>
        <v>0</v>
      </c>
      <c r="W626" s="83">
        <f t="shared" si="486"/>
        <v>0</v>
      </c>
      <c r="X626" s="83">
        <f t="shared" si="466"/>
        <v>0</v>
      </c>
      <c r="Y626" s="83">
        <f t="shared" si="467"/>
        <v>0</v>
      </c>
      <c r="Z626" s="83">
        <f t="shared" si="468"/>
        <v>0</v>
      </c>
      <c r="AA626" s="83">
        <f t="shared" si="483"/>
        <v>0</v>
      </c>
      <c r="AB626" s="83">
        <f t="shared" si="487"/>
        <v>0</v>
      </c>
      <c r="AC626" s="83">
        <f t="shared" si="487"/>
        <v>0</v>
      </c>
      <c r="AD626" s="83">
        <f t="shared" si="484"/>
        <v>0</v>
      </c>
      <c r="AF626" s="83">
        <f t="shared" si="485"/>
        <v>0</v>
      </c>
      <c r="AG626" s="83">
        <f t="shared" si="471"/>
        <v>0</v>
      </c>
      <c r="AH626" s="83">
        <f t="shared" si="472"/>
        <v>0</v>
      </c>
      <c r="AI626" s="83">
        <f t="shared" si="473"/>
        <v>0</v>
      </c>
      <c r="AJ626" s="83">
        <f t="shared" si="474"/>
        <v>0</v>
      </c>
      <c r="AK626" s="83">
        <f t="shared" si="475"/>
        <v>0</v>
      </c>
      <c r="AL626" s="83">
        <f t="shared" si="476"/>
        <v>0</v>
      </c>
      <c r="AM626" s="83">
        <f t="shared" si="477"/>
        <v>0</v>
      </c>
      <c r="AN626" s="83">
        <f t="shared" si="478"/>
        <v>0</v>
      </c>
      <c r="AO626" s="83">
        <f t="shared" si="479"/>
        <v>0</v>
      </c>
      <c r="AP626" s="83">
        <f t="shared" si="480"/>
        <v>0</v>
      </c>
      <c r="AQ626" s="83">
        <f t="shared" si="481"/>
        <v>0</v>
      </c>
      <c r="AR626" s="83">
        <f t="shared" si="482"/>
        <v>0</v>
      </c>
      <c r="AT626" t="s">
        <v>15</v>
      </c>
    </row>
    <row r="627" spans="1:46" x14ac:dyDescent="0.25">
      <c r="A627" s="10" t="str">
        <f>KPCO_Additions_Summer!A627</f>
        <v>IQW_26-30</v>
      </c>
      <c r="B627" s="10">
        <f>KPCO_Additions_Summer!B627</f>
        <v>2026</v>
      </c>
      <c r="C627" s="10" t="str">
        <f>KPCO_Additions_Summer!C627</f>
        <v>DSM Resources</v>
      </c>
      <c r="D627" s="124">
        <v>8.2146281758152501E-2</v>
      </c>
      <c r="E627" s="124">
        <v>8.2146281758152501E-2</v>
      </c>
      <c r="F627" s="124">
        <v>8.2146281758152501E-2</v>
      </c>
      <c r="G627" s="124">
        <v>8.2146281758152501E-2</v>
      </c>
      <c r="H627" s="124">
        <v>8.2146281758152501E-2</v>
      </c>
      <c r="I627" s="103">
        <v>0.11231850234251349</v>
      </c>
      <c r="J627" s="103">
        <v>8.2146281758152501E-2</v>
      </c>
      <c r="K627" s="103">
        <v>8.2146281758152501E-2</v>
      </c>
      <c r="L627" s="103">
        <v>8.2146281758152501E-2</v>
      </c>
      <c r="M627" s="103">
        <v>8.2146281758152501E-2</v>
      </c>
      <c r="N627" s="103"/>
      <c r="O627" s="103"/>
      <c r="P627" s="102"/>
      <c r="R627" s="83">
        <f t="shared" si="460"/>
        <v>8.2146281758152501E-2</v>
      </c>
      <c r="S627" s="83">
        <f t="shared" si="461"/>
        <v>8.2146281758152501E-2</v>
      </c>
      <c r="T627" s="83">
        <f t="shared" si="462"/>
        <v>8.2146281758152501E-2</v>
      </c>
      <c r="U627" s="83">
        <f t="shared" si="463"/>
        <v>8.2146281758152501E-2</v>
      </c>
      <c r="V627" s="83">
        <f t="shared" si="486"/>
        <v>8.2146281758152501E-2</v>
      </c>
      <c r="W627" s="83">
        <f t="shared" si="486"/>
        <v>0.11231850234251349</v>
      </c>
      <c r="X627" s="83">
        <f t="shared" si="466"/>
        <v>8.2146281758152501E-2</v>
      </c>
      <c r="Y627" s="83">
        <f t="shared" si="467"/>
        <v>8.2146281758152501E-2</v>
      </c>
      <c r="Z627" s="83">
        <f t="shared" si="468"/>
        <v>8.2146281758152501E-2</v>
      </c>
      <c r="AA627" s="83">
        <f t="shared" si="483"/>
        <v>8.2146281758152501E-2</v>
      </c>
      <c r="AB627" s="83">
        <f t="shared" si="487"/>
        <v>0</v>
      </c>
      <c r="AC627" s="83">
        <f t="shared" si="487"/>
        <v>0</v>
      </c>
      <c r="AD627" s="83">
        <f t="shared" si="484"/>
        <v>0</v>
      </c>
      <c r="AF627" s="83">
        <f t="shared" si="485"/>
        <v>8.2146281758152501E-2</v>
      </c>
      <c r="AG627" s="83">
        <f t="shared" si="471"/>
        <v>8.2146281758152501E-2</v>
      </c>
      <c r="AH627" s="83">
        <f t="shared" si="472"/>
        <v>8.2146281758152501E-2</v>
      </c>
      <c r="AI627" s="83">
        <f t="shared" si="473"/>
        <v>8.2146281758152501E-2</v>
      </c>
      <c r="AJ627" s="83">
        <f t="shared" si="474"/>
        <v>8.2146281758152501E-2</v>
      </c>
      <c r="AK627" s="83">
        <f t="shared" si="475"/>
        <v>0.11231850234251349</v>
      </c>
      <c r="AL627" s="83">
        <f t="shared" si="476"/>
        <v>8.2146281758152501E-2</v>
      </c>
      <c r="AM627" s="83">
        <f t="shared" si="477"/>
        <v>8.2146281758152501E-2</v>
      </c>
      <c r="AN627" s="83">
        <f t="shared" si="478"/>
        <v>8.2146281758152501E-2</v>
      </c>
      <c r="AO627" s="83">
        <f t="shared" si="479"/>
        <v>8.2146281758152501E-2</v>
      </c>
      <c r="AP627" s="83">
        <f t="shared" si="480"/>
        <v>0</v>
      </c>
      <c r="AQ627" s="83">
        <f t="shared" si="481"/>
        <v>0</v>
      </c>
      <c r="AR627" s="83">
        <f t="shared" si="482"/>
        <v>0</v>
      </c>
      <c r="AT627" t="s">
        <v>15</v>
      </c>
    </row>
    <row r="628" spans="1:46" x14ac:dyDescent="0.25">
      <c r="A628" s="10" t="str">
        <f>KPCO_Additions_Summer!A628</f>
        <v>IQW_26-30</v>
      </c>
      <c r="B628" s="10">
        <f>KPCO_Additions_Summer!B628</f>
        <v>2027</v>
      </c>
      <c r="C628" s="10" t="str">
        <f>KPCO_Additions_Summer!C628</f>
        <v>DSM Resources</v>
      </c>
      <c r="D628" s="124">
        <v>0.15782593117872543</v>
      </c>
      <c r="E628" s="124">
        <v>0.15782593117872543</v>
      </c>
      <c r="F628" s="124">
        <v>0.15782593117872543</v>
      </c>
      <c r="G628" s="124">
        <v>0.15782593117872543</v>
      </c>
      <c r="H628" s="124">
        <v>0.15782593117872543</v>
      </c>
      <c r="I628" s="103">
        <v>0.21579518684724613</v>
      </c>
      <c r="J628" s="103">
        <v>0.15782593117872543</v>
      </c>
      <c r="K628" s="103">
        <v>0.15782593117872543</v>
      </c>
      <c r="L628" s="103">
        <v>0.15782593117872543</v>
      </c>
      <c r="M628" s="103">
        <v>0.15782593117872543</v>
      </c>
      <c r="N628" s="103"/>
      <c r="O628" s="103"/>
      <c r="P628" s="102"/>
      <c r="R628" s="83">
        <f t="shared" si="460"/>
        <v>0.15782593117872543</v>
      </c>
      <c r="S628" s="83">
        <f t="shared" si="461"/>
        <v>0.15782593117872543</v>
      </c>
      <c r="T628" s="83">
        <f t="shared" si="462"/>
        <v>0.15782593117872543</v>
      </c>
      <c r="U628" s="83">
        <f t="shared" si="463"/>
        <v>0.15782593117872543</v>
      </c>
      <c r="V628" s="83">
        <f t="shared" si="486"/>
        <v>0.15782593117872543</v>
      </c>
      <c r="W628" s="83">
        <f t="shared" si="486"/>
        <v>0.21579518684724613</v>
      </c>
      <c r="X628" s="83">
        <f t="shared" si="466"/>
        <v>0.15782593117872543</v>
      </c>
      <c r="Y628" s="83">
        <f t="shared" si="467"/>
        <v>0.15782593117872543</v>
      </c>
      <c r="Z628" s="83">
        <f t="shared" si="468"/>
        <v>0.15782593117872543</v>
      </c>
      <c r="AA628" s="83">
        <f t="shared" si="483"/>
        <v>0.15782593117872543</v>
      </c>
      <c r="AB628" s="83">
        <f t="shared" si="487"/>
        <v>0</v>
      </c>
      <c r="AC628" s="83">
        <f t="shared" si="487"/>
        <v>0</v>
      </c>
      <c r="AD628" s="83">
        <f t="shared" si="484"/>
        <v>0</v>
      </c>
      <c r="AF628" s="83">
        <f t="shared" si="485"/>
        <v>0.15782593117872543</v>
      </c>
      <c r="AG628" s="83">
        <f t="shared" si="471"/>
        <v>0.15782593117872543</v>
      </c>
      <c r="AH628" s="83">
        <f t="shared" si="472"/>
        <v>0.15782593117872543</v>
      </c>
      <c r="AI628" s="83">
        <f t="shared" si="473"/>
        <v>0.15782593117872543</v>
      </c>
      <c r="AJ628" s="83">
        <f t="shared" si="474"/>
        <v>0.15782593117872543</v>
      </c>
      <c r="AK628" s="83">
        <f t="shared" si="475"/>
        <v>0.21579518684724613</v>
      </c>
      <c r="AL628" s="83">
        <f t="shared" si="476"/>
        <v>0.15782593117872543</v>
      </c>
      <c r="AM628" s="83">
        <f t="shared" si="477"/>
        <v>0.15782593117872543</v>
      </c>
      <c r="AN628" s="83">
        <f t="shared" si="478"/>
        <v>0.15782593117872543</v>
      </c>
      <c r="AO628" s="83">
        <f t="shared" si="479"/>
        <v>0.15782593117872543</v>
      </c>
      <c r="AP628" s="83">
        <f t="shared" si="480"/>
        <v>0</v>
      </c>
      <c r="AQ628" s="83">
        <f t="shared" si="481"/>
        <v>0</v>
      </c>
      <c r="AR628" s="83">
        <f t="shared" si="482"/>
        <v>0</v>
      </c>
      <c r="AT628" t="s">
        <v>15</v>
      </c>
    </row>
    <row r="629" spans="1:46" x14ac:dyDescent="0.25">
      <c r="A629" s="10" t="str">
        <f>KPCO_Additions_Summer!A629</f>
        <v>IQW_26-30</v>
      </c>
      <c r="B629" s="10">
        <f>KPCO_Additions_Summer!B629</f>
        <v>2028</v>
      </c>
      <c r="C629" s="10" t="str">
        <f>KPCO_Additions_Summer!C629</f>
        <v>DSM Resources</v>
      </c>
      <c r="D629" s="124">
        <v>0.22623220369210512</v>
      </c>
      <c r="E629" s="124">
        <v>0.22623220369210512</v>
      </c>
      <c r="F629" s="124">
        <v>0.22623220369210512</v>
      </c>
      <c r="G629" s="124">
        <v>0.22623220369210512</v>
      </c>
      <c r="H629" s="124">
        <v>0.22623220369210512</v>
      </c>
      <c r="I629" s="103">
        <v>0.30932699273174236</v>
      </c>
      <c r="J629" s="103">
        <v>0.22623220369210512</v>
      </c>
      <c r="K629" s="103">
        <v>0.22623220369210512</v>
      </c>
      <c r="L629" s="103">
        <v>0.22623220369210512</v>
      </c>
      <c r="M629" s="103">
        <v>0.22623220369210512</v>
      </c>
      <c r="N629" s="103"/>
      <c r="O629" s="103"/>
      <c r="P629" s="102"/>
      <c r="R629" s="83">
        <f t="shared" si="460"/>
        <v>0.22623220369210512</v>
      </c>
      <c r="S629" s="83">
        <f t="shared" si="461"/>
        <v>0.22623220369210512</v>
      </c>
      <c r="T629" s="83">
        <f t="shared" si="462"/>
        <v>0.22623220369210512</v>
      </c>
      <c r="U629" s="83">
        <f t="shared" si="463"/>
        <v>0.22623220369210512</v>
      </c>
      <c r="V629" s="83">
        <f t="shared" si="486"/>
        <v>0.22623220369210512</v>
      </c>
      <c r="W629" s="83">
        <f t="shared" si="486"/>
        <v>0.30932699273174236</v>
      </c>
      <c r="X629" s="83">
        <f t="shared" si="466"/>
        <v>0.22623220369210512</v>
      </c>
      <c r="Y629" s="83">
        <f t="shared" si="467"/>
        <v>0.22623220369210512</v>
      </c>
      <c r="Z629" s="83">
        <f t="shared" si="468"/>
        <v>0.22623220369210512</v>
      </c>
      <c r="AA629" s="83">
        <f t="shared" si="483"/>
        <v>0.22623220369210512</v>
      </c>
      <c r="AB629" s="83">
        <f t="shared" si="487"/>
        <v>0</v>
      </c>
      <c r="AC629" s="83">
        <f t="shared" si="487"/>
        <v>0</v>
      </c>
      <c r="AD629" s="83">
        <f t="shared" si="484"/>
        <v>0</v>
      </c>
      <c r="AF629" s="83">
        <f t="shared" si="485"/>
        <v>0.22623220369210512</v>
      </c>
      <c r="AG629" s="83">
        <f t="shared" si="471"/>
        <v>0.22623220369210512</v>
      </c>
      <c r="AH629" s="83">
        <f t="shared" si="472"/>
        <v>0.22623220369210512</v>
      </c>
      <c r="AI629" s="83">
        <f t="shared" si="473"/>
        <v>0.22623220369210512</v>
      </c>
      <c r="AJ629" s="83">
        <f t="shared" si="474"/>
        <v>0.22623220369210512</v>
      </c>
      <c r="AK629" s="83">
        <f t="shared" si="475"/>
        <v>0.30932699273174236</v>
      </c>
      <c r="AL629" s="83">
        <f t="shared" si="476"/>
        <v>0.22623220369210512</v>
      </c>
      <c r="AM629" s="83">
        <f t="shared" si="477"/>
        <v>0.22623220369210512</v>
      </c>
      <c r="AN629" s="83">
        <f t="shared" si="478"/>
        <v>0.22623220369210512</v>
      </c>
      <c r="AO629" s="83">
        <f t="shared" si="479"/>
        <v>0.22623220369210512</v>
      </c>
      <c r="AP629" s="83">
        <f t="shared" si="480"/>
        <v>0</v>
      </c>
      <c r="AQ629" s="83">
        <f t="shared" si="481"/>
        <v>0</v>
      </c>
      <c r="AR629" s="83">
        <f t="shared" si="482"/>
        <v>0</v>
      </c>
      <c r="AT629" t="s">
        <v>15</v>
      </c>
    </row>
    <row r="630" spans="1:46" x14ac:dyDescent="0.25">
      <c r="A630" s="10" t="str">
        <f>KPCO_Additions_Summer!A630</f>
        <v>IQW_26-30</v>
      </c>
      <c r="B630" s="10">
        <f>KPCO_Additions_Summer!B630</f>
        <v>2029</v>
      </c>
      <c r="C630" s="10" t="str">
        <f>KPCO_Additions_Summer!C630</f>
        <v>DSM Resources</v>
      </c>
      <c r="D630" s="124">
        <v>0.28699173214338186</v>
      </c>
      <c r="E630" s="124">
        <v>0.28699173214338186</v>
      </c>
      <c r="F630" s="124">
        <v>0.28699173214338186</v>
      </c>
      <c r="G630" s="124">
        <v>0.28699173214338186</v>
      </c>
      <c r="H630" s="124">
        <v>0.28699173214338186</v>
      </c>
      <c r="I630" s="103">
        <v>0.39240341557917652</v>
      </c>
      <c r="J630" s="103">
        <v>0.28699173214338186</v>
      </c>
      <c r="K630" s="103">
        <v>0.28699173214338186</v>
      </c>
      <c r="L630" s="103">
        <v>0.28699173214338186</v>
      </c>
      <c r="M630" s="103">
        <v>0.28699173214338186</v>
      </c>
      <c r="N630" s="103"/>
      <c r="O630" s="103"/>
      <c r="P630" s="102"/>
      <c r="R630" s="83">
        <f t="shared" si="460"/>
        <v>0.28699173214338186</v>
      </c>
      <c r="S630" s="83">
        <f t="shared" si="461"/>
        <v>0.28699173214338186</v>
      </c>
      <c r="T630" s="83">
        <f t="shared" si="462"/>
        <v>0.28699173214338186</v>
      </c>
      <c r="U630" s="83">
        <f t="shared" si="463"/>
        <v>0.28699173214338186</v>
      </c>
      <c r="V630" s="83">
        <f t="shared" si="486"/>
        <v>0.28699173214338186</v>
      </c>
      <c r="W630" s="83">
        <f t="shared" si="486"/>
        <v>0.39240341557917652</v>
      </c>
      <c r="X630" s="83">
        <f t="shared" si="466"/>
        <v>0.28699173214338186</v>
      </c>
      <c r="Y630" s="83">
        <f t="shared" si="467"/>
        <v>0.28699173214338186</v>
      </c>
      <c r="Z630" s="83">
        <f t="shared" si="468"/>
        <v>0.28699173214338186</v>
      </c>
      <c r="AA630" s="83">
        <f t="shared" si="483"/>
        <v>0.28699173214338186</v>
      </c>
      <c r="AB630" s="83">
        <f t="shared" si="487"/>
        <v>0</v>
      </c>
      <c r="AC630" s="83">
        <f t="shared" si="487"/>
        <v>0</v>
      </c>
      <c r="AD630" s="83">
        <f t="shared" si="484"/>
        <v>0</v>
      </c>
      <c r="AF630" s="83">
        <f t="shared" si="485"/>
        <v>0.28699173214338186</v>
      </c>
      <c r="AG630" s="83">
        <f t="shared" si="471"/>
        <v>0.28699173214338186</v>
      </c>
      <c r="AH630" s="83">
        <f t="shared" si="472"/>
        <v>0.28699173214338186</v>
      </c>
      <c r="AI630" s="83">
        <f t="shared" si="473"/>
        <v>0.28699173214338186</v>
      </c>
      <c r="AJ630" s="83">
        <f t="shared" si="474"/>
        <v>0.28699173214338186</v>
      </c>
      <c r="AK630" s="83">
        <f t="shared" si="475"/>
        <v>0.39240341557917652</v>
      </c>
      <c r="AL630" s="83">
        <f t="shared" si="476"/>
        <v>0.28699173214338186</v>
      </c>
      <c r="AM630" s="83">
        <f t="shared" si="477"/>
        <v>0.28699173214338186</v>
      </c>
      <c r="AN630" s="83">
        <f t="shared" si="478"/>
        <v>0.28699173214338186</v>
      </c>
      <c r="AO630" s="83">
        <f t="shared" si="479"/>
        <v>0.28699173214338186</v>
      </c>
      <c r="AP630" s="83">
        <f t="shared" si="480"/>
        <v>0</v>
      </c>
      <c r="AQ630" s="83">
        <f t="shared" si="481"/>
        <v>0</v>
      </c>
      <c r="AR630" s="83">
        <f t="shared" si="482"/>
        <v>0</v>
      </c>
      <c r="AT630" t="s">
        <v>15</v>
      </c>
    </row>
    <row r="631" spans="1:46" x14ac:dyDescent="0.25">
      <c r="A631" s="10" t="str">
        <f>KPCO_Additions_Summer!A631</f>
        <v>IQW_26-30</v>
      </c>
      <c r="B631" s="10">
        <f>KPCO_Additions_Summer!B631</f>
        <v>2030</v>
      </c>
      <c r="C631" s="10" t="str">
        <f>KPCO_Additions_Summer!C631</f>
        <v>DSM Resources</v>
      </c>
      <c r="D631" s="124">
        <v>0.33963731703042072</v>
      </c>
      <c r="E631" s="124">
        <v>0.33963731703042072</v>
      </c>
      <c r="F631" s="124">
        <v>0.33963731703042072</v>
      </c>
      <c r="G631" s="124">
        <v>0.33963731703042072</v>
      </c>
      <c r="H631" s="124">
        <v>0.33963731703042072</v>
      </c>
      <c r="I631" s="103">
        <v>0.46438565412853156</v>
      </c>
      <c r="J631" s="103">
        <v>0.33963731703042072</v>
      </c>
      <c r="K631" s="103">
        <v>0.33963731703042072</v>
      </c>
      <c r="L631" s="103">
        <v>0.33963731703042072</v>
      </c>
      <c r="M631" s="103">
        <v>0.33963731703042072</v>
      </c>
      <c r="N631" s="103"/>
      <c r="O631" s="103"/>
      <c r="P631" s="102"/>
      <c r="R631" s="83">
        <f t="shared" si="460"/>
        <v>0.33963731703042072</v>
      </c>
      <c r="S631" s="83">
        <f t="shared" si="461"/>
        <v>0.33963731703042072</v>
      </c>
      <c r="T631" s="83">
        <f t="shared" si="462"/>
        <v>0.33963731703042072</v>
      </c>
      <c r="U631" s="83">
        <f t="shared" si="463"/>
        <v>0.33963731703042072</v>
      </c>
      <c r="V631" s="83">
        <f t="shared" si="486"/>
        <v>0.33963731703042072</v>
      </c>
      <c r="W631" s="83">
        <f t="shared" si="486"/>
        <v>0.46438565412853156</v>
      </c>
      <c r="X631" s="83">
        <f t="shared" si="466"/>
        <v>0.33963731703042072</v>
      </c>
      <c r="Y631" s="83">
        <f t="shared" si="467"/>
        <v>0.33963731703042072</v>
      </c>
      <c r="Z631" s="83">
        <f t="shared" si="468"/>
        <v>0.33963731703042072</v>
      </c>
      <c r="AA631" s="83">
        <f t="shared" si="483"/>
        <v>0.33963731703042072</v>
      </c>
      <c r="AB631" s="83">
        <f t="shared" si="487"/>
        <v>0</v>
      </c>
      <c r="AC631" s="83">
        <f t="shared" si="487"/>
        <v>0</v>
      </c>
      <c r="AD631" s="83">
        <f t="shared" si="484"/>
        <v>0</v>
      </c>
      <c r="AF631" s="83">
        <f t="shared" si="485"/>
        <v>0.33963731703042072</v>
      </c>
      <c r="AG631" s="83">
        <f t="shared" si="471"/>
        <v>0.33963731703042072</v>
      </c>
      <c r="AH631" s="83">
        <f t="shared" si="472"/>
        <v>0.33963731703042072</v>
      </c>
      <c r="AI631" s="83">
        <f t="shared" si="473"/>
        <v>0.33963731703042072</v>
      </c>
      <c r="AJ631" s="83">
        <f t="shared" si="474"/>
        <v>0.33963731703042072</v>
      </c>
      <c r="AK631" s="83">
        <f t="shared" si="475"/>
        <v>0.46438565412853156</v>
      </c>
      <c r="AL631" s="83">
        <f t="shared" si="476"/>
        <v>0.33963731703042072</v>
      </c>
      <c r="AM631" s="83">
        <f t="shared" si="477"/>
        <v>0.33963731703042072</v>
      </c>
      <c r="AN631" s="83">
        <f t="shared" si="478"/>
        <v>0.33963731703042072</v>
      </c>
      <c r="AO631" s="83">
        <f t="shared" si="479"/>
        <v>0.33963731703042072</v>
      </c>
      <c r="AP631" s="83">
        <f t="shared" si="480"/>
        <v>0</v>
      </c>
      <c r="AQ631" s="83">
        <f t="shared" si="481"/>
        <v>0</v>
      </c>
      <c r="AR631" s="83">
        <f t="shared" si="482"/>
        <v>0</v>
      </c>
      <c r="AT631" t="s">
        <v>15</v>
      </c>
    </row>
    <row r="632" spans="1:46" x14ac:dyDescent="0.25">
      <c r="A632" s="10" t="str">
        <f>KPCO_Additions_Summer!A632</f>
        <v>IQW_26-30</v>
      </c>
      <c r="B632" s="10">
        <f>KPCO_Additions_Summer!B632</f>
        <v>2031</v>
      </c>
      <c r="C632" s="10" t="str">
        <f>KPCO_Additions_Summer!C632</f>
        <v>DSM Resources</v>
      </c>
      <c r="D632" s="124">
        <v>0.30591595957258771</v>
      </c>
      <c r="E632" s="124">
        <v>0.30591595957258771</v>
      </c>
      <c r="F632" s="124">
        <v>0.30591595957258771</v>
      </c>
      <c r="G632" s="124">
        <v>0.30591595957258771</v>
      </c>
      <c r="H632" s="124">
        <v>0.30591595957258771</v>
      </c>
      <c r="I632" s="103">
        <v>0.41827848670041529</v>
      </c>
      <c r="J632" s="103">
        <v>0.30591595957258771</v>
      </c>
      <c r="K632" s="103">
        <v>0.30591595957258771</v>
      </c>
      <c r="L632" s="103">
        <v>0.30591595957258771</v>
      </c>
      <c r="M632" s="103">
        <v>0.30591595957258771</v>
      </c>
      <c r="N632" s="103"/>
      <c r="O632" s="103"/>
      <c r="P632" s="102"/>
      <c r="R632" s="83">
        <f t="shared" si="460"/>
        <v>0.30591595957258771</v>
      </c>
      <c r="S632" s="83">
        <f t="shared" si="461"/>
        <v>0.30591595957258771</v>
      </c>
      <c r="T632" s="83">
        <f t="shared" si="462"/>
        <v>0.30591595957258771</v>
      </c>
      <c r="U632" s="83">
        <f t="shared" si="463"/>
        <v>0.30591595957258771</v>
      </c>
      <c r="V632" s="83">
        <f t="shared" si="486"/>
        <v>0.30591595957258771</v>
      </c>
      <c r="W632" s="83">
        <f t="shared" si="486"/>
        <v>0.41827848670041529</v>
      </c>
      <c r="X632" s="83">
        <f t="shared" si="466"/>
        <v>0.30591595957258771</v>
      </c>
      <c r="Y632" s="83">
        <f t="shared" si="467"/>
        <v>0.30591595957258771</v>
      </c>
      <c r="Z632" s="83">
        <f t="shared" si="468"/>
        <v>0.30591595957258771</v>
      </c>
      <c r="AA632" s="83">
        <f t="shared" si="483"/>
        <v>0.30591595957258771</v>
      </c>
      <c r="AB632" s="83">
        <f t="shared" si="487"/>
        <v>0</v>
      </c>
      <c r="AC632" s="83">
        <f t="shared" si="487"/>
        <v>0</v>
      </c>
      <c r="AD632" s="83">
        <f t="shared" si="484"/>
        <v>0</v>
      </c>
      <c r="AF632" s="83">
        <f t="shared" si="485"/>
        <v>0.30591595957258771</v>
      </c>
      <c r="AG632" s="83">
        <f t="shared" si="471"/>
        <v>0.30591595957258771</v>
      </c>
      <c r="AH632" s="83">
        <f t="shared" si="472"/>
        <v>0.30591595957258771</v>
      </c>
      <c r="AI632" s="83">
        <f t="shared" si="473"/>
        <v>0.30591595957258771</v>
      </c>
      <c r="AJ632" s="83">
        <f t="shared" si="474"/>
        <v>0.30591595957258771</v>
      </c>
      <c r="AK632" s="83">
        <f t="shared" si="475"/>
        <v>0.41827848670041529</v>
      </c>
      <c r="AL632" s="83">
        <f t="shared" si="476"/>
        <v>0.30591595957258771</v>
      </c>
      <c r="AM632" s="83">
        <f t="shared" si="477"/>
        <v>0.30591595957258771</v>
      </c>
      <c r="AN632" s="83">
        <f t="shared" si="478"/>
        <v>0.30591595957258771</v>
      </c>
      <c r="AO632" s="83">
        <f t="shared" si="479"/>
        <v>0.30591595957258771</v>
      </c>
      <c r="AP632" s="83">
        <f t="shared" si="480"/>
        <v>0</v>
      </c>
      <c r="AQ632" s="83">
        <f t="shared" si="481"/>
        <v>0</v>
      </c>
      <c r="AR632" s="83">
        <f t="shared" si="482"/>
        <v>0</v>
      </c>
      <c r="AT632" t="s">
        <v>15</v>
      </c>
    </row>
    <row r="633" spans="1:46" x14ac:dyDescent="0.25">
      <c r="A633" s="10" t="str">
        <f>KPCO_Additions_Summer!A633</f>
        <v>IQW_26-30</v>
      </c>
      <c r="B633" s="10">
        <f>KPCO_Additions_Summer!B633</f>
        <v>2032</v>
      </c>
      <c r="C633" s="10" t="str">
        <f>KPCO_Additions_Summer!C633</f>
        <v>DSM Resources</v>
      </c>
      <c r="D633" s="124">
        <v>0.27040884940181453</v>
      </c>
      <c r="E633" s="124">
        <v>0.27040884940181453</v>
      </c>
      <c r="F633" s="124">
        <v>0.27040884940181453</v>
      </c>
      <c r="G633" s="124">
        <v>0.27040884940181453</v>
      </c>
      <c r="H633" s="124">
        <v>0.27040884940181453</v>
      </c>
      <c r="I633" s="103">
        <v>0.36972966195100926</v>
      </c>
      <c r="J633" s="103">
        <v>0.27040884940181453</v>
      </c>
      <c r="K633" s="103">
        <v>0.27040884940181453</v>
      </c>
      <c r="L633" s="103">
        <v>0.27040884940181453</v>
      </c>
      <c r="M633" s="103">
        <v>0.27040884940181453</v>
      </c>
      <c r="N633" s="103"/>
      <c r="O633" s="103"/>
      <c r="P633" s="102"/>
      <c r="R633" s="83">
        <f t="shared" si="460"/>
        <v>0.27040884940181453</v>
      </c>
      <c r="S633" s="83">
        <f t="shared" si="461"/>
        <v>0.27040884940181453</v>
      </c>
      <c r="T633" s="83">
        <f t="shared" si="462"/>
        <v>0.27040884940181453</v>
      </c>
      <c r="U633" s="83">
        <f t="shared" si="463"/>
        <v>0.27040884940181453</v>
      </c>
      <c r="V633" s="83">
        <f t="shared" ref="V633:W648" si="488">H633</f>
        <v>0.27040884940181453</v>
      </c>
      <c r="W633" s="83">
        <f t="shared" si="488"/>
        <v>0.36972966195100926</v>
      </c>
      <c r="X633" s="83">
        <f t="shared" si="466"/>
        <v>0.27040884940181453</v>
      </c>
      <c r="Y633" s="83">
        <f t="shared" si="467"/>
        <v>0.27040884940181453</v>
      </c>
      <c r="Z633" s="83">
        <f t="shared" si="468"/>
        <v>0.27040884940181453</v>
      </c>
      <c r="AA633" s="83">
        <f t="shared" si="483"/>
        <v>0.27040884940181453</v>
      </c>
      <c r="AB633" s="83">
        <f t="shared" ref="AB633:AC648" si="489">N633</f>
        <v>0</v>
      </c>
      <c r="AC633" s="83">
        <f t="shared" si="489"/>
        <v>0</v>
      </c>
      <c r="AD633" s="83">
        <f t="shared" si="484"/>
        <v>0</v>
      </c>
      <c r="AF633" s="83">
        <f t="shared" si="485"/>
        <v>0.27040884940181453</v>
      </c>
      <c r="AG633" s="83">
        <f t="shared" si="471"/>
        <v>0.27040884940181453</v>
      </c>
      <c r="AH633" s="83">
        <f t="shared" si="472"/>
        <v>0.27040884940181453</v>
      </c>
      <c r="AI633" s="83">
        <f t="shared" si="473"/>
        <v>0.27040884940181453</v>
      </c>
      <c r="AJ633" s="83">
        <f t="shared" si="474"/>
        <v>0.27040884940181453</v>
      </c>
      <c r="AK633" s="83">
        <f t="shared" si="475"/>
        <v>0.36972966195100926</v>
      </c>
      <c r="AL633" s="83">
        <f t="shared" si="476"/>
        <v>0.27040884940181453</v>
      </c>
      <c r="AM633" s="83">
        <f t="shared" si="477"/>
        <v>0.27040884940181453</v>
      </c>
      <c r="AN633" s="83">
        <f t="shared" si="478"/>
        <v>0.27040884940181453</v>
      </c>
      <c r="AO633" s="83">
        <f t="shared" si="479"/>
        <v>0.27040884940181453</v>
      </c>
      <c r="AP633" s="83">
        <f t="shared" si="480"/>
        <v>0</v>
      </c>
      <c r="AQ633" s="83">
        <f t="shared" si="481"/>
        <v>0</v>
      </c>
      <c r="AR633" s="83">
        <f t="shared" si="482"/>
        <v>0</v>
      </c>
      <c r="AT633" t="s">
        <v>15</v>
      </c>
    </row>
    <row r="634" spans="1:46" x14ac:dyDescent="0.25">
      <c r="A634" s="10" t="str">
        <f>KPCO_Additions_Summer!A634</f>
        <v>IQW_26-30</v>
      </c>
      <c r="B634" s="10">
        <f>KPCO_Additions_Summer!B634</f>
        <v>2033</v>
      </c>
      <c r="C634" s="10" t="str">
        <f>KPCO_Additions_Summer!C634</f>
        <v>DSM Resources</v>
      </c>
      <c r="D634" s="124">
        <v>0.23390094815827983</v>
      </c>
      <c r="E634" s="124">
        <v>0.23390094815827983</v>
      </c>
      <c r="F634" s="124">
        <v>0.23390094815827983</v>
      </c>
      <c r="G634" s="124">
        <v>0.23390094815827983</v>
      </c>
      <c r="H634" s="124">
        <v>0.23390094815827983</v>
      </c>
      <c r="I634" s="103">
        <v>0.3198124568921783</v>
      </c>
      <c r="J634" s="103">
        <v>0.23390094815827983</v>
      </c>
      <c r="K634" s="103">
        <v>0.23390094815827983</v>
      </c>
      <c r="L634" s="103">
        <v>0.23390094815827983</v>
      </c>
      <c r="M634" s="103">
        <v>0.23390094815827983</v>
      </c>
      <c r="N634" s="103"/>
      <c r="O634" s="103"/>
      <c r="P634" s="102"/>
      <c r="R634" s="83">
        <f t="shared" si="460"/>
        <v>0.23390094815827983</v>
      </c>
      <c r="S634" s="83">
        <f t="shared" si="461"/>
        <v>0.23390094815827983</v>
      </c>
      <c r="T634" s="83">
        <f t="shared" si="462"/>
        <v>0.23390094815827983</v>
      </c>
      <c r="U634" s="83">
        <f t="shared" si="463"/>
        <v>0.23390094815827983</v>
      </c>
      <c r="V634" s="83">
        <f t="shared" si="488"/>
        <v>0.23390094815827983</v>
      </c>
      <c r="W634" s="83">
        <f t="shared" si="488"/>
        <v>0.3198124568921783</v>
      </c>
      <c r="X634" s="83">
        <f t="shared" si="466"/>
        <v>0.23390094815827983</v>
      </c>
      <c r="Y634" s="83">
        <f t="shared" si="467"/>
        <v>0.23390094815827983</v>
      </c>
      <c r="Z634" s="83">
        <f t="shared" si="468"/>
        <v>0.23390094815827983</v>
      </c>
      <c r="AA634" s="83">
        <f t="shared" si="483"/>
        <v>0.23390094815827983</v>
      </c>
      <c r="AB634" s="83">
        <f t="shared" si="489"/>
        <v>0</v>
      </c>
      <c r="AC634" s="83">
        <f t="shared" si="489"/>
        <v>0</v>
      </c>
      <c r="AD634" s="83">
        <f t="shared" si="484"/>
        <v>0</v>
      </c>
      <c r="AF634" s="83">
        <f t="shared" si="485"/>
        <v>0.23390094815827983</v>
      </c>
      <c r="AG634" s="83">
        <f t="shared" si="471"/>
        <v>0.23390094815827983</v>
      </c>
      <c r="AH634" s="83">
        <f t="shared" si="472"/>
        <v>0.23390094815827983</v>
      </c>
      <c r="AI634" s="83">
        <f t="shared" si="473"/>
        <v>0.23390094815827983</v>
      </c>
      <c r="AJ634" s="83">
        <f t="shared" si="474"/>
        <v>0.23390094815827983</v>
      </c>
      <c r="AK634" s="83">
        <f t="shared" si="475"/>
        <v>0.3198124568921783</v>
      </c>
      <c r="AL634" s="83">
        <f t="shared" si="476"/>
        <v>0.23390094815827983</v>
      </c>
      <c r="AM634" s="83">
        <f t="shared" si="477"/>
        <v>0.23390094815827983</v>
      </c>
      <c r="AN634" s="83">
        <f t="shared" si="478"/>
        <v>0.23390094815827983</v>
      </c>
      <c r="AO634" s="83">
        <f t="shared" si="479"/>
        <v>0.23390094815827983</v>
      </c>
      <c r="AP634" s="83">
        <f t="shared" si="480"/>
        <v>0</v>
      </c>
      <c r="AQ634" s="83">
        <f t="shared" si="481"/>
        <v>0</v>
      </c>
      <c r="AR634" s="83">
        <f t="shared" si="482"/>
        <v>0</v>
      </c>
      <c r="AT634" t="s">
        <v>15</v>
      </c>
    </row>
    <row r="635" spans="1:46" x14ac:dyDescent="0.25">
      <c r="A635" s="10" t="str">
        <f>KPCO_Additions_Summer!A635</f>
        <v>IQW_26-30</v>
      </c>
      <c r="B635" s="10">
        <f>KPCO_Additions_Summer!B635</f>
        <v>2034</v>
      </c>
      <c r="C635" s="10" t="str">
        <f>KPCO_Additions_Summer!C635</f>
        <v>DSM Resources</v>
      </c>
      <c r="D635" s="124">
        <v>0.19727116921750396</v>
      </c>
      <c r="E635" s="124">
        <v>0.19727116921750396</v>
      </c>
      <c r="F635" s="124">
        <v>0.19727116921750396</v>
      </c>
      <c r="G635" s="124">
        <v>0.19727116921750396</v>
      </c>
      <c r="H635" s="124">
        <v>0.19727116921750396</v>
      </c>
      <c r="I635" s="103">
        <v>0.26972860861919207</v>
      </c>
      <c r="J635" s="103">
        <v>0.19727116921750396</v>
      </c>
      <c r="K635" s="103">
        <v>0.19727116921750396</v>
      </c>
      <c r="L635" s="103">
        <v>0.19727116921750396</v>
      </c>
      <c r="M635" s="103">
        <v>0.19727116921750396</v>
      </c>
      <c r="N635" s="103"/>
      <c r="O635" s="103"/>
      <c r="P635" s="102"/>
      <c r="R635" s="83">
        <f t="shared" si="460"/>
        <v>0.19727116921750396</v>
      </c>
      <c r="S635" s="83">
        <f t="shared" si="461"/>
        <v>0.19727116921750396</v>
      </c>
      <c r="T635" s="83">
        <f t="shared" si="462"/>
        <v>0.19727116921750396</v>
      </c>
      <c r="U635" s="83">
        <f t="shared" si="463"/>
        <v>0.19727116921750396</v>
      </c>
      <c r="V635" s="83">
        <f t="shared" si="488"/>
        <v>0.19727116921750396</v>
      </c>
      <c r="W635" s="83">
        <f t="shared" si="488"/>
        <v>0.26972860861919207</v>
      </c>
      <c r="X635" s="83">
        <f t="shared" si="466"/>
        <v>0.19727116921750396</v>
      </c>
      <c r="Y635" s="83">
        <f t="shared" si="467"/>
        <v>0.19727116921750396</v>
      </c>
      <c r="Z635" s="83">
        <f t="shared" si="468"/>
        <v>0.19727116921750396</v>
      </c>
      <c r="AA635" s="83">
        <f t="shared" si="483"/>
        <v>0.19727116921750396</v>
      </c>
      <c r="AB635" s="83">
        <f t="shared" si="489"/>
        <v>0</v>
      </c>
      <c r="AC635" s="83">
        <f t="shared" si="489"/>
        <v>0</v>
      </c>
      <c r="AD635" s="83">
        <f t="shared" si="484"/>
        <v>0</v>
      </c>
      <c r="AF635" s="83">
        <f t="shared" si="485"/>
        <v>0.19727116921750396</v>
      </c>
      <c r="AG635" s="83">
        <f t="shared" si="471"/>
        <v>0.19727116921750396</v>
      </c>
      <c r="AH635" s="83">
        <f t="shared" si="472"/>
        <v>0.19727116921750396</v>
      </c>
      <c r="AI635" s="83">
        <f t="shared" si="473"/>
        <v>0.19727116921750396</v>
      </c>
      <c r="AJ635" s="83">
        <f t="shared" si="474"/>
        <v>0.19727116921750396</v>
      </c>
      <c r="AK635" s="83">
        <f t="shared" si="475"/>
        <v>0.26972860861919207</v>
      </c>
      <c r="AL635" s="83">
        <f t="shared" si="476"/>
        <v>0.19727116921750396</v>
      </c>
      <c r="AM635" s="83">
        <f t="shared" si="477"/>
        <v>0.19727116921750396</v>
      </c>
      <c r="AN635" s="83">
        <f t="shared" si="478"/>
        <v>0.19727116921750396</v>
      </c>
      <c r="AO635" s="83">
        <f t="shared" si="479"/>
        <v>0.19727116921750396</v>
      </c>
      <c r="AP635" s="83">
        <f t="shared" si="480"/>
        <v>0</v>
      </c>
      <c r="AQ635" s="83">
        <f t="shared" si="481"/>
        <v>0</v>
      </c>
      <c r="AR635" s="83">
        <f t="shared" si="482"/>
        <v>0</v>
      </c>
      <c r="AT635" t="s">
        <v>15</v>
      </c>
    </row>
    <row r="636" spans="1:46" x14ac:dyDescent="0.25">
      <c r="A636" s="10" t="str">
        <f>KPCO_Additions_Summer!A636</f>
        <v>IQW_26-30</v>
      </c>
      <c r="B636" s="10">
        <f>KPCO_Additions_Summer!B636</f>
        <v>2035</v>
      </c>
      <c r="C636" s="10" t="str">
        <f>KPCO_Additions_Summer!C636</f>
        <v>DSM Resources</v>
      </c>
      <c r="D636" s="124">
        <v>0.16146676174518343</v>
      </c>
      <c r="E636" s="124">
        <v>0.16146676174518343</v>
      </c>
      <c r="F636" s="124">
        <v>0.16146676174518343</v>
      </c>
      <c r="G636" s="124">
        <v>0.16146676174518343</v>
      </c>
      <c r="H636" s="124">
        <v>0.16146676174518343</v>
      </c>
      <c r="I636" s="103">
        <v>0.22077328966279838</v>
      </c>
      <c r="J636" s="103">
        <v>0.16146676174518343</v>
      </c>
      <c r="K636" s="103">
        <v>0.16146676174518343</v>
      </c>
      <c r="L636" s="103">
        <v>0.16146676174518343</v>
      </c>
      <c r="M636" s="103">
        <v>0.16146676174518343</v>
      </c>
      <c r="N636" s="103"/>
      <c r="O636" s="103"/>
      <c r="P636" s="102"/>
      <c r="R636" s="83">
        <f t="shared" si="460"/>
        <v>0.16146676174518343</v>
      </c>
      <c r="S636" s="83">
        <f t="shared" si="461"/>
        <v>0.16146676174518343</v>
      </c>
      <c r="T636" s="83">
        <f t="shared" si="462"/>
        <v>0.16146676174518343</v>
      </c>
      <c r="U636" s="83">
        <f t="shared" si="463"/>
        <v>0.16146676174518343</v>
      </c>
      <c r="V636" s="83">
        <f t="shared" si="488"/>
        <v>0.16146676174518343</v>
      </c>
      <c r="W636" s="83">
        <f t="shared" si="488"/>
        <v>0.22077328966279838</v>
      </c>
      <c r="X636" s="83">
        <f t="shared" si="466"/>
        <v>0.16146676174518343</v>
      </c>
      <c r="Y636" s="83">
        <f t="shared" si="467"/>
        <v>0.16146676174518343</v>
      </c>
      <c r="Z636" s="83">
        <f t="shared" si="468"/>
        <v>0.16146676174518343</v>
      </c>
      <c r="AA636" s="83">
        <f t="shared" si="483"/>
        <v>0.16146676174518343</v>
      </c>
      <c r="AB636" s="83">
        <f t="shared" si="489"/>
        <v>0</v>
      </c>
      <c r="AC636" s="83">
        <f t="shared" si="489"/>
        <v>0</v>
      </c>
      <c r="AD636" s="83">
        <f t="shared" si="484"/>
        <v>0</v>
      </c>
      <c r="AF636" s="83">
        <f t="shared" si="485"/>
        <v>0.16146676174518343</v>
      </c>
      <c r="AG636" s="83">
        <f t="shared" si="471"/>
        <v>0.16146676174518343</v>
      </c>
      <c r="AH636" s="83">
        <f t="shared" si="472"/>
        <v>0.16146676174518343</v>
      </c>
      <c r="AI636" s="83">
        <f t="shared" si="473"/>
        <v>0.16146676174518343</v>
      </c>
      <c r="AJ636" s="83">
        <f t="shared" si="474"/>
        <v>0.16146676174518343</v>
      </c>
      <c r="AK636" s="83">
        <f t="shared" si="475"/>
        <v>0.22077328966279838</v>
      </c>
      <c r="AL636" s="83">
        <f t="shared" si="476"/>
        <v>0.16146676174518343</v>
      </c>
      <c r="AM636" s="83">
        <f t="shared" si="477"/>
        <v>0.16146676174518343</v>
      </c>
      <c r="AN636" s="83">
        <f t="shared" si="478"/>
        <v>0.16146676174518343</v>
      </c>
      <c r="AO636" s="83">
        <f t="shared" si="479"/>
        <v>0.16146676174518343</v>
      </c>
      <c r="AP636" s="83">
        <f t="shared" si="480"/>
        <v>0</v>
      </c>
      <c r="AQ636" s="83">
        <f t="shared" si="481"/>
        <v>0</v>
      </c>
      <c r="AR636" s="83">
        <f t="shared" si="482"/>
        <v>0</v>
      </c>
      <c r="AT636" t="s">
        <v>15</v>
      </c>
    </row>
    <row r="637" spans="1:46" x14ac:dyDescent="0.25">
      <c r="A637" s="10" t="str">
        <f>KPCO_Additions_Summer!A637</f>
        <v>IQW_26-30</v>
      </c>
      <c r="B637" s="10">
        <f>KPCO_Additions_Summer!B637</f>
        <v>2036</v>
      </c>
      <c r="C637" s="10" t="str">
        <f>KPCO_Additions_Summer!C637</f>
        <v>DSM Resources</v>
      </c>
      <c r="D637" s="124">
        <v>0.12746846888980731</v>
      </c>
      <c r="E637" s="124">
        <v>0.12746846888980731</v>
      </c>
      <c r="F637" s="124">
        <v>0.12746846888980731</v>
      </c>
      <c r="G637" s="124">
        <v>0.12746846888980731</v>
      </c>
      <c r="H637" s="124">
        <v>0.12746846888980731</v>
      </c>
      <c r="I637" s="103">
        <v>0.1742874688320942</v>
      </c>
      <c r="J637" s="103">
        <v>0.12746846888980731</v>
      </c>
      <c r="K637" s="103">
        <v>0.12746846888980731</v>
      </c>
      <c r="L637" s="103">
        <v>0.12746846888980731</v>
      </c>
      <c r="M637" s="103">
        <v>0.12746846888980731</v>
      </c>
      <c r="N637" s="103"/>
      <c r="O637" s="103"/>
      <c r="P637" s="102"/>
      <c r="R637" s="83">
        <f t="shared" si="460"/>
        <v>0.12746846888980731</v>
      </c>
      <c r="S637" s="83">
        <f t="shared" si="461"/>
        <v>0.12746846888980731</v>
      </c>
      <c r="T637" s="83">
        <f t="shared" si="462"/>
        <v>0.12746846888980731</v>
      </c>
      <c r="U637" s="83">
        <f t="shared" si="463"/>
        <v>0.12746846888980731</v>
      </c>
      <c r="V637" s="83">
        <f t="shared" si="488"/>
        <v>0.12746846888980731</v>
      </c>
      <c r="W637" s="83">
        <f t="shared" si="488"/>
        <v>0.1742874688320942</v>
      </c>
      <c r="X637" s="83">
        <f t="shared" si="466"/>
        <v>0.12746846888980731</v>
      </c>
      <c r="Y637" s="83">
        <f t="shared" si="467"/>
        <v>0.12746846888980731</v>
      </c>
      <c r="Z637" s="83">
        <f t="shared" si="468"/>
        <v>0.12746846888980731</v>
      </c>
      <c r="AA637" s="83">
        <f t="shared" si="483"/>
        <v>0.12746846888980731</v>
      </c>
      <c r="AB637" s="83">
        <f t="shared" si="489"/>
        <v>0</v>
      </c>
      <c r="AC637" s="83">
        <f t="shared" si="489"/>
        <v>0</v>
      </c>
      <c r="AD637" s="83">
        <f t="shared" si="484"/>
        <v>0</v>
      </c>
      <c r="AF637" s="83">
        <f t="shared" si="485"/>
        <v>0.12746846888980731</v>
      </c>
      <c r="AG637" s="83">
        <f t="shared" si="471"/>
        <v>0.12746846888980731</v>
      </c>
      <c r="AH637" s="83">
        <f t="shared" si="472"/>
        <v>0.12746846888980731</v>
      </c>
      <c r="AI637" s="83">
        <f t="shared" si="473"/>
        <v>0.12746846888980731</v>
      </c>
      <c r="AJ637" s="83">
        <f t="shared" si="474"/>
        <v>0.12746846888980731</v>
      </c>
      <c r="AK637" s="83">
        <f t="shared" si="475"/>
        <v>0.1742874688320942</v>
      </c>
      <c r="AL637" s="83">
        <f t="shared" si="476"/>
        <v>0.12746846888980731</v>
      </c>
      <c r="AM637" s="83">
        <f t="shared" si="477"/>
        <v>0.12746846888980731</v>
      </c>
      <c r="AN637" s="83">
        <f t="shared" si="478"/>
        <v>0.12746846888980731</v>
      </c>
      <c r="AO637" s="83">
        <f t="shared" si="479"/>
        <v>0.12746846888980731</v>
      </c>
      <c r="AP637" s="83">
        <f t="shared" si="480"/>
        <v>0</v>
      </c>
      <c r="AQ637" s="83">
        <f t="shared" si="481"/>
        <v>0</v>
      </c>
      <c r="AR637" s="83">
        <f t="shared" si="482"/>
        <v>0</v>
      </c>
      <c r="AT637" t="s">
        <v>15</v>
      </c>
    </row>
    <row r="638" spans="1:46" x14ac:dyDescent="0.25">
      <c r="A638" s="10" t="str">
        <f>KPCO_Additions_Summer!A638</f>
        <v>IQW_26-30</v>
      </c>
      <c r="B638" s="10">
        <f>KPCO_Additions_Summer!B638</f>
        <v>2037</v>
      </c>
      <c r="C638" s="10" t="str">
        <f>KPCO_Additions_Summer!C638</f>
        <v>DSM Resources</v>
      </c>
      <c r="D638" s="124">
        <v>9.6245825411019101E-2</v>
      </c>
      <c r="E638" s="124">
        <v>9.6245825411019101E-2</v>
      </c>
      <c r="F638" s="124">
        <v>9.6245825411019101E-2</v>
      </c>
      <c r="G638" s="124">
        <v>9.6245825411019101E-2</v>
      </c>
      <c r="H638" s="124">
        <v>9.6245825411019101E-2</v>
      </c>
      <c r="I638" s="103">
        <v>0.1315967897209401</v>
      </c>
      <c r="J638" s="103">
        <v>9.6245825411019101E-2</v>
      </c>
      <c r="K638" s="103">
        <v>9.6245825411019101E-2</v>
      </c>
      <c r="L638" s="103">
        <v>9.6245825411019101E-2</v>
      </c>
      <c r="M638" s="103">
        <v>9.6245825411019101E-2</v>
      </c>
      <c r="N638" s="103"/>
      <c r="O638" s="103"/>
      <c r="P638" s="102"/>
      <c r="R638" s="83">
        <f t="shared" si="460"/>
        <v>9.6245825411019101E-2</v>
      </c>
      <c r="S638" s="83">
        <f t="shared" si="461"/>
        <v>9.6245825411019101E-2</v>
      </c>
      <c r="T638" s="83">
        <f t="shared" si="462"/>
        <v>9.6245825411019101E-2</v>
      </c>
      <c r="U638" s="83">
        <f t="shared" si="463"/>
        <v>9.6245825411019101E-2</v>
      </c>
      <c r="V638" s="83">
        <f t="shared" si="488"/>
        <v>9.6245825411019101E-2</v>
      </c>
      <c r="W638" s="83">
        <f t="shared" si="488"/>
        <v>0.1315967897209401</v>
      </c>
      <c r="X638" s="83">
        <f t="shared" si="466"/>
        <v>9.6245825411019101E-2</v>
      </c>
      <c r="Y638" s="83">
        <f t="shared" si="467"/>
        <v>9.6245825411019101E-2</v>
      </c>
      <c r="Z638" s="83">
        <f t="shared" si="468"/>
        <v>9.6245825411019101E-2</v>
      </c>
      <c r="AA638" s="83">
        <f t="shared" si="483"/>
        <v>9.6245825411019101E-2</v>
      </c>
      <c r="AB638" s="83">
        <f t="shared" si="489"/>
        <v>0</v>
      </c>
      <c r="AC638" s="83">
        <f t="shared" si="489"/>
        <v>0</v>
      </c>
      <c r="AD638" s="83">
        <f t="shared" si="484"/>
        <v>0</v>
      </c>
      <c r="AF638" s="83">
        <f t="shared" si="485"/>
        <v>9.6245825411019101E-2</v>
      </c>
      <c r="AG638" s="83">
        <f t="shared" si="471"/>
        <v>9.6245825411019101E-2</v>
      </c>
      <c r="AH638" s="83">
        <f t="shared" si="472"/>
        <v>9.6245825411019101E-2</v>
      </c>
      <c r="AI638" s="83">
        <f t="shared" si="473"/>
        <v>9.6245825411019101E-2</v>
      </c>
      <c r="AJ638" s="83">
        <f t="shared" si="474"/>
        <v>9.6245825411019101E-2</v>
      </c>
      <c r="AK638" s="83">
        <f t="shared" si="475"/>
        <v>0.1315967897209401</v>
      </c>
      <c r="AL638" s="83">
        <f t="shared" si="476"/>
        <v>9.6245825411019101E-2</v>
      </c>
      <c r="AM638" s="83">
        <f t="shared" si="477"/>
        <v>9.6245825411019101E-2</v>
      </c>
      <c r="AN638" s="83">
        <f t="shared" si="478"/>
        <v>9.6245825411019101E-2</v>
      </c>
      <c r="AO638" s="83">
        <f t="shared" si="479"/>
        <v>9.6245825411019101E-2</v>
      </c>
      <c r="AP638" s="83">
        <f t="shared" si="480"/>
        <v>0</v>
      </c>
      <c r="AQ638" s="83">
        <f t="shared" si="481"/>
        <v>0</v>
      </c>
      <c r="AR638" s="83">
        <f t="shared" si="482"/>
        <v>0</v>
      </c>
      <c r="AT638" t="s">
        <v>15</v>
      </c>
    </row>
    <row r="639" spans="1:46" x14ac:dyDescent="0.25">
      <c r="A639" s="10" t="str">
        <f>KPCO_Additions_Summer!A639</f>
        <v>IQW_26-30</v>
      </c>
      <c r="B639" s="10">
        <f>KPCO_Additions_Summer!B639</f>
        <v>2038</v>
      </c>
      <c r="C639" s="10" t="str">
        <f>KPCO_Additions_Summer!C639</f>
        <v>DSM Resources</v>
      </c>
      <c r="D639" s="124">
        <v>6.8702159180821246E-2</v>
      </c>
      <c r="E639" s="124">
        <v>6.8702159180821246E-2</v>
      </c>
      <c r="F639" s="124">
        <v>6.8702159180821246E-2</v>
      </c>
      <c r="G639" s="124">
        <v>6.8702159180821246E-2</v>
      </c>
      <c r="H639" s="124">
        <v>6.8702159180821246E-2</v>
      </c>
      <c r="I639" s="103">
        <v>9.3936371333337793E-2</v>
      </c>
      <c r="J639" s="103">
        <v>6.8702159180821246E-2</v>
      </c>
      <c r="K639" s="103">
        <v>6.8702159180821246E-2</v>
      </c>
      <c r="L639" s="103">
        <v>6.8702159180821246E-2</v>
      </c>
      <c r="M639" s="103">
        <v>6.8702159180821246E-2</v>
      </c>
      <c r="N639" s="103"/>
      <c r="O639" s="103"/>
      <c r="P639" s="102"/>
      <c r="R639" s="83">
        <f t="shared" si="460"/>
        <v>6.8702159180821246E-2</v>
      </c>
      <c r="S639" s="83">
        <f t="shared" si="461"/>
        <v>6.8702159180821246E-2</v>
      </c>
      <c r="T639" s="83">
        <f t="shared" si="462"/>
        <v>6.8702159180821246E-2</v>
      </c>
      <c r="U639" s="83">
        <f t="shared" si="463"/>
        <v>6.8702159180821246E-2</v>
      </c>
      <c r="V639" s="83">
        <f t="shared" si="488"/>
        <v>6.8702159180821246E-2</v>
      </c>
      <c r="W639" s="83">
        <f t="shared" si="488"/>
        <v>9.3936371333337793E-2</v>
      </c>
      <c r="X639" s="83">
        <f t="shared" si="466"/>
        <v>6.8702159180821246E-2</v>
      </c>
      <c r="Y639" s="83">
        <f t="shared" si="467"/>
        <v>6.8702159180821246E-2</v>
      </c>
      <c r="Z639" s="83">
        <f t="shared" si="468"/>
        <v>6.8702159180821246E-2</v>
      </c>
      <c r="AA639" s="83">
        <f t="shared" si="483"/>
        <v>6.8702159180821246E-2</v>
      </c>
      <c r="AB639" s="83">
        <f t="shared" si="489"/>
        <v>0</v>
      </c>
      <c r="AC639" s="83">
        <f t="shared" si="489"/>
        <v>0</v>
      </c>
      <c r="AD639" s="83">
        <f t="shared" si="484"/>
        <v>0</v>
      </c>
      <c r="AF639" s="83">
        <f t="shared" si="485"/>
        <v>6.8702159180821246E-2</v>
      </c>
      <c r="AG639" s="83">
        <f t="shared" si="471"/>
        <v>6.8702159180821246E-2</v>
      </c>
      <c r="AH639" s="83">
        <f t="shared" si="472"/>
        <v>6.8702159180821246E-2</v>
      </c>
      <c r="AI639" s="83">
        <f t="shared" si="473"/>
        <v>6.8702159180821246E-2</v>
      </c>
      <c r="AJ639" s="83">
        <f t="shared" si="474"/>
        <v>6.8702159180821246E-2</v>
      </c>
      <c r="AK639" s="83">
        <f t="shared" si="475"/>
        <v>9.3936371333337793E-2</v>
      </c>
      <c r="AL639" s="83">
        <f t="shared" si="476"/>
        <v>6.8702159180821246E-2</v>
      </c>
      <c r="AM639" s="83">
        <f t="shared" si="477"/>
        <v>6.8702159180821246E-2</v>
      </c>
      <c r="AN639" s="83">
        <f t="shared" si="478"/>
        <v>6.8702159180821246E-2</v>
      </c>
      <c r="AO639" s="83">
        <f t="shared" si="479"/>
        <v>6.8702159180821246E-2</v>
      </c>
      <c r="AP639" s="83">
        <f t="shared" si="480"/>
        <v>0</v>
      </c>
      <c r="AQ639" s="83">
        <f t="shared" si="481"/>
        <v>0</v>
      </c>
      <c r="AR639" s="83">
        <f t="shared" si="482"/>
        <v>0</v>
      </c>
      <c r="AT639" t="s">
        <v>15</v>
      </c>
    </row>
    <row r="640" spans="1:46" x14ac:dyDescent="0.25">
      <c r="A640" s="10" t="str">
        <f>KPCO_Additions_Summer!A640</f>
        <v>IQW_26-30</v>
      </c>
      <c r="B640" s="10">
        <f>KPCO_Additions_Summer!B640</f>
        <v>2039</v>
      </c>
      <c r="C640" s="10" t="str">
        <f>KPCO_Additions_Summer!C640</f>
        <v>DSM Resources</v>
      </c>
      <c r="D640" s="124">
        <v>4.5608859411495839E-2</v>
      </c>
      <c r="E640" s="124">
        <v>4.5608859411495839E-2</v>
      </c>
      <c r="F640" s="124">
        <v>4.5608859411495839E-2</v>
      </c>
      <c r="G640" s="124">
        <v>4.5608859411495839E-2</v>
      </c>
      <c r="H640" s="124">
        <v>4.5608859411495839E-2</v>
      </c>
      <c r="I640" s="103">
        <v>6.2360933118449598E-2</v>
      </c>
      <c r="J640" s="103">
        <v>4.5608859411495839E-2</v>
      </c>
      <c r="K640" s="103">
        <v>4.5608859411495839E-2</v>
      </c>
      <c r="L640" s="103">
        <v>4.5608859411495839E-2</v>
      </c>
      <c r="M640" s="103">
        <v>4.5608859411495839E-2</v>
      </c>
      <c r="N640" s="103"/>
      <c r="O640" s="103"/>
      <c r="P640" s="102"/>
      <c r="R640" s="83">
        <f t="shared" si="460"/>
        <v>4.5608859411495839E-2</v>
      </c>
      <c r="S640" s="83">
        <f t="shared" si="461"/>
        <v>4.5608859411495839E-2</v>
      </c>
      <c r="T640" s="83">
        <f t="shared" si="462"/>
        <v>4.5608859411495839E-2</v>
      </c>
      <c r="U640" s="83">
        <f t="shared" si="463"/>
        <v>4.5608859411495839E-2</v>
      </c>
      <c r="V640" s="83">
        <f t="shared" si="488"/>
        <v>4.5608859411495839E-2</v>
      </c>
      <c r="W640" s="83">
        <f t="shared" si="488"/>
        <v>6.2360933118449598E-2</v>
      </c>
      <c r="X640" s="83">
        <f t="shared" si="466"/>
        <v>4.5608859411495839E-2</v>
      </c>
      <c r="Y640" s="83">
        <f t="shared" si="467"/>
        <v>4.5608859411495839E-2</v>
      </c>
      <c r="Z640" s="83">
        <f t="shared" si="468"/>
        <v>4.5608859411495839E-2</v>
      </c>
      <c r="AA640" s="83">
        <f t="shared" si="483"/>
        <v>4.5608859411495839E-2</v>
      </c>
      <c r="AB640" s="83">
        <f t="shared" si="489"/>
        <v>0</v>
      </c>
      <c r="AC640" s="83">
        <f t="shared" si="489"/>
        <v>0</v>
      </c>
      <c r="AD640" s="83">
        <f t="shared" si="484"/>
        <v>0</v>
      </c>
      <c r="AF640" s="83">
        <f t="shared" si="485"/>
        <v>4.5608859411495839E-2</v>
      </c>
      <c r="AG640" s="83">
        <f t="shared" si="471"/>
        <v>4.5608859411495839E-2</v>
      </c>
      <c r="AH640" s="83">
        <f t="shared" si="472"/>
        <v>4.5608859411495839E-2</v>
      </c>
      <c r="AI640" s="83">
        <f t="shared" si="473"/>
        <v>4.5608859411495839E-2</v>
      </c>
      <c r="AJ640" s="83">
        <f t="shared" si="474"/>
        <v>4.5608859411495839E-2</v>
      </c>
      <c r="AK640" s="83">
        <f t="shared" si="475"/>
        <v>6.2360933118449598E-2</v>
      </c>
      <c r="AL640" s="83">
        <f t="shared" si="476"/>
        <v>4.5608859411495839E-2</v>
      </c>
      <c r="AM640" s="83">
        <f t="shared" si="477"/>
        <v>4.5608859411495839E-2</v>
      </c>
      <c r="AN640" s="83">
        <f t="shared" si="478"/>
        <v>4.5608859411495839E-2</v>
      </c>
      <c r="AO640" s="83">
        <f t="shared" si="479"/>
        <v>4.5608859411495839E-2</v>
      </c>
      <c r="AP640" s="83">
        <f t="shared" si="480"/>
        <v>0</v>
      </c>
      <c r="AQ640" s="83">
        <f t="shared" si="481"/>
        <v>0</v>
      </c>
      <c r="AR640" s="83">
        <f t="shared" si="482"/>
        <v>0</v>
      </c>
      <c r="AT640" t="s">
        <v>15</v>
      </c>
    </row>
    <row r="641" spans="1:46" x14ac:dyDescent="0.25">
      <c r="A641" s="10" t="str">
        <f>KPCO_Additions_Summer!A641</f>
        <v>IQW_26-30</v>
      </c>
      <c r="B641" s="10">
        <f>KPCO_Additions_Summer!B641</f>
        <v>2040</v>
      </c>
      <c r="C641" s="10" t="str">
        <f>KPCO_Additions_Summer!C641</f>
        <v>DSM Resources</v>
      </c>
      <c r="D641" s="124">
        <v>2.7472901177717186E-2</v>
      </c>
      <c r="E641" s="124">
        <v>2.7472901177717186E-2</v>
      </c>
      <c r="F641" s="124">
        <v>2.7472901177717186E-2</v>
      </c>
      <c r="G641" s="124">
        <v>2.7472901177717186E-2</v>
      </c>
      <c r="H641" s="124">
        <v>2.7472901177717186E-2</v>
      </c>
      <c r="I641" s="103">
        <v>3.7563661424989958E-2</v>
      </c>
      <c r="J641" s="103">
        <v>2.7472901177717186E-2</v>
      </c>
      <c r="K641" s="103">
        <v>2.7472901177717186E-2</v>
      </c>
      <c r="L641" s="103">
        <v>2.7472901177717186E-2</v>
      </c>
      <c r="M641" s="103">
        <v>2.7472901177717186E-2</v>
      </c>
      <c r="N641" s="103"/>
      <c r="O641" s="103"/>
      <c r="P641" s="102"/>
      <c r="R641" s="83">
        <f t="shared" si="460"/>
        <v>2.7472901177717186E-2</v>
      </c>
      <c r="S641" s="83">
        <f t="shared" si="461"/>
        <v>2.7472901177717186E-2</v>
      </c>
      <c r="T641" s="83">
        <f t="shared" si="462"/>
        <v>2.7472901177717186E-2</v>
      </c>
      <c r="U641" s="83">
        <f t="shared" si="463"/>
        <v>2.7472901177717186E-2</v>
      </c>
      <c r="V641" s="83">
        <f t="shared" si="488"/>
        <v>2.7472901177717186E-2</v>
      </c>
      <c r="W641" s="83">
        <f t="shared" si="488"/>
        <v>3.7563661424989958E-2</v>
      </c>
      <c r="X641" s="83">
        <f t="shared" si="466"/>
        <v>2.7472901177717186E-2</v>
      </c>
      <c r="Y641" s="83">
        <f t="shared" si="467"/>
        <v>2.7472901177717186E-2</v>
      </c>
      <c r="Z641" s="83">
        <f t="shared" si="468"/>
        <v>2.7472901177717186E-2</v>
      </c>
      <c r="AA641" s="83">
        <f t="shared" si="483"/>
        <v>2.7472901177717186E-2</v>
      </c>
      <c r="AB641" s="83">
        <f t="shared" si="489"/>
        <v>0</v>
      </c>
      <c r="AC641" s="83">
        <f t="shared" si="489"/>
        <v>0</v>
      </c>
      <c r="AD641" s="83">
        <f t="shared" si="484"/>
        <v>0</v>
      </c>
      <c r="AF641" s="83">
        <f t="shared" si="485"/>
        <v>2.7472901177717186E-2</v>
      </c>
      <c r="AG641" s="83">
        <f t="shared" si="471"/>
        <v>2.7472901177717186E-2</v>
      </c>
      <c r="AH641" s="83">
        <f t="shared" si="472"/>
        <v>2.7472901177717186E-2</v>
      </c>
      <c r="AI641" s="83">
        <f t="shared" si="473"/>
        <v>2.7472901177717186E-2</v>
      </c>
      <c r="AJ641" s="83">
        <f t="shared" si="474"/>
        <v>2.7472901177717186E-2</v>
      </c>
      <c r="AK641" s="83">
        <f t="shared" si="475"/>
        <v>3.7563661424989958E-2</v>
      </c>
      <c r="AL641" s="83">
        <f t="shared" si="476"/>
        <v>2.7472901177717186E-2</v>
      </c>
      <c r="AM641" s="83">
        <f t="shared" si="477"/>
        <v>2.7472901177717186E-2</v>
      </c>
      <c r="AN641" s="83">
        <f t="shared" si="478"/>
        <v>2.7472901177717186E-2</v>
      </c>
      <c r="AO641" s="83">
        <f t="shared" si="479"/>
        <v>2.7472901177717186E-2</v>
      </c>
      <c r="AP641" s="83">
        <f t="shared" si="480"/>
        <v>0</v>
      </c>
      <c r="AQ641" s="83">
        <f t="shared" si="481"/>
        <v>0</v>
      </c>
      <c r="AR641" s="83">
        <f t="shared" si="482"/>
        <v>0</v>
      </c>
      <c r="AT641" t="s">
        <v>15</v>
      </c>
    </row>
    <row r="642" spans="1:46" x14ac:dyDescent="0.25">
      <c r="A642" s="10" t="str">
        <f>KPCO_Additions_Summer!A642</f>
        <v>IQW_26-30</v>
      </c>
      <c r="B642" s="10">
        <f>KPCO_Additions_Summer!B642</f>
        <v>2041</v>
      </c>
      <c r="C642" s="10" t="str">
        <f>KPCO_Additions_Summer!C642</f>
        <v>DSM Resources</v>
      </c>
      <c r="D642" s="124">
        <v>1.4650998159138666E-2</v>
      </c>
      <c r="E642" s="124">
        <v>1.4650998159138666E-2</v>
      </c>
      <c r="F642" s="124">
        <v>1.4650998159138666E-2</v>
      </c>
      <c r="G642" s="124">
        <v>1.4650998159138666E-2</v>
      </c>
      <c r="H642" s="124">
        <v>1.4650998159138666E-2</v>
      </c>
      <c r="I642" s="103">
        <v>2.0032290395104388E-2</v>
      </c>
      <c r="J642" s="103">
        <v>1.4650998159138666E-2</v>
      </c>
      <c r="K642" s="103">
        <v>1.4650998159138666E-2</v>
      </c>
      <c r="L642" s="103">
        <v>1.4650998159138666E-2</v>
      </c>
      <c r="M642" s="103">
        <v>1.4650998159138666E-2</v>
      </c>
      <c r="N642" s="103"/>
      <c r="O642" s="103"/>
      <c r="P642" s="102"/>
      <c r="R642" s="83">
        <f t="shared" si="460"/>
        <v>1.4650998159138666E-2</v>
      </c>
      <c r="S642" s="83">
        <f t="shared" si="461"/>
        <v>1.4650998159138666E-2</v>
      </c>
      <c r="T642" s="83">
        <f t="shared" si="462"/>
        <v>1.4650998159138666E-2</v>
      </c>
      <c r="U642" s="83">
        <f t="shared" si="463"/>
        <v>1.4650998159138666E-2</v>
      </c>
      <c r="V642" s="83">
        <f t="shared" si="488"/>
        <v>1.4650998159138666E-2</v>
      </c>
      <c r="W642" s="83">
        <f t="shared" si="488"/>
        <v>2.0032290395104388E-2</v>
      </c>
      <c r="X642" s="83">
        <f t="shared" si="466"/>
        <v>1.4650998159138666E-2</v>
      </c>
      <c r="Y642" s="83">
        <f t="shared" si="467"/>
        <v>1.4650998159138666E-2</v>
      </c>
      <c r="Z642" s="83">
        <f t="shared" si="468"/>
        <v>1.4650998159138666E-2</v>
      </c>
      <c r="AA642" s="83">
        <f t="shared" si="483"/>
        <v>1.4650998159138666E-2</v>
      </c>
      <c r="AB642" s="83">
        <f t="shared" si="489"/>
        <v>0</v>
      </c>
      <c r="AC642" s="83">
        <f t="shared" si="489"/>
        <v>0</v>
      </c>
      <c r="AD642" s="83">
        <f t="shared" si="484"/>
        <v>0</v>
      </c>
      <c r="AF642" s="83">
        <f t="shared" si="485"/>
        <v>1.4650998159138666E-2</v>
      </c>
      <c r="AG642" s="83">
        <f t="shared" si="471"/>
        <v>1.4650998159138666E-2</v>
      </c>
      <c r="AH642" s="83">
        <f t="shared" si="472"/>
        <v>1.4650998159138666E-2</v>
      </c>
      <c r="AI642" s="83">
        <f t="shared" si="473"/>
        <v>1.4650998159138666E-2</v>
      </c>
      <c r="AJ642" s="83">
        <f t="shared" si="474"/>
        <v>1.4650998159138666E-2</v>
      </c>
      <c r="AK642" s="83">
        <f t="shared" si="475"/>
        <v>2.0032290395104388E-2</v>
      </c>
      <c r="AL642" s="83">
        <f t="shared" si="476"/>
        <v>1.4650998159138666E-2</v>
      </c>
      <c r="AM642" s="83">
        <f t="shared" si="477"/>
        <v>1.4650998159138666E-2</v>
      </c>
      <c r="AN642" s="83">
        <f t="shared" si="478"/>
        <v>1.4650998159138666E-2</v>
      </c>
      <c r="AO642" s="83">
        <f t="shared" si="479"/>
        <v>1.4650998159138666E-2</v>
      </c>
      <c r="AP642" s="83">
        <f t="shared" si="480"/>
        <v>0</v>
      </c>
      <c r="AQ642" s="83">
        <f t="shared" si="481"/>
        <v>0</v>
      </c>
      <c r="AR642" s="83">
        <f t="shared" si="482"/>
        <v>0</v>
      </c>
      <c r="AT642" t="s">
        <v>15</v>
      </c>
    </row>
    <row r="643" spans="1:46" x14ac:dyDescent="0.25">
      <c r="A643" s="10" t="str">
        <f>KPCO_Additions_Summer!A643</f>
        <v>IQW_26-30</v>
      </c>
      <c r="B643" s="10">
        <f>KPCO_Additions_Summer!B643</f>
        <v>2042</v>
      </c>
      <c r="C643" s="10" t="str">
        <f>KPCO_Additions_Summer!C643</f>
        <v>DSM Resources</v>
      </c>
      <c r="D643" s="124">
        <v>6.582555574928514E-3</v>
      </c>
      <c r="E643" s="124">
        <v>6.582555574928514E-3</v>
      </c>
      <c r="F643" s="124">
        <v>6.582555574928514E-3</v>
      </c>
      <c r="G643" s="124">
        <v>6.582555574928514E-3</v>
      </c>
      <c r="H643" s="124">
        <v>6.582555574928514E-3</v>
      </c>
      <c r="I643" s="103">
        <v>9.000319526805101E-3</v>
      </c>
      <c r="J643" s="103">
        <v>6.582555574928514E-3</v>
      </c>
      <c r="K643" s="103">
        <v>6.582555574928514E-3</v>
      </c>
      <c r="L643" s="103">
        <v>6.582555574928514E-3</v>
      </c>
      <c r="M643" s="103">
        <v>6.582555574928514E-3</v>
      </c>
      <c r="N643" s="103"/>
      <c r="O643" s="103"/>
      <c r="P643" s="102"/>
      <c r="R643" s="83">
        <f t="shared" si="460"/>
        <v>6.582555574928514E-3</v>
      </c>
      <c r="S643" s="83">
        <f t="shared" si="461"/>
        <v>6.582555574928514E-3</v>
      </c>
      <c r="T643" s="83">
        <f t="shared" si="462"/>
        <v>6.582555574928514E-3</v>
      </c>
      <c r="U643" s="83">
        <f t="shared" si="463"/>
        <v>6.582555574928514E-3</v>
      </c>
      <c r="V643" s="83">
        <f t="shared" si="488"/>
        <v>6.582555574928514E-3</v>
      </c>
      <c r="W643" s="83">
        <f t="shared" si="488"/>
        <v>9.000319526805101E-3</v>
      </c>
      <c r="X643" s="83">
        <f t="shared" si="466"/>
        <v>6.582555574928514E-3</v>
      </c>
      <c r="Y643" s="83">
        <f t="shared" si="467"/>
        <v>6.582555574928514E-3</v>
      </c>
      <c r="Z643" s="83">
        <f t="shared" si="468"/>
        <v>6.582555574928514E-3</v>
      </c>
      <c r="AA643" s="83">
        <f t="shared" si="483"/>
        <v>6.582555574928514E-3</v>
      </c>
      <c r="AB643" s="83">
        <f t="shared" si="489"/>
        <v>0</v>
      </c>
      <c r="AC643" s="83">
        <f t="shared" si="489"/>
        <v>0</v>
      </c>
      <c r="AD643" s="83">
        <f t="shared" si="484"/>
        <v>0</v>
      </c>
      <c r="AF643" s="83">
        <f t="shared" si="485"/>
        <v>6.582555574928514E-3</v>
      </c>
      <c r="AG643" s="83">
        <f t="shared" si="471"/>
        <v>6.582555574928514E-3</v>
      </c>
      <c r="AH643" s="83">
        <f t="shared" si="472"/>
        <v>6.582555574928514E-3</v>
      </c>
      <c r="AI643" s="83">
        <f t="shared" si="473"/>
        <v>6.582555574928514E-3</v>
      </c>
      <c r="AJ643" s="83">
        <f t="shared" si="474"/>
        <v>6.582555574928514E-3</v>
      </c>
      <c r="AK643" s="83">
        <f t="shared" si="475"/>
        <v>9.000319526805101E-3</v>
      </c>
      <c r="AL643" s="83">
        <f t="shared" si="476"/>
        <v>6.582555574928514E-3</v>
      </c>
      <c r="AM643" s="83">
        <f t="shared" si="477"/>
        <v>6.582555574928514E-3</v>
      </c>
      <c r="AN643" s="83">
        <f t="shared" si="478"/>
        <v>6.582555574928514E-3</v>
      </c>
      <c r="AO643" s="83">
        <f t="shared" si="479"/>
        <v>6.582555574928514E-3</v>
      </c>
      <c r="AP643" s="83">
        <f t="shared" si="480"/>
        <v>0</v>
      </c>
      <c r="AQ643" s="83">
        <f t="shared" si="481"/>
        <v>0</v>
      </c>
      <c r="AR643" s="83">
        <f t="shared" si="482"/>
        <v>0</v>
      </c>
      <c r="AT643" t="s">
        <v>15</v>
      </c>
    </row>
    <row r="644" spans="1:46" x14ac:dyDescent="0.25">
      <c r="A644" s="10" t="str">
        <f>KPCO_Additions_Summer!A644</f>
        <v>IQW_26-30</v>
      </c>
      <c r="B644" s="10">
        <f>KPCO_Additions_Summer!B644</f>
        <v>2043</v>
      </c>
      <c r="C644" s="10" t="str">
        <f>KPCO_Additions_Summer!C644</f>
        <v>DSM Resources</v>
      </c>
      <c r="D644" s="124">
        <v>2.1984084050566803E-3</v>
      </c>
      <c r="E644" s="124">
        <v>2.1984084050566803E-3</v>
      </c>
      <c r="F644" s="124">
        <v>2.1984084050566803E-3</v>
      </c>
      <c r="G644" s="124">
        <v>2.1984084050566803E-3</v>
      </c>
      <c r="H644" s="124">
        <v>2.1984084050566803E-3</v>
      </c>
      <c r="I644" s="103">
        <v>3.0058809030471382E-3</v>
      </c>
      <c r="J644" s="103">
        <v>2.1984084050566803E-3</v>
      </c>
      <c r="K644" s="103">
        <v>2.1984084050566803E-3</v>
      </c>
      <c r="L644" s="103">
        <v>2.1984084050566803E-3</v>
      </c>
      <c r="M644" s="103">
        <v>2.1984084050566803E-3</v>
      </c>
      <c r="N644" s="103"/>
      <c r="O644" s="103"/>
      <c r="P644" s="102"/>
      <c r="R644" s="83">
        <f t="shared" si="460"/>
        <v>2.1984084050566803E-3</v>
      </c>
      <c r="S644" s="83">
        <f t="shared" si="461"/>
        <v>2.1984084050566803E-3</v>
      </c>
      <c r="T644" s="83">
        <f t="shared" si="462"/>
        <v>2.1984084050566803E-3</v>
      </c>
      <c r="U644" s="83">
        <f t="shared" si="463"/>
        <v>2.1984084050566803E-3</v>
      </c>
      <c r="V644" s="83">
        <f t="shared" si="488"/>
        <v>2.1984084050566803E-3</v>
      </c>
      <c r="W644" s="83">
        <f t="shared" si="488"/>
        <v>3.0058809030471382E-3</v>
      </c>
      <c r="X644" s="83">
        <f t="shared" si="466"/>
        <v>2.1984084050566803E-3</v>
      </c>
      <c r="Y644" s="83">
        <f t="shared" si="467"/>
        <v>2.1984084050566803E-3</v>
      </c>
      <c r="Z644" s="83">
        <f t="shared" si="468"/>
        <v>2.1984084050566803E-3</v>
      </c>
      <c r="AA644" s="83">
        <f t="shared" si="483"/>
        <v>2.1984084050566803E-3</v>
      </c>
      <c r="AB644" s="83">
        <f t="shared" si="489"/>
        <v>0</v>
      </c>
      <c r="AC644" s="83">
        <f t="shared" si="489"/>
        <v>0</v>
      </c>
      <c r="AD644" s="83">
        <f t="shared" si="484"/>
        <v>0</v>
      </c>
      <c r="AF644" s="83">
        <f t="shared" si="485"/>
        <v>2.1984084050566803E-3</v>
      </c>
      <c r="AG644" s="83">
        <f t="shared" si="471"/>
        <v>2.1984084050566803E-3</v>
      </c>
      <c r="AH644" s="83">
        <f t="shared" si="472"/>
        <v>2.1984084050566803E-3</v>
      </c>
      <c r="AI644" s="83">
        <f t="shared" si="473"/>
        <v>2.1984084050566803E-3</v>
      </c>
      <c r="AJ644" s="83">
        <f t="shared" si="474"/>
        <v>2.1984084050566803E-3</v>
      </c>
      <c r="AK644" s="83">
        <f t="shared" si="475"/>
        <v>3.0058809030471382E-3</v>
      </c>
      <c r="AL644" s="83">
        <f t="shared" si="476"/>
        <v>2.1984084050566803E-3</v>
      </c>
      <c r="AM644" s="83">
        <f t="shared" si="477"/>
        <v>2.1984084050566803E-3</v>
      </c>
      <c r="AN644" s="83">
        <f t="shared" si="478"/>
        <v>2.1984084050566803E-3</v>
      </c>
      <c r="AO644" s="83">
        <f t="shared" si="479"/>
        <v>2.1984084050566803E-3</v>
      </c>
      <c r="AP644" s="83">
        <f t="shared" si="480"/>
        <v>0</v>
      </c>
      <c r="AQ644" s="83">
        <f t="shared" si="481"/>
        <v>0</v>
      </c>
      <c r="AR644" s="83">
        <f t="shared" si="482"/>
        <v>0</v>
      </c>
      <c r="AT644" t="s">
        <v>15</v>
      </c>
    </row>
    <row r="645" spans="1:46" x14ac:dyDescent="0.25">
      <c r="A645" s="10" t="str">
        <f>KPCO_Additions_Summer!A645</f>
        <v>Residential - Low/Medium_31-42</v>
      </c>
      <c r="B645" s="10">
        <f>KPCO_Additions_Summer!B645</f>
        <v>2023</v>
      </c>
      <c r="C645" s="10" t="str">
        <f>KPCO_Additions_Summer!C645</f>
        <v>DSM Resources</v>
      </c>
      <c r="D645" s="106"/>
      <c r="E645" s="106"/>
      <c r="F645" s="106"/>
      <c r="G645" s="106"/>
      <c r="H645" s="106"/>
      <c r="I645" s="103"/>
      <c r="J645" s="103"/>
      <c r="K645" s="103"/>
      <c r="L645" s="103"/>
      <c r="M645" s="103"/>
      <c r="N645" s="103"/>
      <c r="O645" s="103"/>
      <c r="P645" s="102"/>
      <c r="R645" s="83">
        <f t="shared" si="460"/>
        <v>0</v>
      </c>
      <c r="S645" s="83">
        <f t="shared" si="461"/>
        <v>0</v>
      </c>
      <c r="T645" s="83">
        <f t="shared" si="462"/>
        <v>0</v>
      </c>
      <c r="U645" s="83">
        <f t="shared" si="463"/>
        <v>0</v>
      </c>
      <c r="V645" s="83">
        <f t="shared" si="488"/>
        <v>0</v>
      </c>
      <c r="W645" s="83">
        <f t="shared" si="488"/>
        <v>0</v>
      </c>
      <c r="X645" s="83">
        <f t="shared" si="466"/>
        <v>0</v>
      </c>
      <c r="Y645" s="83">
        <f t="shared" si="467"/>
        <v>0</v>
      </c>
      <c r="Z645" s="83">
        <f t="shared" si="468"/>
        <v>0</v>
      </c>
      <c r="AA645" s="83">
        <f t="shared" si="483"/>
        <v>0</v>
      </c>
      <c r="AB645" s="83">
        <f t="shared" si="489"/>
        <v>0</v>
      </c>
      <c r="AC645" s="83">
        <f t="shared" si="489"/>
        <v>0</v>
      </c>
      <c r="AD645" s="83">
        <f t="shared" si="484"/>
        <v>0</v>
      </c>
      <c r="AF645" s="83">
        <f t="shared" si="485"/>
        <v>0</v>
      </c>
      <c r="AG645" s="83">
        <f t="shared" si="471"/>
        <v>0</v>
      </c>
      <c r="AH645" s="83">
        <f t="shared" si="472"/>
        <v>0</v>
      </c>
      <c r="AI645" s="83">
        <f t="shared" si="473"/>
        <v>0</v>
      </c>
      <c r="AJ645" s="83">
        <f t="shared" si="474"/>
        <v>0</v>
      </c>
      <c r="AK645" s="83">
        <f t="shared" si="475"/>
        <v>0</v>
      </c>
      <c r="AL645" s="83">
        <f t="shared" si="476"/>
        <v>0</v>
      </c>
      <c r="AM645" s="83">
        <f t="shared" si="477"/>
        <v>0</v>
      </c>
      <c r="AN645" s="83">
        <f t="shared" si="478"/>
        <v>0</v>
      </c>
      <c r="AO645" s="83">
        <f t="shared" si="479"/>
        <v>0</v>
      </c>
      <c r="AP645" s="83">
        <f t="shared" si="480"/>
        <v>0</v>
      </c>
      <c r="AQ645" s="83">
        <f t="shared" si="481"/>
        <v>0</v>
      </c>
      <c r="AR645" s="83">
        <f t="shared" si="482"/>
        <v>0</v>
      </c>
      <c r="AT645" t="s">
        <v>15</v>
      </c>
    </row>
    <row r="646" spans="1:46" x14ac:dyDescent="0.25">
      <c r="A646" s="10" t="str">
        <f>KPCO_Additions_Summer!A646</f>
        <v>Residential - Low/Medium_31-42</v>
      </c>
      <c r="B646" s="10">
        <f>KPCO_Additions_Summer!B646</f>
        <v>2024</v>
      </c>
      <c r="C646" s="10" t="str">
        <f>KPCO_Additions_Summer!C646</f>
        <v>DSM Resources</v>
      </c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2"/>
      <c r="R646" s="83">
        <f t="shared" si="460"/>
        <v>0</v>
      </c>
      <c r="S646" s="83">
        <f t="shared" si="461"/>
        <v>0</v>
      </c>
      <c r="T646" s="83">
        <f t="shared" si="462"/>
        <v>0</v>
      </c>
      <c r="U646" s="83">
        <f t="shared" si="463"/>
        <v>0</v>
      </c>
      <c r="V646" s="83">
        <f t="shared" si="488"/>
        <v>0</v>
      </c>
      <c r="W646" s="83">
        <f t="shared" si="488"/>
        <v>0</v>
      </c>
      <c r="X646" s="83">
        <f t="shared" si="466"/>
        <v>0</v>
      </c>
      <c r="Y646" s="83">
        <f t="shared" si="467"/>
        <v>0</v>
      </c>
      <c r="Z646" s="83">
        <f t="shared" si="468"/>
        <v>0</v>
      </c>
      <c r="AA646" s="83">
        <f t="shared" si="483"/>
        <v>0</v>
      </c>
      <c r="AB646" s="83">
        <f t="shared" si="489"/>
        <v>0</v>
      </c>
      <c r="AC646" s="83">
        <f t="shared" si="489"/>
        <v>0</v>
      </c>
      <c r="AD646" s="83">
        <f t="shared" si="484"/>
        <v>0</v>
      </c>
      <c r="AF646" s="83">
        <f t="shared" si="485"/>
        <v>0</v>
      </c>
      <c r="AG646" s="83">
        <f t="shared" si="471"/>
        <v>0</v>
      </c>
      <c r="AH646" s="83">
        <f t="shared" si="472"/>
        <v>0</v>
      </c>
      <c r="AI646" s="83">
        <f t="shared" si="473"/>
        <v>0</v>
      </c>
      <c r="AJ646" s="83">
        <f t="shared" si="474"/>
        <v>0</v>
      </c>
      <c r="AK646" s="83">
        <f t="shared" si="475"/>
        <v>0</v>
      </c>
      <c r="AL646" s="83">
        <f t="shared" si="476"/>
        <v>0</v>
      </c>
      <c r="AM646" s="83">
        <f t="shared" si="477"/>
        <v>0</v>
      </c>
      <c r="AN646" s="83">
        <f t="shared" si="478"/>
        <v>0</v>
      </c>
      <c r="AO646" s="83">
        <f t="shared" si="479"/>
        <v>0</v>
      </c>
      <c r="AP646" s="83">
        <f t="shared" si="480"/>
        <v>0</v>
      </c>
      <c r="AQ646" s="83">
        <f t="shared" si="481"/>
        <v>0</v>
      </c>
      <c r="AR646" s="83">
        <f t="shared" si="482"/>
        <v>0</v>
      </c>
      <c r="AT646" t="s">
        <v>15</v>
      </c>
    </row>
    <row r="647" spans="1:46" x14ac:dyDescent="0.25">
      <c r="A647" s="10" t="str">
        <f>KPCO_Additions_Summer!A647</f>
        <v>Residential - Low/Medium_31-42</v>
      </c>
      <c r="B647" s="10">
        <f>KPCO_Additions_Summer!B647</f>
        <v>2025</v>
      </c>
      <c r="C647" s="10" t="str">
        <f>KPCO_Additions_Summer!C647</f>
        <v>DSM Resources</v>
      </c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2"/>
      <c r="R647" s="83">
        <f t="shared" si="460"/>
        <v>0</v>
      </c>
      <c r="S647" s="83">
        <f t="shared" si="461"/>
        <v>0</v>
      </c>
      <c r="T647" s="83">
        <f t="shared" si="462"/>
        <v>0</v>
      </c>
      <c r="U647" s="83">
        <f t="shared" si="463"/>
        <v>0</v>
      </c>
      <c r="V647" s="83">
        <f t="shared" si="488"/>
        <v>0</v>
      </c>
      <c r="W647" s="83">
        <f t="shared" si="488"/>
        <v>0</v>
      </c>
      <c r="X647" s="83">
        <f t="shared" si="466"/>
        <v>0</v>
      </c>
      <c r="Y647" s="83">
        <f t="shared" si="467"/>
        <v>0</v>
      </c>
      <c r="Z647" s="83">
        <f t="shared" si="468"/>
        <v>0</v>
      </c>
      <c r="AA647" s="83">
        <f t="shared" si="483"/>
        <v>0</v>
      </c>
      <c r="AB647" s="83">
        <f t="shared" si="489"/>
        <v>0</v>
      </c>
      <c r="AC647" s="83">
        <f t="shared" si="489"/>
        <v>0</v>
      </c>
      <c r="AD647" s="83">
        <f t="shared" si="484"/>
        <v>0</v>
      </c>
      <c r="AF647" s="83">
        <f t="shared" si="485"/>
        <v>0</v>
      </c>
      <c r="AG647" s="83">
        <f t="shared" si="471"/>
        <v>0</v>
      </c>
      <c r="AH647" s="83">
        <f t="shared" si="472"/>
        <v>0</v>
      </c>
      <c r="AI647" s="83">
        <f t="shared" si="473"/>
        <v>0</v>
      </c>
      <c r="AJ647" s="83">
        <f t="shared" si="474"/>
        <v>0</v>
      </c>
      <c r="AK647" s="83">
        <f t="shared" si="475"/>
        <v>0</v>
      </c>
      <c r="AL647" s="83">
        <f t="shared" si="476"/>
        <v>0</v>
      </c>
      <c r="AM647" s="83">
        <f t="shared" si="477"/>
        <v>0</v>
      </c>
      <c r="AN647" s="83">
        <f t="shared" si="478"/>
        <v>0</v>
      </c>
      <c r="AO647" s="83">
        <f t="shared" si="479"/>
        <v>0</v>
      </c>
      <c r="AP647" s="83">
        <f t="shared" si="480"/>
        <v>0</v>
      </c>
      <c r="AQ647" s="83">
        <f t="shared" si="481"/>
        <v>0</v>
      </c>
      <c r="AR647" s="83">
        <f t="shared" si="482"/>
        <v>0</v>
      </c>
      <c r="AT647" t="s">
        <v>15</v>
      </c>
    </row>
    <row r="648" spans="1:46" x14ac:dyDescent="0.25">
      <c r="A648" s="10" t="str">
        <f>KPCO_Additions_Summer!A648</f>
        <v>Residential - Low/Medium_31-42</v>
      </c>
      <c r="B648" s="10">
        <f>KPCO_Additions_Summer!B648</f>
        <v>2026</v>
      </c>
      <c r="C648" s="10" t="str">
        <f>KPCO_Additions_Summer!C648</f>
        <v>DSM Resources</v>
      </c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2"/>
      <c r="R648" s="83">
        <f t="shared" si="460"/>
        <v>0</v>
      </c>
      <c r="S648" s="83">
        <f t="shared" si="461"/>
        <v>0</v>
      </c>
      <c r="T648" s="83">
        <f t="shared" si="462"/>
        <v>0</v>
      </c>
      <c r="U648" s="83">
        <f t="shared" si="463"/>
        <v>0</v>
      </c>
      <c r="V648" s="83">
        <f t="shared" si="488"/>
        <v>0</v>
      </c>
      <c r="W648" s="83">
        <f t="shared" si="488"/>
        <v>0</v>
      </c>
      <c r="X648" s="83">
        <f t="shared" si="466"/>
        <v>0</v>
      </c>
      <c r="Y648" s="83">
        <f t="shared" si="467"/>
        <v>0</v>
      </c>
      <c r="Z648" s="83">
        <f t="shared" si="468"/>
        <v>0</v>
      </c>
      <c r="AA648" s="83">
        <f t="shared" si="483"/>
        <v>0</v>
      </c>
      <c r="AB648" s="83">
        <f t="shared" si="489"/>
        <v>0</v>
      </c>
      <c r="AC648" s="83">
        <f t="shared" si="489"/>
        <v>0</v>
      </c>
      <c r="AD648" s="83">
        <f t="shared" si="484"/>
        <v>0</v>
      </c>
      <c r="AF648" s="83">
        <f t="shared" si="485"/>
        <v>0</v>
      </c>
      <c r="AG648" s="83">
        <f t="shared" si="471"/>
        <v>0</v>
      </c>
      <c r="AH648" s="83">
        <f t="shared" si="472"/>
        <v>0</v>
      </c>
      <c r="AI648" s="83">
        <f t="shared" si="473"/>
        <v>0</v>
      </c>
      <c r="AJ648" s="83">
        <f t="shared" si="474"/>
        <v>0</v>
      </c>
      <c r="AK648" s="83">
        <f t="shared" si="475"/>
        <v>0</v>
      </c>
      <c r="AL648" s="83">
        <f t="shared" si="476"/>
        <v>0</v>
      </c>
      <c r="AM648" s="83">
        <f t="shared" si="477"/>
        <v>0</v>
      </c>
      <c r="AN648" s="83">
        <f t="shared" si="478"/>
        <v>0</v>
      </c>
      <c r="AO648" s="83">
        <f t="shared" si="479"/>
        <v>0</v>
      </c>
      <c r="AP648" s="83">
        <f t="shared" si="480"/>
        <v>0</v>
      </c>
      <c r="AQ648" s="83">
        <f t="shared" si="481"/>
        <v>0</v>
      </c>
      <c r="AR648" s="83">
        <f t="shared" si="482"/>
        <v>0</v>
      </c>
      <c r="AT648" t="s">
        <v>15</v>
      </c>
    </row>
    <row r="649" spans="1:46" x14ac:dyDescent="0.25">
      <c r="A649" s="10" t="str">
        <f>KPCO_Additions_Summer!A649</f>
        <v>Residential - Low/Medium_31-42</v>
      </c>
      <c r="B649" s="10">
        <f>KPCO_Additions_Summer!B649</f>
        <v>2027</v>
      </c>
      <c r="C649" s="10" t="str">
        <f>KPCO_Additions_Summer!C649</f>
        <v>DSM Resources</v>
      </c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2"/>
      <c r="R649" s="83">
        <f t="shared" ref="R649:R712" si="490">D649</f>
        <v>0</v>
      </c>
      <c r="S649" s="83">
        <f t="shared" ref="S649:S712" si="491">E649</f>
        <v>0</v>
      </c>
      <c r="T649" s="83">
        <f t="shared" ref="T649:T712" si="492">F649</f>
        <v>0</v>
      </c>
      <c r="U649" s="83">
        <f t="shared" ref="U649:U712" si="493">G649</f>
        <v>0</v>
      </c>
      <c r="V649" s="83">
        <f t="shared" ref="V649:W664" si="494">H649</f>
        <v>0</v>
      </c>
      <c r="W649" s="83">
        <f t="shared" si="494"/>
        <v>0</v>
      </c>
      <c r="X649" s="83">
        <f t="shared" si="466"/>
        <v>0</v>
      </c>
      <c r="Y649" s="83">
        <f t="shared" si="467"/>
        <v>0</v>
      </c>
      <c r="Z649" s="83">
        <f t="shared" si="468"/>
        <v>0</v>
      </c>
      <c r="AA649" s="83">
        <f t="shared" si="483"/>
        <v>0</v>
      </c>
      <c r="AB649" s="83">
        <f t="shared" ref="AB649:AC664" si="495">N649</f>
        <v>0</v>
      </c>
      <c r="AC649" s="83">
        <f t="shared" si="495"/>
        <v>0</v>
      </c>
      <c r="AD649" s="83">
        <f t="shared" si="484"/>
        <v>0</v>
      </c>
      <c r="AF649" s="83">
        <f t="shared" si="485"/>
        <v>0</v>
      </c>
      <c r="AG649" s="83">
        <f t="shared" si="471"/>
        <v>0</v>
      </c>
      <c r="AH649" s="83">
        <f t="shared" si="472"/>
        <v>0</v>
      </c>
      <c r="AI649" s="83">
        <f t="shared" si="473"/>
        <v>0</v>
      </c>
      <c r="AJ649" s="83">
        <f t="shared" si="474"/>
        <v>0</v>
      </c>
      <c r="AK649" s="83">
        <f t="shared" si="475"/>
        <v>0</v>
      </c>
      <c r="AL649" s="83">
        <f t="shared" si="476"/>
        <v>0</v>
      </c>
      <c r="AM649" s="83">
        <f t="shared" si="477"/>
        <v>0</v>
      </c>
      <c r="AN649" s="83">
        <f t="shared" si="478"/>
        <v>0</v>
      </c>
      <c r="AO649" s="83">
        <f t="shared" si="479"/>
        <v>0</v>
      </c>
      <c r="AP649" s="83">
        <f t="shared" si="480"/>
        <v>0</v>
      </c>
      <c r="AQ649" s="83">
        <f t="shared" si="481"/>
        <v>0</v>
      </c>
      <c r="AR649" s="83">
        <f t="shared" si="482"/>
        <v>0</v>
      </c>
      <c r="AT649" t="s">
        <v>15</v>
      </c>
    </row>
    <row r="650" spans="1:46" x14ac:dyDescent="0.25">
      <c r="A650" s="10" t="str">
        <f>KPCO_Additions_Summer!A650</f>
        <v>Residential - Low/Medium_31-42</v>
      </c>
      <c r="B650" s="10">
        <f>KPCO_Additions_Summer!B650</f>
        <v>2028</v>
      </c>
      <c r="C650" s="10" t="str">
        <f>KPCO_Additions_Summer!C650</f>
        <v>DSM Resources</v>
      </c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2"/>
      <c r="R650" s="83">
        <f t="shared" si="490"/>
        <v>0</v>
      </c>
      <c r="S650" s="83">
        <f t="shared" si="491"/>
        <v>0</v>
      </c>
      <c r="T650" s="83">
        <f t="shared" si="492"/>
        <v>0</v>
      </c>
      <c r="U650" s="83">
        <f t="shared" si="493"/>
        <v>0</v>
      </c>
      <c r="V650" s="83">
        <f t="shared" si="494"/>
        <v>0</v>
      </c>
      <c r="W650" s="83">
        <f t="shared" si="494"/>
        <v>0</v>
      </c>
      <c r="X650" s="83">
        <f t="shared" ref="X650:X713" si="496">J650</f>
        <v>0</v>
      </c>
      <c r="Y650" s="83">
        <f t="shared" ref="Y650:Y713" si="497">K650</f>
        <v>0</v>
      </c>
      <c r="Z650" s="83">
        <f t="shared" ref="Z650:Z713" si="498">L650</f>
        <v>0</v>
      </c>
      <c r="AA650" s="83">
        <f t="shared" si="483"/>
        <v>0</v>
      </c>
      <c r="AB650" s="83">
        <f t="shared" si="495"/>
        <v>0</v>
      </c>
      <c r="AC650" s="83">
        <f t="shared" si="495"/>
        <v>0</v>
      </c>
      <c r="AD650" s="83">
        <f t="shared" si="484"/>
        <v>0</v>
      </c>
      <c r="AF650" s="83">
        <f t="shared" si="485"/>
        <v>0</v>
      </c>
      <c r="AG650" s="83">
        <f t="shared" si="471"/>
        <v>0</v>
      </c>
      <c r="AH650" s="83">
        <f t="shared" si="472"/>
        <v>0</v>
      </c>
      <c r="AI650" s="83">
        <f t="shared" si="473"/>
        <v>0</v>
      </c>
      <c r="AJ650" s="83">
        <f t="shared" si="474"/>
        <v>0</v>
      </c>
      <c r="AK650" s="83">
        <f t="shared" si="475"/>
        <v>0</v>
      </c>
      <c r="AL650" s="83">
        <f t="shared" si="476"/>
        <v>0</v>
      </c>
      <c r="AM650" s="83">
        <f t="shared" si="477"/>
        <v>0</v>
      </c>
      <c r="AN650" s="83">
        <f t="shared" si="478"/>
        <v>0</v>
      </c>
      <c r="AO650" s="83">
        <f t="shared" si="479"/>
        <v>0</v>
      </c>
      <c r="AP650" s="83">
        <f t="shared" si="480"/>
        <v>0</v>
      </c>
      <c r="AQ650" s="83">
        <f t="shared" si="481"/>
        <v>0</v>
      </c>
      <c r="AR650" s="83">
        <f t="shared" si="482"/>
        <v>0</v>
      </c>
      <c r="AT650" t="s">
        <v>15</v>
      </c>
    </row>
    <row r="651" spans="1:46" x14ac:dyDescent="0.25">
      <c r="A651" s="10" t="str">
        <f>KPCO_Additions_Summer!A651</f>
        <v>Residential - Low/Medium_31-42</v>
      </c>
      <c r="B651" s="10">
        <f>KPCO_Additions_Summer!B651</f>
        <v>2029</v>
      </c>
      <c r="C651" s="10" t="str">
        <f>KPCO_Additions_Summer!C651</f>
        <v>DSM Resources</v>
      </c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2"/>
      <c r="R651" s="83">
        <f t="shared" si="490"/>
        <v>0</v>
      </c>
      <c r="S651" s="83">
        <f t="shared" si="491"/>
        <v>0</v>
      </c>
      <c r="T651" s="83">
        <f t="shared" si="492"/>
        <v>0</v>
      </c>
      <c r="U651" s="83">
        <f t="shared" si="493"/>
        <v>0</v>
      </c>
      <c r="V651" s="83">
        <f t="shared" si="494"/>
        <v>0</v>
      </c>
      <c r="W651" s="83">
        <f t="shared" si="494"/>
        <v>0</v>
      </c>
      <c r="X651" s="83">
        <f t="shared" si="496"/>
        <v>0</v>
      </c>
      <c r="Y651" s="83">
        <f t="shared" si="497"/>
        <v>0</v>
      </c>
      <c r="Z651" s="83">
        <f t="shared" si="498"/>
        <v>0</v>
      </c>
      <c r="AA651" s="83">
        <f t="shared" si="483"/>
        <v>0</v>
      </c>
      <c r="AB651" s="83">
        <f t="shared" si="495"/>
        <v>0</v>
      </c>
      <c r="AC651" s="83">
        <f t="shared" si="495"/>
        <v>0</v>
      </c>
      <c r="AD651" s="83">
        <f t="shared" si="484"/>
        <v>0</v>
      </c>
      <c r="AF651" s="83">
        <f t="shared" si="485"/>
        <v>0</v>
      </c>
      <c r="AG651" s="83">
        <f t="shared" si="471"/>
        <v>0</v>
      </c>
      <c r="AH651" s="83">
        <f t="shared" si="472"/>
        <v>0</v>
      </c>
      <c r="AI651" s="83">
        <f t="shared" si="473"/>
        <v>0</v>
      </c>
      <c r="AJ651" s="83">
        <f t="shared" si="474"/>
        <v>0</v>
      </c>
      <c r="AK651" s="83">
        <f t="shared" si="475"/>
        <v>0</v>
      </c>
      <c r="AL651" s="83">
        <f t="shared" si="476"/>
        <v>0</v>
      </c>
      <c r="AM651" s="83">
        <f t="shared" si="477"/>
        <v>0</v>
      </c>
      <c r="AN651" s="83">
        <f t="shared" si="478"/>
        <v>0</v>
      </c>
      <c r="AO651" s="83">
        <f t="shared" si="479"/>
        <v>0</v>
      </c>
      <c r="AP651" s="83">
        <f t="shared" si="480"/>
        <v>0</v>
      </c>
      <c r="AQ651" s="83">
        <f t="shared" si="481"/>
        <v>0</v>
      </c>
      <c r="AR651" s="83">
        <f t="shared" si="482"/>
        <v>0</v>
      </c>
      <c r="AT651" t="s">
        <v>15</v>
      </c>
    </row>
    <row r="652" spans="1:46" x14ac:dyDescent="0.25">
      <c r="A652" s="10" t="str">
        <f>KPCO_Additions_Summer!A652</f>
        <v>Residential - Low/Medium_31-42</v>
      </c>
      <c r="B652" s="10">
        <f>KPCO_Additions_Summer!B652</f>
        <v>2030</v>
      </c>
      <c r="C652" s="10" t="str">
        <f>KPCO_Additions_Summer!C652</f>
        <v>DSM Resources</v>
      </c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2"/>
      <c r="R652" s="83">
        <f t="shared" si="490"/>
        <v>0</v>
      </c>
      <c r="S652" s="83">
        <f t="shared" si="491"/>
        <v>0</v>
      </c>
      <c r="T652" s="83">
        <f t="shared" si="492"/>
        <v>0</v>
      </c>
      <c r="U652" s="83">
        <f t="shared" si="493"/>
        <v>0</v>
      </c>
      <c r="V652" s="83">
        <f t="shared" si="494"/>
        <v>0</v>
      </c>
      <c r="W652" s="83">
        <f t="shared" si="494"/>
        <v>0</v>
      </c>
      <c r="X652" s="83">
        <f t="shared" si="496"/>
        <v>0</v>
      </c>
      <c r="Y652" s="83">
        <f t="shared" si="497"/>
        <v>0</v>
      </c>
      <c r="Z652" s="83">
        <f t="shared" si="498"/>
        <v>0</v>
      </c>
      <c r="AA652" s="83">
        <f t="shared" si="483"/>
        <v>0</v>
      </c>
      <c r="AB652" s="83">
        <f t="shared" si="495"/>
        <v>0</v>
      </c>
      <c r="AC652" s="83">
        <f t="shared" si="495"/>
        <v>0</v>
      </c>
      <c r="AD652" s="83">
        <f t="shared" si="484"/>
        <v>0</v>
      </c>
      <c r="AF652" s="83">
        <f t="shared" si="485"/>
        <v>0</v>
      </c>
      <c r="AG652" s="83">
        <f t="shared" si="471"/>
        <v>0</v>
      </c>
      <c r="AH652" s="83">
        <f t="shared" si="472"/>
        <v>0</v>
      </c>
      <c r="AI652" s="83">
        <f t="shared" si="473"/>
        <v>0</v>
      </c>
      <c r="AJ652" s="83">
        <f t="shared" si="474"/>
        <v>0</v>
      </c>
      <c r="AK652" s="83">
        <f t="shared" si="475"/>
        <v>0</v>
      </c>
      <c r="AL652" s="83">
        <f t="shared" si="476"/>
        <v>0</v>
      </c>
      <c r="AM652" s="83">
        <f t="shared" si="477"/>
        <v>0</v>
      </c>
      <c r="AN652" s="83">
        <f t="shared" si="478"/>
        <v>0</v>
      </c>
      <c r="AO652" s="83">
        <f t="shared" si="479"/>
        <v>0</v>
      </c>
      <c r="AP652" s="83">
        <f t="shared" si="480"/>
        <v>0</v>
      </c>
      <c r="AQ652" s="83">
        <f t="shared" si="481"/>
        <v>0</v>
      </c>
      <c r="AR652" s="83">
        <f t="shared" si="482"/>
        <v>0</v>
      </c>
      <c r="AT652" t="s">
        <v>15</v>
      </c>
    </row>
    <row r="653" spans="1:46" x14ac:dyDescent="0.25">
      <c r="A653" s="10" t="str">
        <f>KPCO_Additions_Summer!A653</f>
        <v>Residential - Low/Medium_31-42</v>
      </c>
      <c r="B653" s="10">
        <f>KPCO_Additions_Summer!B653</f>
        <v>2031</v>
      </c>
      <c r="C653" s="10" t="str">
        <f>KPCO_Additions_Summer!C653</f>
        <v>DSM Resources</v>
      </c>
      <c r="D653" s="103"/>
      <c r="E653" s="103">
        <v>2.5449811674943885</v>
      </c>
      <c r="F653" s="103"/>
      <c r="G653" s="103">
        <v>2.5449811674943885</v>
      </c>
      <c r="H653" s="103"/>
      <c r="I653" s="103"/>
      <c r="J653" s="103">
        <v>2.5449811674943885</v>
      </c>
      <c r="K653" s="103">
        <v>2.5449811674943885</v>
      </c>
      <c r="L653" s="103">
        <v>2.5449811674943885</v>
      </c>
      <c r="M653" s="103">
        <v>2.5449811674943885</v>
      </c>
      <c r="N653" s="103"/>
      <c r="O653" s="103"/>
      <c r="P653" s="102"/>
      <c r="R653" s="83">
        <f t="shared" si="490"/>
        <v>0</v>
      </c>
      <c r="S653" s="83">
        <f t="shared" si="491"/>
        <v>2.5449811674943885</v>
      </c>
      <c r="T653" s="83">
        <f t="shared" si="492"/>
        <v>0</v>
      </c>
      <c r="U653" s="83">
        <f t="shared" si="493"/>
        <v>2.5449811674943885</v>
      </c>
      <c r="V653" s="83">
        <f t="shared" si="494"/>
        <v>0</v>
      </c>
      <c r="W653" s="83">
        <f t="shared" si="494"/>
        <v>0</v>
      </c>
      <c r="X653" s="83">
        <f t="shared" si="496"/>
        <v>2.5449811674943885</v>
      </c>
      <c r="Y653" s="83">
        <f t="shared" si="497"/>
        <v>2.5449811674943885</v>
      </c>
      <c r="Z653" s="83">
        <f t="shared" si="498"/>
        <v>2.5449811674943885</v>
      </c>
      <c r="AA653" s="83">
        <f t="shared" si="483"/>
        <v>2.5449811674943885</v>
      </c>
      <c r="AB653" s="83">
        <f t="shared" si="495"/>
        <v>0</v>
      </c>
      <c r="AC653" s="83">
        <f t="shared" si="495"/>
        <v>0</v>
      </c>
      <c r="AD653" s="83">
        <f t="shared" si="484"/>
        <v>0</v>
      </c>
      <c r="AF653" s="83">
        <f t="shared" si="485"/>
        <v>0</v>
      </c>
      <c r="AG653" s="83">
        <f t="shared" si="471"/>
        <v>2.5449811674943885</v>
      </c>
      <c r="AH653" s="83">
        <f t="shared" si="472"/>
        <v>0</v>
      </c>
      <c r="AI653" s="83">
        <f t="shared" si="473"/>
        <v>2.5449811674943885</v>
      </c>
      <c r="AJ653" s="83">
        <f t="shared" si="474"/>
        <v>0</v>
      </c>
      <c r="AK653" s="83">
        <f t="shared" si="475"/>
        <v>0</v>
      </c>
      <c r="AL653" s="83">
        <f t="shared" si="476"/>
        <v>2.5449811674943885</v>
      </c>
      <c r="AM653" s="83">
        <f t="shared" si="477"/>
        <v>2.5449811674943885</v>
      </c>
      <c r="AN653" s="83">
        <f t="shared" si="478"/>
        <v>2.5449811674943885</v>
      </c>
      <c r="AO653" s="83">
        <f t="shared" si="479"/>
        <v>2.5449811674943885</v>
      </c>
      <c r="AP653" s="83">
        <f t="shared" si="480"/>
        <v>0</v>
      </c>
      <c r="AQ653" s="83">
        <f t="shared" si="481"/>
        <v>0</v>
      </c>
      <c r="AR653" s="83">
        <f t="shared" si="482"/>
        <v>0</v>
      </c>
      <c r="AT653" t="s">
        <v>15</v>
      </c>
    </row>
    <row r="654" spans="1:46" x14ac:dyDescent="0.25">
      <c r="A654" s="10" t="str">
        <f>KPCO_Additions_Summer!A654</f>
        <v>Residential - Low/Medium_31-42</v>
      </c>
      <c r="B654" s="10">
        <f>KPCO_Additions_Summer!B654</f>
        <v>2032</v>
      </c>
      <c r="C654" s="10" t="str">
        <f>KPCO_Additions_Summer!C654</f>
        <v>DSM Resources</v>
      </c>
      <c r="D654" s="103"/>
      <c r="E654" s="103">
        <v>4.8638087026695951</v>
      </c>
      <c r="F654" s="103"/>
      <c r="G654" s="103">
        <v>4.8638087026695951</v>
      </c>
      <c r="H654" s="103"/>
      <c r="I654" s="103"/>
      <c r="J654" s="103">
        <v>4.8638087026695951</v>
      </c>
      <c r="K654" s="103">
        <v>4.8638087026695951</v>
      </c>
      <c r="L654" s="103">
        <v>4.8638087026695951</v>
      </c>
      <c r="M654" s="103">
        <v>4.8638087026695951</v>
      </c>
      <c r="N654" s="103"/>
      <c r="O654" s="103"/>
      <c r="P654" s="102"/>
      <c r="R654" s="83">
        <f t="shared" si="490"/>
        <v>0</v>
      </c>
      <c r="S654" s="83">
        <f t="shared" si="491"/>
        <v>4.8638087026695951</v>
      </c>
      <c r="T654" s="83">
        <f t="shared" si="492"/>
        <v>0</v>
      </c>
      <c r="U654" s="83">
        <f t="shared" si="493"/>
        <v>4.8638087026695951</v>
      </c>
      <c r="V654" s="83">
        <f t="shared" si="494"/>
        <v>0</v>
      </c>
      <c r="W654" s="83">
        <f t="shared" si="494"/>
        <v>0</v>
      </c>
      <c r="X654" s="83">
        <f t="shared" si="496"/>
        <v>4.8638087026695951</v>
      </c>
      <c r="Y654" s="83">
        <f t="shared" si="497"/>
        <v>4.8638087026695951</v>
      </c>
      <c r="Z654" s="83">
        <f t="shared" si="498"/>
        <v>4.8638087026695951</v>
      </c>
      <c r="AA654" s="83">
        <f t="shared" si="483"/>
        <v>4.8638087026695951</v>
      </c>
      <c r="AB654" s="83">
        <f t="shared" si="495"/>
        <v>0</v>
      </c>
      <c r="AC654" s="83">
        <f t="shared" si="495"/>
        <v>0</v>
      </c>
      <c r="AD654" s="83">
        <f t="shared" si="484"/>
        <v>0</v>
      </c>
      <c r="AF654" s="83">
        <f t="shared" si="485"/>
        <v>0</v>
      </c>
      <c r="AG654" s="83">
        <f t="shared" si="471"/>
        <v>4.8638087026695951</v>
      </c>
      <c r="AH654" s="83">
        <f t="shared" si="472"/>
        <v>0</v>
      </c>
      <c r="AI654" s="83">
        <f t="shared" si="473"/>
        <v>4.8638087026695951</v>
      </c>
      <c r="AJ654" s="83">
        <f t="shared" si="474"/>
        <v>0</v>
      </c>
      <c r="AK654" s="83">
        <f t="shared" si="475"/>
        <v>0</v>
      </c>
      <c r="AL654" s="83">
        <f t="shared" si="476"/>
        <v>4.8638087026695951</v>
      </c>
      <c r="AM654" s="83">
        <f t="shared" si="477"/>
        <v>4.8638087026695951</v>
      </c>
      <c r="AN654" s="83">
        <f t="shared" si="478"/>
        <v>4.8638087026695951</v>
      </c>
      <c r="AO654" s="83">
        <f t="shared" si="479"/>
        <v>4.8638087026695951</v>
      </c>
      <c r="AP654" s="83">
        <f t="shared" si="480"/>
        <v>0</v>
      </c>
      <c r="AQ654" s="83">
        <f t="shared" si="481"/>
        <v>0</v>
      </c>
      <c r="AR654" s="83">
        <f t="shared" si="482"/>
        <v>0</v>
      </c>
      <c r="AT654" t="s">
        <v>15</v>
      </c>
    </row>
    <row r="655" spans="1:46" x14ac:dyDescent="0.25">
      <c r="A655" s="10" t="str">
        <f>KPCO_Additions_Summer!A655</f>
        <v>Residential - Low/Medium_31-42</v>
      </c>
      <c r="B655" s="10">
        <f>KPCO_Additions_Summer!B655</f>
        <v>2033</v>
      </c>
      <c r="C655" s="10" t="str">
        <f>KPCO_Additions_Summer!C655</f>
        <v>DSM Resources</v>
      </c>
      <c r="D655" s="103"/>
      <c r="E655" s="103">
        <v>6.9460002011397934</v>
      </c>
      <c r="F655" s="103"/>
      <c r="G655" s="103">
        <v>6.9460002011397934</v>
      </c>
      <c r="H655" s="103"/>
      <c r="I655" s="103"/>
      <c r="J655" s="103">
        <v>6.9460002011397934</v>
      </c>
      <c r="K655" s="103">
        <v>6.9460002011397934</v>
      </c>
      <c r="L655" s="103">
        <v>6.9460002011397934</v>
      </c>
      <c r="M655" s="103">
        <v>6.9460002011397934</v>
      </c>
      <c r="N655" s="103"/>
      <c r="O655" s="103"/>
      <c r="P655" s="102"/>
      <c r="R655" s="83">
        <f t="shared" si="490"/>
        <v>0</v>
      </c>
      <c r="S655" s="83">
        <f t="shared" si="491"/>
        <v>6.9460002011397934</v>
      </c>
      <c r="T655" s="83">
        <f t="shared" si="492"/>
        <v>0</v>
      </c>
      <c r="U655" s="83">
        <f t="shared" si="493"/>
        <v>6.9460002011397934</v>
      </c>
      <c r="V655" s="83">
        <f t="shared" si="494"/>
        <v>0</v>
      </c>
      <c r="W655" s="83">
        <f t="shared" si="494"/>
        <v>0</v>
      </c>
      <c r="X655" s="83">
        <f t="shared" si="496"/>
        <v>6.9460002011397934</v>
      </c>
      <c r="Y655" s="83">
        <f t="shared" si="497"/>
        <v>6.9460002011397934</v>
      </c>
      <c r="Z655" s="83">
        <f t="shared" si="498"/>
        <v>6.9460002011397934</v>
      </c>
      <c r="AA655" s="83">
        <f t="shared" si="483"/>
        <v>6.9460002011397934</v>
      </c>
      <c r="AB655" s="83">
        <f t="shared" si="495"/>
        <v>0</v>
      </c>
      <c r="AC655" s="83">
        <f t="shared" si="495"/>
        <v>0</v>
      </c>
      <c r="AD655" s="83">
        <f t="shared" si="484"/>
        <v>0</v>
      </c>
      <c r="AF655" s="83">
        <f t="shared" si="485"/>
        <v>0</v>
      </c>
      <c r="AG655" s="83">
        <f t="shared" si="471"/>
        <v>6.9460002011397934</v>
      </c>
      <c r="AH655" s="83">
        <f t="shared" si="472"/>
        <v>0</v>
      </c>
      <c r="AI655" s="83">
        <f t="shared" si="473"/>
        <v>6.9460002011397934</v>
      </c>
      <c r="AJ655" s="83">
        <f t="shared" si="474"/>
        <v>0</v>
      </c>
      <c r="AK655" s="83">
        <f t="shared" si="475"/>
        <v>0</v>
      </c>
      <c r="AL655" s="83">
        <f t="shared" si="476"/>
        <v>6.9460002011397934</v>
      </c>
      <c r="AM655" s="83">
        <f t="shared" si="477"/>
        <v>6.9460002011397934</v>
      </c>
      <c r="AN655" s="83">
        <f t="shared" si="478"/>
        <v>6.9460002011397934</v>
      </c>
      <c r="AO655" s="83">
        <f t="shared" si="479"/>
        <v>6.9460002011397934</v>
      </c>
      <c r="AP655" s="83">
        <f t="shared" si="480"/>
        <v>0</v>
      </c>
      <c r="AQ655" s="83">
        <f t="shared" si="481"/>
        <v>0</v>
      </c>
      <c r="AR655" s="83">
        <f t="shared" si="482"/>
        <v>0</v>
      </c>
      <c r="AT655" t="s">
        <v>15</v>
      </c>
    </row>
    <row r="656" spans="1:46" x14ac:dyDescent="0.25">
      <c r="A656" s="10" t="str">
        <f>KPCO_Additions_Summer!A656</f>
        <v>Residential - Low/Medium_31-42</v>
      </c>
      <c r="B656" s="10">
        <f>KPCO_Additions_Summer!B656</f>
        <v>2034</v>
      </c>
      <c r="C656" s="10" t="str">
        <f>KPCO_Additions_Summer!C656</f>
        <v>DSM Resources</v>
      </c>
      <c r="D656" s="103"/>
      <c r="E656" s="103">
        <v>8.8147948959117457</v>
      </c>
      <c r="F656" s="103"/>
      <c r="G656" s="103">
        <v>8.8147948959117457</v>
      </c>
      <c r="H656" s="103"/>
      <c r="I656" s="103"/>
      <c r="J656" s="103">
        <v>8.8147948959117457</v>
      </c>
      <c r="K656" s="103">
        <v>8.8147948959117457</v>
      </c>
      <c r="L656" s="103">
        <v>8.8147948959117457</v>
      </c>
      <c r="M656" s="103">
        <v>8.8147948959117457</v>
      </c>
      <c r="N656" s="103"/>
      <c r="O656" s="103"/>
      <c r="P656" s="102"/>
      <c r="R656" s="83">
        <f t="shared" si="490"/>
        <v>0</v>
      </c>
      <c r="S656" s="83">
        <f t="shared" si="491"/>
        <v>8.8147948959117457</v>
      </c>
      <c r="T656" s="83">
        <f t="shared" si="492"/>
        <v>0</v>
      </c>
      <c r="U656" s="83">
        <f t="shared" si="493"/>
        <v>8.8147948959117457</v>
      </c>
      <c r="V656" s="83">
        <f t="shared" si="494"/>
        <v>0</v>
      </c>
      <c r="W656" s="83">
        <f t="shared" si="494"/>
        <v>0</v>
      </c>
      <c r="X656" s="83">
        <f t="shared" si="496"/>
        <v>8.8147948959117457</v>
      </c>
      <c r="Y656" s="83">
        <f t="shared" si="497"/>
        <v>8.8147948959117457</v>
      </c>
      <c r="Z656" s="83">
        <f t="shared" si="498"/>
        <v>8.8147948959117457</v>
      </c>
      <c r="AA656" s="83">
        <f t="shared" si="483"/>
        <v>8.8147948959117457</v>
      </c>
      <c r="AB656" s="83">
        <f t="shared" si="495"/>
        <v>0</v>
      </c>
      <c r="AC656" s="83">
        <f t="shared" si="495"/>
        <v>0</v>
      </c>
      <c r="AD656" s="83">
        <f t="shared" si="484"/>
        <v>0</v>
      </c>
      <c r="AF656" s="83">
        <f t="shared" si="485"/>
        <v>0</v>
      </c>
      <c r="AG656" s="83">
        <f t="shared" si="471"/>
        <v>8.8147948959117457</v>
      </c>
      <c r="AH656" s="83">
        <f t="shared" si="472"/>
        <v>0</v>
      </c>
      <c r="AI656" s="83">
        <f t="shared" si="473"/>
        <v>8.8147948959117457</v>
      </c>
      <c r="AJ656" s="83">
        <f t="shared" si="474"/>
        <v>0</v>
      </c>
      <c r="AK656" s="83">
        <f t="shared" si="475"/>
        <v>0</v>
      </c>
      <c r="AL656" s="83">
        <f t="shared" si="476"/>
        <v>8.8147948959117457</v>
      </c>
      <c r="AM656" s="83">
        <f t="shared" si="477"/>
        <v>8.8147948959117457</v>
      </c>
      <c r="AN656" s="83">
        <f t="shared" si="478"/>
        <v>8.8147948959117457</v>
      </c>
      <c r="AO656" s="83">
        <f t="shared" si="479"/>
        <v>8.8147948959117457</v>
      </c>
      <c r="AP656" s="83">
        <f t="shared" si="480"/>
        <v>0</v>
      </c>
      <c r="AQ656" s="83">
        <f t="shared" si="481"/>
        <v>0</v>
      </c>
      <c r="AR656" s="83">
        <f t="shared" si="482"/>
        <v>0</v>
      </c>
      <c r="AT656" t="s">
        <v>15</v>
      </c>
    </row>
    <row r="657" spans="1:46" x14ac:dyDescent="0.25">
      <c r="A657" s="10" t="str">
        <f>KPCO_Additions_Summer!A657</f>
        <v>Residential - Low/Medium_31-42</v>
      </c>
      <c r="B657" s="10">
        <f>KPCO_Additions_Summer!B657</f>
        <v>2035</v>
      </c>
      <c r="C657" s="10" t="str">
        <f>KPCO_Additions_Summer!C657</f>
        <v>DSM Resources</v>
      </c>
      <c r="D657" s="103"/>
      <c r="E657" s="103">
        <v>10.446854184765831</v>
      </c>
      <c r="F657" s="103"/>
      <c r="G657" s="103">
        <v>10.446854184765831</v>
      </c>
      <c r="H657" s="103"/>
      <c r="I657" s="103"/>
      <c r="J657" s="103">
        <v>10.446854184765831</v>
      </c>
      <c r="K657" s="103">
        <v>10.446854184765831</v>
      </c>
      <c r="L657" s="103">
        <v>10.446854184765831</v>
      </c>
      <c r="M657" s="103">
        <v>10.446854184765831</v>
      </c>
      <c r="N657" s="103"/>
      <c r="O657" s="103"/>
      <c r="P657" s="102"/>
      <c r="R657" s="83">
        <f t="shared" si="490"/>
        <v>0</v>
      </c>
      <c r="S657" s="83">
        <f t="shared" si="491"/>
        <v>10.446854184765831</v>
      </c>
      <c r="T657" s="83">
        <f t="shared" si="492"/>
        <v>0</v>
      </c>
      <c r="U657" s="83">
        <f t="shared" si="493"/>
        <v>10.446854184765831</v>
      </c>
      <c r="V657" s="83">
        <f t="shared" si="494"/>
        <v>0</v>
      </c>
      <c r="W657" s="83">
        <f t="shared" si="494"/>
        <v>0</v>
      </c>
      <c r="X657" s="83">
        <f t="shared" si="496"/>
        <v>10.446854184765831</v>
      </c>
      <c r="Y657" s="83">
        <f t="shared" si="497"/>
        <v>10.446854184765831</v>
      </c>
      <c r="Z657" s="83">
        <f t="shared" si="498"/>
        <v>10.446854184765831</v>
      </c>
      <c r="AA657" s="83">
        <f t="shared" si="483"/>
        <v>10.446854184765831</v>
      </c>
      <c r="AB657" s="83">
        <f t="shared" si="495"/>
        <v>0</v>
      </c>
      <c r="AC657" s="83">
        <f t="shared" si="495"/>
        <v>0</v>
      </c>
      <c r="AD657" s="83">
        <f t="shared" si="484"/>
        <v>0</v>
      </c>
      <c r="AF657" s="83">
        <f t="shared" si="485"/>
        <v>0</v>
      </c>
      <c r="AG657" s="83">
        <f t="shared" si="471"/>
        <v>10.446854184765831</v>
      </c>
      <c r="AH657" s="83">
        <f t="shared" si="472"/>
        <v>0</v>
      </c>
      <c r="AI657" s="83">
        <f t="shared" si="473"/>
        <v>10.446854184765831</v>
      </c>
      <c r="AJ657" s="83">
        <f t="shared" si="474"/>
        <v>0</v>
      </c>
      <c r="AK657" s="83">
        <f t="shared" si="475"/>
        <v>0</v>
      </c>
      <c r="AL657" s="83">
        <f t="shared" si="476"/>
        <v>10.446854184765831</v>
      </c>
      <c r="AM657" s="83">
        <f t="shared" si="477"/>
        <v>10.446854184765831</v>
      </c>
      <c r="AN657" s="83">
        <f t="shared" si="478"/>
        <v>10.446854184765831</v>
      </c>
      <c r="AO657" s="83">
        <f t="shared" si="479"/>
        <v>10.446854184765831</v>
      </c>
      <c r="AP657" s="83">
        <f t="shared" si="480"/>
        <v>0</v>
      </c>
      <c r="AQ657" s="83">
        <f t="shared" si="481"/>
        <v>0</v>
      </c>
      <c r="AR657" s="83">
        <f t="shared" si="482"/>
        <v>0</v>
      </c>
      <c r="AT657" t="s">
        <v>15</v>
      </c>
    </row>
    <row r="658" spans="1:46" x14ac:dyDescent="0.25">
      <c r="A658" s="10" t="str">
        <f>KPCO_Additions_Summer!A658</f>
        <v>Residential - Low/Medium_31-42</v>
      </c>
      <c r="B658" s="10">
        <f>KPCO_Additions_Summer!B658</f>
        <v>2036</v>
      </c>
      <c r="C658" s="10" t="str">
        <f>KPCO_Additions_Summer!C658</f>
        <v>DSM Resources</v>
      </c>
      <c r="D658" s="103"/>
      <c r="E658" s="103">
        <v>11.837034345731231</v>
      </c>
      <c r="F658" s="103"/>
      <c r="G658" s="103">
        <v>11.837034345731231</v>
      </c>
      <c r="H658" s="103"/>
      <c r="I658" s="103"/>
      <c r="J658" s="103">
        <v>11.837034345731231</v>
      </c>
      <c r="K658" s="103">
        <v>11.837034345731231</v>
      </c>
      <c r="L658" s="103">
        <v>11.837034345731231</v>
      </c>
      <c r="M658" s="103">
        <v>11.837034345731231</v>
      </c>
      <c r="N658" s="103"/>
      <c r="O658" s="103"/>
      <c r="P658" s="102"/>
      <c r="R658" s="83">
        <f t="shared" si="490"/>
        <v>0</v>
      </c>
      <c r="S658" s="83">
        <f t="shared" si="491"/>
        <v>11.837034345731231</v>
      </c>
      <c r="T658" s="83">
        <f t="shared" si="492"/>
        <v>0</v>
      </c>
      <c r="U658" s="83">
        <f t="shared" si="493"/>
        <v>11.837034345731231</v>
      </c>
      <c r="V658" s="83">
        <f t="shared" si="494"/>
        <v>0</v>
      </c>
      <c r="W658" s="83">
        <f t="shared" si="494"/>
        <v>0</v>
      </c>
      <c r="X658" s="83">
        <f t="shared" si="496"/>
        <v>11.837034345731231</v>
      </c>
      <c r="Y658" s="83">
        <f t="shared" si="497"/>
        <v>11.837034345731231</v>
      </c>
      <c r="Z658" s="83">
        <f t="shared" si="498"/>
        <v>11.837034345731231</v>
      </c>
      <c r="AA658" s="83">
        <f t="shared" si="483"/>
        <v>11.837034345731231</v>
      </c>
      <c r="AB658" s="83">
        <f t="shared" si="495"/>
        <v>0</v>
      </c>
      <c r="AC658" s="83">
        <f t="shared" si="495"/>
        <v>0</v>
      </c>
      <c r="AD658" s="83">
        <f t="shared" si="484"/>
        <v>0</v>
      </c>
      <c r="AF658" s="83">
        <f t="shared" si="485"/>
        <v>0</v>
      </c>
      <c r="AG658" s="83">
        <f t="shared" si="471"/>
        <v>11.837034345731231</v>
      </c>
      <c r="AH658" s="83">
        <f t="shared" si="472"/>
        <v>0</v>
      </c>
      <c r="AI658" s="83">
        <f t="shared" si="473"/>
        <v>11.837034345731231</v>
      </c>
      <c r="AJ658" s="83">
        <f t="shared" si="474"/>
        <v>0</v>
      </c>
      <c r="AK658" s="83">
        <f t="shared" si="475"/>
        <v>0</v>
      </c>
      <c r="AL658" s="83">
        <f t="shared" si="476"/>
        <v>11.837034345731231</v>
      </c>
      <c r="AM658" s="83">
        <f t="shared" si="477"/>
        <v>11.837034345731231</v>
      </c>
      <c r="AN658" s="83">
        <f t="shared" si="478"/>
        <v>11.837034345731231</v>
      </c>
      <c r="AO658" s="83">
        <f t="shared" si="479"/>
        <v>11.837034345731231</v>
      </c>
      <c r="AP658" s="83">
        <f t="shared" si="480"/>
        <v>0</v>
      </c>
      <c r="AQ658" s="83">
        <f t="shared" si="481"/>
        <v>0</v>
      </c>
      <c r="AR658" s="83">
        <f t="shared" si="482"/>
        <v>0</v>
      </c>
      <c r="AT658" t="s">
        <v>15</v>
      </c>
    </row>
    <row r="659" spans="1:46" x14ac:dyDescent="0.25">
      <c r="A659" s="10" t="str">
        <f>KPCO_Additions_Summer!A659</f>
        <v>Residential - Low/Medium_31-42</v>
      </c>
      <c r="B659" s="10">
        <f>KPCO_Additions_Summer!B659</f>
        <v>2037</v>
      </c>
      <c r="C659" s="10" t="str">
        <f>KPCO_Additions_Summer!C659</f>
        <v>DSM Resources</v>
      </c>
      <c r="D659" s="103"/>
      <c r="E659" s="103">
        <v>12.98529829714035</v>
      </c>
      <c r="F659" s="103"/>
      <c r="G659" s="103">
        <v>12.98529829714035</v>
      </c>
      <c r="H659" s="103"/>
      <c r="I659" s="103"/>
      <c r="J659" s="103">
        <v>12.98529829714035</v>
      </c>
      <c r="K659" s="103">
        <v>12.98529829714035</v>
      </c>
      <c r="L659" s="103">
        <v>12.98529829714035</v>
      </c>
      <c r="M659" s="103">
        <v>12.98529829714035</v>
      </c>
      <c r="N659" s="103"/>
      <c r="O659" s="103"/>
      <c r="P659" s="102"/>
      <c r="R659" s="83">
        <f t="shared" si="490"/>
        <v>0</v>
      </c>
      <c r="S659" s="83">
        <f t="shared" si="491"/>
        <v>12.98529829714035</v>
      </c>
      <c r="T659" s="83">
        <f t="shared" si="492"/>
        <v>0</v>
      </c>
      <c r="U659" s="83">
        <f t="shared" si="493"/>
        <v>12.98529829714035</v>
      </c>
      <c r="V659" s="83">
        <f t="shared" si="494"/>
        <v>0</v>
      </c>
      <c r="W659" s="83">
        <f t="shared" si="494"/>
        <v>0</v>
      </c>
      <c r="X659" s="83">
        <f t="shared" si="496"/>
        <v>12.98529829714035</v>
      </c>
      <c r="Y659" s="83">
        <f t="shared" si="497"/>
        <v>12.98529829714035</v>
      </c>
      <c r="Z659" s="83">
        <f t="shared" si="498"/>
        <v>12.98529829714035</v>
      </c>
      <c r="AA659" s="83">
        <f t="shared" si="483"/>
        <v>12.98529829714035</v>
      </c>
      <c r="AB659" s="83">
        <f t="shared" si="495"/>
        <v>0</v>
      </c>
      <c r="AC659" s="83">
        <f t="shared" si="495"/>
        <v>0</v>
      </c>
      <c r="AD659" s="83">
        <f t="shared" si="484"/>
        <v>0</v>
      </c>
      <c r="AF659" s="83">
        <f t="shared" si="485"/>
        <v>0</v>
      </c>
      <c r="AG659" s="83">
        <f t="shared" si="471"/>
        <v>12.98529829714035</v>
      </c>
      <c r="AH659" s="83">
        <f t="shared" si="472"/>
        <v>0</v>
      </c>
      <c r="AI659" s="83">
        <f t="shared" si="473"/>
        <v>12.98529829714035</v>
      </c>
      <c r="AJ659" s="83">
        <f t="shared" si="474"/>
        <v>0</v>
      </c>
      <c r="AK659" s="83">
        <f t="shared" si="475"/>
        <v>0</v>
      </c>
      <c r="AL659" s="83">
        <f t="shared" si="476"/>
        <v>12.98529829714035</v>
      </c>
      <c r="AM659" s="83">
        <f t="shared" si="477"/>
        <v>12.98529829714035</v>
      </c>
      <c r="AN659" s="83">
        <f t="shared" si="478"/>
        <v>12.98529829714035</v>
      </c>
      <c r="AO659" s="83">
        <f t="shared" si="479"/>
        <v>12.98529829714035</v>
      </c>
      <c r="AP659" s="83">
        <f t="shared" si="480"/>
        <v>0</v>
      </c>
      <c r="AQ659" s="83">
        <f t="shared" si="481"/>
        <v>0</v>
      </c>
      <c r="AR659" s="83">
        <f t="shared" si="482"/>
        <v>0</v>
      </c>
      <c r="AT659" t="s">
        <v>15</v>
      </c>
    </row>
    <row r="660" spans="1:46" x14ac:dyDescent="0.25">
      <c r="A660" s="10" t="str">
        <f>KPCO_Additions_Summer!A660</f>
        <v>Residential - Low/Medium_31-42</v>
      </c>
      <c r="B660" s="10">
        <f>KPCO_Additions_Summer!B660</f>
        <v>2038</v>
      </c>
      <c r="C660" s="10" t="str">
        <f>KPCO_Additions_Summer!C660</f>
        <v>DSM Resources</v>
      </c>
      <c r="D660" s="103"/>
      <c r="E660" s="103">
        <v>13.899281057470162</v>
      </c>
      <c r="F660" s="103"/>
      <c r="G660" s="103">
        <v>13.899281057470162</v>
      </c>
      <c r="H660" s="103"/>
      <c r="I660" s="103"/>
      <c r="J660" s="103">
        <v>13.899281057470162</v>
      </c>
      <c r="K660" s="103">
        <v>13.899281057470162</v>
      </c>
      <c r="L660" s="103">
        <v>13.899281057470162</v>
      </c>
      <c r="M660" s="103">
        <v>13.899281057470162</v>
      </c>
      <c r="N660" s="103"/>
      <c r="O660" s="103"/>
      <c r="P660" s="102"/>
      <c r="R660" s="83">
        <f t="shared" si="490"/>
        <v>0</v>
      </c>
      <c r="S660" s="83">
        <f t="shared" si="491"/>
        <v>13.899281057470162</v>
      </c>
      <c r="T660" s="83">
        <f t="shared" si="492"/>
        <v>0</v>
      </c>
      <c r="U660" s="83">
        <f t="shared" si="493"/>
        <v>13.899281057470162</v>
      </c>
      <c r="V660" s="83">
        <f t="shared" si="494"/>
        <v>0</v>
      </c>
      <c r="W660" s="83">
        <f t="shared" si="494"/>
        <v>0</v>
      </c>
      <c r="X660" s="83">
        <f t="shared" si="496"/>
        <v>13.899281057470162</v>
      </c>
      <c r="Y660" s="83">
        <f t="shared" si="497"/>
        <v>13.899281057470162</v>
      </c>
      <c r="Z660" s="83">
        <f t="shared" si="498"/>
        <v>13.899281057470162</v>
      </c>
      <c r="AA660" s="83">
        <f t="shared" si="483"/>
        <v>13.899281057470162</v>
      </c>
      <c r="AB660" s="83">
        <f t="shared" si="495"/>
        <v>0</v>
      </c>
      <c r="AC660" s="83">
        <f t="shared" si="495"/>
        <v>0</v>
      </c>
      <c r="AD660" s="83">
        <f t="shared" si="484"/>
        <v>0</v>
      </c>
      <c r="AF660" s="83">
        <f t="shared" si="485"/>
        <v>0</v>
      </c>
      <c r="AG660" s="83">
        <f t="shared" si="471"/>
        <v>13.899281057470162</v>
      </c>
      <c r="AH660" s="83">
        <f t="shared" si="472"/>
        <v>0</v>
      </c>
      <c r="AI660" s="83">
        <f t="shared" si="473"/>
        <v>13.899281057470162</v>
      </c>
      <c r="AJ660" s="83">
        <f t="shared" si="474"/>
        <v>0</v>
      </c>
      <c r="AK660" s="83">
        <f t="shared" si="475"/>
        <v>0</v>
      </c>
      <c r="AL660" s="83">
        <f t="shared" si="476"/>
        <v>13.899281057470162</v>
      </c>
      <c r="AM660" s="83">
        <f t="shared" si="477"/>
        <v>13.899281057470162</v>
      </c>
      <c r="AN660" s="83">
        <f t="shared" si="478"/>
        <v>13.899281057470162</v>
      </c>
      <c r="AO660" s="83">
        <f t="shared" si="479"/>
        <v>13.899281057470162</v>
      </c>
      <c r="AP660" s="83">
        <f t="shared" si="480"/>
        <v>0</v>
      </c>
      <c r="AQ660" s="83">
        <f t="shared" si="481"/>
        <v>0</v>
      </c>
      <c r="AR660" s="83">
        <f t="shared" si="482"/>
        <v>0</v>
      </c>
      <c r="AT660" t="s">
        <v>15</v>
      </c>
    </row>
    <row r="661" spans="1:46" x14ac:dyDescent="0.25">
      <c r="A661" s="10" t="str">
        <f>KPCO_Additions_Summer!A661</f>
        <v>Residential - Low/Medium_31-42</v>
      </c>
      <c r="B661" s="10">
        <f>KPCO_Additions_Summer!B661</f>
        <v>2039</v>
      </c>
      <c r="C661" s="10" t="str">
        <f>KPCO_Additions_Summer!C661</f>
        <v>DSM Resources</v>
      </c>
      <c r="D661" s="103"/>
      <c r="E661" s="103">
        <v>14.591414091727145</v>
      </c>
      <c r="F661" s="103"/>
      <c r="G661" s="103">
        <v>14.591414091727145</v>
      </c>
      <c r="H661" s="103"/>
      <c r="I661" s="103"/>
      <c r="J661" s="103">
        <v>14.591414091727145</v>
      </c>
      <c r="K661" s="103">
        <v>14.591414091727145</v>
      </c>
      <c r="L661" s="103">
        <v>14.591414091727145</v>
      </c>
      <c r="M661" s="103">
        <v>14.591414091727145</v>
      </c>
      <c r="N661" s="103"/>
      <c r="O661" s="103"/>
      <c r="P661" s="102"/>
      <c r="R661" s="83">
        <f t="shared" si="490"/>
        <v>0</v>
      </c>
      <c r="S661" s="83">
        <f t="shared" si="491"/>
        <v>14.591414091727145</v>
      </c>
      <c r="T661" s="83">
        <f t="shared" si="492"/>
        <v>0</v>
      </c>
      <c r="U661" s="83">
        <f t="shared" si="493"/>
        <v>14.591414091727145</v>
      </c>
      <c r="V661" s="83">
        <f t="shared" si="494"/>
        <v>0</v>
      </c>
      <c r="W661" s="83">
        <f t="shared" si="494"/>
        <v>0</v>
      </c>
      <c r="X661" s="83">
        <f t="shared" si="496"/>
        <v>14.591414091727145</v>
      </c>
      <c r="Y661" s="83">
        <f t="shared" si="497"/>
        <v>14.591414091727145</v>
      </c>
      <c r="Z661" s="83">
        <f t="shared" si="498"/>
        <v>14.591414091727145</v>
      </c>
      <c r="AA661" s="83">
        <f t="shared" si="483"/>
        <v>14.591414091727145</v>
      </c>
      <c r="AB661" s="83">
        <f t="shared" si="495"/>
        <v>0</v>
      </c>
      <c r="AC661" s="83">
        <f t="shared" si="495"/>
        <v>0</v>
      </c>
      <c r="AD661" s="83">
        <f t="shared" si="484"/>
        <v>0</v>
      </c>
      <c r="AF661" s="83">
        <f t="shared" si="485"/>
        <v>0</v>
      </c>
      <c r="AG661" s="83">
        <f t="shared" si="471"/>
        <v>14.591414091727145</v>
      </c>
      <c r="AH661" s="83">
        <f t="shared" si="472"/>
        <v>0</v>
      </c>
      <c r="AI661" s="83">
        <f t="shared" si="473"/>
        <v>14.591414091727145</v>
      </c>
      <c r="AJ661" s="83">
        <f t="shared" si="474"/>
        <v>0</v>
      </c>
      <c r="AK661" s="83">
        <f t="shared" si="475"/>
        <v>0</v>
      </c>
      <c r="AL661" s="83">
        <f t="shared" si="476"/>
        <v>14.591414091727145</v>
      </c>
      <c r="AM661" s="83">
        <f t="shared" si="477"/>
        <v>14.591414091727145</v>
      </c>
      <c r="AN661" s="83">
        <f t="shared" si="478"/>
        <v>14.591414091727145</v>
      </c>
      <c r="AO661" s="83">
        <f t="shared" si="479"/>
        <v>14.591414091727145</v>
      </c>
      <c r="AP661" s="83">
        <f t="shared" si="480"/>
        <v>0</v>
      </c>
      <c r="AQ661" s="83">
        <f t="shared" si="481"/>
        <v>0</v>
      </c>
      <c r="AR661" s="83">
        <f t="shared" si="482"/>
        <v>0</v>
      </c>
      <c r="AT661" t="s">
        <v>15</v>
      </c>
    </row>
    <row r="662" spans="1:46" x14ac:dyDescent="0.25">
      <c r="A662" s="10" t="str">
        <f>KPCO_Additions_Summer!A662</f>
        <v>Residential - Low/Medium_31-42</v>
      </c>
      <c r="B662" s="10">
        <f>KPCO_Additions_Summer!B662</f>
        <v>2040</v>
      </c>
      <c r="C662" s="10" t="str">
        <f>KPCO_Additions_Summer!C662</f>
        <v>DSM Resources</v>
      </c>
      <c r="D662" s="103"/>
      <c r="E662" s="103">
        <v>15.078418831656057</v>
      </c>
      <c r="F662" s="103"/>
      <c r="G662" s="103">
        <v>15.078418831656057</v>
      </c>
      <c r="H662" s="103"/>
      <c r="I662" s="103"/>
      <c r="J662" s="103">
        <v>15.078418831656057</v>
      </c>
      <c r="K662" s="103">
        <v>15.078418831656057</v>
      </c>
      <c r="L662" s="103">
        <v>15.078418831656057</v>
      </c>
      <c r="M662" s="103">
        <v>15.078418831656057</v>
      </c>
      <c r="N662" s="103"/>
      <c r="O662" s="103"/>
      <c r="P662" s="102"/>
      <c r="R662" s="83">
        <f t="shared" si="490"/>
        <v>0</v>
      </c>
      <c r="S662" s="83">
        <f t="shared" si="491"/>
        <v>15.078418831656057</v>
      </c>
      <c r="T662" s="83">
        <f t="shared" si="492"/>
        <v>0</v>
      </c>
      <c r="U662" s="83">
        <f t="shared" si="493"/>
        <v>15.078418831656057</v>
      </c>
      <c r="V662" s="83">
        <f t="shared" si="494"/>
        <v>0</v>
      </c>
      <c r="W662" s="83">
        <f t="shared" si="494"/>
        <v>0</v>
      </c>
      <c r="X662" s="83">
        <f t="shared" si="496"/>
        <v>15.078418831656057</v>
      </c>
      <c r="Y662" s="83">
        <f t="shared" si="497"/>
        <v>15.078418831656057</v>
      </c>
      <c r="Z662" s="83">
        <f t="shared" si="498"/>
        <v>15.078418831656057</v>
      </c>
      <c r="AA662" s="83">
        <f t="shared" si="483"/>
        <v>15.078418831656057</v>
      </c>
      <c r="AB662" s="83">
        <f t="shared" si="495"/>
        <v>0</v>
      </c>
      <c r="AC662" s="83">
        <f t="shared" si="495"/>
        <v>0</v>
      </c>
      <c r="AD662" s="83">
        <f t="shared" si="484"/>
        <v>0</v>
      </c>
      <c r="AF662" s="83">
        <f t="shared" si="485"/>
        <v>0</v>
      </c>
      <c r="AG662" s="83">
        <f t="shared" si="471"/>
        <v>15.078418831656057</v>
      </c>
      <c r="AH662" s="83">
        <f t="shared" si="472"/>
        <v>0</v>
      </c>
      <c r="AI662" s="83">
        <f t="shared" si="473"/>
        <v>15.078418831656057</v>
      </c>
      <c r="AJ662" s="83">
        <f t="shared" si="474"/>
        <v>0</v>
      </c>
      <c r="AK662" s="83">
        <f t="shared" si="475"/>
        <v>0</v>
      </c>
      <c r="AL662" s="83">
        <f t="shared" si="476"/>
        <v>15.078418831656057</v>
      </c>
      <c r="AM662" s="83">
        <f t="shared" si="477"/>
        <v>15.078418831656057</v>
      </c>
      <c r="AN662" s="83">
        <f t="shared" si="478"/>
        <v>15.078418831656057</v>
      </c>
      <c r="AO662" s="83">
        <f t="shared" si="479"/>
        <v>15.078418831656057</v>
      </c>
      <c r="AP662" s="83">
        <f t="shared" si="480"/>
        <v>0</v>
      </c>
      <c r="AQ662" s="83">
        <f t="shared" si="481"/>
        <v>0</v>
      </c>
      <c r="AR662" s="83">
        <f t="shared" si="482"/>
        <v>0</v>
      </c>
      <c r="AT662" t="s">
        <v>15</v>
      </c>
    </row>
    <row r="663" spans="1:46" x14ac:dyDescent="0.25">
      <c r="A663" s="10" t="str">
        <f>KPCO_Additions_Summer!A663</f>
        <v>Residential - Low/Medium_31-42</v>
      </c>
      <c r="B663" s="10">
        <f>KPCO_Additions_Summer!B663</f>
        <v>2041</v>
      </c>
      <c r="C663" s="10" t="str">
        <f>KPCO_Additions_Summer!C663</f>
        <v>DSM Resources</v>
      </c>
      <c r="D663" s="103"/>
      <c r="E663" s="103">
        <v>15.271621114803784</v>
      </c>
      <c r="F663" s="103"/>
      <c r="G663" s="103">
        <v>15.271621114803784</v>
      </c>
      <c r="H663" s="103"/>
      <c r="I663" s="103"/>
      <c r="J663" s="103">
        <v>15.271621114803784</v>
      </c>
      <c r="K663" s="103">
        <v>15.271621114803784</v>
      </c>
      <c r="L663" s="103">
        <v>15.271621114803784</v>
      </c>
      <c r="M663" s="103">
        <v>15.271621114803784</v>
      </c>
      <c r="N663" s="103"/>
      <c r="O663" s="103"/>
      <c r="P663" s="102"/>
      <c r="R663" s="83">
        <f t="shared" si="490"/>
        <v>0</v>
      </c>
      <c r="S663" s="83">
        <f t="shared" si="491"/>
        <v>15.271621114803784</v>
      </c>
      <c r="T663" s="83">
        <f t="shared" si="492"/>
        <v>0</v>
      </c>
      <c r="U663" s="83">
        <f t="shared" si="493"/>
        <v>15.271621114803784</v>
      </c>
      <c r="V663" s="83">
        <f t="shared" si="494"/>
        <v>0</v>
      </c>
      <c r="W663" s="83">
        <f t="shared" si="494"/>
        <v>0</v>
      </c>
      <c r="X663" s="83">
        <f t="shared" si="496"/>
        <v>15.271621114803784</v>
      </c>
      <c r="Y663" s="83">
        <f t="shared" si="497"/>
        <v>15.271621114803784</v>
      </c>
      <c r="Z663" s="83">
        <f t="shared" si="498"/>
        <v>15.271621114803784</v>
      </c>
      <c r="AA663" s="83">
        <f t="shared" si="483"/>
        <v>15.271621114803784</v>
      </c>
      <c r="AB663" s="83">
        <f t="shared" si="495"/>
        <v>0</v>
      </c>
      <c r="AC663" s="83">
        <f t="shared" si="495"/>
        <v>0</v>
      </c>
      <c r="AD663" s="83">
        <f t="shared" si="484"/>
        <v>0</v>
      </c>
      <c r="AF663" s="83">
        <f t="shared" si="485"/>
        <v>0</v>
      </c>
      <c r="AG663" s="83">
        <f t="shared" si="471"/>
        <v>15.271621114803784</v>
      </c>
      <c r="AH663" s="83">
        <f t="shared" si="472"/>
        <v>0</v>
      </c>
      <c r="AI663" s="83">
        <f t="shared" si="473"/>
        <v>15.271621114803784</v>
      </c>
      <c r="AJ663" s="83">
        <f t="shared" si="474"/>
        <v>0</v>
      </c>
      <c r="AK663" s="83">
        <f t="shared" si="475"/>
        <v>0</v>
      </c>
      <c r="AL663" s="83">
        <f t="shared" si="476"/>
        <v>15.271621114803784</v>
      </c>
      <c r="AM663" s="83">
        <f t="shared" si="477"/>
        <v>15.271621114803784</v>
      </c>
      <c r="AN663" s="83">
        <f t="shared" si="478"/>
        <v>15.271621114803784</v>
      </c>
      <c r="AO663" s="83">
        <f t="shared" si="479"/>
        <v>15.271621114803784</v>
      </c>
      <c r="AP663" s="83">
        <f t="shared" si="480"/>
        <v>0</v>
      </c>
      <c r="AQ663" s="83">
        <f t="shared" si="481"/>
        <v>0</v>
      </c>
      <c r="AR663" s="83">
        <f t="shared" si="482"/>
        <v>0</v>
      </c>
      <c r="AT663" t="s">
        <v>15</v>
      </c>
    </row>
    <row r="664" spans="1:46" x14ac:dyDescent="0.25">
      <c r="A664" s="10" t="str">
        <f>KPCO_Additions_Summer!A664</f>
        <v>Residential - Low/Medium_31-42</v>
      </c>
      <c r="B664" s="10">
        <f>KPCO_Additions_Summer!B664</f>
        <v>2042</v>
      </c>
      <c r="C664" s="10" t="str">
        <f>KPCO_Additions_Summer!C664</f>
        <v>DSM Resources</v>
      </c>
      <c r="D664" s="103"/>
      <c r="E664" s="103">
        <v>15.250919749987359</v>
      </c>
      <c r="F664" s="103"/>
      <c r="G664" s="103">
        <v>15.250919749987359</v>
      </c>
      <c r="H664" s="103"/>
      <c r="I664" s="103"/>
      <c r="J664" s="103">
        <v>15.250919749987359</v>
      </c>
      <c r="K664" s="103">
        <v>15.250919749987359</v>
      </c>
      <c r="L664" s="103">
        <v>15.250919749987359</v>
      </c>
      <c r="M664" s="103">
        <v>15.250919749987359</v>
      </c>
      <c r="N664" s="103"/>
      <c r="O664" s="103"/>
      <c r="P664" s="102"/>
      <c r="R664" s="83">
        <f t="shared" si="490"/>
        <v>0</v>
      </c>
      <c r="S664" s="83">
        <f t="shared" si="491"/>
        <v>15.250919749987359</v>
      </c>
      <c r="T664" s="83">
        <f t="shared" si="492"/>
        <v>0</v>
      </c>
      <c r="U664" s="83">
        <f t="shared" si="493"/>
        <v>15.250919749987359</v>
      </c>
      <c r="V664" s="83">
        <f t="shared" si="494"/>
        <v>0</v>
      </c>
      <c r="W664" s="83">
        <f t="shared" si="494"/>
        <v>0</v>
      </c>
      <c r="X664" s="83">
        <f t="shared" si="496"/>
        <v>15.250919749987359</v>
      </c>
      <c r="Y664" s="83">
        <f t="shared" si="497"/>
        <v>15.250919749987359</v>
      </c>
      <c r="Z664" s="83">
        <f t="shared" si="498"/>
        <v>15.250919749987359</v>
      </c>
      <c r="AA664" s="83">
        <f t="shared" si="483"/>
        <v>15.250919749987359</v>
      </c>
      <c r="AB664" s="83">
        <f t="shared" si="495"/>
        <v>0</v>
      </c>
      <c r="AC664" s="83">
        <f t="shared" si="495"/>
        <v>0</v>
      </c>
      <c r="AD664" s="83">
        <f t="shared" si="484"/>
        <v>0</v>
      </c>
      <c r="AF664" s="83">
        <f t="shared" si="485"/>
        <v>0</v>
      </c>
      <c r="AG664" s="83">
        <f t="shared" si="471"/>
        <v>15.250919749987359</v>
      </c>
      <c r="AH664" s="83">
        <f t="shared" si="472"/>
        <v>0</v>
      </c>
      <c r="AI664" s="83">
        <f t="shared" si="473"/>
        <v>15.250919749987359</v>
      </c>
      <c r="AJ664" s="83">
        <f t="shared" si="474"/>
        <v>0</v>
      </c>
      <c r="AK664" s="83">
        <f t="shared" si="475"/>
        <v>0</v>
      </c>
      <c r="AL664" s="83">
        <f t="shared" si="476"/>
        <v>15.250919749987359</v>
      </c>
      <c r="AM664" s="83">
        <f t="shared" si="477"/>
        <v>15.250919749987359</v>
      </c>
      <c r="AN664" s="83">
        <f t="shared" si="478"/>
        <v>15.250919749987359</v>
      </c>
      <c r="AO664" s="83">
        <f t="shared" si="479"/>
        <v>15.250919749987359</v>
      </c>
      <c r="AP664" s="83">
        <f t="shared" si="480"/>
        <v>0</v>
      </c>
      <c r="AQ664" s="83">
        <f t="shared" si="481"/>
        <v>0</v>
      </c>
      <c r="AR664" s="83">
        <f t="shared" si="482"/>
        <v>0</v>
      </c>
      <c r="AT664" t="s">
        <v>15</v>
      </c>
    </row>
    <row r="665" spans="1:46" x14ac:dyDescent="0.25">
      <c r="A665" s="10" t="str">
        <f>KPCO_Additions_Summer!A665</f>
        <v>Residential - Low/Medium_31-42</v>
      </c>
      <c r="B665" s="10">
        <f>KPCO_Additions_Summer!B665</f>
        <v>2043</v>
      </c>
      <c r="C665" s="10" t="str">
        <f>KPCO_Additions_Summer!C665</f>
        <v>DSM Resources</v>
      </c>
      <c r="D665" s="103"/>
      <c r="E665" s="103">
        <v>12.881301812806091</v>
      </c>
      <c r="F665" s="103"/>
      <c r="G665" s="103">
        <v>12.881301812806091</v>
      </c>
      <c r="H665" s="103"/>
      <c r="I665" s="103"/>
      <c r="J665" s="103">
        <v>12.881301812806091</v>
      </c>
      <c r="K665" s="103">
        <v>12.881301812806091</v>
      </c>
      <c r="L665" s="103">
        <v>12.881301812806091</v>
      </c>
      <c r="M665" s="103">
        <v>12.881301812806091</v>
      </c>
      <c r="N665" s="103"/>
      <c r="O665" s="103"/>
      <c r="P665" s="102"/>
      <c r="R665" s="83">
        <f t="shared" si="490"/>
        <v>0</v>
      </c>
      <c r="S665" s="83">
        <f t="shared" si="491"/>
        <v>12.881301812806091</v>
      </c>
      <c r="T665" s="83">
        <f t="shared" si="492"/>
        <v>0</v>
      </c>
      <c r="U665" s="83">
        <f t="shared" si="493"/>
        <v>12.881301812806091</v>
      </c>
      <c r="V665" s="83">
        <f t="shared" ref="V665:W680" si="499">H665</f>
        <v>0</v>
      </c>
      <c r="W665" s="83">
        <f t="shared" si="499"/>
        <v>0</v>
      </c>
      <c r="X665" s="83">
        <f t="shared" si="496"/>
        <v>12.881301812806091</v>
      </c>
      <c r="Y665" s="83">
        <f t="shared" si="497"/>
        <v>12.881301812806091</v>
      </c>
      <c r="Z665" s="83">
        <f t="shared" si="498"/>
        <v>12.881301812806091</v>
      </c>
      <c r="AA665" s="83">
        <f t="shared" si="483"/>
        <v>12.881301812806091</v>
      </c>
      <c r="AB665" s="83">
        <f t="shared" ref="AB665:AC680" si="500">N665</f>
        <v>0</v>
      </c>
      <c r="AC665" s="83">
        <f t="shared" si="500"/>
        <v>0</v>
      </c>
      <c r="AD665" s="83">
        <f t="shared" si="484"/>
        <v>0</v>
      </c>
      <c r="AF665" s="83">
        <f t="shared" si="485"/>
        <v>0</v>
      </c>
      <c r="AG665" s="83">
        <f t="shared" ref="AG665:AG728" si="501">S665</f>
        <v>12.881301812806091</v>
      </c>
      <c r="AH665" s="83">
        <f t="shared" ref="AH665:AH728" si="502">T665</f>
        <v>0</v>
      </c>
      <c r="AI665" s="83">
        <f t="shared" ref="AI665:AI728" si="503">U665</f>
        <v>12.881301812806091</v>
      </c>
      <c r="AJ665" s="83">
        <f t="shared" ref="AJ665:AJ728" si="504">V665</f>
        <v>0</v>
      </c>
      <c r="AK665" s="83">
        <f t="shared" ref="AK665:AK728" si="505">W665</f>
        <v>0</v>
      </c>
      <c r="AL665" s="83">
        <f t="shared" ref="AL665:AL728" si="506">X665</f>
        <v>12.881301812806091</v>
      </c>
      <c r="AM665" s="83">
        <f t="shared" ref="AM665:AM728" si="507">Y665</f>
        <v>12.881301812806091</v>
      </c>
      <c r="AN665" s="83">
        <f t="shared" ref="AN665:AN728" si="508">Z665</f>
        <v>12.881301812806091</v>
      </c>
      <c r="AO665" s="83">
        <f t="shared" ref="AO665:AO728" si="509">AA665</f>
        <v>12.881301812806091</v>
      </c>
      <c r="AP665" s="83">
        <f t="shared" ref="AP665:AP728" si="510">AB665</f>
        <v>0</v>
      </c>
      <c r="AQ665" s="83">
        <f t="shared" ref="AQ665:AQ728" si="511">AC665</f>
        <v>0</v>
      </c>
      <c r="AR665" s="83">
        <f t="shared" ref="AR665:AR728" si="512">AD665</f>
        <v>0</v>
      </c>
      <c r="AT665" t="s">
        <v>15</v>
      </c>
    </row>
    <row r="666" spans="1:46" x14ac:dyDescent="0.25">
      <c r="A666" s="10" t="str">
        <f>KPCO_Additions_Summer!A666</f>
        <v>Residential - High_31-42</v>
      </c>
      <c r="B666" s="10">
        <f>KPCO_Additions_Summer!B666</f>
        <v>2023</v>
      </c>
      <c r="C666" s="10" t="str">
        <f>KPCO_Additions_Summer!C666</f>
        <v>DSM Resources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2"/>
      <c r="R666" s="83">
        <f t="shared" si="490"/>
        <v>0</v>
      </c>
      <c r="S666" s="83">
        <f t="shared" si="491"/>
        <v>0</v>
      </c>
      <c r="T666" s="83">
        <f t="shared" si="492"/>
        <v>0</v>
      </c>
      <c r="U666" s="83">
        <f t="shared" si="493"/>
        <v>0</v>
      </c>
      <c r="V666" s="83">
        <f t="shared" si="499"/>
        <v>0</v>
      </c>
      <c r="W666" s="83">
        <f t="shared" si="499"/>
        <v>0</v>
      </c>
      <c r="X666" s="83">
        <f t="shared" si="496"/>
        <v>0</v>
      </c>
      <c r="Y666" s="83">
        <f t="shared" si="497"/>
        <v>0</v>
      </c>
      <c r="Z666" s="83">
        <f t="shared" si="498"/>
        <v>0</v>
      </c>
      <c r="AA666" s="83">
        <f t="shared" si="483"/>
        <v>0</v>
      </c>
      <c r="AB666" s="83">
        <f t="shared" si="500"/>
        <v>0</v>
      </c>
      <c r="AC666" s="83">
        <f t="shared" si="500"/>
        <v>0</v>
      </c>
      <c r="AD666" s="83">
        <f t="shared" si="484"/>
        <v>0</v>
      </c>
      <c r="AF666" s="83">
        <f t="shared" si="485"/>
        <v>0</v>
      </c>
      <c r="AG666" s="83">
        <f t="shared" si="501"/>
        <v>0</v>
      </c>
      <c r="AH666" s="83">
        <f t="shared" si="502"/>
        <v>0</v>
      </c>
      <c r="AI666" s="83">
        <f t="shared" si="503"/>
        <v>0</v>
      </c>
      <c r="AJ666" s="83">
        <f t="shared" si="504"/>
        <v>0</v>
      </c>
      <c r="AK666" s="83">
        <f t="shared" si="505"/>
        <v>0</v>
      </c>
      <c r="AL666" s="83">
        <f t="shared" si="506"/>
        <v>0</v>
      </c>
      <c r="AM666" s="83">
        <f t="shared" si="507"/>
        <v>0</v>
      </c>
      <c r="AN666" s="83">
        <f t="shared" si="508"/>
        <v>0</v>
      </c>
      <c r="AO666" s="83">
        <f t="shared" si="509"/>
        <v>0</v>
      </c>
      <c r="AP666" s="83">
        <f t="shared" si="510"/>
        <v>0</v>
      </c>
      <c r="AQ666" s="83">
        <f t="shared" si="511"/>
        <v>0</v>
      </c>
      <c r="AR666" s="83">
        <f t="shared" si="512"/>
        <v>0</v>
      </c>
      <c r="AT666" t="s">
        <v>15</v>
      </c>
    </row>
    <row r="667" spans="1:46" x14ac:dyDescent="0.25">
      <c r="A667" s="10" t="str">
        <f>KPCO_Additions_Summer!A667</f>
        <v>Residential - High_31-42</v>
      </c>
      <c r="B667" s="10">
        <f>KPCO_Additions_Summer!B667</f>
        <v>2024</v>
      </c>
      <c r="C667" s="10" t="str">
        <f>KPCO_Additions_Summer!C667</f>
        <v>DSM Resources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2"/>
      <c r="R667" s="83">
        <f t="shared" si="490"/>
        <v>0</v>
      </c>
      <c r="S667" s="83">
        <f t="shared" si="491"/>
        <v>0</v>
      </c>
      <c r="T667" s="83">
        <f t="shared" si="492"/>
        <v>0</v>
      </c>
      <c r="U667" s="83">
        <f t="shared" si="493"/>
        <v>0</v>
      </c>
      <c r="V667" s="83">
        <f t="shared" si="499"/>
        <v>0</v>
      </c>
      <c r="W667" s="83">
        <f t="shared" si="499"/>
        <v>0</v>
      </c>
      <c r="X667" s="83">
        <f t="shared" si="496"/>
        <v>0</v>
      </c>
      <c r="Y667" s="83">
        <f t="shared" si="497"/>
        <v>0</v>
      </c>
      <c r="Z667" s="83">
        <f t="shared" si="498"/>
        <v>0</v>
      </c>
      <c r="AA667" s="83">
        <f t="shared" ref="AA667:AA730" si="513">M667</f>
        <v>0</v>
      </c>
      <c r="AB667" s="83">
        <f t="shared" si="500"/>
        <v>0</v>
      </c>
      <c r="AC667" s="83">
        <f t="shared" si="500"/>
        <v>0</v>
      </c>
      <c r="AD667" s="83">
        <f t="shared" ref="AD667:AD730" si="514">P667</f>
        <v>0</v>
      </c>
      <c r="AF667" s="83">
        <f t="shared" si="485"/>
        <v>0</v>
      </c>
      <c r="AG667" s="83">
        <f t="shared" si="501"/>
        <v>0</v>
      </c>
      <c r="AH667" s="83">
        <f t="shared" si="502"/>
        <v>0</v>
      </c>
      <c r="AI667" s="83">
        <f t="shared" si="503"/>
        <v>0</v>
      </c>
      <c r="AJ667" s="83">
        <f t="shared" si="504"/>
        <v>0</v>
      </c>
      <c r="AK667" s="83">
        <f t="shared" si="505"/>
        <v>0</v>
      </c>
      <c r="AL667" s="83">
        <f t="shared" si="506"/>
        <v>0</v>
      </c>
      <c r="AM667" s="83">
        <f t="shared" si="507"/>
        <v>0</v>
      </c>
      <c r="AN667" s="83">
        <f t="shared" si="508"/>
        <v>0</v>
      </c>
      <c r="AO667" s="83">
        <f t="shared" si="509"/>
        <v>0</v>
      </c>
      <c r="AP667" s="83">
        <f t="shared" si="510"/>
        <v>0</v>
      </c>
      <c r="AQ667" s="83">
        <f t="shared" si="511"/>
        <v>0</v>
      </c>
      <c r="AR667" s="83">
        <f t="shared" si="512"/>
        <v>0</v>
      </c>
      <c r="AT667" t="s">
        <v>15</v>
      </c>
    </row>
    <row r="668" spans="1:46" x14ac:dyDescent="0.25">
      <c r="A668" s="10" t="str">
        <f>KPCO_Additions_Summer!A668</f>
        <v>Residential - High_31-42</v>
      </c>
      <c r="B668" s="10">
        <f>KPCO_Additions_Summer!B668</f>
        <v>2025</v>
      </c>
      <c r="C668" s="10" t="str">
        <f>KPCO_Additions_Summer!C668</f>
        <v>DSM Resources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2"/>
      <c r="R668" s="83">
        <f t="shared" si="490"/>
        <v>0</v>
      </c>
      <c r="S668" s="83">
        <f t="shared" si="491"/>
        <v>0</v>
      </c>
      <c r="T668" s="83">
        <f t="shared" si="492"/>
        <v>0</v>
      </c>
      <c r="U668" s="83">
        <f t="shared" si="493"/>
        <v>0</v>
      </c>
      <c r="V668" s="83">
        <f t="shared" si="499"/>
        <v>0</v>
      </c>
      <c r="W668" s="83">
        <f t="shared" si="499"/>
        <v>0</v>
      </c>
      <c r="X668" s="83">
        <f t="shared" si="496"/>
        <v>0</v>
      </c>
      <c r="Y668" s="83">
        <f t="shared" si="497"/>
        <v>0</v>
      </c>
      <c r="Z668" s="83">
        <f t="shared" si="498"/>
        <v>0</v>
      </c>
      <c r="AA668" s="83">
        <f t="shared" si="513"/>
        <v>0</v>
      </c>
      <c r="AB668" s="83">
        <f t="shared" si="500"/>
        <v>0</v>
      </c>
      <c r="AC668" s="83">
        <f t="shared" si="500"/>
        <v>0</v>
      </c>
      <c r="AD668" s="83">
        <f t="shared" si="514"/>
        <v>0</v>
      </c>
      <c r="AF668" s="83">
        <f t="shared" ref="AF668:AF731" si="515">R668</f>
        <v>0</v>
      </c>
      <c r="AG668" s="83">
        <f t="shared" si="501"/>
        <v>0</v>
      </c>
      <c r="AH668" s="83">
        <f t="shared" si="502"/>
        <v>0</v>
      </c>
      <c r="AI668" s="83">
        <f t="shared" si="503"/>
        <v>0</v>
      </c>
      <c r="AJ668" s="83">
        <f t="shared" si="504"/>
        <v>0</v>
      </c>
      <c r="AK668" s="83">
        <f t="shared" si="505"/>
        <v>0</v>
      </c>
      <c r="AL668" s="83">
        <f t="shared" si="506"/>
        <v>0</v>
      </c>
      <c r="AM668" s="83">
        <f t="shared" si="507"/>
        <v>0</v>
      </c>
      <c r="AN668" s="83">
        <f t="shared" si="508"/>
        <v>0</v>
      </c>
      <c r="AO668" s="83">
        <f t="shared" si="509"/>
        <v>0</v>
      </c>
      <c r="AP668" s="83">
        <f t="shared" si="510"/>
        <v>0</v>
      </c>
      <c r="AQ668" s="83">
        <f t="shared" si="511"/>
        <v>0</v>
      </c>
      <c r="AR668" s="83">
        <f t="shared" si="512"/>
        <v>0</v>
      </c>
      <c r="AT668" t="s">
        <v>15</v>
      </c>
    </row>
    <row r="669" spans="1:46" x14ac:dyDescent="0.25">
      <c r="A669" s="10" t="str">
        <f>KPCO_Additions_Summer!A669</f>
        <v>Residential - High_31-42</v>
      </c>
      <c r="B669" s="10">
        <f>KPCO_Additions_Summer!B669</f>
        <v>2026</v>
      </c>
      <c r="C669" s="10" t="str">
        <f>KPCO_Additions_Summer!C669</f>
        <v>DSM Resources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2"/>
      <c r="R669" s="83">
        <f t="shared" si="490"/>
        <v>0</v>
      </c>
      <c r="S669" s="83">
        <f t="shared" si="491"/>
        <v>0</v>
      </c>
      <c r="T669" s="83">
        <f t="shared" si="492"/>
        <v>0</v>
      </c>
      <c r="U669" s="83">
        <f t="shared" si="493"/>
        <v>0</v>
      </c>
      <c r="V669" s="83">
        <f t="shared" si="499"/>
        <v>0</v>
      </c>
      <c r="W669" s="83">
        <f t="shared" si="499"/>
        <v>0</v>
      </c>
      <c r="X669" s="83">
        <f t="shared" si="496"/>
        <v>0</v>
      </c>
      <c r="Y669" s="83">
        <f t="shared" si="497"/>
        <v>0</v>
      </c>
      <c r="Z669" s="83">
        <f t="shared" si="498"/>
        <v>0</v>
      </c>
      <c r="AA669" s="83">
        <f t="shared" si="513"/>
        <v>0</v>
      </c>
      <c r="AB669" s="83">
        <f t="shared" si="500"/>
        <v>0</v>
      </c>
      <c r="AC669" s="83">
        <f t="shared" si="500"/>
        <v>0</v>
      </c>
      <c r="AD669" s="83">
        <f t="shared" si="514"/>
        <v>0</v>
      </c>
      <c r="AF669" s="83">
        <f t="shared" si="515"/>
        <v>0</v>
      </c>
      <c r="AG669" s="83">
        <f t="shared" si="501"/>
        <v>0</v>
      </c>
      <c r="AH669" s="83">
        <f t="shared" si="502"/>
        <v>0</v>
      </c>
      <c r="AI669" s="83">
        <f t="shared" si="503"/>
        <v>0</v>
      </c>
      <c r="AJ669" s="83">
        <f t="shared" si="504"/>
        <v>0</v>
      </c>
      <c r="AK669" s="83">
        <f t="shared" si="505"/>
        <v>0</v>
      </c>
      <c r="AL669" s="83">
        <f t="shared" si="506"/>
        <v>0</v>
      </c>
      <c r="AM669" s="83">
        <f t="shared" si="507"/>
        <v>0</v>
      </c>
      <c r="AN669" s="83">
        <f t="shared" si="508"/>
        <v>0</v>
      </c>
      <c r="AO669" s="83">
        <f t="shared" si="509"/>
        <v>0</v>
      </c>
      <c r="AP669" s="83">
        <f t="shared" si="510"/>
        <v>0</v>
      </c>
      <c r="AQ669" s="83">
        <f t="shared" si="511"/>
        <v>0</v>
      </c>
      <c r="AR669" s="83">
        <f t="shared" si="512"/>
        <v>0</v>
      </c>
      <c r="AT669" t="s">
        <v>15</v>
      </c>
    </row>
    <row r="670" spans="1:46" x14ac:dyDescent="0.25">
      <c r="A670" s="10" t="str">
        <f>KPCO_Additions_Summer!A670</f>
        <v>Residential - High_31-42</v>
      </c>
      <c r="B670" s="10">
        <f>KPCO_Additions_Summer!B670</f>
        <v>2027</v>
      </c>
      <c r="C670" s="10" t="str">
        <f>KPCO_Additions_Summer!C670</f>
        <v>DSM Resources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2"/>
      <c r="R670" s="83">
        <f t="shared" si="490"/>
        <v>0</v>
      </c>
      <c r="S670" s="83">
        <f t="shared" si="491"/>
        <v>0</v>
      </c>
      <c r="T670" s="83">
        <f t="shared" si="492"/>
        <v>0</v>
      </c>
      <c r="U670" s="83">
        <f t="shared" si="493"/>
        <v>0</v>
      </c>
      <c r="V670" s="83">
        <f t="shared" si="499"/>
        <v>0</v>
      </c>
      <c r="W670" s="83">
        <f t="shared" si="499"/>
        <v>0</v>
      </c>
      <c r="X670" s="83">
        <f t="shared" si="496"/>
        <v>0</v>
      </c>
      <c r="Y670" s="83">
        <f t="shared" si="497"/>
        <v>0</v>
      </c>
      <c r="Z670" s="83">
        <f t="shared" si="498"/>
        <v>0</v>
      </c>
      <c r="AA670" s="83">
        <f t="shared" si="513"/>
        <v>0</v>
      </c>
      <c r="AB670" s="83">
        <f t="shared" si="500"/>
        <v>0</v>
      </c>
      <c r="AC670" s="83">
        <f t="shared" si="500"/>
        <v>0</v>
      </c>
      <c r="AD670" s="83">
        <f t="shared" si="514"/>
        <v>0</v>
      </c>
      <c r="AF670" s="83">
        <f t="shared" si="515"/>
        <v>0</v>
      </c>
      <c r="AG670" s="83">
        <f t="shared" si="501"/>
        <v>0</v>
      </c>
      <c r="AH670" s="83">
        <f t="shared" si="502"/>
        <v>0</v>
      </c>
      <c r="AI670" s="83">
        <f t="shared" si="503"/>
        <v>0</v>
      </c>
      <c r="AJ670" s="83">
        <f t="shared" si="504"/>
        <v>0</v>
      </c>
      <c r="AK670" s="83">
        <f t="shared" si="505"/>
        <v>0</v>
      </c>
      <c r="AL670" s="83">
        <f t="shared" si="506"/>
        <v>0</v>
      </c>
      <c r="AM670" s="83">
        <f t="shared" si="507"/>
        <v>0</v>
      </c>
      <c r="AN670" s="83">
        <f t="shared" si="508"/>
        <v>0</v>
      </c>
      <c r="AO670" s="83">
        <f t="shared" si="509"/>
        <v>0</v>
      </c>
      <c r="AP670" s="83">
        <f t="shared" si="510"/>
        <v>0</v>
      </c>
      <c r="AQ670" s="83">
        <f t="shared" si="511"/>
        <v>0</v>
      </c>
      <c r="AR670" s="83">
        <f t="shared" si="512"/>
        <v>0</v>
      </c>
      <c r="AT670" t="s">
        <v>15</v>
      </c>
    </row>
    <row r="671" spans="1:46" x14ac:dyDescent="0.25">
      <c r="A671" s="10" t="str">
        <f>KPCO_Additions_Summer!A671</f>
        <v>Residential - High_31-42</v>
      </c>
      <c r="B671" s="10">
        <f>KPCO_Additions_Summer!B671</f>
        <v>2028</v>
      </c>
      <c r="C671" s="10" t="str">
        <f>KPCO_Additions_Summer!C671</f>
        <v>DSM Resources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2"/>
      <c r="R671" s="83">
        <f t="shared" si="490"/>
        <v>0</v>
      </c>
      <c r="S671" s="83">
        <f t="shared" si="491"/>
        <v>0</v>
      </c>
      <c r="T671" s="83">
        <f t="shared" si="492"/>
        <v>0</v>
      </c>
      <c r="U671" s="83">
        <f t="shared" si="493"/>
        <v>0</v>
      </c>
      <c r="V671" s="83">
        <f t="shared" si="499"/>
        <v>0</v>
      </c>
      <c r="W671" s="83">
        <f t="shared" si="499"/>
        <v>0</v>
      </c>
      <c r="X671" s="83">
        <f t="shared" si="496"/>
        <v>0</v>
      </c>
      <c r="Y671" s="83">
        <f t="shared" si="497"/>
        <v>0</v>
      </c>
      <c r="Z671" s="83">
        <f t="shared" si="498"/>
        <v>0</v>
      </c>
      <c r="AA671" s="83">
        <f t="shared" si="513"/>
        <v>0</v>
      </c>
      <c r="AB671" s="83">
        <f t="shared" si="500"/>
        <v>0</v>
      </c>
      <c r="AC671" s="83">
        <f t="shared" si="500"/>
        <v>0</v>
      </c>
      <c r="AD671" s="83">
        <f t="shared" si="514"/>
        <v>0</v>
      </c>
      <c r="AF671" s="83">
        <f t="shared" si="515"/>
        <v>0</v>
      </c>
      <c r="AG671" s="83">
        <f t="shared" si="501"/>
        <v>0</v>
      </c>
      <c r="AH671" s="83">
        <f t="shared" si="502"/>
        <v>0</v>
      </c>
      <c r="AI671" s="83">
        <f t="shared" si="503"/>
        <v>0</v>
      </c>
      <c r="AJ671" s="83">
        <f t="shared" si="504"/>
        <v>0</v>
      </c>
      <c r="AK671" s="83">
        <f t="shared" si="505"/>
        <v>0</v>
      </c>
      <c r="AL671" s="83">
        <f t="shared" si="506"/>
        <v>0</v>
      </c>
      <c r="AM671" s="83">
        <f t="shared" si="507"/>
        <v>0</v>
      </c>
      <c r="AN671" s="83">
        <f t="shared" si="508"/>
        <v>0</v>
      </c>
      <c r="AO671" s="83">
        <f t="shared" si="509"/>
        <v>0</v>
      </c>
      <c r="AP671" s="83">
        <f t="shared" si="510"/>
        <v>0</v>
      </c>
      <c r="AQ671" s="83">
        <f t="shared" si="511"/>
        <v>0</v>
      </c>
      <c r="AR671" s="83">
        <f t="shared" si="512"/>
        <v>0</v>
      </c>
      <c r="AT671" t="s">
        <v>15</v>
      </c>
    </row>
    <row r="672" spans="1:46" x14ac:dyDescent="0.25">
      <c r="A672" s="10" t="str">
        <f>KPCO_Additions_Summer!A672</f>
        <v>Residential - High_31-42</v>
      </c>
      <c r="B672" s="10">
        <f>KPCO_Additions_Summer!B672</f>
        <v>2029</v>
      </c>
      <c r="C672" s="10" t="str">
        <f>KPCO_Additions_Summer!C672</f>
        <v>DSM Resources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2"/>
      <c r="R672" s="83">
        <f t="shared" si="490"/>
        <v>0</v>
      </c>
      <c r="S672" s="83">
        <f t="shared" si="491"/>
        <v>0</v>
      </c>
      <c r="T672" s="83">
        <f t="shared" si="492"/>
        <v>0</v>
      </c>
      <c r="U672" s="83">
        <f t="shared" si="493"/>
        <v>0</v>
      </c>
      <c r="V672" s="83">
        <f t="shared" si="499"/>
        <v>0</v>
      </c>
      <c r="W672" s="83">
        <f t="shared" si="499"/>
        <v>0</v>
      </c>
      <c r="X672" s="83">
        <f t="shared" si="496"/>
        <v>0</v>
      </c>
      <c r="Y672" s="83">
        <f t="shared" si="497"/>
        <v>0</v>
      </c>
      <c r="Z672" s="83">
        <f t="shared" si="498"/>
        <v>0</v>
      </c>
      <c r="AA672" s="83">
        <f t="shared" si="513"/>
        <v>0</v>
      </c>
      <c r="AB672" s="83">
        <f t="shared" si="500"/>
        <v>0</v>
      </c>
      <c r="AC672" s="83">
        <f t="shared" si="500"/>
        <v>0</v>
      </c>
      <c r="AD672" s="83">
        <f t="shared" si="514"/>
        <v>0</v>
      </c>
      <c r="AF672" s="83">
        <f t="shared" si="515"/>
        <v>0</v>
      </c>
      <c r="AG672" s="83">
        <f t="shared" si="501"/>
        <v>0</v>
      </c>
      <c r="AH672" s="83">
        <f t="shared" si="502"/>
        <v>0</v>
      </c>
      <c r="AI672" s="83">
        <f t="shared" si="503"/>
        <v>0</v>
      </c>
      <c r="AJ672" s="83">
        <f t="shared" si="504"/>
        <v>0</v>
      </c>
      <c r="AK672" s="83">
        <f t="shared" si="505"/>
        <v>0</v>
      </c>
      <c r="AL672" s="83">
        <f t="shared" si="506"/>
        <v>0</v>
      </c>
      <c r="AM672" s="83">
        <f t="shared" si="507"/>
        <v>0</v>
      </c>
      <c r="AN672" s="83">
        <f t="shared" si="508"/>
        <v>0</v>
      </c>
      <c r="AO672" s="83">
        <f t="shared" si="509"/>
        <v>0</v>
      </c>
      <c r="AP672" s="83">
        <f t="shared" si="510"/>
        <v>0</v>
      </c>
      <c r="AQ672" s="83">
        <f t="shared" si="511"/>
        <v>0</v>
      </c>
      <c r="AR672" s="83">
        <f t="shared" si="512"/>
        <v>0</v>
      </c>
      <c r="AT672" t="s">
        <v>15</v>
      </c>
    </row>
    <row r="673" spans="1:46" x14ac:dyDescent="0.25">
      <c r="A673" s="10" t="str">
        <f>KPCO_Additions_Summer!A673</f>
        <v>Residential - High_31-42</v>
      </c>
      <c r="B673" s="10">
        <f>KPCO_Additions_Summer!B673</f>
        <v>2030</v>
      </c>
      <c r="C673" s="10" t="str">
        <f>KPCO_Additions_Summer!C673</f>
        <v>DSM Resources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2"/>
      <c r="R673" s="83">
        <f t="shared" si="490"/>
        <v>0</v>
      </c>
      <c r="S673" s="83">
        <f t="shared" si="491"/>
        <v>0</v>
      </c>
      <c r="T673" s="83">
        <f t="shared" si="492"/>
        <v>0</v>
      </c>
      <c r="U673" s="83">
        <f t="shared" si="493"/>
        <v>0</v>
      </c>
      <c r="V673" s="83">
        <f t="shared" si="499"/>
        <v>0</v>
      </c>
      <c r="W673" s="83">
        <f t="shared" si="499"/>
        <v>0</v>
      </c>
      <c r="X673" s="83">
        <f t="shared" si="496"/>
        <v>0</v>
      </c>
      <c r="Y673" s="83">
        <f t="shared" si="497"/>
        <v>0</v>
      </c>
      <c r="Z673" s="83">
        <f t="shared" si="498"/>
        <v>0</v>
      </c>
      <c r="AA673" s="83">
        <f t="shared" si="513"/>
        <v>0</v>
      </c>
      <c r="AB673" s="83">
        <f t="shared" si="500"/>
        <v>0</v>
      </c>
      <c r="AC673" s="83">
        <f t="shared" si="500"/>
        <v>0</v>
      </c>
      <c r="AD673" s="83">
        <f t="shared" si="514"/>
        <v>0</v>
      </c>
      <c r="AF673" s="83">
        <f t="shared" si="515"/>
        <v>0</v>
      </c>
      <c r="AG673" s="83">
        <f t="shared" si="501"/>
        <v>0</v>
      </c>
      <c r="AH673" s="83">
        <f t="shared" si="502"/>
        <v>0</v>
      </c>
      <c r="AI673" s="83">
        <f t="shared" si="503"/>
        <v>0</v>
      </c>
      <c r="AJ673" s="83">
        <f t="shared" si="504"/>
        <v>0</v>
      </c>
      <c r="AK673" s="83">
        <f t="shared" si="505"/>
        <v>0</v>
      </c>
      <c r="AL673" s="83">
        <f t="shared" si="506"/>
        <v>0</v>
      </c>
      <c r="AM673" s="83">
        <f t="shared" si="507"/>
        <v>0</v>
      </c>
      <c r="AN673" s="83">
        <f t="shared" si="508"/>
        <v>0</v>
      </c>
      <c r="AO673" s="83">
        <f t="shared" si="509"/>
        <v>0</v>
      </c>
      <c r="AP673" s="83">
        <f t="shared" si="510"/>
        <v>0</v>
      </c>
      <c r="AQ673" s="83">
        <f t="shared" si="511"/>
        <v>0</v>
      </c>
      <c r="AR673" s="83">
        <f t="shared" si="512"/>
        <v>0</v>
      </c>
      <c r="AT673" t="s">
        <v>15</v>
      </c>
    </row>
    <row r="674" spans="1:46" x14ac:dyDescent="0.25">
      <c r="A674" s="10" t="str">
        <f>KPCO_Additions_Summer!A674</f>
        <v>Residential - High_31-42</v>
      </c>
      <c r="B674" s="10">
        <f>KPCO_Additions_Summer!B674</f>
        <v>2031</v>
      </c>
      <c r="C674" s="10" t="str">
        <f>KPCO_Additions_Summer!C674</f>
        <v>DSM Resources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2"/>
      <c r="R674" s="83">
        <f t="shared" si="490"/>
        <v>0</v>
      </c>
      <c r="S674" s="83">
        <f t="shared" si="491"/>
        <v>0</v>
      </c>
      <c r="T674" s="83">
        <f t="shared" si="492"/>
        <v>0</v>
      </c>
      <c r="U674" s="83">
        <f t="shared" si="493"/>
        <v>0</v>
      </c>
      <c r="V674" s="83">
        <f t="shared" si="499"/>
        <v>0</v>
      </c>
      <c r="W674" s="83">
        <f t="shared" si="499"/>
        <v>0</v>
      </c>
      <c r="X674" s="83">
        <f t="shared" si="496"/>
        <v>0</v>
      </c>
      <c r="Y674" s="83">
        <f t="shared" si="497"/>
        <v>0</v>
      </c>
      <c r="Z674" s="83">
        <f t="shared" si="498"/>
        <v>0</v>
      </c>
      <c r="AA674" s="83">
        <f t="shared" si="513"/>
        <v>0</v>
      </c>
      <c r="AB674" s="83">
        <f t="shared" si="500"/>
        <v>0</v>
      </c>
      <c r="AC674" s="83">
        <f t="shared" si="500"/>
        <v>0</v>
      </c>
      <c r="AD674" s="83">
        <f t="shared" si="514"/>
        <v>0</v>
      </c>
      <c r="AF674" s="83">
        <f t="shared" si="515"/>
        <v>0</v>
      </c>
      <c r="AG674" s="83">
        <f t="shared" si="501"/>
        <v>0</v>
      </c>
      <c r="AH674" s="83">
        <f t="shared" si="502"/>
        <v>0</v>
      </c>
      <c r="AI674" s="83">
        <f t="shared" si="503"/>
        <v>0</v>
      </c>
      <c r="AJ674" s="83">
        <f t="shared" si="504"/>
        <v>0</v>
      </c>
      <c r="AK674" s="83">
        <f t="shared" si="505"/>
        <v>0</v>
      </c>
      <c r="AL674" s="83">
        <f t="shared" si="506"/>
        <v>0</v>
      </c>
      <c r="AM674" s="83">
        <f t="shared" si="507"/>
        <v>0</v>
      </c>
      <c r="AN674" s="83">
        <f t="shared" si="508"/>
        <v>0</v>
      </c>
      <c r="AO674" s="83">
        <f t="shared" si="509"/>
        <v>0</v>
      </c>
      <c r="AP674" s="83">
        <f t="shared" si="510"/>
        <v>0</v>
      </c>
      <c r="AQ674" s="83">
        <f t="shared" si="511"/>
        <v>0</v>
      </c>
      <c r="AR674" s="83">
        <f t="shared" si="512"/>
        <v>0</v>
      </c>
      <c r="AT674" t="s">
        <v>15</v>
      </c>
    </row>
    <row r="675" spans="1:46" x14ac:dyDescent="0.25">
      <c r="A675" s="10" t="str">
        <f>KPCO_Additions_Summer!A675</f>
        <v>Residential - High_31-42</v>
      </c>
      <c r="B675" s="10">
        <f>KPCO_Additions_Summer!B675</f>
        <v>2032</v>
      </c>
      <c r="C675" s="10" t="str">
        <f>KPCO_Additions_Summer!C675</f>
        <v>DSM Resources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2"/>
      <c r="R675" s="83">
        <f t="shared" si="490"/>
        <v>0</v>
      </c>
      <c r="S675" s="83">
        <f t="shared" si="491"/>
        <v>0</v>
      </c>
      <c r="T675" s="83">
        <f t="shared" si="492"/>
        <v>0</v>
      </c>
      <c r="U675" s="83">
        <f t="shared" si="493"/>
        <v>0</v>
      </c>
      <c r="V675" s="83">
        <f t="shared" si="499"/>
        <v>0</v>
      </c>
      <c r="W675" s="83">
        <f t="shared" si="499"/>
        <v>0</v>
      </c>
      <c r="X675" s="83">
        <f t="shared" si="496"/>
        <v>0</v>
      </c>
      <c r="Y675" s="83">
        <f t="shared" si="497"/>
        <v>0</v>
      </c>
      <c r="Z675" s="83">
        <f t="shared" si="498"/>
        <v>0</v>
      </c>
      <c r="AA675" s="83">
        <f t="shared" si="513"/>
        <v>0</v>
      </c>
      <c r="AB675" s="83">
        <f t="shared" si="500"/>
        <v>0</v>
      </c>
      <c r="AC675" s="83">
        <f t="shared" si="500"/>
        <v>0</v>
      </c>
      <c r="AD675" s="83">
        <f t="shared" si="514"/>
        <v>0</v>
      </c>
      <c r="AF675" s="83">
        <f t="shared" si="515"/>
        <v>0</v>
      </c>
      <c r="AG675" s="83">
        <f t="shared" si="501"/>
        <v>0</v>
      </c>
      <c r="AH675" s="83">
        <f t="shared" si="502"/>
        <v>0</v>
      </c>
      <c r="AI675" s="83">
        <f t="shared" si="503"/>
        <v>0</v>
      </c>
      <c r="AJ675" s="83">
        <f t="shared" si="504"/>
        <v>0</v>
      </c>
      <c r="AK675" s="83">
        <f t="shared" si="505"/>
        <v>0</v>
      </c>
      <c r="AL675" s="83">
        <f t="shared" si="506"/>
        <v>0</v>
      </c>
      <c r="AM675" s="83">
        <f t="shared" si="507"/>
        <v>0</v>
      </c>
      <c r="AN675" s="83">
        <f t="shared" si="508"/>
        <v>0</v>
      </c>
      <c r="AO675" s="83">
        <f t="shared" si="509"/>
        <v>0</v>
      </c>
      <c r="AP675" s="83">
        <f t="shared" si="510"/>
        <v>0</v>
      </c>
      <c r="AQ675" s="83">
        <f t="shared" si="511"/>
        <v>0</v>
      </c>
      <c r="AR675" s="83">
        <f t="shared" si="512"/>
        <v>0</v>
      </c>
      <c r="AT675" t="s">
        <v>15</v>
      </c>
    </row>
    <row r="676" spans="1:46" x14ac:dyDescent="0.25">
      <c r="A676" s="10" t="str">
        <f>KPCO_Additions_Summer!A676</f>
        <v>Residential - High_31-42</v>
      </c>
      <c r="B676" s="10">
        <f>KPCO_Additions_Summer!B676</f>
        <v>2033</v>
      </c>
      <c r="C676" s="10" t="str">
        <f>KPCO_Additions_Summer!C676</f>
        <v>DSM Resources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2"/>
      <c r="R676" s="83">
        <f t="shared" si="490"/>
        <v>0</v>
      </c>
      <c r="S676" s="83">
        <f t="shared" si="491"/>
        <v>0</v>
      </c>
      <c r="T676" s="83">
        <f t="shared" si="492"/>
        <v>0</v>
      </c>
      <c r="U676" s="83">
        <f t="shared" si="493"/>
        <v>0</v>
      </c>
      <c r="V676" s="83">
        <f t="shared" si="499"/>
        <v>0</v>
      </c>
      <c r="W676" s="83">
        <f t="shared" si="499"/>
        <v>0</v>
      </c>
      <c r="X676" s="83">
        <f t="shared" si="496"/>
        <v>0</v>
      </c>
      <c r="Y676" s="83">
        <f t="shared" si="497"/>
        <v>0</v>
      </c>
      <c r="Z676" s="83">
        <f t="shared" si="498"/>
        <v>0</v>
      </c>
      <c r="AA676" s="83">
        <f t="shared" si="513"/>
        <v>0</v>
      </c>
      <c r="AB676" s="83">
        <f t="shared" si="500"/>
        <v>0</v>
      </c>
      <c r="AC676" s="83">
        <f t="shared" si="500"/>
        <v>0</v>
      </c>
      <c r="AD676" s="83">
        <f t="shared" si="514"/>
        <v>0</v>
      </c>
      <c r="AF676" s="83">
        <f t="shared" si="515"/>
        <v>0</v>
      </c>
      <c r="AG676" s="83">
        <f t="shared" si="501"/>
        <v>0</v>
      </c>
      <c r="AH676" s="83">
        <f t="shared" si="502"/>
        <v>0</v>
      </c>
      <c r="AI676" s="83">
        <f t="shared" si="503"/>
        <v>0</v>
      </c>
      <c r="AJ676" s="83">
        <f t="shared" si="504"/>
        <v>0</v>
      </c>
      <c r="AK676" s="83">
        <f t="shared" si="505"/>
        <v>0</v>
      </c>
      <c r="AL676" s="83">
        <f t="shared" si="506"/>
        <v>0</v>
      </c>
      <c r="AM676" s="83">
        <f t="shared" si="507"/>
        <v>0</v>
      </c>
      <c r="AN676" s="83">
        <f t="shared" si="508"/>
        <v>0</v>
      </c>
      <c r="AO676" s="83">
        <f t="shared" si="509"/>
        <v>0</v>
      </c>
      <c r="AP676" s="83">
        <f t="shared" si="510"/>
        <v>0</v>
      </c>
      <c r="AQ676" s="83">
        <f t="shared" si="511"/>
        <v>0</v>
      </c>
      <c r="AR676" s="83">
        <f t="shared" si="512"/>
        <v>0</v>
      </c>
      <c r="AT676" t="s">
        <v>15</v>
      </c>
    </row>
    <row r="677" spans="1:46" x14ac:dyDescent="0.25">
      <c r="A677" s="10" t="str">
        <f>KPCO_Additions_Summer!A677</f>
        <v>Residential - High_31-42</v>
      </c>
      <c r="B677" s="10">
        <f>KPCO_Additions_Summer!B677</f>
        <v>2034</v>
      </c>
      <c r="C677" s="10" t="str">
        <f>KPCO_Additions_Summer!C677</f>
        <v>DSM Resources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2"/>
      <c r="R677" s="83">
        <f t="shared" si="490"/>
        <v>0</v>
      </c>
      <c r="S677" s="83">
        <f t="shared" si="491"/>
        <v>0</v>
      </c>
      <c r="T677" s="83">
        <f t="shared" si="492"/>
        <v>0</v>
      </c>
      <c r="U677" s="83">
        <f t="shared" si="493"/>
        <v>0</v>
      </c>
      <c r="V677" s="83">
        <f t="shared" si="499"/>
        <v>0</v>
      </c>
      <c r="W677" s="83">
        <f t="shared" si="499"/>
        <v>0</v>
      </c>
      <c r="X677" s="83">
        <f t="shared" si="496"/>
        <v>0</v>
      </c>
      <c r="Y677" s="83">
        <f t="shared" si="497"/>
        <v>0</v>
      </c>
      <c r="Z677" s="83">
        <f t="shared" si="498"/>
        <v>0</v>
      </c>
      <c r="AA677" s="83">
        <f t="shared" si="513"/>
        <v>0</v>
      </c>
      <c r="AB677" s="83">
        <f t="shared" si="500"/>
        <v>0</v>
      </c>
      <c r="AC677" s="83">
        <f t="shared" si="500"/>
        <v>0</v>
      </c>
      <c r="AD677" s="83">
        <f t="shared" si="514"/>
        <v>0</v>
      </c>
      <c r="AF677" s="83">
        <f t="shared" si="515"/>
        <v>0</v>
      </c>
      <c r="AG677" s="83">
        <f t="shared" si="501"/>
        <v>0</v>
      </c>
      <c r="AH677" s="83">
        <f t="shared" si="502"/>
        <v>0</v>
      </c>
      <c r="AI677" s="83">
        <f t="shared" si="503"/>
        <v>0</v>
      </c>
      <c r="AJ677" s="83">
        <f t="shared" si="504"/>
        <v>0</v>
      </c>
      <c r="AK677" s="83">
        <f t="shared" si="505"/>
        <v>0</v>
      </c>
      <c r="AL677" s="83">
        <f t="shared" si="506"/>
        <v>0</v>
      </c>
      <c r="AM677" s="83">
        <f t="shared" si="507"/>
        <v>0</v>
      </c>
      <c r="AN677" s="83">
        <f t="shared" si="508"/>
        <v>0</v>
      </c>
      <c r="AO677" s="83">
        <f t="shared" si="509"/>
        <v>0</v>
      </c>
      <c r="AP677" s="83">
        <f t="shared" si="510"/>
        <v>0</v>
      </c>
      <c r="AQ677" s="83">
        <f t="shared" si="511"/>
        <v>0</v>
      </c>
      <c r="AR677" s="83">
        <f t="shared" si="512"/>
        <v>0</v>
      </c>
      <c r="AT677" t="s">
        <v>15</v>
      </c>
    </row>
    <row r="678" spans="1:46" x14ac:dyDescent="0.25">
      <c r="A678" s="10" t="str">
        <f>KPCO_Additions_Summer!A678</f>
        <v>Residential - High_31-42</v>
      </c>
      <c r="B678" s="10">
        <f>KPCO_Additions_Summer!B678</f>
        <v>2035</v>
      </c>
      <c r="C678" s="10" t="str">
        <f>KPCO_Additions_Summer!C678</f>
        <v>DSM Resources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2"/>
      <c r="R678" s="83">
        <f t="shared" si="490"/>
        <v>0</v>
      </c>
      <c r="S678" s="83">
        <f t="shared" si="491"/>
        <v>0</v>
      </c>
      <c r="T678" s="83">
        <f t="shared" si="492"/>
        <v>0</v>
      </c>
      <c r="U678" s="83">
        <f t="shared" si="493"/>
        <v>0</v>
      </c>
      <c r="V678" s="83">
        <f t="shared" si="499"/>
        <v>0</v>
      </c>
      <c r="W678" s="83">
        <f t="shared" si="499"/>
        <v>0</v>
      </c>
      <c r="X678" s="83">
        <f t="shared" si="496"/>
        <v>0</v>
      </c>
      <c r="Y678" s="83">
        <f t="shared" si="497"/>
        <v>0</v>
      </c>
      <c r="Z678" s="83">
        <f t="shared" si="498"/>
        <v>0</v>
      </c>
      <c r="AA678" s="83">
        <f t="shared" si="513"/>
        <v>0</v>
      </c>
      <c r="AB678" s="83">
        <f t="shared" si="500"/>
        <v>0</v>
      </c>
      <c r="AC678" s="83">
        <f t="shared" si="500"/>
        <v>0</v>
      </c>
      <c r="AD678" s="83">
        <f t="shared" si="514"/>
        <v>0</v>
      </c>
      <c r="AF678" s="83">
        <f t="shared" si="515"/>
        <v>0</v>
      </c>
      <c r="AG678" s="83">
        <f t="shared" si="501"/>
        <v>0</v>
      </c>
      <c r="AH678" s="83">
        <f t="shared" si="502"/>
        <v>0</v>
      </c>
      <c r="AI678" s="83">
        <f t="shared" si="503"/>
        <v>0</v>
      </c>
      <c r="AJ678" s="83">
        <f t="shared" si="504"/>
        <v>0</v>
      </c>
      <c r="AK678" s="83">
        <f t="shared" si="505"/>
        <v>0</v>
      </c>
      <c r="AL678" s="83">
        <f t="shared" si="506"/>
        <v>0</v>
      </c>
      <c r="AM678" s="83">
        <f t="shared" si="507"/>
        <v>0</v>
      </c>
      <c r="AN678" s="83">
        <f t="shared" si="508"/>
        <v>0</v>
      </c>
      <c r="AO678" s="83">
        <f t="shared" si="509"/>
        <v>0</v>
      </c>
      <c r="AP678" s="83">
        <f t="shared" si="510"/>
        <v>0</v>
      </c>
      <c r="AQ678" s="83">
        <f t="shared" si="511"/>
        <v>0</v>
      </c>
      <c r="AR678" s="83">
        <f t="shared" si="512"/>
        <v>0</v>
      </c>
      <c r="AT678" t="s">
        <v>15</v>
      </c>
    </row>
    <row r="679" spans="1:46" x14ac:dyDescent="0.25">
      <c r="A679" s="10" t="str">
        <f>KPCO_Additions_Summer!A679</f>
        <v>Residential - High_31-42</v>
      </c>
      <c r="B679" s="10">
        <f>KPCO_Additions_Summer!B679</f>
        <v>2036</v>
      </c>
      <c r="C679" s="10" t="str">
        <f>KPCO_Additions_Summer!C679</f>
        <v>DSM Resources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2"/>
      <c r="R679" s="83">
        <f t="shared" si="490"/>
        <v>0</v>
      </c>
      <c r="S679" s="83">
        <f t="shared" si="491"/>
        <v>0</v>
      </c>
      <c r="T679" s="83">
        <f t="shared" si="492"/>
        <v>0</v>
      </c>
      <c r="U679" s="83">
        <f t="shared" si="493"/>
        <v>0</v>
      </c>
      <c r="V679" s="83">
        <f t="shared" si="499"/>
        <v>0</v>
      </c>
      <c r="W679" s="83">
        <f t="shared" si="499"/>
        <v>0</v>
      </c>
      <c r="X679" s="83">
        <f t="shared" si="496"/>
        <v>0</v>
      </c>
      <c r="Y679" s="83">
        <f t="shared" si="497"/>
        <v>0</v>
      </c>
      <c r="Z679" s="83">
        <f t="shared" si="498"/>
        <v>0</v>
      </c>
      <c r="AA679" s="83">
        <f t="shared" si="513"/>
        <v>0</v>
      </c>
      <c r="AB679" s="83">
        <f t="shared" si="500"/>
        <v>0</v>
      </c>
      <c r="AC679" s="83">
        <f t="shared" si="500"/>
        <v>0</v>
      </c>
      <c r="AD679" s="83">
        <f t="shared" si="514"/>
        <v>0</v>
      </c>
      <c r="AF679" s="83">
        <f t="shared" si="515"/>
        <v>0</v>
      </c>
      <c r="AG679" s="83">
        <f t="shared" si="501"/>
        <v>0</v>
      </c>
      <c r="AH679" s="83">
        <f t="shared" si="502"/>
        <v>0</v>
      </c>
      <c r="AI679" s="83">
        <f t="shared" si="503"/>
        <v>0</v>
      </c>
      <c r="AJ679" s="83">
        <f t="shared" si="504"/>
        <v>0</v>
      </c>
      <c r="AK679" s="83">
        <f t="shared" si="505"/>
        <v>0</v>
      </c>
      <c r="AL679" s="83">
        <f t="shared" si="506"/>
        <v>0</v>
      </c>
      <c r="AM679" s="83">
        <f t="shared" si="507"/>
        <v>0</v>
      </c>
      <c r="AN679" s="83">
        <f t="shared" si="508"/>
        <v>0</v>
      </c>
      <c r="AO679" s="83">
        <f t="shared" si="509"/>
        <v>0</v>
      </c>
      <c r="AP679" s="83">
        <f t="shared" si="510"/>
        <v>0</v>
      </c>
      <c r="AQ679" s="83">
        <f t="shared" si="511"/>
        <v>0</v>
      </c>
      <c r="AR679" s="83">
        <f t="shared" si="512"/>
        <v>0</v>
      </c>
      <c r="AT679" t="s">
        <v>15</v>
      </c>
    </row>
    <row r="680" spans="1:46" x14ac:dyDescent="0.25">
      <c r="A680" s="10" t="str">
        <f>KPCO_Additions_Summer!A680</f>
        <v>Residential - High_31-42</v>
      </c>
      <c r="B680" s="10">
        <f>KPCO_Additions_Summer!B680</f>
        <v>2037</v>
      </c>
      <c r="C680" s="10" t="str">
        <f>KPCO_Additions_Summer!C680</f>
        <v>DSM Resources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2"/>
      <c r="R680" s="83">
        <f t="shared" si="490"/>
        <v>0</v>
      </c>
      <c r="S680" s="83">
        <f t="shared" si="491"/>
        <v>0</v>
      </c>
      <c r="T680" s="83">
        <f t="shared" si="492"/>
        <v>0</v>
      </c>
      <c r="U680" s="83">
        <f t="shared" si="493"/>
        <v>0</v>
      </c>
      <c r="V680" s="83">
        <f t="shared" si="499"/>
        <v>0</v>
      </c>
      <c r="W680" s="83">
        <f t="shared" si="499"/>
        <v>0</v>
      </c>
      <c r="X680" s="83">
        <f t="shared" si="496"/>
        <v>0</v>
      </c>
      <c r="Y680" s="83">
        <f t="shared" si="497"/>
        <v>0</v>
      </c>
      <c r="Z680" s="83">
        <f t="shared" si="498"/>
        <v>0</v>
      </c>
      <c r="AA680" s="83">
        <f t="shared" si="513"/>
        <v>0</v>
      </c>
      <c r="AB680" s="83">
        <f t="shared" si="500"/>
        <v>0</v>
      </c>
      <c r="AC680" s="83">
        <f t="shared" si="500"/>
        <v>0</v>
      </c>
      <c r="AD680" s="83">
        <f t="shared" si="514"/>
        <v>0</v>
      </c>
      <c r="AF680" s="83">
        <f t="shared" si="515"/>
        <v>0</v>
      </c>
      <c r="AG680" s="83">
        <f t="shared" si="501"/>
        <v>0</v>
      </c>
      <c r="AH680" s="83">
        <f t="shared" si="502"/>
        <v>0</v>
      </c>
      <c r="AI680" s="83">
        <f t="shared" si="503"/>
        <v>0</v>
      </c>
      <c r="AJ680" s="83">
        <f t="shared" si="504"/>
        <v>0</v>
      </c>
      <c r="AK680" s="83">
        <f t="shared" si="505"/>
        <v>0</v>
      </c>
      <c r="AL680" s="83">
        <f t="shared" si="506"/>
        <v>0</v>
      </c>
      <c r="AM680" s="83">
        <f t="shared" si="507"/>
        <v>0</v>
      </c>
      <c r="AN680" s="83">
        <f t="shared" si="508"/>
        <v>0</v>
      </c>
      <c r="AO680" s="83">
        <f t="shared" si="509"/>
        <v>0</v>
      </c>
      <c r="AP680" s="83">
        <f t="shared" si="510"/>
        <v>0</v>
      </c>
      <c r="AQ680" s="83">
        <f t="shared" si="511"/>
        <v>0</v>
      </c>
      <c r="AR680" s="83">
        <f t="shared" si="512"/>
        <v>0</v>
      </c>
      <c r="AT680" t="s">
        <v>15</v>
      </c>
    </row>
    <row r="681" spans="1:46" x14ac:dyDescent="0.25">
      <c r="A681" s="10" t="str">
        <f>KPCO_Additions_Summer!A681</f>
        <v>Residential - High_31-42</v>
      </c>
      <c r="B681" s="10">
        <f>KPCO_Additions_Summer!B681</f>
        <v>2038</v>
      </c>
      <c r="C681" s="10" t="str">
        <f>KPCO_Additions_Summer!C681</f>
        <v>DSM Resources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2"/>
      <c r="R681" s="83">
        <f t="shared" si="490"/>
        <v>0</v>
      </c>
      <c r="S681" s="83">
        <f t="shared" si="491"/>
        <v>0</v>
      </c>
      <c r="T681" s="83">
        <f t="shared" si="492"/>
        <v>0</v>
      </c>
      <c r="U681" s="83">
        <f t="shared" si="493"/>
        <v>0</v>
      </c>
      <c r="V681" s="83">
        <f t="shared" ref="V681:W696" si="516">H681</f>
        <v>0</v>
      </c>
      <c r="W681" s="83">
        <f t="shared" si="516"/>
        <v>0</v>
      </c>
      <c r="X681" s="83">
        <f t="shared" si="496"/>
        <v>0</v>
      </c>
      <c r="Y681" s="83">
        <f t="shared" si="497"/>
        <v>0</v>
      </c>
      <c r="Z681" s="83">
        <f t="shared" si="498"/>
        <v>0</v>
      </c>
      <c r="AA681" s="83">
        <f t="shared" si="513"/>
        <v>0</v>
      </c>
      <c r="AB681" s="83">
        <f t="shared" ref="AB681:AC696" si="517">N681</f>
        <v>0</v>
      </c>
      <c r="AC681" s="83">
        <f t="shared" si="517"/>
        <v>0</v>
      </c>
      <c r="AD681" s="83">
        <f t="shared" si="514"/>
        <v>0</v>
      </c>
      <c r="AF681" s="83">
        <f t="shared" si="515"/>
        <v>0</v>
      </c>
      <c r="AG681" s="83">
        <f t="shared" si="501"/>
        <v>0</v>
      </c>
      <c r="AH681" s="83">
        <f t="shared" si="502"/>
        <v>0</v>
      </c>
      <c r="AI681" s="83">
        <f t="shared" si="503"/>
        <v>0</v>
      </c>
      <c r="AJ681" s="83">
        <f t="shared" si="504"/>
        <v>0</v>
      </c>
      <c r="AK681" s="83">
        <f t="shared" si="505"/>
        <v>0</v>
      </c>
      <c r="AL681" s="83">
        <f t="shared" si="506"/>
        <v>0</v>
      </c>
      <c r="AM681" s="83">
        <f t="shared" si="507"/>
        <v>0</v>
      </c>
      <c r="AN681" s="83">
        <f t="shared" si="508"/>
        <v>0</v>
      </c>
      <c r="AO681" s="83">
        <f t="shared" si="509"/>
        <v>0</v>
      </c>
      <c r="AP681" s="83">
        <f t="shared" si="510"/>
        <v>0</v>
      </c>
      <c r="AQ681" s="83">
        <f t="shared" si="511"/>
        <v>0</v>
      </c>
      <c r="AR681" s="83">
        <f t="shared" si="512"/>
        <v>0</v>
      </c>
      <c r="AT681" t="s">
        <v>15</v>
      </c>
    </row>
    <row r="682" spans="1:46" x14ac:dyDescent="0.25">
      <c r="A682" s="10" t="str">
        <f>KPCO_Additions_Summer!A682</f>
        <v>Residential - High_31-42</v>
      </c>
      <c r="B682" s="10">
        <f>KPCO_Additions_Summer!B682</f>
        <v>2039</v>
      </c>
      <c r="C682" s="10" t="str">
        <f>KPCO_Additions_Summer!C682</f>
        <v>DSM Resources</v>
      </c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2"/>
      <c r="R682" s="83">
        <f t="shared" si="490"/>
        <v>0</v>
      </c>
      <c r="S682" s="83">
        <f t="shared" si="491"/>
        <v>0</v>
      </c>
      <c r="T682" s="83">
        <f t="shared" si="492"/>
        <v>0</v>
      </c>
      <c r="U682" s="83">
        <f t="shared" si="493"/>
        <v>0</v>
      </c>
      <c r="V682" s="83">
        <f t="shared" si="516"/>
        <v>0</v>
      </c>
      <c r="W682" s="83">
        <f t="shared" si="516"/>
        <v>0</v>
      </c>
      <c r="X682" s="83">
        <f t="shared" si="496"/>
        <v>0</v>
      </c>
      <c r="Y682" s="83">
        <f t="shared" si="497"/>
        <v>0</v>
      </c>
      <c r="Z682" s="83">
        <f t="shared" si="498"/>
        <v>0</v>
      </c>
      <c r="AA682" s="83">
        <f t="shared" si="513"/>
        <v>0</v>
      </c>
      <c r="AB682" s="83">
        <f t="shared" si="517"/>
        <v>0</v>
      </c>
      <c r="AC682" s="83">
        <f t="shared" si="517"/>
        <v>0</v>
      </c>
      <c r="AD682" s="83">
        <f t="shared" si="514"/>
        <v>0</v>
      </c>
      <c r="AF682" s="83">
        <f t="shared" si="515"/>
        <v>0</v>
      </c>
      <c r="AG682" s="83">
        <f t="shared" si="501"/>
        <v>0</v>
      </c>
      <c r="AH682" s="83">
        <f t="shared" si="502"/>
        <v>0</v>
      </c>
      <c r="AI682" s="83">
        <f t="shared" si="503"/>
        <v>0</v>
      </c>
      <c r="AJ682" s="83">
        <f t="shared" si="504"/>
        <v>0</v>
      </c>
      <c r="AK682" s="83">
        <f t="shared" si="505"/>
        <v>0</v>
      </c>
      <c r="AL682" s="83">
        <f t="shared" si="506"/>
        <v>0</v>
      </c>
      <c r="AM682" s="83">
        <f t="shared" si="507"/>
        <v>0</v>
      </c>
      <c r="AN682" s="83">
        <f t="shared" si="508"/>
        <v>0</v>
      </c>
      <c r="AO682" s="83">
        <f t="shared" si="509"/>
        <v>0</v>
      </c>
      <c r="AP682" s="83">
        <f t="shared" si="510"/>
        <v>0</v>
      </c>
      <c r="AQ682" s="83">
        <f t="shared" si="511"/>
        <v>0</v>
      </c>
      <c r="AR682" s="83">
        <f t="shared" si="512"/>
        <v>0</v>
      </c>
      <c r="AT682" t="s">
        <v>15</v>
      </c>
    </row>
    <row r="683" spans="1:46" x14ac:dyDescent="0.25">
      <c r="A683" s="10" t="str">
        <f>KPCO_Additions_Summer!A683</f>
        <v>Residential - High_31-42</v>
      </c>
      <c r="B683" s="10">
        <f>KPCO_Additions_Summer!B683</f>
        <v>2040</v>
      </c>
      <c r="C683" s="10" t="str">
        <f>KPCO_Additions_Summer!C683</f>
        <v>DSM Resources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2"/>
      <c r="R683" s="83">
        <f t="shared" si="490"/>
        <v>0</v>
      </c>
      <c r="S683" s="83">
        <f t="shared" si="491"/>
        <v>0</v>
      </c>
      <c r="T683" s="83">
        <f t="shared" si="492"/>
        <v>0</v>
      </c>
      <c r="U683" s="83">
        <f t="shared" si="493"/>
        <v>0</v>
      </c>
      <c r="V683" s="83">
        <f t="shared" si="516"/>
        <v>0</v>
      </c>
      <c r="W683" s="83">
        <f t="shared" si="516"/>
        <v>0</v>
      </c>
      <c r="X683" s="83">
        <f t="shared" si="496"/>
        <v>0</v>
      </c>
      <c r="Y683" s="83">
        <f t="shared" si="497"/>
        <v>0</v>
      </c>
      <c r="Z683" s="83">
        <f t="shared" si="498"/>
        <v>0</v>
      </c>
      <c r="AA683" s="83">
        <f t="shared" si="513"/>
        <v>0</v>
      </c>
      <c r="AB683" s="83">
        <f t="shared" si="517"/>
        <v>0</v>
      </c>
      <c r="AC683" s="83">
        <f t="shared" si="517"/>
        <v>0</v>
      </c>
      <c r="AD683" s="83">
        <f t="shared" si="514"/>
        <v>0</v>
      </c>
      <c r="AF683" s="83">
        <f t="shared" si="515"/>
        <v>0</v>
      </c>
      <c r="AG683" s="83">
        <f t="shared" si="501"/>
        <v>0</v>
      </c>
      <c r="AH683" s="83">
        <f t="shared" si="502"/>
        <v>0</v>
      </c>
      <c r="AI683" s="83">
        <f t="shared" si="503"/>
        <v>0</v>
      </c>
      <c r="AJ683" s="83">
        <f t="shared" si="504"/>
        <v>0</v>
      </c>
      <c r="AK683" s="83">
        <f t="shared" si="505"/>
        <v>0</v>
      </c>
      <c r="AL683" s="83">
        <f t="shared" si="506"/>
        <v>0</v>
      </c>
      <c r="AM683" s="83">
        <f t="shared" si="507"/>
        <v>0</v>
      </c>
      <c r="AN683" s="83">
        <f t="shared" si="508"/>
        <v>0</v>
      </c>
      <c r="AO683" s="83">
        <f t="shared" si="509"/>
        <v>0</v>
      </c>
      <c r="AP683" s="83">
        <f t="shared" si="510"/>
        <v>0</v>
      </c>
      <c r="AQ683" s="83">
        <f t="shared" si="511"/>
        <v>0</v>
      </c>
      <c r="AR683" s="83">
        <f t="shared" si="512"/>
        <v>0</v>
      </c>
      <c r="AT683" t="s">
        <v>15</v>
      </c>
    </row>
    <row r="684" spans="1:46" x14ac:dyDescent="0.25">
      <c r="A684" s="10" t="str">
        <f>KPCO_Additions_Summer!A684</f>
        <v>Residential - High_31-42</v>
      </c>
      <c r="B684" s="10">
        <f>KPCO_Additions_Summer!B684</f>
        <v>2041</v>
      </c>
      <c r="C684" s="10" t="str">
        <f>KPCO_Additions_Summer!C684</f>
        <v>DSM Resources</v>
      </c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2"/>
      <c r="R684" s="83">
        <f t="shared" si="490"/>
        <v>0</v>
      </c>
      <c r="S684" s="83">
        <f t="shared" si="491"/>
        <v>0</v>
      </c>
      <c r="T684" s="83">
        <f t="shared" si="492"/>
        <v>0</v>
      </c>
      <c r="U684" s="83">
        <f t="shared" si="493"/>
        <v>0</v>
      </c>
      <c r="V684" s="83">
        <f t="shared" si="516"/>
        <v>0</v>
      </c>
      <c r="W684" s="83">
        <f t="shared" si="516"/>
        <v>0</v>
      </c>
      <c r="X684" s="83">
        <f t="shared" si="496"/>
        <v>0</v>
      </c>
      <c r="Y684" s="83">
        <f t="shared" si="497"/>
        <v>0</v>
      </c>
      <c r="Z684" s="83">
        <f t="shared" si="498"/>
        <v>0</v>
      </c>
      <c r="AA684" s="83">
        <f t="shared" si="513"/>
        <v>0</v>
      </c>
      <c r="AB684" s="83">
        <f t="shared" si="517"/>
        <v>0</v>
      </c>
      <c r="AC684" s="83">
        <f t="shared" si="517"/>
        <v>0</v>
      </c>
      <c r="AD684" s="83">
        <f t="shared" si="514"/>
        <v>0</v>
      </c>
      <c r="AF684" s="83">
        <f t="shared" si="515"/>
        <v>0</v>
      </c>
      <c r="AG684" s="83">
        <f t="shared" si="501"/>
        <v>0</v>
      </c>
      <c r="AH684" s="83">
        <f t="shared" si="502"/>
        <v>0</v>
      </c>
      <c r="AI684" s="83">
        <f t="shared" si="503"/>
        <v>0</v>
      </c>
      <c r="AJ684" s="83">
        <f t="shared" si="504"/>
        <v>0</v>
      </c>
      <c r="AK684" s="83">
        <f t="shared" si="505"/>
        <v>0</v>
      </c>
      <c r="AL684" s="83">
        <f t="shared" si="506"/>
        <v>0</v>
      </c>
      <c r="AM684" s="83">
        <f t="shared" si="507"/>
        <v>0</v>
      </c>
      <c r="AN684" s="83">
        <f t="shared" si="508"/>
        <v>0</v>
      </c>
      <c r="AO684" s="83">
        <f t="shared" si="509"/>
        <v>0</v>
      </c>
      <c r="AP684" s="83">
        <f t="shared" si="510"/>
        <v>0</v>
      </c>
      <c r="AQ684" s="83">
        <f t="shared" si="511"/>
        <v>0</v>
      </c>
      <c r="AR684" s="83">
        <f t="shared" si="512"/>
        <v>0</v>
      </c>
      <c r="AT684" t="s">
        <v>15</v>
      </c>
    </row>
    <row r="685" spans="1:46" x14ac:dyDescent="0.25">
      <c r="A685" s="10" t="str">
        <f>KPCO_Additions_Summer!A685</f>
        <v>Residential - High_31-42</v>
      </c>
      <c r="B685" s="10">
        <f>KPCO_Additions_Summer!B685</f>
        <v>2042</v>
      </c>
      <c r="C685" s="10" t="str">
        <f>KPCO_Additions_Summer!C685</f>
        <v>DSM Resources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2"/>
      <c r="R685" s="83">
        <f t="shared" si="490"/>
        <v>0</v>
      </c>
      <c r="S685" s="83">
        <f t="shared" si="491"/>
        <v>0</v>
      </c>
      <c r="T685" s="83">
        <f t="shared" si="492"/>
        <v>0</v>
      </c>
      <c r="U685" s="83">
        <f t="shared" si="493"/>
        <v>0</v>
      </c>
      <c r="V685" s="83">
        <f t="shared" si="516"/>
        <v>0</v>
      </c>
      <c r="W685" s="83">
        <f t="shared" si="516"/>
        <v>0</v>
      </c>
      <c r="X685" s="83">
        <f t="shared" si="496"/>
        <v>0</v>
      </c>
      <c r="Y685" s="83">
        <f t="shared" si="497"/>
        <v>0</v>
      </c>
      <c r="Z685" s="83">
        <f t="shared" si="498"/>
        <v>0</v>
      </c>
      <c r="AA685" s="83">
        <f t="shared" si="513"/>
        <v>0</v>
      </c>
      <c r="AB685" s="83">
        <f t="shared" si="517"/>
        <v>0</v>
      </c>
      <c r="AC685" s="83">
        <f t="shared" si="517"/>
        <v>0</v>
      </c>
      <c r="AD685" s="83">
        <f t="shared" si="514"/>
        <v>0</v>
      </c>
      <c r="AF685" s="83">
        <f t="shared" si="515"/>
        <v>0</v>
      </c>
      <c r="AG685" s="83">
        <f t="shared" si="501"/>
        <v>0</v>
      </c>
      <c r="AH685" s="83">
        <f t="shared" si="502"/>
        <v>0</v>
      </c>
      <c r="AI685" s="83">
        <f t="shared" si="503"/>
        <v>0</v>
      </c>
      <c r="AJ685" s="83">
        <f t="shared" si="504"/>
        <v>0</v>
      </c>
      <c r="AK685" s="83">
        <f t="shared" si="505"/>
        <v>0</v>
      </c>
      <c r="AL685" s="83">
        <f t="shared" si="506"/>
        <v>0</v>
      </c>
      <c r="AM685" s="83">
        <f t="shared" si="507"/>
        <v>0</v>
      </c>
      <c r="AN685" s="83">
        <f t="shared" si="508"/>
        <v>0</v>
      </c>
      <c r="AO685" s="83">
        <f t="shared" si="509"/>
        <v>0</v>
      </c>
      <c r="AP685" s="83">
        <f t="shared" si="510"/>
        <v>0</v>
      </c>
      <c r="AQ685" s="83">
        <f t="shared" si="511"/>
        <v>0</v>
      </c>
      <c r="AR685" s="83">
        <f t="shared" si="512"/>
        <v>0</v>
      </c>
      <c r="AT685" t="s">
        <v>15</v>
      </c>
    </row>
    <row r="686" spans="1:46" x14ac:dyDescent="0.25">
      <c r="A686" s="10" t="str">
        <f>KPCO_Additions_Summer!A686</f>
        <v>Residential - High_31-42</v>
      </c>
      <c r="B686" s="10">
        <f>KPCO_Additions_Summer!B686</f>
        <v>2043</v>
      </c>
      <c r="C686" s="10" t="str">
        <f>KPCO_Additions_Summer!C686</f>
        <v>DSM Resources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2"/>
      <c r="R686" s="83">
        <f t="shared" si="490"/>
        <v>0</v>
      </c>
      <c r="S686" s="83">
        <f t="shared" si="491"/>
        <v>0</v>
      </c>
      <c r="T686" s="83">
        <f t="shared" si="492"/>
        <v>0</v>
      </c>
      <c r="U686" s="83">
        <f t="shared" si="493"/>
        <v>0</v>
      </c>
      <c r="V686" s="83">
        <f t="shared" si="516"/>
        <v>0</v>
      </c>
      <c r="W686" s="83">
        <f t="shared" si="516"/>
        <v>0</v>
      </c>
      <c r="X686" s="83">
        <f t="shared" si="496"/>
        <v>0</v>
      </c>
      <c r="Y686" s="83">
        <f t="shared" si="497"/>
        <v>0</v>
      </c>
      <c r="Z686" s="83">
        <f t="shared" si="498"/>
        <v>0</v>
      </c>
      <c r="AA686" s="83">
        <f t="shared" si="513"/>
        <v>0</v>
      </c>
      <c r="AB686" s="83">
        <f t="shared" si="517"/>
        <v>0</v>
      </c>
      <c r="AC686" s="83">
        <f t="shared" si="517"/>
        <v>0</v>
      </c>
      <c r="AD686" s="83">
        <f t="shared" si="514"/>
        <v>0</v>
      </c>
      <c r="AF686" s="83">
        <f t="shared" si="515"/>
        <v>0</v>
      </c>
      <c r="AG686" s="83">
        <f t="shared" si="501"/>
        <v>0</v>
      </c>
      <c r="AH686" s="83">
        <f t="shared" si="502"/>
        <v>0</v>
      </c>
      <c r="AI686" s="83">
        <f t="shared" si="503"/>
        <v>0</v>
      </c>
      <c r="AJ686" s="83">
        <f t="shared" si="504"/>
        <v>0</v>
      </c>
      <c r="AK686" s="83">
        <f t="shared" si="505"/>
        <v>0</v>
      </c>
      <c r="AL686" s="83">
        <f t="shared" si="506"/>
        <v>0</v>
      </c>
      <c r="AM686" s="83">
        <f t="shared" si="507"/>
        <v>0</v>
      </c>
      <c r="AN686" s="83">
        <f t="shared" si="508"/>
        <v>0</v>
      </c>
      <c r="AO686" s="83">
        <f t="shared" si="509"/>
        <v>0</v>
      </c>
      <c r="AP686" s="83">
        <f t="shared" si="510"/>
        <v>0</v>
      </c>
      <c r="AQ686" s="83">
        <f t="shared" si="511"/>
        <v>0</v>
      </c>
      <c r="AR686" s="83">
        <f t="shared" si="512"/>
        <v>0</v>
      </c>
      <c r="AT686" t="s">
        <v>15</v>
      </c>
    </row>
    <row r="687" spans="1:46" x14ac:dyDescent="0.25">
      <c r="A687" s="10" t="str">
        <f>KPCO_Additions_Summer!A687</f>
        <v>Residential - Behavior_31-42</v>
      </c>
      <c r="B687" s="10">
        <f>KPCO_Additions_Summer!B687</f>
        <v>2023</v>
      </c>
      <c r="C687" s="10" t="str">
        <f>KPCO_Additions_Summer!C687</f>
        <v>DSM Resources</v>
      </c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2"/>
      <c r="R687" s="83">
        <f t="shared" si="490"/>
        <v>0</v>
      </c>
      <c r="S687" s="83">
        <f t="shared" si="491"/>
        <v>0</v>
      </c>
      <c r="T687" s="83">
        <f t="shared" si="492"/>
        <v>0</v>
      </c>
      <c r="U687" s="83">
        <f t="shared" si="493"/>
        <v>0</v>
      </c>
      <c r="V687" s="83">
        <f t="shared" si="516"/>
        <v>0</v>
      </c>
      <c r="W687" s="83">
        <f t="shared" si="516"/>
        <v>0</v>
      </c>
      <c r="X687" s="83">
        <f t="shared" si="496"/>
        <v>0</v>
      </c>
      <c r="Y687" s="83">
        <f t="shared" si="497"/>
        <v>0</v>
      </c>
      <c r="Z687" s="83">
        <f t="shared" si="498"/>
        <v>0</v>
      </c>
      <c r="AA687" s="83">
        <f t="shared" si="513"/>
        <v>0</v>
      </c>
      <c r="AB687" s="83">
        <f t="shared" si="517"/>
        <v>0</v>
      </c>
      <c r="AC687" s="83">
        <f t="shared" si="517"/>
        <v>0</v>
      </c>
      <c r="AD687" s="83">
        <f t="shared" si="514"/>
        <v>0</v>
      </c>
      <c r="AF687" s="83">
        <f t="shared" si="515"/>
        <v>0</v>
      </c>
      <c r="AG687" s="83">
        <f t="shared" si="501"/>
        <v>0</v>
      </c>
      <c r="AH687" s="83">
        <f t="shared" si="502"/>
        <v>0</v>
      </c>
      <c r="AI687" s="83">
        <f t="shared" si="503"/>
        <v>0</v>
      </c>
      <c r="AJ687" s="83">
        <f t="shared" si="504"/>
        <v>0</v>
      </c>
      <c r="AK687" s="83">
        <f t="shared" si="505"/>
        <v>0</v>
      </c>
      <c r="AL687" s="83">
        <f t="shared" si="506"/>
        <v>0</v>
      </c>
      <c r="AM687" s="83">
        <f t="shared" si="507"/>
        <v>0</v>
      </c>
      <c r="AN687" s="83">
        <f t="shared" si="508"/>
        <v>0</v>
      </c>
      <c r="AO687" s="83">
        <f t="shared" si="509"/>
        <v>0</v>
      </c>
      <c r="AP687" s="83">
        <f t="shared" si="510"/>
        <v>0</v>
      </c>
      <c r="AQ687" s="83">
        <f t="shared" si="511"/>
        <v>0</v>
      </c>
      <c r="AR687" s="83">
        <f t="shared" si="512"/>
        <v>0</v>
      </c>
      <c r="AT687" t="s">
        <v>15</v>
      </c>
    </row>
    <row r="688" spans="1:46" x14ac:dyDescent="0.25">
      <c r="A688" s="10" t="str">
        <f>KPCO_Additions_Summer!A688</f>
        <v>Residential - Behavior_31-42</v>
      </c>
      <c r="B688" s="10">
        <f>KPCO_Additions_Summer!B688</f>
        <v>2024</v>
      </c>
      <c r="C688" s="10" t="str">
        <f>KPCO_Additions_Summer!C688</f>
        <v>DSM Resources</v>
      </c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2"/>
      <c r="R688" s="83">
        <f t="shared" si="490"/>
        <v>0</v>
      </c>
      <c r="S688" s="83">
        <f t="shared" si="491"/>
        <v>0</v>
      </c>
      <c r="T688" s="83">
        <f t="shared" si="492"/>
        <v>0</v>
      </c>
      <c r="U688" s="83">
        <f t="shared" si="493"/>
        <v>0</v>
      </c>
      <c r="V688" s="83">
        <f t="shared" si="516"/>
        <v>0</v>
      </c>
      <c r="W688" s="83">
        <f t="shared" si="516"/>
        <v>0</v>
      </c>
      <c r="X688" s="83">
        <f t="shared" si="496"/>
        <v>0</v>
      </c>
      <c r="Y688" s="83">
        <f t="shared" si="497"/>
        <v>0</v>
      </c>
      <c r="Z688" s="83">
        <f t="shared" si="498"/>
        <v>0</v>
      </c>
      <c r="AA688" s="83">
        <f t="shared" si="513"/>
        <v>0</v>
      </c>
      <c r="AB688" s="83">
        <f t="shared" si="517"/>
        <v>0</v>
      </c>
      <c r="AC688" s="83">
        <f t="shared" si="517"/>
        <v>0</v>
      </c>
      <c r="AD688" s="83">
        <f t="shared" si="514"/>
        <v>0</v>
      </c>
      <c r="AF688" s="83">
        <f t="shared" si="515"/>
        <v>0</v>
      </c>
      <c r="AG688" s="83">
        <f t="shared" si="501"/>
        <v>0</v>
      </c>
      <c r="AH688" s="83">
        <f t="shared" si="502"/>
        <v>0</v>
      </c>
      <c r="AI688" s="83">
        <f t="shared" si="503"/>
        <v>0</v>
      </c>
      <c r="AJ688" s="83">
        <f t="shared" si="504"/>
        <v>0</v>
      </c>
      <c r="AK688" s="83">
        <f t="shared" si="505"/>
        <v>0</v>
      </c>
      <c r="AL688" s="83">
        <f t="shared" si="506"/>
        <v>0</v>
      </c>
      <c r="AM688" s="83">
        <f t="shared" si="507"/>
        <v>0</v>
      </c>
      <c r="AN688" s="83">
        <f t="shared" si="508"/>
        <v>0</v>
      </c>
      <c r="AO688" s="83">
        <f t="shared" si="509"/>
        <v>0</v>
      </c>
      <c r="AP688" s="83">
        <f t="shared" si="510"/>
        <v>0</v>
      </c>
      <c r="AQ688" s="83">
        <f t="shared" si="511"/>
        <v>0</v>
      </c>
      <c r="AR688" s="83">
        <f t="shared" si="512"/>
        <v>0</v>
      </c>
      <c r="AT688" t="s">
        <v>15</v>
      </c>
    </row>
    <row r="689" spans="1:46" x14ac:dyDescent="0.25">
      <c r="A689" s="10" t="str">
        <f>KPCO_Additions_Summer!A689</f>
        <v>Residential - Behavior_31-42</v>
      </c>
      <c r="B689" s="10">
        <f>KPCO_Additions_Summer!B689</f>
        <v>2025</v>
      </c>
      <c r="C689" s="10" t="str">
        <f>KPCO_Additions_Summer!C689</f>
        <v>DSM Resources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2"/>
      <c r="R689" s="83">
        <f t="shared" si="490"/>
        <v>0</v>
      </c>
      <c r="S689" s="83">
        <f t="shared" si="491"/>
        <v>0</v>
      </c>
      <c r="T689" s="83">
        <f t="shared" si="492"/>
        <v>0</v>
      </c>
      <c r="U689" s="83">
        <f t="shared" si="493"/>
        <v>0</v>
      </c>
      <c r="V689" s="83">
        <f t="shared" si="516"/>
        <v>0</v>
      </c>
      <c r="W689" s="83">
        <f t="shared" si="516"/>
        <v>0</v>
      </c>
      <c r="X689" s="83">
        <f t="shared" si="496"/>
        <v>0</v>
      </c>
      <c r="Y689" s="83">
        <f t="shared" si="497"/>
        <v>0</v>
      </c>
      <c r="Z689" s="83">
        <f t="shared" si="498"/>
        <v>0</v>
      </c>
      <c r="AA689" s="83">
        <f t="shared" si="513"/>
        <v>0</v>
      </c>
      <c r="AB689" s="83">
        <f t="shared" si="517"/>
        <v>0</v>
      </c>
      <c r="AC689" s="83">
        <f t="shared" si="517"/>
        <v>0</v>
      </c>
      <c r="AD689" s="83">
        <f t="shared" si="514"/>
        <v>0</v>
      </c>
      <c r="AF689" s="83">
        <f t="shared" si="515"/>
        <v>0</v>
      </c>
      <c r="AG689" s="83">
        <f t="shared" si="501"/>
        <v>0</v>
      </c>
      <c r="AH689" s="83">
        <f t="shared" si="502"/>
        <v>0</v>
      </c>
      <c r="AI689" s="83">
        <f t="shared" si="503"/>
        <v>0</v>
      </c>
      <c r="AJ689" s="83">
        <f t="shared" si="504"/>
        <v>0</v>
      </c>
      <c r="AK689" s="83">
        <f t="shared" si="505"/>
        <v>0</v>
      </c>
      <c r="AL689" s="83">
        <f t="shared" si="506"/>
        <v>0</v>
      </c>
      <c r="AM689" s="83">
        <f t="shared" si="507"/>
        <v>0</v>
      </c>
      <c r="AN689" s="83">
        <f t="shared" si="508"/>
        <v>0</v>
      </c>
      <c r="AO689" s="83">
        <f t="shared" si="509"/>
        <v>0</v>
      </c>
      <c r="AP689" s="83">
        <f t="shared" si="510"/>
        <v>0</v>
      </c>
      <c r="AQ689" s="83">
        <f t="shared" si="511"/>
        <v>0</v>
      </c>
      <c r="AR689" s="83">
        <f t="shared" si="512"/>
        <v>0</v>
      </c>
      <c r="AT689" t="s">
        <v>15</v>
      </c>
    </row>
    <row r="690" spans="1:46" x14ac:dyDescent="0.25">
      <c r="A690" s="10" t="str">
        <f>KPCO_Additions_Summer!A690</f>
        <v>Residential - Behavior_31-42</v>
      </c>
      <c r="B690" s="10">
        <f>KPCO_Additions_Summer!B690</f>
        <v>2026</v>
      </c>
      <c r="C690" s="10" t="str">
        <f>KPCO_Additions_Summer!C690</f>
        <v>DSM Resources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2"/>
      <c r="R690" s="83">
        <f t="shared" si="490"/>
        <v>0</v>
      </c>
      <c r="S690" s="83">
        <f t="shared" si="491"/>
        <v>0</v>
      </c>
      <c r="T690" s="83">
        <f t="shared" si="492"/>
        <v>0</v>
      </c>
      <c r="U690" s="83">
        <f t="shared" si="493"/>
        <v>0</v>
      </c>
      <c r="V690" s="83">
        <f t="shared" si="516"/>
        <v>0</v>
      </c>
      <c r="W690" s="83">
        <f t="shared" si="516"/>
        <v>0</v>
      </c>
      <c r="X690" s="83">
        <f t="shared" si="496"/>
        <v>0</v>
      </c>
      <c r="Y690" s="83">
        <f t="shared" si="497"/>
        <v>0</v>
      </c>
      <c r="Z690" s="83">
        <f t="shared" si="498"/>
        <v>0</v>
      </c>
      <c r="AA690" s="83">
        <f t="shared" si="513"/>
        <v>0</v>
      </c>
      <c r="AB690" s="83">
        <f t="shared" si="517"/>
        <v>0</v>
      </c>
      <c r="AC690" s="83">
        <f t="shared" si="517"/>
        <v>0</v>
      </c>
      <c r="AD690" s="83">
        <f t="shared" si="514"/>
        <v>0</v>
      </c>
      <c r="AF690" s="83">
        <f t="shared" si="515"/>
        <v>0</v>
      </c>
      <c r="AG690" s="83">
        <f t="shared" si="501"/>
        <v>0</v>
      </c>
      <c r="AH690" s="83">
        <f t="shared" si="502"/>
        <v>0</v>
      </c>
      <c r="AI690" s="83">
        <f t="shared" si="503"/>
        <v>0</v>
      </c>
      <c r="AJ690" s="83">
        <f t="shared" si="504"/>
        <v>0</v>
      </c>
      <c r="AK690" s="83">
        <f t="shared" si="505"/>
        <v>0</v>
      </c>
      <c r="AL690" s="83">
        <f t="shared" si="506"/>
        <v>0</v>
      </c>
      <c r="AM690" s="83">
        <f t="shared" si="507"/>
        <v>0</v>
      </c>
      <c r="AN690" s="83">
        <f t="shared" si="508"/>
        <v>0</v>
      </c>
      <c r="AO690" s="83">
        <f t="shared" si="509"/>
        <v>0</v>
      </c>
      <c r="AP690" s="83">
        <f t="shared" si="510"/>
        <v>0</v>
      </c>
      <c r="AQ690" s="83">
        <f t="shared" si="511"/>
        <v>0</v>
      </c>
      <c r="AR690" s="83">
        <f t="shared" si="512"/>
        <v>0</v>
      </c>
      <c r="AT690" t="s">
        <v>15</v>
      </c>
    </row>
    <row r="691" spans="1:46" x14ac:dyDescent="0.25">
      <c r="A691" s="10" t="str">
        <f>KPCO_Additions_Summer!A691</f>
        <v>Residential - Behavior_31-42</v>
      </c>
      <c r="B691" s="10">
        <f>KPCO_Additions_Summer!B691</f>
        <v>2027</v>
      </c>
      <c r="C691" s="10" t="str">
        <f>KPCO_Additions_Summer!C691</f>
        <v>DSM Resources</v>
      </c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2"/>
      <c r="R691" s="83">
        <f t="shared" si="490"/>
        <v>0</v>
      </c>
      <c r="S691" s="83">
        <f t="shared" si="491"/>
        <v>0</v>
      </c>
      <c r="T691" s="83">
        <f t="shared" si="492"/>
        <v>0</v>
      </c>
      <c r="U691" s="83">
        <f t="shared" si="493"/>
        <v>0</v>
      </c>
      <c r="V691" s="83">
        <f t="shared" si="516"/>
        <v>0</v>
      </c>
      <c r="W691" s="83">
        <f t="shared" si="516"/>
        <v>0</v>
      </c>
      <c r="X691" s="83">
        <f t="shared" si="496"/>
        <v>0</v>
      </c>
      <c r="Y691" s="83">
        <f t="shared" si="497"/>
        <v>0</v>
      </c>
      <c r="Z691" s="83">
        <f t="shared" si="498"/>
        <v>0</v>
      </c>
      <c r="AA691" s="83">
        <f t="shared" si="513"/>
        <v>0</v>
      </c>
      <c r="AB691" s="83">
        <f t="shared" si="517"/>
        <v>0</v>
      </c>
      <c r="AC691" s="83">
        <f t="shared" si="517"/>
        <v>0</v>
      </c>
      <c r="AD691" s="83">
        <f t="shared" si="514"/>
        <v>0</v>
      </c>
      <c r="AF691" s="83">
        <f t="shared" si="515"/>
        <v>0</v>
      </c>
      <c r="AG691" s="83">
        <f t="shared" si="501"/>
        <v>0</v>
      </c>
      <c r="AH691" s="83">
        <f t="shared" si="502"/>
        <v>0</v>
      </c>
      <c r="AI691" s="83">
        <f t="shared" si="503"/>
        <v>0</v>
      </c>
      <c r="AJ691" s="83">
        <f t="shared" si="504"/>
        <v>0</v>
      </c>
      <c r="AK691" s="83">
        <f t="shared" si="505"/>
        <v>0</v>
      </c>
      <c r="AL691" s="83">
        <f t="shared" si="506"/>
        <v>0</v>
      </c>
      <c r="AM691" s="83">
        <f t="shared" si="507"/>
        <v>0</v>
      </c>
      <c r="AN691" s="83">
        <f t="shared" si="508"/>
        <v>0</v>
      </c>
      <c r="AO691" s="83">
        <f t="shared" si="509"/>
        <v>0</v>
      </c>
      <c r="AP691" s="83">
        <f t="shared" si="510"/>
        <v>0</v>
      </c>
      <c r="AQ691" s="83">
        <f t="shared" si="511"/>
        <v>0</v>
      </c>
      <c r="AR691" s="83">
        <f t="shared" si="512"/>
        <v>0</v>
      </c>
      <c r="AT691" t="s">
        <v>15</v>
      </c>
    </row>
    <row r="692" spans="1:46" x14ac:dyDescent="0.25">
      <c r="A692" s="10" t="str">
        <f>KPCO_Additions_Summer!A692</f>
        <v>Residential - Behavior_31-42</v>
      </c>
      <c r="B692" s="10">
        <f>KPCO_Additions_Summer!B692</f>
        <v>2028</v>
      </c>
      <c r="C692" s="10" t="str">
        <f>KPCO_Additions_Summer!C692</f>
        <v>DSM Resources</v>
      </c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2"/>
      <c r="R692" s="83">
        <f t="shared" si="490"/>
        <v>0</v>
      </c>
      <c r="S692" s="83">
        <f t="shared" si="491"/>
        <v>0</v>
      </c>
      <c r="T692" s="83">
        <f t="shared" si="492"/>
        <v>0</v>
      </c>
      <c r="U692" s="83">
        <f t="shared" si="493"/>
        <v>0</v>
      </c>
      <c r="V692" s="83">
        <f t="shared" si="516"/>
        <v>0</v>
      </c>
      <c r="W692" s="83">
        <f t="shared" si="516"/>
        <v>0</v>
      </c>
      <c r="X692" s="83">
        <f t="shared" si="496"/>
        <v>0</v>
      </c>
      <c r="Y692" s="83">
        <f t="shared" si="497"/>
        <v>0</v>
      </c>
      <c r="Z692" s="83">
        <f t="shared" si="498"/>
        <v>0</v>
      </c>
      <c r="AA692" s="83">
        <f t="shared" si="513"/>
        <v>0</v>
      </c>
      <c r="AB692" s="83">
        <f t="shared" si="517"/>
        <v>0</v>
      </c>
      <c r="AC692" s="83">
        <f t="shared" si="517"/>
        <v>0</v>
      </c>
      <c r="AD692" s="83">
        <f t="shared" si="514"/>
        <v>0</v>
      </c>
      <c r="AF692" s="83">
        <f t="shared" si="515"/>
        <v>0</v>
      </c>
      <c r="AG692" s="83">
        <f t="shared" si="501"/>
        <v>0</v>
      </c>
      <c r="AH692" s="83">
        <f t="shared" si="502"/>
        <v>0</v>
      </c>
      <c r="AI692" s="83">
        <f t="shared" si="503"/>
        <v>0</v>
      </c>
      <c r="AJ692" s="83">
        <f t="shared" si="504"/>
        <v>0</v>
      </c>
      <c r="AK692" s="83">
        <f t="shared" si="505"/>
        <v>0</v>
      </c>
      <c r="AL692" s="83">
        <f t="shared" si="506"/>
        <v>0</v>
      </c>
      <c r="AM692" s="83">
        <f t="shared" si="507"/>
        <v>0</v>
      </c>
      <c r="AN692" s="83">
        <f t="shared" si="508"/>
        <v>0</v>
      </c>
      <c r="AO692" s="83">
        <f t="shared" si="509"/>
        <v>0</v>
      </c>
      <c r="AP692" s="83">
        <f t="shared" si="510"/>
        <v>0</v>
      </c>
      <c r="AQ692" s="83">
        <f t="shared" si="511"/>
        <v>0</v>
      </c>
      <c r="AR692" s="83">
        <f t="shared" si="512"/>
        <v>0</v>
      </c>
      <c r="AT692" t="s">
        <v>15</v>
      </c>
    </row>
    <row r="693" spans="1:46" x14ac:dyDescent="0.25">
      <c r="A693" s="10" t="str">
        <f>KPCO_Additions_Summer!A693</f>
        <v>Residential - Behavior_31-42</v>
      </c>
      <c r="B693" s="10">
        <f>KPCO_Additions_Summer!B693</f>
        <v>2029</v>
      </c>
      <c r="C693" s="10" t="str">
        <f>KPCO_Additions_Summer!C693</f>
        <v>DSM Resources</v>
      </c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2"/>
      <c r="R693" s="83">
        <f t="shared" si="490"/>
        <v>0</v>
      </c>
      <c r="S693" s="83">
        <f t="shared" si="491"/>
        <v>0</v>
      </c>
      <c r="T693" s="83">
        <f t="shared" si="492"/>
        <v>0</v>
      </c>
      <c r="U693" s="83">
        <f t="shared" si="493"/>
        <v>0</v>
      </c>
      <c r="V693" s="83">
        <f t="shared" si="516"/>
        <v>0</v>
      </c>
      <c r="W693" s="83">
        <f t="shared" si="516"/>
        <v>0</v>
      </c>
      <c r="X693" s="83">
        <f t="shared" si="496"/>
        <v>0</v>
      </c>
      <c r="Y693" s="83">
        <f t="shared" si="497"/>
        <v>0</v>
      </c>
      <c r="Z693" s="83">
        <f t="shared" si="498"/>
        <v>0</v>
      </c>
      <c r="AA693" s="83">
        <f t="shared" si="513"/>
        <v>0</v>
      </c>
      <c r="AB693" s="83">
        <f t="shared" si="517"/>
        <v>0</v>
      </c>
      <c r="AC693" s="83">
        <f t="shared" si="517"/>
        <v>0</v>
      </c>
      <c r="AD693" s="83">
        <f t="shared" si="514"/>
        <v>0</v>
      </c>
      <c r="AF693" s="83">
        <f t="shared" si="515"/>
        <v>0</v>
      </c>
      <c r="AG693" s="83">
        <f t="shared" si="501"/>
        <v>0</v>
      </c>
      <c r="AH693" s="83">
        <f t="shared" si="502"/>
        <v>0</v>
      </c>
      <c r="AI693" s="83">
        <f t="shared" si="503"/>
        <v>0</v>
      </c>
      <c r="AJ693" s="83">
        <f t="shared" si="504"/>
        <v>0</v>
      </c>
      <c r="AK693" s="83">
        <f t="shared" si="505"/>
        <v>0</v>
      </c>
      <c r="AL693" s="83">
        <f t="shared" si="506"/>
        <v>0</v>
      </c>
      <c r="AM693" s="83">
        <f t="shared" si="507"/>
        <v>0</v>
      </c>
      <c r="AN693" s="83">
        <f t="shared" si="508"/>
        <v>0</v>
      </c>
      <c r="AO693" s="83">
        <f t="shared" si="509"/>
        <v>0</v>
      </c>
      <c r="AP693" s="83">
        <f t="shared" si="510"/>
        <v>0</v>
      </c>
      <c r="AQ693" s="83">
        <f t="shared" si="511"/>
        <v>0</v>
      </c>
      <c r="AR693" s="83">
        <f t="shared" si="512"/>
        <v>0</v>
      </c>
      <c r="AT693" t="s">
        <v>15</v>
      </c>
    </row>
    <row r="694" spans="1:46" x14ac:dyDescent="0.25">
      <c r="A694" s="10" t="str">
        <f>KPCO_Additions_Summer!A694</f>
        <v>Residential - Behavior_31-42</v>
      </c>
      <c r="B694" s="10">
        <f>KPCO_Additions_Summer!B694</f>
        <v>2030</v>
      </c>
      <c r="C694" s="10" t="str">
        <f>KPCO_Additions_Summer!C694</f>
        <v>DSM Resources</v>
      </c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2"/>
      <c r="R694" s="83">
        <f t="shared" si="490"/>
        <v>0</v>
      </c>
      <c r="S694" s="83">
        <f t="shared" si="491"/>
        <v>0</v>
      </c>
      <c r="T694" s="83">
        <f t="shared" si="492"/>
        <v>0</v>
      </c>
      <c r="U694" s="83">
        <f t="shared" si="493"/>
        <v>0</v>
      </c>
      <c r="V694" s="83">
        <f t="shared" si="516"/>
        <v>0</v>
      </c>
      <c r="W694" s="83">
        <f t="shared" si="516"/>
        <v>0</v>
      </c>
      <c r="X694" s="83">
        <f t="shared" si="496"/>
        <v>0</v>
      </c>
      <c r="Y694" s="83">
        <f t="shared" si="497"/>
        <v>0</v>
      </c>
      <c r="Z694" s="83">
        <f t="shared" si="498"/>
        <v>0</v>
      </c>
      <c r="AA694" s="83">
        <f t="shared" si="513"/>
        <v>0</v>
      </c>
      <c r="AB694" s="83">
        <f t="shared" si="517"/>
        <v>0</v>
      </c>
      <c r="AC694" s="83">
        <f t="shared" si="517"/>
        <v>0</v>
      </c>
      <c r="AD694" s="83">
        <f t="shared" si="514"/>
        <v>0</v>
      </c>
      <c r="AF694" s="83">
        <f t="shared" si="515"/>
        <v>0</v>
      </c>
      <c r="AG694" s="83">
        <f t="shared" si="501"/>
        <v>0</v>
      </c>
      <c r="AH694" s="83">
        <f t="shared" si="502"/>
        <v>0</v>
      </c>
      <c r="AI694" s="83">
        <f t="shared" si="503"/>
        <v>0</v>
      </c>
      <c r="AJ694" s="83">
        <f t="shared" si="504"/>
        <v>0</v>
      </c>
      <c r="AK694" s="83">
        <f t="shared" si="505"/>
        <v>0</v>
      </c>
      <c r="AL694" s="83">
        <f t="shared" si="506"/>
        <v>0</v>
      </c>
      <c r="AM694" s="83">
        <f t="shared" si="507"/>
        <v>0</v>
      </c>
      <c r="AN694" s="83">
        <f t="shared" si="508"/>
        <v>0</v>
      </c>
      <c r="AO694" s="83">
        <f t="shared" si="509"/>
        <v>0</v>
      </c>
      <c r="AP694" s="83">
        <f t="shared" si="510"/>
        <v>0</v>
      </c>
      <c r="AQ694" s="83">
        <f t="shared" si="511"/>
        <v>0</v>
      </c>
      <c r="AR694" s="83">
        <f t="shared" si="512"/>
        <v>0</v>
      </c>
      <c r="AT694" t="s">
        <v>15</v>
      </c>
    </row>
    <row r="695" spans="1:46" x14ac:dyDescent="0.25">
      <c r="A695" s="10" t="str">
        <f>KPCO_Additions_Summer!A695</f>
        <v>Residential - Behavior_31-42</v>
      </c>
      <c r="B695" s="10">
        <f>KPCO_Additions_Summer!B695</f>
        <v>2031</v>
      </c>
      <c r="C695" s="10" t="str">
        <f>KPCO_Additions_Summer!C695</f>
        <v>DSM Resources</v>
      </c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2"/>
      <c r="R695" s="83">
        <f t="shared" si="490"/>
        <v>0</v>
      </c>
      <c r="S695" s="83">
        <f t="shared" si="491"/>
        <v>0</v>
      </c>
      <c r="T695" s="83">
        <f t="shared" si="492"/>
        <v>0</v>
      </c>
      <c r="U695" s="83">
        <f t="shared" si="493"/>
        <v>0</v>
      </c>
      <c r="V695" s="83">
        <f t="shared" si="516"/>
        <v>0</v>
      </c>
      <c r="W695" s="83">
        <f t="shared" si="516"/>
        <v>0</v>
      </c>
      <c r="X695" s="83">
        <f t="shared" si="496"/>
        <v>0</v>
      </c>
      <c r="Y695" s="83">
        <f t="shared" si="497"/>
        <v>0</v>
      </c>
      <c r="Z695" s="83">
        <f t="shared" si="498"/>
        <v>0</v>
      </c>
      <c r="AA695" s="83">
        <f t="shared" si="513"/>
        <v>0</v>
      </c>
      <c r="AB695" s="83">
        <f t="shared" si="517"/>
        <v>0</v>
      </c>
      <c r="AC695" s="83">
        <f t="shared" si="517"/>
        <v>0</v>
      </c>
      <c r="AD695" s="83">
        <f t="shared" si="514"/>
        <v>0</v>
      </c>
      <c r="AF695" s="83">
        <f t="shared" si="515"/>
        <v>0</v>
      </c>
      <c r="AG695" s="83">
        <f t="shared" si="501"/>
        <v>0</v>
      </c>
      <c r="AH695" s="83">
        <f t="shared" si="502"/>
        <v>0</v>
      </c>
      <c r="AI695" s="83">
        <f t="shared" si="503"/>
        <v>0</v>
      </c>
      <c r="AJ695" s="83">
        <f t="shared" si="504"/>
        <v>0</v>
      </c>
      <c r="AK695" s="83">
        <f t="shared" si="505"/>
        <v>0</v>
      </c>
      <c r="AL695" s="83">
        <f t="shared" si="506"/>
        <v>0</v>
      </c>
      <c r="AM695" s="83">
        <f t="shared" si="507"/>
        <v>0</v>
      </c>
      <c r="AN695" s="83">
        <f t="shared" si="508"/>
        <v>0</v>
      </c>
      <c r="AO695" s="83">
        <f t="shared" si="509"/>
        <v>0</v>
      </c>
      <c r="AP695" s="83">
        <f t="shared" si="510"/>
        <v>0</v>
      </c>
      <c r="AQ695" s="83">
        <f t="shared" si="511"/>
        <v>0</v>
      </c>
      <c r="AR695" s="83">
        <f t="shared" si="512"/>
        <v>0</v>
      </c>
      <c r="AT695" t="s">
        <v>15</v>
      </c>
    </row>
    <row r="696" spans="1:46" x14ac:dyDescent="0.25">
      <c r="A696" s="10" t="str">
        <f>KPCO_Additions_Summer!A696</f>
        <v>Residential - Behavior_31-42</v>
      </c>
      <c r="B696" s="10">
        <f>KPCO_Additions_Summer!B696</f>
        <v>2032</v>
      </c>
      <c r="C696" s="10" t="str">
        <f>KPCO_Additions_Summer!C696</f>
        <v>DSM Resources</v>
      </c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2"/>
      <c r="R696" s="83">
        <f t="shared" si="490"/>
        <v>0</v>
      </c>
      <c r="S696" s="83">
        <f t="shared" si="491"/>
        <v>0</v>
      </c>
      <c r="T696" s="83">
        <f t="shared" si="492"/>
        <v>0</v>
      </c>
      <c r="U696" s="83">
        <f t="shared" si="493"/>
        <v>0</v>
      </c>
      <c r="V696" s="83">
        <f t="shared" si="516"/>
        <v>0</v>
      </c>
      <c r="W696" s="83">
        <f t="shared" si="516"/>
        <v>0</v>
      </c>
      <c r="X696" s="83">
        <f t="shared" si="496"/>
        <v>0</v>
      </c>
      <c r="Y696" s="83">
        <f t="shared" si="497"/>
        <v>0</v>
      </c>
      <c r="Z696" s="83">
        <f t="shared" si="498"/>
        <v>0</v>
      </c>
      <c r="AA696" s="83">
        <f t="shared" si="513"/>
        <v>0</v>
      </c>
      <c r="AB696" s="83">
        <f t="shared" si="517"/>
        <v>0</v>
      </c>
      <c r="AC696" s="83">
        <f t="shared" si="517"/>
        <v>0</v>
      </c>
      <c r="AD696" s="83">
        <f t="shared" si="514"/>
        <v>0</v>
      </c>
      <c r="AF696" s="83">
        <f t="shared" si="515"/>
        <v>0</v>
      </c>
      <c r="AG696" s="83">
        <f t="shared" si="501"/>
        <v>0</v>
      </c>
      <c r="AH696" s="83">
        <f t="shared" si="502"/>
        <v>0</v>
      </c>
      <c r="AI696" s="83">
        <f t="shared" si="503"/>
        <v>0</v>
      </c>
      <c r="AJ696" s="83">
        <f t="shared" si="504"/>
        <v>0</v>
      </c>
      <c r="AK696" s="83">
        <f t="shared" si="505"/>
        <v>0</v>
      </c>
      <c r="AL696" s="83">
        <f t="shared" si="506"/>
        <v>0</v>
      </c>
      <c r="AM696" s="83">
        <f t="shared" si="507"/>
        <v>0</v>
      </c>
      <c r="AN696" s="83">
        <f t="shared" si="508"/>
        <v>0</v>
      </c>
      <c r="AO696" s="83">
        <f t="shared" si="509"/>
        <v>0</v>
      </c>
      <c r="AP696" s="83">
        <f t="shared" si="510"/>
        <v>0</v>
      </c>
      <c r="AQ696" s="83">
        <f t="shared" si="511"/>
        <v>0</v>
      </c>
      <c r="AR696" s="83">
        <f t="shared" si="512"/>
        <v>0</v>
      </c>
      <c r="AT696" t="s">
        <v>15</v>
      </c>
    </row>
    <row r="697" spans="1:46" x14ac:dyDescent="0.25">
      <c r="A697" s="10" t="str">
        <f>KPCO_Additions_Summer!A697</f>
        <v>Residential - Behavior_31-42</v>
      </c>
      <c r="B697" s="10">
        <f>KPCO_Additions_Summer!B697</f>
        <v>2033</v>
      </c>
      <c r="C697" s="10" t="str">
        <f>KPCO_Additions_Summer!C697</f>
        <v>DSM Resources</v>
      </c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2"/>
      <c r="R697" s="83">
        <f t="shared" si="490"/>
        <v>0</v>
      </c>
      <c r="S697" s="83">
        <f t="shared" si="491"/>
        <v>0</v>
      </c>
      <c r="T697" s="83">
        <f t="shared" si="492"/>
        <v>0</v>
      </c>
      <c r="U697" s="83">
        <f t="shared" si="493"/>
        <v>0</v>
      </c>
      <c r="V697" s="83">
        <f t="shared" ref="V697:W712" si="518">H697</f>
        <v>0</v>
      </c>
      <c r="W697" s="83">
        <f t="shared" si="518"/>
        <v>0</v>
      </c>
      <c r="X697" s="83">
        <f t="shared" si="496"/>
        <v>0</v>
      </c>
      <c r="Y697" s="83">
        <f t="shared" si="497"/>
        <v>0</v>
      </c>
      <c r="Z697" s="83">
        <f t="shared" si="498"/>
        <v>0</v>
      </c>
      <c r="AA697" s="83">
        <f t="shared" si="513"/>
        <v>0</v>
      </c>
      <c r="AB697" s="83">
        <f t="shared" ref="AB697:AC712" si="519">N697</f>
        <v>0</v>
      </c>
      <c r="AC697" s="83">
        <f t="shared" si="519"/>
        <v>0</v>
      </c>
      <c r="AD697" s="83">
        <f t="shared" si="514"/>
        <v>0</v>
      </c>
      <c r="AF697" s="83">
        <f t="shared" si="515"/>
        <v>0</v>
      </c>
      <c r="AG697" s="83">
        <f t="shared" si="501"/>
        <v>0</v>
      </c>
      <c r="AH697" s="83">
        <f t="shared" si="502"/>
        <v>0</v>
      </c>
      <c r="AI697" s="83">
        <f t="shared" si="503"/>
        <v>0</v>
      </c>
      <c r="AJ697" s="83">
        <f t="shared" si="504"/>
        <v>0</v>
      </c>
      <c r="AK697" s="83">
        <f t="shared" si="505"/>
        <v>0</v>
      </c>
      <c r="AL697" s="83">
        <f t="shared" si="506"/>
        <v>0</v>
      </c>
      <c r="AM697" s="83">
        <f t="shared" si="507"/>
        <v>0</v>
      </c>
      <c r="AN697" s="83">
        <f t="shared" si="508"/>
        <v>0</v>
      </c>
      <c r="AO697" s="83">
        <f t="shared" si="509"/>
        <v>0</v>
      </c>
      <c r="AP697" s="83">
        <f t="shared" si="510"/>
        <v>0</v>
      </c>
      <c r="AQ697" s="83">
        <f t="shared" si="511"/>
        <v>0</v>
      </c>
      <c r="AR697" s="83">
        <f t="shared" si="512"/>
        <v>0</v>
      </c>
      <c r="AT697" t="s">
        <v>15</v>
      </c>
    </row>
    <row r="698" spans="1:46" x14ac:dyDescent="0.25">
      <c r="A698" s="10" t="str">
        <f>KPCO_Additions_Summer!A698</f>
        <v>Residential - Behavior_31-42</v>
      </c>
      <c r="B698" s="10">
        <f>KPCO_Additions_Summer!B698</f>
        <v>2034</v>
      </c>
      <c r="C698" s="10" t="str">
        <f>KPCO_Additions_Summer!C698</f>
        <v>DSM Resources</v>
      </c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2"/>
      <c r="R698" s="83">
        <f t="shared" si="490"/>
        <v>0</v>
      </c>
      <c r="S698" s="83">
        <f t="shared" si="491"/>
        <v>0</v>
      </c>
      <c r="T698" s="83">
        <f t="shared" si="492"/>
        <v>0</v>
      </c>
      <c r="U698" s="83">
        <f t="shared" si="493"/>
        <v>0</v>
      </c>
      <c r="V698" s="83">
        <f t="shared" si="518"/>
        <v>0</v>
      </c>
      <c r="W698" s="83">
        <f t="shared" si="518"/>
        <v>0</v>
      </c>
      <c r="X698" s="83">
        <f t="shared" si="496"/>
        <v>0</v>
      </c>
      <c r="Y698" s="83">
        <f t="shared" si="497"/>
        <v>0</v>
      </c>
      <c r="Z698" s="83">
        <f t="shared" si="498"/>
        <v>0</v>
      </c>
      <c r="AA698" s="83">
        <f t="shared" si="513"/>
        <v>0</v>
      </c>
      <c r="AB698" s="83">
        <f t="shared" si="519"/>
        <v>0</v>
      </c>
      <c r="AC698" s="83">
        <f t="shared" si="519"/>
        <v>0</v>
      </c>
      <c r="AD698" s="83">
        <f t="shared" si="514"/>
        <v>0</v>
      </c>
      <c r="AF698" s="83">
        <f t="shared" si="515"/>
        <v>0</v>
      </c>
      <c r="AG698" s="83">
        <f t="shared" si="501"/>
        <v>0</v>
      </c>
      <c r="AH698" s="83">
        <f t="shared" si="502"/>
        <v>0</v>
      </c>
      <c r="AI698" s="83">
        <f t="shared" si="503"/>
        <v>0</v>
      </c>
      <c r="AJ698" s="83">
        <f t="shared" si="504"/>
        <v>0</v>
      </c>
      <c r="AK698" s="83">
        <f t="shared" si="505"/>
        <v>0</v>
      </c>
      <c r="AL698" s="83">
        <f t="shared" si="506"/>
        <v>0</v>
      </c>
      <c r="AM698" s="83">
        <f t="shared" si="507"/>
        <v>0</v>
      </c>
      <c r="AN698" s="83">
        <f t="shared" si="508"/>
        <v>0</v>
      </c>
      <c r="AO698" s="83">
        <f t="shared" si="509"/>
        <v>0</v>
      </c>
      <c r="AP698" s="83">
        <f t="shared" si="510"/>
        <v>0</v>
      </c>
      <c r="AQ698" s="83">
        <f t="shared" si="511"/>
        <v>0</v>
      </c>
      <c r="AR698" s="83">
        <f t="shared" si="512"/>
        <v>0</v>
      </c>
      <c r="AT698" t="s">
        <v>15</v>
      </c>
    </row>
    <row r="699" spans="1:46" x14ac:dyDescent="0.25">
      <c r="A699" s="10" t="str">
        <f>KPCO_Additions_Summer!A699</f>
        <v>Residential - Behavior_31-42</v>
      </c>
      <c r="B699" s="10">
        <f>KPCO_Additions_Summer!B699</f>
        <v>2035</v>
      </c>
      <c r="C699" s="10" t="str">
        <f>KPCO_Additions_Summer!C699</f>
        <v>DSM Resources</v>
      </c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2"/>
      <c r="R699" s="83">
        <f t="shared" si="490"/>
        <v>0</v>
      </c>
      <c r="S699" s="83">
        <f t="shared" si="491"/>
        <v>0</v>
      </c>
      <c r="T699" s="83">
        <f t="shared" si="492"/>
        <v>0</v>
      </c>
      <c r="U699" s="83">
        <f t="shared" si="493"/>
        <v>0</v>
      </c>
      <c r="V699" s="83">
        <f t="shared" si="518"/>
        <v>0</v>
      </c>
      <c r="W699" s="83">
        <f t="shared" si="518"/>
        <v>0</v>
      </c>
      <c r="X699" s="83">
        <f t="shared" si="496"/>
        <v>0</v>
      </c>
      <c r="Y699" s="83">
        <f t="shared" si="497"/>
        <v>0</v>
      </c>
      <c r="Z699" s="83">
        <f t="shared" si="498"/>
        <v>0</v>
      </c>
      <c r="AA699" s="83">
        <f t="shared" si="513"/>
        <v>0</v>
      </c>
      <c r="AB699" s="83">
        <f t="shared" si="519"/>
        <v>0</v>
      </c>
      <c r="AC699" s="83">
        <f t="shared" si="519"/>
        <v>0</v>
      </c>
      <c r="AD699" s="83">
        <f t="shared" si="514"/>
        <v>0</v>
      </c>
      <c r="AF699" s="83">
        <f t="shared" si="515"/>
        <v>0</v>
      </c>
      <c r="AG699" s="83">
        <f t="shared" si="501"/>
        <v>0</v>
      </c>
      <c r="AH699" s="83">
        <f t="shared" si="502"/>
        <v>0</v>
      </c>
      <c r="AI699" s="83">
        <f t="shared" si="503"/>
        <v>0</v>
      </c>
      <c r="AJ699" s="83">
        <f t="shared" si="504"/>
        <v>0</v>
      </c>
      <c r="AK699" s="83">
        <f t="shared" si="505"/>
        <v>0</v>
      </c>
      <c r="AL699" s="83">
        <f t="shared" si="506"/>
        <v>0</v>
      </c>
      <c r="AM699" s="83">
        <f t="shared" si="507"/>
        <v>0</v>
      </c>
      <c r="AN699" s="83">
        <f t="shared" si="508"/>
        <v>0</v>
      </c>
      <c r="AO699" s="83">
        <f t="shared" si="509"/>
        <v>0</v>
      </c>
      <c r="AP699" s="83">
        <f t="shared" si="510"/>
        <v>0</v>
      </c>
      <c r="AQ699" s="83">
        <f t="shared" si="511"/>
        <v>0</v>
      </c>
      <c r="AR699" s="83">
        <f t="shared" si="512"/>
        <v>0</v>
      </c>
      <c r="AT699" t="s">
        <v>15</v>
      </c>
    </row>
    <row r="700" spans="1:46" x14ac:dyDescent="0.25">
      <c r="A700" s="10" t="str">
        <f>KPCO_Additions_Summer!A700</f>
        <v>Residential - Behavior_31-42</v>
      </c>
      <c r="B700" s="10">
        <f>KPCO_Additions_Summer!B700</f>
        <v>2036</v>
      </c>
      <c r="C700" s="10" t="str">
        <f>KPCO_Additions_Summer!C700</f>
        <v>DSM Resources</v>
      </c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2"/>
      <c r="R700" s="83">
        <f t="shared" si="490"/>
        <v>0</v>
      </c>
      <c r="S700" s="83">
        <f t="shared" si="491"/>
        <v>0</v>
      </c>
      <c r="T700" s="83">
        <f t="shared" si="492"/>
        <v>0</v>
      </c>
      <c r="U700" s="83">
        <f t="shared" si="493"/>
        <v>0</v>
      </c>
      <c r="V700" s="83">
        <f t="shared" si="518"/>
        <v>0</v>
      </c>
      <c r="W700" s="83">
        <f t="shared" si="518"/>
        <v>0</v>
      </c>
      <c r="X700" s="83">
        <f t="shared" si="496"/>
        <v>0</v>
      </c>
      <c r="Y700" s="83">
        <f t="shared" si="497"/>
        <v>0</v>
      </c>
      <c r="Z700" s="83">
        <f t="shared" si="498"/>
        <v>0</v>
      </c>
      <c r="AA700" s="83">
        <f t="shared" si="513"/>
        <v>0</v>
      </c>
      <c r="AB700" s="83">
        <f t="shared" si="519"/>
        <v>0</v>
      </c>
      <c r="AC700" s="83">
        <f t="shared" si="519"/>
        <v>0</v>
      </c>
      <c r="AD700" s="83">
        <f t="shared" si="514"/>
        <v>0</v>
      </c>
      <c r="AF700" s="83">
        <f t="shared" si="515"/>
        <v>0</v>
      </c>
      <c r="AG700" s="83">
        <f t="shared" si="501"/>
        <v>0</v>
      </c>
      <c r="AH700" s="83">
        <f t="shared" si="502"/>
        <v>0</v>
      </c>
      <c r="AI700" s="83">
        <f t="shared" si="503"/>
        <v>0</v>
      </c>
      <c r="AJ700" s="83">
        <f t="shared" si="504"/>
        <v>0</v>
      </c>
      <c r="AK700" s="83">
        <f t="shared" si="505"/>
        <v>0</v>
      </c>
      <c r="AL700" s="83">
        <f t="shared" si="506"/>
        <v>0</v>
      </c>
      <c r="AM700" s="83">
        <f t="shared" si="507"/>
        <v>0</v>
      </c>
      <c r="AN700" s="83">
        <f t="shared" si="508"/>
        <v>0</v>
      </c>
      <c r="AO700" s="83">
        <f t="shared" si="509"/>
        <v>0</v>
      </c>
      <c r="AP700" s="83">
        <f t="shared" si="510"/>
        <v>0</v>
      </c>
      <c r="AQ700" s="83">
        <f t="shared" si="511"/>
        <v>0</v>
      </c>
      <c r="AR700" s="83">
        <f t="shared" si="512"/>
        <v>0</v>
      </c>
      <c r="AT700" t="s">
        <v>15</v>
      </c>
    </row>
    <row r="701" spans="1:46" x14ac:dyDescent="0.25">
      <c r="A701" s="10" t="str">
        <f>KPCO_Additions_Summer!A701</f>
        <v>Residential - Behavior_31-42</v>
      </c>
      <c r="B701" s="10">
        <f>KPCO_Additions_Summer!B701</f>
        <v>2037</v>
      </c>
      <c r="C701" s="10" t="str">
        <f>KPCO_Additions_Summer!C701</f>
        <v>DSM Resources</v>
      </c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2"/>
      <c r="R701" s="83">
        <f t="shared" si="490"/>
        <v>0</v>
      </c>
      <c r="S701" s="83">
        <f t="shared" si="491"/>
        <v>0</v>
      </c>
      <c r="T701" s="83">
        <f t="shared" si="492"/>
        <v>0</v>
      </c>
      <c r="U701" s="83">
        <f t="shared" si="493"/>
        <v>0</v>
      </c>
      <c r="V701" s="83">
        <f t="shared" si="518"/>
        <v>0</v>
      </c>
      <c r="W701" s="83">
        <f t="shared" si="518"/>
        <v>0</v>
      </c>
      <c r="X701" s="83">
        <f t="shared" si="496"/>
        <v>0</v>
      </c>
      <c r="Y701" s="83">
        <f t="shared" si="497"/>
        <v>0</v>
      </c>
      <c r="Z701" s="83">
        <f t="shared" si="498"/>
        <v>0</v>
      </c>
      <c r="AA701" s="83">
        <f t="shared" si="513"/>
        <v>0</v>
      </c>
      <c r="AB701" s="83">
        <f t="shared" si="519"/>
        <v>0</v>
      </c>
      <c r="AC701" s="83">
        <f t="shared" si="519"/>
        <v>0</v>
      </c>
      <c r="AD701" s="83">
        <f t="shared" si="514"/>
        <v>0</v>
      </c>
      <c r="AF701" s="83">
        <f t="shared" si="515"/>
        <v>0</v>
      </c>
      <c r="AG701" s="83">
        <f t="shared" si="501"/>
        <v>0</v>
      </c>
      <c r="AH701" s="83">
        <f t="shared" si="502"/>
        <v>0</v>
      </c>
      <c r="AI701" s="83">
        <f t="shared" si="503"/>
        <v>0</v>
      </c>
      <c r="AJ701" s="83">
        <f t="shared" si="504"/>
        <v>0</v>
      </c>
      <c r="AK701" s="83">
        <f t="shared" si="505"/>
        <v>0</v>
      </c>
      <c r="AL701" s="83">
        <f t="shared" si="506"/>
        <v>0</v>
      </c>
      <c r="AM701" s="83">
        <f t="shared" si="507"/>
        <v>0</v>
      </c>
      <c r="AN701" s="83">
        <f t="shared" si="508"/>
        <v>0</v>
      </c>
      <c r="AO701" s="83">
        <f t="shared" si="509"/>
        <v>0</v>
      </c>
      <c r="AP701" s="83">
        <f t="shared" si="510"/>
        <v>0</v>
      </c>
      <c r="AQ701" s="83">
        <f t="shared" si="511"/>
        <v>0</v>
      </c>
      <c r="AR701" s="83">
        <f t="shared" si="512"/>
        <v>0</v>
      </c>
      <c r="AT701" t="s">
        <v>15</v>
      </c>
    </row>
    <row r="702" spans="1:46" x14ac:dyDescent="0.25">
      <c r="A702" s="10" t="str">
        <f>KPCO_Additions_Summer!A702</f>
        <v>Residential - Behavior_31-42</v>
      </c>
      <c r="B702" s="10">
        <f>KPCO_Additions_Summer!B702</f>
        <v>2038</v>
      </c>
      <c r="C702" s="10" t="str">
        <f>KPCO_Additions_Summer!C702</f>
        <v>DSM Resources</v>
      </c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2"/>
      <c r="R702" s="83">
        <f t="shared" si="490"/>
        <v>0</v>
      </c>
      <c r="S702" s="83">
        <f t="shared" si="491"/>
        <v>0</v>
      </c>
      <c r="T702" s="83">
        <f t="shared" si="492"/>
        <v>0</v>
      </c>
      <c r="U702" s="83">
        <f t="shared" si="493"/>
        <v>0</v>
      </c>
      <c r="V702" s="83">
        <f t="shared" si="518"/>
        <v>0</v>
      </c>
      <c r="W702" s="83">
        <f t="shared" si="518"/>
        <v>0</v>
      </c>
      <c r="X702" s="83">
        <f t="shared" si="496"/>
        <v>0</v>
      </c>
      <c r="Y702" s="83">
        <f t="shared" si="497"/>
        <v>0</v>
      </c>
      <c r="Z702" s="83">
        <f t="shared" si="498"/>
        <v>0</v>
      </c>
      <c r="AA702" s="83">
        <f t="shared" si="513"/>
        <v>0</v>
      </c>
      <c r="AB702" s="83">
        <f t="shared" si="519"/>
        <v>0</v>
      </c>
      <c r="AC702" s="83">
        <f t="shared" si="519"/>
        <v>0</v>
      </c>
      <c r="AD702" s="83">
        <f t="shared" si="514"/>
        <v>0</v>
      </c>
      <c r="AF702" s="83">
        <f t="shared" si="515"/>
        <v>0</v>
      </c>
      <c r="AG702" s="83">
        <f t="shared" si="501"/>
        <v>0</v>
      </c>
      <c r="AH702" s="83">
        <f t="shared" si="502"/>
        <v>0</v>
      </c>
      <c r="AI702" s="83">
        <f t="shared" si="503"/>
        <v>0</v>
      </c>
      <c r="AJ702" s="83">
        <f t="shared" si="504"/>
        <v>0</v>
      </c>
      <c r="AK702" s="83">
        <f t="shared" si="505"/>
        <v>0</v>
      </c>
      <c r="AL702" s="83">
        <f t="shared" si="506"/>
        <v>0</v>
      </c>
      <c r="AM702" s="83">
        <f t="shared" si="507"/>
        <v>0</v>
      </c>
      <c r="AN702" s="83">
        <f t="shared" si="508"/>
        <v>0</v>
      </c>
      <c r="AO702" s="83">
        <f t="shared" si="509"/>
        <v>0</v>
      </c>
      <c r="AP702" s="83">
        <f t="shared" si="510"/>
        <v>0</v>
      </c>
      <c r="AQ702" s="83">
        <f t="shared" si="511"/>
        <v>0</v>
      </c>
      <c r="AR702" s="83">
        <f t="shared" si="512"/>
        <v>0</v>
      </c>
      <c r="AT702" t="s">
        <v>15</v>
      </c>
    </row>
    <row r="703" spans="1:46" x14ac:dyDescent="0.25">
      <c r="A703" s="10" t="str">
        <f>KPCO_Additions_Summer!A703</f>
        <v>Residential - Behavior_31-42</v>
      </c>
      <c r="B703" s="10">
        <f>KPCO_Additions_Summer!B703</f>
        <v>2039</v>
      </c>
      <c r="C703" s="10" t="str">
        <f>KPCO_Additions_Summer!C703</f>
        <v>DSM Resources</v>
      </c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2"/>
      <c r="R703" s="83">
        <f t="shared" si="490"/>
        <v>0</v>
      </c>
      <c r="S703" s="83">
        <f t="shared" si="491"/>
        <v>0</v>
      </c>
      <c r="T703" s="83">
        <f t="shared" si="492"/>
        <v>0</v>
      </c>
      <c r="U703" s="83">
        <f t="shared" si="493"/>
        <v>0</v>
      </c>
      <c r="V703" s="83">
        <f t="shared" si="518"/>
        <v>0</v>
      </c>
      <c r="W703" s="83">
        <f t="shared" si="518"/>
        <v>0</v>
      </c>
      <c r="X703" s="83">
        <f t="shared" si="496"/>
        <v>0</v>
      </c>
      <c r="Y703" s="83">
        <f t="shared" si="497"/>
        <v>0</v>
      </c>
      <c r="Z703" s="83">
        <f t="shared" si="498"/>
        <v>0</v>
      </c>
      <c r="AA703" s="83">
        <f t="shared" si="513"/>
        <v>0</v>
      </c>
      <c r="AB703" s="83">
        <f t="shared" si="519"/>
        <v>0</v>
      </c>
      <c r="AC703" s="83">
        <f t="shared" si="519"/>
        <v>0</v>
      </c>
      <c r="AD703" s="83">
        <f t="shared" si="514"/>
        <v>0</v>
      </c>
      <c r="AF703" s="83">
        <f t="shared" si="515"/>
        <v>0</v>
      </c>
      <c r="AG703" s="83">
        <f t="shared" si="501"/>
        <v>0</v>
      </c>
      <c r="AH703" s="83">
        <f t="shared" si="502"/>
        <v>0</v>
      </c>
      <c r="AI703" s="83">
        <f t="shared" si="503"/>
        <v>0</v>
      </c>
      <c r="AJ703" s="83">
        <f t="shared" si="504"/>
        <v>0</v>
      </c>
      <c r="AK703" s="83">
        <f t="shared" si="505"/>
        <v>0</v>
      </c>
      <c r="AL703" s="83">
        <f t="shared" si="506"/>
        <v>0</v>
      </c>
      <c r="AM703" s="83">
        <f t="shared" si="507"/>
        <v>0</v>
      </c>
      <c r="AN703" s="83">
        <f t="shared" si="508"/>
        <v>0</v>
      </c>
      <c r="AO703" s="83">
        <f t="shared" si="509"/>
        <v>0</v>
      </c>
      <c r="AP703" s="83">
        <f t="shared" si="510"/>
        <v>0</v>
      </c>
      <c r="AQ703" s="83">
        <f t="shared" si="511"/>
        <v>0</v>
      </c>
      <c r="AR703" s="83">
        <f t="shared" si="512"/>
        <v>0</v>
      </c>
      <c r="AT703" t="s">
        <v>15</v>
      </c>
    </row>
    <row r="704" spans="1:46" x14ac:dyDescent="0.25">
      <c r="A704" s="10" t="str">
        <f>KPCO_Additions_Summer!A704</f>
        <v>Residential - Behavior_31-42</v>
      </c>
      <c r="B704" s="10">
        <f>KPCO_Additions_Summer!B704</f>
        <v>2040</v>
      </c>
      <c r="C704" s="10" t="str">
        <f>KPCO_Additions_Summer!C704</f>
        <v>DSM Resources</v>
      </c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2"/>
      <c r="R704" s="83">
        <f t="shared" si="490"/>
        <v>0</v>
      </c>
      <c r="S704" s="83">
        <f t="shared" si="491"/>
        <v>0</v>
      </c>
      <c r="T704" s="83">
        <f t="shared" si="492"/>
        <v>0</v>
      </c>
      <c r="U704" s="83">
        <f t="shared" si="493"/>
        <v>0</v>
      </c>
      <c r="V704" s="83">
        <f t="shared" si="518"/>
        <v>0</v>
      </c>
      <c r="W704" s="83">
        <f t="shared" si="518"/>
        <v>0</v>
      </c>
      <c r="X704" s="83">
        <f t="shared" si="496"/>
        <v>0</v>
      </c>
      <c r="Y704" s="83">
        <f t="shared" si="497"/>
        <v>0</v>
      </c>
      <c r="Z704" s="83">
        <f t="shared" si="498"/>
        <v>0</v>
      </c>
      <c r="AA704" s="83">
        <f t="shared" si="513"/>
        <v>0</v>
      </c>
      <c r="AB704" s="83">
        <f t="shared" si="519"/>
        <v>0</v>
      </c>
      <c r="AC704" s="83">
        <f t="shared" si="519"/>
        <v>0</v>
      </c>
      <c r="AD704" s="83">
        <f t="shared" si="514"/>
        <v>0</v>
      </c>
      <c r="AF704" s="83">
        <f t="shared" si="515"/>
        <v>0</v>
      </c>
      <c r="AG704" s="83">
        <f t="shared" si="501"/>
        <v>0</v>
      </c>
      <c r="AH704" s="83">
        <f t="shared" si="502"/>
        <v>0</v>
      </c>
      <c r="AI704" s="83">
        <f t="shared" si="503"/>
        <v>0</v>
      </c>
      <c r="AJ704" s="83">
        <f t="shared" si="504"/>
        <v>0</v>
      </c>
      <c r="AK704" s="83">
        <f t="shared" si="505"/>
        <v>0</v>
      </c>
      <c r="AL704" s="83">
        <f t="shared" si="506"/>
        <v>0</v>
      </c>
      <c r="AM704" s="83">
        <f t="shared" si="507"/>
        <v>0</v>
      </c>
      <c r="AN704" s="83">
        <f t="shared" si="508"/>
        <v>0</v>
      </c>
      <c r="AO704" s="83">
        <f t="shared" si="509"/>
        <v>0</v>
      </c>
      <c r="AP704" s="83">
        <f t="shared" si="510"/>
        <v>0</v>
      </c>
      <c r="AQ704" s="83">
        <f t="shared" si="511"/>
        <v>0</v>
      </c>
      <c r="AR704" s="83">
        <f t="shared" si="512"/>
        <v>0</v>
      </c>
      <c r="AT704" t="s">
        <v>15</v>
      </c>
    </row>
    <row r="705" spans="1:46" x14ac:dyDescent="0.25">
      <c r="A705" s="10" t="str">
        <f>KPCO_Additions_Summer!A705</f>
        <v>Residential - Behavior_31-42</v>
      </c>
      <c r="B705" s="10">
        <f>KPCO_Additions_Summer!B705</f>
        <v>2041</v>
      </c>
      <c r="C705" s="10" t="str">
        <f>KPCO_Additions_Summer!C705</f>
        <v>DSM Resources</v>
      </c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2"/>
      <c r="R705" s="83">
        <f t="shared" si="490"/>
        <v>0</v>
      </c>
      <c r="S705" s="83">
        <f t="shared" si="491"/>
        <v>0</v>
      </c>
      <c r="T705" s="83">
        <f t="shared" si="492"/>
        <v>0</v>
      </c>
      <c r="U705" s="83">
        <f t="shared" si="493"/>
        <v>0</v>
      </c>
      <c r="V705" s="83">
        <f t="shared" si="518"/>
        <v>0</v>
      </c>
      <c r="W705" s="83">
        <f t="shared" si="518"/>
        <v>0</v>
      </c>
      <c r="X705" s="83">
        <f t="shared" si="496"/>
        <v>0</v>
      </c>
      <c r="Y705" s="83">
        <f t="shared" si="497"/>
        <v>0</v>
      </c>
      <c r="Z705" s="83">
        <f t="shared" si="498"/>
        <v>0</v>
      </c>
      <c r="AA705" s="83">
        <f t="shared" si="513"/>
        <v>0</v>
      </c>
      <c r="AB705" s="83">
        <f t="shared" si="519"/>
        <v>0</v>
      </c>
      <c r="AC705" s="83">
        <f t="shared" si="519"/>
        <v>0</v>
      </c>
      <c r="AD705" s="83">
        <f t="shared" si="514"/>
        <v>0</v>
      </c>
      <c r="AF705" s="83">
        <f t="shared" si="515"/>
        <v>0</v>
      </c>
      <c r="AG705" s="83">
        <f t="shared" si="501"/>
        <v>0</v>
      </c>
      <c r="AH705" s="83">
        <f t="shared" si="502"/>
        <v>0</v>
      </c>
      <c r="AI705" s="83">
        <f t="shared" si="503"/>
        <v>0</v>
      </c>
      <c r="AJ705" s="83">
        <f t="shared" si="504"/>
        <v>0</v>
      </c>
      <c r="AK705" s="83">
        <f t="shared" si="505"/>
        <v>0</v>
      </c>
      <c r="AL705" s="83">
        <f t="shared" si="506"/>
        <v>0</v>
      </c>
      <c r="AM705" s="83">
        <f t="shared" si="507"/>
        <v>0</v>
      </c>
      <c r="AN705" s="83">
        <f t="shared" si="508"/>
        <v>0</v>
      </c>
      <c r="AO705" s="83">
        <f t="shared" si="509"/>
        <v>0</v>
      </c>
      <c r="AP705" s="83">
        <f t="shared" si="510"/>
        <v>0</v>
      </c>
      <c r="AQ705" s="83">
        <f t="shared" si="511"/>
        <v>0</v>
      </c>
      <c r="AR705" s="83">
        <f t="shared" si="512"/>
        <v>0</v>
      </c>
      <c r="AT705" t="s">
        <v>15</v>
      </c>
    </row>
    <row r="706" spans="1:46" x14ac:dyDescent="0.25">
      <c r="A706" s="10" t="str">
        <f>KPCO_Additions_Summer!A706</f>
        <v>Residential - Behavior_31-42</v>
      </c>
      <c r="B706" s="10">
        <f>KPCO_Additions_Summer!B706</f>
        <v>2042</v>
      </c>
      <c r="C706" s="10" t="str">
        <f>KPCO_Additions_Summer!C706</f>
        <v>DSM Resources</v>
      </c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2"/>
      <c r="R706" s="83">
        <f t="shared" si="490"/>
        <v>0</v>
      </c>
      <c r="S706" s="83">
        <f t="shared" si="491"/>
        <v>0</v>
      </c>
      <c r="T706" s="83">
        <f t="shared" si="492"/>
        <v>0</v>
      </c>
      <c r="U706" s="83">
        <f t="shared" si="493"/>
        <v>0</v>
      </c>
      <c r="V706" s="83">
        <f t="shared" si="518"/>
        <v>0</v>
      </c>
      <c r="W706" s="83">
        <f t="shared" si="518"/>
        <v>0</v>
      </c>
      <c r="X706" s="83">
        <f t="shared" si="496"/>
        <v>0</v>
      </c>
      <c r="Y706" s="83">
        <f t="shared" si="497"/>
        <v>0</v>
      </c>
      <c r="Z706" s="83">
        <f t="shared" si="498"/>
        <v>0</v>
      </c>
      <c r="AA706" s="83">
        <f t="shared" si="513"/>
        <v>0</v>
      </c>
      <c r="AB706" s="83">
        <f t="shared" si="519"/>
        <v>0</v>
      </c>
      <c r="AC706" s="83">
        <f t="shared" si="519"/>
        <v>0</v>
      </c>
      <c r="AD706" s="83">
        <f t="shared" si="514"/>
        <v>0</v>
      </c>
      <c r="AF706" s="83">
        <f t="shared" si="515"/>
        <v>0</v>
      </c>
      <c r="AG706" s="83">
        <f t="shared" si="501"/>
        <v>0</v>
      </c>
      <c r="AH706" s="83">
        <f t="shared" si="502"/>
        <v>0</v>
      </c>
      <c r="AI706" s="83">
        <f t="shared" si="503"/>
        <v>0</v>
      </c>
      <c r="AJ706" s="83">
        <f t="shared" si="504"/>
        <v>0</v>
      </c>
      <c r="AK706" s="83">
        <f t="shared" si="505"/>
        <v>0</v>
      </c>
      <c r="AL706" s="83">
        <f t="shared" si="506"/>
        <v>0</v>
      </c>
      <c r="AM706" s="83">
        <f t="shared" si="507"/>
        <v>0</v>
      </c>
      <c r="AN706" s="83">
        <f t="shared" si="508"/>
        <v>0</v>
      </c>
      <c r="AO706" s="83">
        <f t="shared" si="509"/>
        <v>0</v>
      </c>
      <c r="AP706" s="83">
        <f t="shared" si="510"/>
        <v>0</v>
      </c>
      <c r="AQ706" s="83">
        <f t="shared" si="511"/>
        <v>0</v>
      </c>
      <c r="AR706" s="83">
        <f t="shared" si="512"/>
        <v>0</v>
      </c>
      <c r="AT706" t="s">
        <v>15</v>
      </c>
    </row>
    <row r="707" spans="1:46" x14ac:dyDescent="0.25">
      <c r="A707" s="10" t="str">
        <f>KPCO_Additions_Summer!A707</f>
        <v>Residential - Behavior_31-42</v>
      </c>
      <c r="B707" s="10">
        <f>KPCO_Additions_Summer!B707</f>
        <v>2043</v>
      </c>
      <c r="C707" s="10" t="str">
        <f>KPCO_Additions_Summer!C707</f>
        <v>DSM Resources</v>
      </c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2"/>
      <c r="R707" s="83">
        <f t="shared" si="490"/>
        <v>0</v>
      </c>
      <c r="S707" s="83">
        <f t="shared" si="491"/>
        <v>0</v>
      </c>
      <c r="T707" s="83">
        <f t="shared" si="492"/>
        <v>0</v>
      </c>
      <c r="U707" s="83">
        <f t="shared" si="493"/>
        <v>0</v>
      </c>
      <c r="V707" s="83">
        <f t="shared" si="518"/>
        <v>0</v>
      </c>
      <c r="W707" s="83">
        <f t="shared" si="518"/>
        <v>0</v>
      </c>
      <c r="X707" s="83">
        <f t="shared" si="496"/>
        <v>0</v>
      </c>
      <c r="Y707" s="83">
        <f t="shared" si="497"/>
        <v>0</v>
      </c>
      <c r="Z707" s="83">
        <f t="shared" si="498"/>
        <v>0</v>
      </c>
      <c r="AA707" s="83">
        <f t="shared" si="513"/>
        <v>0</v>
      </c>
      <c r="AB707" s="83">
        <f t="shared" si="519"/>
        <v>0</v>
      </c>
      <c r="AC707" s="83">
        <f t="shared" si="519"/>
        <v>0</v>
      </c>
      <c r="AD707" s="83">
        <f t="shared" si="514"/>
        <v>0</v>
      </c>
      <c r="AF707" s="83">
        <f t="shared" si="515"/>
        <v>0</v>
      </c>
      <c r="AG707" s="83">
        <f t="shared" si="501"/>
        <v>0</v>
      </c>
      <c r="AH707" s="83">
        <f t="shared" si="502"/>
        <v>0</v>
      </c>
      <c r="AI707" s="83">
        <f t="shared" si="503"/>
        <v>0</v>
      </c>
      <c r="AJ707" s="83">
        <f t="shared" si="504"/>
        <v>0</v>
      </c>
      <c r="AK707" s="83">
        <f t="shared" si="505"/>
        <v>0</v>
      </c>
      <c r="AL707" s="83">
        <f t="shared" si="506"/>
        <v>0</v>
      </c>
      <c r="AM707" s="83">
        <f t="shared" si="507"/>
        <v>0</v>
      </c>
      <c r="AN707" s="83">
        <f t="shared" si="508"/>
        <v>0</v>
      </c>
      <c r="AO707" s="83">
        <f t="shared" si="509"/>
        <v>0</v>
      </c>
      <c r="AP707" s="83">
        <f t="shared" si="510"/>
        <v>0</v>
      </c>
      <c r="AQ707" s="83">
        <f t="shared" si="511"/>
        <v>0</v>
      </c>
      <c r="AR707" s="83">
        <f t="shared" si="512"/>
        <v>0</v>
      </c>
      <c r="AT707" t="s">
        <v>15</v>
      </c>
    </row>
    <row r="708" spans="1:46" x14ac:dyDescent="0.25">
      <c r="A708" s="10" t="str">
        <f>KPCO_Additions_Summer!A708</f>
        <v>C&amp;I - Low_31-42</v>
      </c>
      <c r="B708" s="10">
        <f>KPCO_Additions_Summer!B708</f>
        <v>2023</v>
      </c>
      <c r="C708" s="10" t="str">
        <f>KPCO_Additions_Summer!C708</f>
        <v>DSM Resources</v>
      </c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2"/>
      <c r="R708" s="83">
        <f t="shared" si="490"/>
        <v>0</v>
      </c>
      <c r="S708" s="83">
        <f t="shared" si="491"/>
        <v>0</v>
      </c>
      <c r="T708" s="83">
        <f t="shared" si="492"/>
        <v>0</v>
      </c>
      <c r="U708" s="83">
        <f t="shared" si="493"/>
        <v>0</v>
      </c>
      <c r="V708" s="83">
        <f t="shared" si="518"/>
        <v>0</v>
      </c>
      <c r="W708" s="83">
        <f t="shared" si="518"/>
        <v>0</v>
      </c>
      <c r="X708" s="83">
        <f t="shared" si="496"/>
        <v>0</v>
      </c>
      <c r="Y708" s="83">
        <f t="shared" si="497"/>
        <v>0</v>
      </c>
      <c r="Z708" s="83">
        <f t="shared" si="498"/>
        <v>0</v>
      </c>
      <c r="AA708" s="83">
        <f t="shared" si="513"/>
        <v>0</v>
      </c>
      <c r="AB708" s="83">
        <f t="shared" si="519"/>
        <v>0</v>
      </c>
      <c r="AC708" s="83">
        <f t="shared" si="519"/>
        <v>0</v>
      </c>
      <c r="AD708" s="83">
        <f t="shared" si="514"/>
        <v>0</v>
      </c>
      <c r="AF708" s="83">
        <f t="shared" si="515"/>
        <v>0</v>
      </c>
      <c r="AG708" s="83">
        <f t="shared" si="501"/>
        <v>0</v>
      </c>
      <c r="AH708" s="83">
        <f t="shared" si="502"/>
        <v>0</v>
      </c>
      <c r="AI708" s="83">
        <f t="shared" si="503"/>
        <v>0</v>
      </c>
      <c r="AJ708" s="83">
        <f t="shared" si="504"/>
        <v>0</v>
      </c>
      <c r="AK708" s="83">
        <f t="shared" si="505"/>
        <v>0</v>
      </c>
      <c r="AL708" s="83">
        <f t="shared" si="506"/>
        <v>0</v>
      </c>
      <c r="AM708" s="83">
        <f t="shared" si="507"/>
        <v>0</v>
      </c>
      <c r="AN708" s="83">
        <f t="shared" si="508"/>
        <v>0</v>
      </c>
      <c r="AO708" s="83">
        <f t="shared" si="509"/>
        <v>0</v>
      </c>
      <c r="AP708" s="83">
        <f t="shared" si="510"/>
        <v>0</v>
      </c>
      <c r="AQ708" s="83">
        <f t="shared" si="511"/>
        <v>0</v>
      </c>
      <c r="AR708" s="83">
        <f t="shared" si="512"/>
        <v>0</v>
      </c>
      <c r="AT708" t="s">
        <v>15</v>
      </c>
    </row>
    <row r="709" spans="1:46" x14ac:dyDescent="0.25">
      <c r="A709" s="10" t="str">
        <f>KPCO_Additions_Summer!A709</f>
        <v>C&amp;I - Low_31-42</v>
      </c>
      <c r="B709" s="10">
        <f>KPCO_Additions_Summer!B709</f>
        <v>2024</v>
      </c>
      <c r="C709" s="10" t="str">
        <f>KPCO_Additions_Summer!C709</f>
        <v>DSM Resources</v>
      </c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2"/>
      <c r="R709" s="83">
        <f t="shared" si="490"/>
        <v>0</v>
      </c>
      <c r="S709" s="83">
        <f t="shared" si="491"/>
        <v>0</v>
      </c>
      <c r="T709" s="83">
        <f t="shared" si="492"/>
        <v>0</v>
      </c>
      <c r="U709" s="83">
        <f t="shared" si="493"/>
        <v>0</v>
      </c>
      <c r="V709" s="83">
        <f t="shared" si="518"/>
        <v>0</v>
      </c>
      <c r="W709" s="83">
        <f t="shared" si="518"/>
        <v>0</v>
      </c>
      <c r="X709" s="83">
        <f t="shared" si="496"/>
        <v>0</v>
      </c>
      <c r="Y709" s="83">
        <f t="shared" si="497"/>
        <v>0</v>
      </c>
      <c r="Z709" s="83">
        <f t="shared" si="498"/>
        <v>0</v>
      </c>
      <c r="AA709" s="83">
        <f t="shared" si="513"/>
        <v>0</v>
      </c>
      <c r="AB709" s="83">
        <f t="shared" si="519"/>
        <v>0</v>
      </c>
      <c r="AC709" s="83">
        <f t="shared" si="519"/>
        <v>0</v>
      </c>
      <c r="AD709" s="83">
        <f t="shared" si="514"/>
        <v>0</v>
      </c>
      <c r="AF709" s="83">
        <f t="shared" si="515"/>
        <v>0</v>
      </c>
      <c r="AG709" s="83">
        <f t="shared" si="501"/>
        <v>0</v>
      </c>
      <c r="AH709" s="83">
        <f t="shared" si="502"/>
        <v>0</v>
      </c>
      <c r="AI709" s="83">
        <f t="shared" si="503"/>
        <v>0</v>
      </c>
      <c r="AJ709" s="83">
        <f t="shared" si="504"/>
        <v>0</v>
      </c>
      <c r="AK709" s="83">
        <f t="shared" si="505"/>
        <v>0</v>
      </c>
      <c r="AL709" s="83">
        <f t="shared" si="506"/>
        <v>0</v>
      </c>
      <c r="AM709" s="83">
        <f t="shared" si="507"/>
        <v>0</v>
      </c>
      <c r="AN709" s="83">
        <f t="shared" si="508"/>
        <v>0</v>
      </c>
      <c r="AO709" s="83">
        <f t="shared" si="509"/>
        <v>0</v>
      </c>
      <c r="AP709" s="83">
        <f t="shared" si="510"/>
        <v>0</v>
      </c>
      <c r="AQ709" s="83">
        <f t="shared" si="511"/>
        <v>0</v>
      </c>
      <c r="AR709" s="83">
        <f t="shared" si="512"/>
        <v>0</v>
      </c>
      <c r="AT709" t="s">
        <v>15</v>
      </c>
    </row>
    <row r="710" spans="1:46" x14ac:dyDescent="0.25">
      <c r="A710" s="10" t="str">
        <f>KPCO_Additions_Summer!A710</f>
        <v>C&amp;I - Low_31-42</v>
      </c>
      <c r="B710" s="10">
        <f>KPCO_Additions_Summer!B710</f>
        <v>2025</v>
      </c>
      <c r="C710" s="10" t="str">
        <f>KPCO_Additions_Summer!C710</f>
        <v>DSM Resources</v>
      </c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2"/>
      <c r="R710" s="83">
        <f t="shared" si="490"/>
        <v>0</v>
      </c>
      <c r="S710" s="83">
        <f t="shared" si="491"/>
        <v>0</v>
      </c>
      <c r="T710" s="83">
        <f t="shared" si="492"/>
        <v>0</v>
      </c>
      <c r="U710" s="83">
        <f t="shared" si="493"/>
        <v>0</v>
      </c>
      <c r="V710" s="83">
        <f t="shared" si="518"/>
        <v>0</v>
      </c>
      <c r="W710" s="83">
        <f t="shared" si="518"/>
        <v>0</v>
      </c>
      <c r="X710" s="83">
        <f t="shared" si="496"/>
        <v>0</v>
      </c>
      <c r="Y710" s="83">
        <f t="shared" si="497"/>
        <v>0</v>
      </c>
      <c r="Z710" s="83">
        <f t="shared" si="498"/>
        <v>0</v>
      </c>
      <c r="AA710" s="83">
        <f t="shared" si="513"/>
        <v>0</v>
      </c>
      <c r="AB710" s="83">
        <f t="shared" si="519"/>
        <v>0</v>
      </c>
      <c r="AC710" s="83">
        <f t="shared" si="519"/>
        <v>0</v>
      </c>
      <c r="AD710" s="83">
        <f t="shared" si="514"/>
        <v>0</v>
      </c>
      <c r="AF710" s="83">
        <f t="shared" si="515"/>
        <v>0</v>
      </c>
      <c r="AG710" s="83">
        <f t="shared" si="501"/>
        <v>0</v>
      </c>
      <c r="AH710" s="83">
        <f t="shared" si="502"/>
        <v>0</v>
      </c>
      <c r="AI710" s="83">
        <f t="shared" si="503"/>
        <v>0</v>
      </c>
      <c r="AJ710" s="83">
        <f t="shared" si="504"/>
        <v>0</v>
      </c>
      <c r="AK710" s="83">
        <f t="shared" si="505"/>
        <v>0</v>
      </c>
      <c r="AL710" s="83">
        <f t="shared" si="506"/>
        <v>0</v>
      </c>
      <c r="AM710" s="83">
        <f t="shared" si="507"/>
        <v>0</v>
      </c>
      <c r="AN710" s="83">
        <f t="shared" si="508"/>
        <v>0</v>
      </c>
      <c r="AO710" s="83">
        <f t="shared" si="509"/>
        <v>0</v>
      </c>
      <c r="AP710" s="83">
        <f t="shared" si="510"/>
        <v>0</v>
      </c>
      <c r="AQ710" s="83">
        <f t="shared" si="511"/>
        <v>0</v>
      </c>
      <c r="AR710" s="83">
        <f t="shared" si="512"/>
        <v>0</v>
      </c>
      <c r="AT710" t="s">
        <v>15</v>
      </c>
    </row>
    <row r="711" spans="1:46" x14ac:dyDescent="0.25">
      <c r="A711" s="10" t="str">
        <f>KPCO_Additions_Summer!A711</f>
        <v>C&amp;I - Low_31-42</v>
      </c>
      <c r="B711" s="10">
        <f>KPCO_Additions_Summer!B711</f>
        <v>2026</v>
      </c>
      <c r="C711" s="10" t="str">
        <f>KPCO_Additions_Summer!C711</f>
        <v>DSM Resources</v>
      </c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2"/>
      <c r="R711" s="83">
        <f t="shared" si="490"/>
        <v>0</v>
      </c>
      <c r="S711" s="83">
        <f t="shared" si="491"/>
        <v>0</v>
      </c>
      <c r="T711" s="83">
        <f t="shared" si="492"/>
        <v>0</v>
      </c>
      <c r="U711" s="83">
        <f t="shared" si="493"/>
        <v>0</v>
      </c>
      <c r="V711" s="83">
        <f t="shared" si="518"/>
        <v>0</v>
      </c>
      <c r="W711" s="83">
        <f t="shared" si="518"/>
        <v>0</v>
      </c>
      <c r="X711" s="83">
        <f t="shared" si="496"/>
        <v>0</v>
      </c>
      <c r="Y711" s="83">
        <f t="shared" si="497"/>
        <v>0</v>
      </c>
      <c r="Z711" s="83">
        <f t="shared" si="498"/>
        <v>0</v>
      </c>
      <c r="AA711" s="83">
        <f t="shared" si="513"/>
        <v>0</v>
      </c>
      <c r="AB711" s="83">
        <f t="shared" si="519"/>
        <v>0</v>
      </c>
      <c r="AC711" s="83">
        <f t="shared" si="519"/>
        <v>0</v>
      </c>
      <c r="AD711" s="83">
        <f t="shared" si="514"/>
        <v>0</v>
      </c>
      <c r="AF711" s="83">
        <f t="shared" si="515"/>
        <v>0</v>
      </c>
      <c r="AG711" s="83">
        <f t="shared" si="501"/>
        <v>0</v>
      </c>
      <c r="AH711" s="83">
        <f t="shared" si="502"/>
        <v>0</v>
      </c>
      <c r="AI711" s="83">
        <f t="shared" si="503"/>
        <v>0</v>
      </c>
      <c r="AJ711" s="83">
        <f t="shared" si="504"/>
        <v>0</v>
      </c>
      <c r="AK711" s="83">
        <f t="shared" si="505"/>
        <v>0</v>
      </c>
      <c r="AL711" s="83">
        <f t="shared" si="506"/>
        <v>0</v>
      </c>
      <c r="AM711" s="83">
        <f t="shared" si="507"/>
        <v>0</v>
      </c>
      <c r="AN711" s="83">
        <f t="shared" si="508"/>
        <v>0</v>
      </c>
      <c r="AO711" s="83">
        <f t="shared" si="509"/>
        <v>0</v>
      </c>
      <c r="AP711" s="83">
        <f t="shared" si="510"/>
        <v>0</v>
      </c>
      <c r="AQ711" s="83">
        <f t="shared" si="511"/>
        <v>0</v>
      </c>
      <c r="AR711" s="83">
        <f t="shared" si="512"/>
        <v>0</v>
      </c>
      <c r="AT711" t="s">
        <v>15</v>
      </c>
    </row>
    <row r="712" spans="1:46" x14ac:dyDescent="0.25">
      <c r="A712" s="10" t="str">
        <f>KPCO_Additions_Summer!A712</f>
        <v>C&amp;I - Low_31-42</v>
      </c>
      <c r="B712" s="10">
        <f>KPCO_Additions_Summer!B712</f>
        <v>2027</v>
      </c>
      <c r="C712" s="10" t="str">
        <f>KPCO_Additions_Summer!C712</f>
        <v>DSM Resources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2"/>
      <c r="R712" s="83">
        <f t="shared" si="490"/>
        <v>0</v>
      </c>
      <c r="S712" s="83">
        <f t="shared" si="491"/>
        <v>0</v>
      </c>
      <c r="T712" s="83">
        <f t="shared" si="492"/>
        <v>0</v>
      </c>
      <c r="U712" s="83">
        <f t="shared" si="493"/>
        <v>0</v>
      </c>
      <c r="V712" s="83">
        <f t="shared" si="518"/>
        <v>0</v>
      </c>
      <c r="W712" s="83">
        <f t="shared" si="518"/>
        <v>0</v>
      </c>
      <c r="X712" s="83">
        <f t="shared" si="496"/>
        <v>0</v>
      </c>
      <c r="Y712" s="83">
        <f t="shared" si="497"/>
        <v>0</v>
      </c>
      <c r="Z712" s="83">
        <f t="shared" si="498"/>
        <v>0</v>
      </c>
      <c r="AA712" s="83">
        <f t="shared" si="513"/>
        <v>0</v>
      </c>
      <c r="AB712" s="83">
        <f t="shared" si="519"/>
        <v>0</v>
      </c>
      <c r="AC712" s="83">
        <f t="shared" si="519"/>
        <v>0</v>
      </c>
      <c r="AD712" s="83">
        <f t="shared" si="514"/>
        <v>0</v>
      </c>
      <c r="AF712" s="83">
        <f t="shared" si="515"/>
        <v>0</v>
      </c>
      <c r="AG712" s="83">
        <f t="shared" si="501"/>
        <v>0</v>
      </c>
      <c r="AH712" s="83">
        <f t="shared" si="502"/>
        <v>0</v>
      </c>
      <c r="AI712" s="83">
        <f t="shared" si="503"/>
        <v>0</v>
      </c>
      <c r="AJ712" s="83">
        <f t="shared" si="504"/>
        <v>0</v>
      </c>
      <c r="AK712" s="83">
        <f t="shared" si="505"/>
        <v>0</v>
      </c>
      <c r="AL712" s="83">
        <f t="shared" si="506"/>
        <v>0</v>
      </c>
      <c r="AM712" s="83">
        <f t="shared" si="507"/>
        <v>0</v>
      </c>
      <c r="AN712" s="83">
        <f t="shared" si="508"/>
        <v>0</v>
      </c>
      <c r="AO712" s="83">
        <f t="shared" si="509"/>
        <v>0</v>
      </c>
      <c r="AP712" s="83">
        <f t="shared" si="510"/>
        <v>0</v>
      </c>
      <c r="AQ712" s="83">
        <f t="shared" si="511"/>
        <v>0</v>
      </c>
      <c r="AR712" s="83">
        <f t="shared" si="512"/>
        <v>0</v>
      </c>
      <c r="AT712" t="s">
        <v>15</v>
      </c>
    </row>
    <row r="713" spans="1:46" x14ac:dyDescent="0.25">
      <c r="A713" s="10" t="str">
        <f>KPCO_Additions_Summer!A713</f>
        <v>C&amp;I - Low_31-42</v>
      </c>
      <c r="B713" s="10">
        <f>KPCO_Additions_Summer!B713</f>
        <v>2028</v>
      </c>
      <c r="C713" s="10" t="str">
        <f>KPCO_Additions_Summer!C713</f>
        <v>DSM Resources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2"/>
      <c r="R713" s="83">
        <f t="shared" ref="R713:R776" si="520">D713</f>
        <v>0</v>
      </c>
      <c r="S713" s="83">
        <f t="shared" ref="S713:S776" si="521">E713</f>
        <v>0</v>
      </c>
      <c r="T713" s="83">
        <f t="shared" ref="T713:T776" si="522">F713</f>
        <v>0</v>
      </c>
      <c r="U713" s="83">
        <f t="shared" ref="U713:U776" si="523">G713</f>
        <v>0</v>
      </c>
      <c r="V713" s="83">
        <f t="shared" ref="V713:W728" si="524">H713</f>
        <v>0</v>
      </c>
      <c r="W713" s="83">
        <f t="shared" si="524"/>
        <v>0</v>
      </c>
      <c r="X713" s="83">
        <f t="shared" si="496"/>
        <v>0</v>
      </c>
      <c r="Y713" s="83">
        <f t="shared" si="497"/>
        <v>0</v>
      </c>
      <c r="Z713" s="83">
        <f t="shared" si="498"/>
        <v>0</v>
      </c>
      <c r="AA713" s="83">
        <f t="shared" si="513"/>
        <v>0</v>
      </c>
      <c r="AB713" s="83">
        <f t="shared" ref="AB713:AC728" si="525">N713</f>
        <v>0</v>
      </c>
      <c r="AC713" s="83">
        <f t="shared" si="525"/>
        <v>0</v>
      </c>
      <c r="AD713" s="83">
        <f t="shared" si="514"/>
        <v>0</v>
      </c>
      <c r="AF713" s="83">
        <f t="shared" si="515"/>
        <v>0</v>
      </c>
      <c r="AG713" s="83">
        <f t="shared" si="501"/>
        <v>0</v>
      </c>
      <c r="AH713" s="83">
        <f t="shared" si="502"/>
        <v>0</v>
      </c>
      <c r="AI713" s="83">
        <f t="shared" si="503"/>
        <v>0</v>
      </c>
      <c r="AJ713" s="83">
        <f t="shared" si="504"/>
        <v>0</v>
      </c>
      <c r="AK713" s="83">
        <f t="shared" si="505"/>
        <v>0</v>
      </c>
      <c r="AL713" s="83">
        <f t="shared" si="506"/>
        <v>0</v>
      </c>
      <c r="AM713" s="83">
        <f t="shared" si="507"/>
        <v>0</v>
      </c>
      <c r="AN713" s="83">
        <f t="shared" si="508"/>
        <v>0</v>
      </c>
      <c r="AO713" s="83">
        <f t="shared" si="509"/>
        <v>0</v>
      </c>
      <c r="AP713" s="83">
        <f t="shared" si="510"/>
        <v>0</v>
      </c>
      <c r="AQ713" s="83">
        <f t="shared" si="511"/>
        <v>0</v>
      </c>
      <c r="AR713" s="83">
        <f t="shared" si="512"/>
        <v>0</v>
      </c>
      <c r="AT713" t="s">
        <v>15</v>
      </c>
    </row>
    <row r="714" spans="1:46" x14ac:dyDescent="0.25">
      <c r="A714" s="10" t="str">
        <f>KPCO_Additions_Summer!A714</f>
        <v>C&amp;I - Low_31-42</v>
      </c>
      <c r="B714" s="10">
        <f>KPCO_Additions_Summer!B714</f>
        <v>2029</v>
      </c>
      <c r="C714" s="10" t="str">
        <f>KPCO_Additions_Summer!C714</f>
        <v>DSM Resources</v>
      </c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2"/>
      <c r="R714" s="83">
        <f t="shared" si="520"/>
        <v>0</v>
      </c>
      <c r="S714" s="83">
        <f t="shared" si="521"/>
        <v>0</v>
      </c>
      <c r="T714" s="83">
        <f t="shared" si="522"/>
        <v>0</v>
      </c>
      <c r="U714" s="83">
        <f t="shared" si="523"/>
        <v>0</v>
      </c>
      <c r="V714" s="83">
        <f t="shared" si="524"/>
        <v>0</v>
      </c>
      <c r="W714" s="83">
        <f t="shared" si="524"/>
        <v>0</v>
      </c>
      <c r="X714" s="83">
        <f t="shared" ref="X714:X777" si="526">J714</f>
        <v>0</v>
      </c>
      <c r="Y714" s="83">
        <f t="shared" ref="Y714:Y777" si="527">K714</f>
        <v>0</v>
      </c>
      <c r="Z714" s="83">
        <f t="shared" ref="Z714:Z777" si="528">L714</f>
        <v>0</v>
      </c>
      <c r="AA714" s="83">
        <f t="shared" si="513"/>
        <v>0</v>
      </c>
      <c r="AB714" s="83">
        <f t="shared" si="525"/>
        <v>0</v>
      </c>
      <c r="AC714" s="83">
        <f t="shared" si="525"/>
        <v>0</v>
      </c>
      <c r="AD714" s="83">
        <f t="shared" si="514"/>
        <v>0</v>
      </c>
      <c r="AF714" s="83">
        <f t="shared" si="515"/>
        <v>0</v>
      </c>
      <c r="AG714" s="83">
        <f t="shared" si="501"/>
        <v>0</v>
      </c>
      <c r="AH714" s="83">
        <f t="shared" si="502"/>
        <v>0</v>
      </c>
      <c r="AI714" s="83">
        <f t="shared" si="503"/>
        <v>0</v>
      </c>
      <c r="AJ714" s="83">
        <f t="shared" si="504"/>
        <v>0</v>
      </c>
      <c r="AK714" s="83">
        <f t="shared" si="505"/>
        <v>0</v>
      </c>
      <c r="AL714" s="83">
        <f t="shared" si="506"/>
        <v>0</v>
      </c>
      <c r="AM714" s="83">
        <f t="shared" si="507"/>
        <v>0</v>
      </c>
      <c r="AN714" s="83">
        <f t="shared" si="508"/>
        <v>0</v>
      </c>
      <c r="AO714" s="83">
        <f t="shared" si="509"/>
        <v>0</v>
      </c>
      <c r="AP714" s="83">
        <f t="shared" si="510"/>
        <v>0</v>
      </c>
      <c r="AQ714" s="83">
        <f t="shared" si="511"/>
        <v>0</v>
      </c>
      <c r="AR714" s="83">
        <f t="shared" si="512"/>
        <v>0</v>
      </c>
      <c r="AT714" t="s">
        <v>15</v>
      </c>
    </row>
    <row r="715" spans="1:46" x14ac:dyDescent="0.25">
      <c r="A715" s="10" t="str">
        <f>KPCO_Additions_Summer!A715</f>
        <v>C&amp;I - Low_31-42</v>
      </c>
      <c r="B715" s="10">
        <f>KPCO_Additions_Summer!B715</f>
        <v>2030</v>
      </c>
      <c r="C715" s="10" t="str">
        <f>KPCO_Additions_Summer!C715</f>
        <v>DSM Resources</v>
      </c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2"/>
      <c r="R715" s="83">
        <f t="shared" si="520"/>
        <v>0</v>
      </c>
      <c r="S715" s="83">
        <f t="shared" si="521"/>
        <v>0</v>
      </c>
      <c r="T715" s="83">
        <f t="shared" si="522"/>
        <v>0</v>
      </c>
      <c r="U715" s="83">
        <f t="shared" si="523"/>
        <v>0</v>
      </c>
      <c r="V715" s="83">
        <f t="shared" si="524"/>
        <v>0</v>
      </c>
      <c r="W715" s="83">
        <f t="shared" si="524"/>
        <v>0</v>
      </c>
      <c r="X715" s="83">
        <f t="shared" si="526"/>
        <v>0</v>
      </c>
      <c r="Y715" s="83">
        <f t="shared" si="527"/>
        <v>0</v>
      </c>
      <c r="Z715" s="83">
        <f t="shared" si="528"/>
        <v>0</v>
      </c>
      <c r="AA715" s="83">
        <f t="shared" si="513"/>
        <v>0</v>
      </c>
      <c r="AB715" s="83">
        <f t="shared" si="525"/>
        <v>0</v>
      </c>
      <c r="AC715" s="83">
        <f t="shared" si="525"/>
        <v>0</v>
      </c>
      <c r="AD715" s="83">
        <f t="shared" si="514"/>
        <v>0</v>
      </c>
      <c r="AF715" s="83">
        <f t="shared" si="515"/>
        <v>0</v>
      </c>
      <c r="AG715" s="83">
        <f t="shared" si="501"/>
        <v>0</v>
      </c>
      <c r="AH715" s="83">
        <f t="shared" si="502"/>
        <v>0</v>
      </c>
      <c r="AI715" s="83">
        <f t="shared" si="503"/>
        <v>0</v>
      </c>
      <c r="AJ715" s="83">
        <f t="shared" si="504"/>
        <v>0</v>
      </c>
      <c r="AK715" s="83">
        <f t="shared" si="505"/>
        <v>0</v>
      </c>
      <c r="AL715" s="83">
        <f t="shared" si="506"/>
        <v>0</v>
      </c>
      <c r="AM715" s="83">
        <f t="shared" si="507"/>
        <v>0</v>
      </c>
      <c r="AN715" s="83">
        <f t="shared" si="508"/>
        <v>0</v>
      </c>
      <c r="AO715" s="83">
        <f t="shared" si="509"/>
        <v>0</v>
      </c>
      <c r="AP715" s="83">
        <f t="shared" si="510"/>
        <v>0</v>
      </c>
      <c r="AQ715" s="83">
        <f t="shared" si="511"/>
        <v>0</v>
      </c>
      <c r="AR715" s="83">
        <f t="shared" si="512"/>
        <v>0</v>
      </c>
      <c r="AT715" t="s">
        <v>15</v>
      </c>
    </row>
    <row r="716" spans="1:46" x14ac:dyDescent="0.25">
      <c r="A716" s="10" t="str">
        <f>KPCO_Additions_Summer!A716</f>
        <v>C&amp;I - Low_31-42</v>
      </c>
      <c r="B716" s="10">
        <f>KPCO_Additions_Summer!B716</f>
        <v>2031</v>
      </c>
      <c r="C716" s="10" t="str">
        <f>KPCO_Additions_Summer!C716</f>
        <v>DSM Resources</v>
      </c>
      <c r="D716" s="106">
        <v>4.3672763254129192</v>
      </c>
      <c r="E716" s="103"/>
      <c r="F716" s="106">
        <v>4.3672763254129192</v>
      </c>
      <c r="G716" s="106">
        <v>4.3672763254129192</v>
      </c>
      <c r="H716" s="103"/>
      <c r="I716" s="103">
        <v>4.3672763254129192</v>
      </c>
      <c r="J716" s="103">
        <v>4.3672763254129192</v>
      </c>
      <c r="K716" s="103">
        <v>4.3672763254129192</v>
      </c>
      <c r="L716" s="103">
        <v>4.3672763254129192</v>
      </c>
      <c r="M716" s="103">
        <v>4.3672763254129192</v>
      </c>
      <c r="N716" s="103"/>
      <c r="O716" s="103"/>
      <c r="P716" s="102"/>
      <c r="R716" s="83">
        <f t="shared" si="520"/>
        <v>4.3672763254129192</v>
      </c>
      <c r="S716" s="83">
        <f t="shared" si="521"/>
        <v>0</v>
      </c>
      <c r="T716" s="83">
        <f t="shared" si="522"/>
        <v>4.3672763254129192</v>
      </c>
      <c r="U716" s="83">
        <f t="shared" si="523"/>
        <v>4.3672763254129192</v>
      </c>
      <c r="V716" s="83">
        <f t="shared" si="524"/>
        <v>0</v>
      </c>
      <c r="W716" s="83">
        <f t="shared" si="524"/>
        <v>4.3672763254129192</v>
      </c>
      <c r="X716" s="83">
        <f t="shared" si="526"/>
        <v>4.3672763254129192</v>
      </c>
      <c r="Y716" s="83">
        <f t="shared" si="527"/>
        <v>4.3672763254129192</v>
      </c>
      <c r="Z716" s="83">
        <f t="shared" si="528"/>
        <v>4.3672763254129192</v>
      </c>
      <c r="AA716" s="83">
        <f t="shared" si="513"/>
        <v>4.3672763254129192</v>
      </c>
      <c r="AB716" s="83">
        <f t="shared" si="525"/>
        <v>0</v>
      </c>
      <c r="AC716" s="83">
        <f t="shared" si="525"/>
        <v>0</v>
      </c>
      <c r="AD716" s="83">
        <f t="shared" si="514"/>
        <v>0</v>
      </c>
      <c r="AF716" s="83">
        <f t="shared" si="515"/>
        <v>4.3672763254129192</v>
      </c>
      <c r="AG716" s="83">
        <f t="shared" si="501"/>
        <v>0</v>
      </c>
      <c r="AH716" s="83">
        <f t="shared" si="502"/>
        <v>4.3672763254129192</v>
      </c>
      <c r="AI716" s="83">
        <f t="shared" si="503"/>
        <v>4.3672763254129192</v>
      </c>
      <c r="AJ716" s="83">
        <f t="shared" si="504"/>
        <v>0</v>
      </c>
      <c r="AK716" s="83">
        <f t="shared" si="505"/>
        <v>4.3672763254129192</v>
      </c>
      <c r="AL716" s="83">
        <f t="shared" si="506"/>
        <v>4.3672763254129192</v>
      </c>
      <c r="AM716" s="83">
        <f t="shared" si="507"/>
        <v>4.3672763254129192</v>
      </c>
      <c r="AN716" s="83">
        <f t="shared" si="508"/>
        <v>4.3672763254129192</v>
      </c>
      <c r="AO716" s="83">
        <f t="shared" si="509"/>
        <v>4.3672763254129192</v>
      </c>
      <c r="AP716" s="83">
        <f t="shared" si="510"/>
        <v>0</v>
      </c>
      <c r="AQ716" s="83">
        <f t="shared" si="511"/>
        <v>0</v>
      </c>
      <c r="AR716" s="83">
        <f t="shared" si="512"/>
        <v>0</v>
      </c>
      <c r="AT716" t="s">
        <v>15</v>
      </c>
    </row>
    <row r="717" spans="1:46" x14ac:dyDescent="0.25">
      <c r="A717" s="10" t="str">
        <f>KPCO_Additions_Summer!A717</f>
        <v>C&amp;I - Low_31-42</v>
      </c>
      <c r="B717" s="10">
        <f>KPCO_Additions_Summer!B717</f>
        <v>2032</v>
      </c>
      <c r="C717" s="10" t="str">
        <f>KPCO_Additions_Summer!C717</f>
        <v>DSM Resources</v>
      </c>
      <c r="D717" s="106">
        <v>8.3627741480133011</v>
      </c>
      <c r="E717" s="103"/>
      <c r="F717" s="106">
        <v>8.3627741480133011</v>
      </c>
      <c r="G717" s="106">
        <v>8.3627741480133011</v>
      </c>
      <c r="H717" s="103"/>
      <c r="I717" s="103">
        <v>8.3627741480133011</v>
      </c>
      <c r="J717" s="103">
        <v>8.3627741480133011</v>
      </c>
      <c r="K717" s="103">
        <v>8.3627741480133011</v>
      </c>
      <c r="L717" s="103">
        <v>8.3627741480133011</v>
      </c>
      <c r="M717" s="103">
        <v>8.3627741480133011</v>
      </c>
      <c r="N717" s="103"/>
      <c r="O717" s="103"/>
      <c r="P717" s="102"/>
      <c r="R717" s="83">
        <f t="shared" si="520"/>
        <v>8.3627741480133011</v>
      </c>
      <c r="S717" s="83">
        <f t="shared" si="521"/>
        <v>0</v>
      </c>
      <c r="T717" s="83">
        <f t="shared" si="522"/>
        <v>8.3627741480133011</v>
      </c>
      <c r="U717" s="83">
        <f t="shared" si="523"/>
        <v>8.3627741480133011</v>
      </c>
      <c r="V717" s="83">
        <f t="shared" si="524"/>
        <v>0</v>
      </c>
      <c r="W717" s="83">
        <f t="shared" si="524"/>
        <v>8.3627741480133011</v>
      </c>
      <c r="X717" s="83">
        <f t="shared" si="526"/>
        <v>8.3627741480133011</v>
      </c>
      <c r="Y717" s="83">
        <f t="shared" si="527"/>
        <v>8.3627741480133011</v>
      </c>
      <c r="Z717" s="83">
        <f t="shared" si="528"/>
        <v>8.3627741480133011</v>
      </c>
      <c r="AA717" s="83">
        <f t="shared" si="513"/>
        <v>8.3627741480133011</v>
      </c>
      <c r="AB717" s="83">
        <f t="shared" si="525"/>
        <v>0</v>
      </c>
      <c r="AC717" s="83">
        <f t="shared" si="525"/>
        <v>0</v>
      </c>
      <c r="AD717" s="83">
        <f t="shared" si="514"/>
        <v>0</v>
      </c>
      <c r="AF717" s="83">
        <f t="shared" si="515"/>
        <v>8.3627741480133011</v>
      </c>
      <c r="AG717" s="83">
        <f t="shared" si="501"/>
        <v>0</v>
      </c>
      <c r="AH717" s="83">
        <f t="shared" si="502"/>
        <v>8.3627741480133011</v>
      </c>
      <c r="AI717" s="83">
        <f t="shared" si="503"/>
        <v>8.3627741480133011</v>
      </c>
      <c r="AJ717" s="83">
        <f t="shared" si="504"/>
        <v>0</v>
      </c>
      <c r="AK717" s="83">
        <f t="shared" si="505"/>
        <v>8.3627741480133011</v>
      </c>
      <c r="AL717" s="83">
        <f t="shared" si="506"/>
        <v>8.3627741480133011</v>
      </c>
      <c r="AM717" s="83">
        <f t="shared" si="507"/>
        <v>8.3627741480133011</v>
      </c>
      <c r="AN717" s="83">
        <f t="shared" si="508"/>
        <v>8.3627741480133011</v>
      </c>
      <c r="AO717" s="83">
        <f t="shared" si="509"/>
        <v>8.3627741480133011</v>
      </c>
      <c r="AP717" s="83">
        <f t="shared" si="510"/>
        <v>0</v>
      </c>
      <c r="AQ717" s="83">
        <f t="shared" si="511"/>
        <v>0</v>
      </c>
      <c r="AR717" s="83">
        <f t="shared" si="512"/>
        <v>0</v>
      </c>
      <c r="AT717" t="s">
        <v>15</v>
      </c>
    </row>
    <row r="718" spans="1:46" x14ac:dyDescent="0.25">
      <c r="A718" s="10" t="str">
        <f>KPCO_Additions_Summer!A718</f>
        <v>C&amp;I - Low_31-42</v>
      </c>
      <c r="B718" s="10">
        <f>KPCO_Additions_Summer!B718</f>
        <v>2033</v>
      </c>
      <c r="C718" s="10" t="str">
        <f>KPCO_Additions_Summer!C718</f>
        <v>DSM Resources</v>
      </c>
      <c r="D718" s="106">
        <v>11.957133038262326</v>
      </c>
      <c r="E718" s="103"/>
      <c r="F718" s="106">
        <v>11.957133038262326</v>
      </c>
      <c r="G718" s="106">
        <v>11.957133038262326</v>
      </c>
      <c r="H718" s="103"/>
      <c r="I718" s="103">
        <v>11.957133038262326</v>
      </c>
      <c r="J718" s="103">
        <v>11.957133038262326</v>
      </c>
      <c r="K718" s="103">
        <v>11.957133038262326</v>
      </c>
      <c r="L718" s="103">
        <v>11.957133038262326</v>
      </c>
      <c r="M718" s="103">
        <v>11.957133038262326</v>
      </c>
      <c r="N718" s="103"/>
      <c r="O718" s="103"/>
      <c r="P718" s="102"/>
      <c r="R718" s="83">
        <f t="shared" si="520"/>
        <v>11.957133038262326</v>
      </c>
      <c r="S718" s="83">
        <f t="shared" si="521"/>
        <v>0</v>
      </c>
      <c r="T718" s="83">
        <f t="shared" si="522"/>
        <v>11.957133038262326</v>
      </c>
      <c r="U718" s="83">
        <f t="shared" si="523"/>
        <v>11.957133038262326</v>
      </c>
      <c r="V718" s="83">
        <f t="shared" si="524"/>
        <v>0</v>
      </c>
      <c r="W718" s="83">
        <f t="shared" si="524"/>
        <v>11.957133038262326</v>
      </c>
      <c r="X718" s="83">
        <f t="shared" si="526"/>
        <v>11.957133038262326</v>
      </c>
      <c r="Y718" s="83">
        <f t="shared" si="527"/>
        <v>11.957133038262326</v>
      </c>
      <c r="Z718" s="83">
        <f t="shared" si="528"/>
        <v>11.957133038262326</v>
      </c>
      <c r="AA718" s="83">
        <f t="shared" si="513"/>
        <v>11.957133038262326</v>
      </c>
      <c r="AB718" s="83">
        <f t="shared" si="525"/>
        <v>0</v>
      </c>
      <c r="AC718" s="83">
        <f t="shared" si="525"/>
        <v>0</v>
      </c>
      <c r="AD718" s="83">
        <f t="shared" si="514"/>
        <v>0</v>
      </c>
      <c r="AF718" s="83">
        <f t="shared" si="515"/>
        <v>11.957133038262326</v>
      </c>
      <c r="AG718" s="83">
        <f t="shared" si="501"/>
        <v>0</v>
      </c>
      <c r="AH718" s="83">
        <f t="shared" si="502"/>
        <v>11.957133038262326</v>
      </c>
      <c r="AI718" s="83">
        <f t="shared" si="503"/>
        <v>11.957133038262326</v>
      </c>
      <c r="AJ718" s="83">
        <f t="shared" si="504"/>
        <v>0</v>
      </c>
      <c r="AK718" s="83">
        <f t="shared" si="505"/>
        <v>11.957133038262326</v>
      </c>
      <c r="AL718" s="83">
        <f t="shared" si="506"/>
        <v>11.957133038262326</v>
      </c>
      <c r="AM718" s="83">
        <f t="shared" si="507"/>
        <v>11.957133038262326</v>
      </c>
      <c r="AN718" s="83">
        <f t="shared" si="508"/>
        <v>11.957133038262326</v>
      </c>
      <c r="AO718" s="83">
        <f t="shared" si="509"/>
        <v>11.957133038262326</v>
      </c>
      <c r="AP718" s="83">
        <f t="shared" si="510"/>
        <v>0</v>
      </c>
      <c r="AQ718" s="83">
        <f t="shared" si="511"/>
        <v>0</v>
      </c>
      <c r="AR718" s="83">
        <f t="shared" si="512"/>
        <v>0</v>
      </c>
      <c r="AT718" t="s">
        <v>15</v>
      </c>
    </row>
    <row r="719" spans="1:46" x14ac:dyDescent="0.25">
      <c r="A719" s="10" t="str">
        <f>KPCO_Additions_Summer!A719</f>
        <v>C&amp;I - Low_31-42</v>
      </c>
      <c r="B719" s="10">
        <f>KPCO_Additions_Summer!B719</f>
        <v>2034</v>
      </c>
      <c r="C719" s="10" t="str">
        <f>KPCO_Additions_Summer!C719</f>
        <v>DSM Resources</v>
      </c>
      <c r="D719" s="106">
        <v>15.128905783194668</v>
      </c>
      <c r="E719" s="103"/>
      <c r="F719" s="106">
        <v>15.128905783194668</v>
      </c>
      <c r="G719" s="106">
        <v>15.128905783194668</v>
      </c>
      <c r="H719" s="103"/>
      <c r="I719" s="103">
        <v>15.128905783194668</v>
      </c>
      <c r="J719" s="103">
        <v>15.128905783194668</v>
      </c>
      <c r="K719" s="103">
        <v>15.128905783194668</v>
      </c>
      <c r="L719" s="103">
        <v>15.128905783194668</v>
      </c>
      <c r="M719" s="103">
        <v>15.128905783194668</v>
      </c>
      <c r="N719" s="103"/>
      <c r="O719" s="103"/>
      <c r="P719" s="102"/>
      <c r="R719" s="83">
        <f t="shared" si="520"/>
        <v>15.128905783194668</v>
      </c>
      <c r="S719" s="83">
        <f t="shared" si="521"/>
        <v>0</v>
      </c>
      <c r="T719" s="83">
        <f t="shared" si="522"/>
        <v>15.128905783194668</v>
      </c>
      <c r="U719" s="83">
        <f t="shared" si="523"/>
        <v>15.128905783194668</v>
      </c>
      <c r="V719" s="83">
        <f t="shared" si="524"/>
        <v>0</v>
      </c>
      <c r="W719" s="83">
        <f t="shared" si="524"/>
        <v>15.128905783194668</v>
      </c>
      <c r="X719" s="83">
        <f t="shared" si="526"/>
        <v>15.128905783194668</v>
      </c>
      <c r="Y719" s="83">
        <f t="shared" si="527"/>
        <v>15.128905783194668</v>
      </c>
      <c r="Z719" s="83">
        <f t="shared" si="528"/>
        <v>15.128905783194668</v>
      </c>
      <c r="AA719" s="83">
        <f t="shared" si="513"/>
        <v>15.128905783194668</v>
      </c>
      <c r="AB719" s="83">
        <f t="shared" si="525"/>
        <v>0</v>
      </c>
      <c r="AC719" s="83">
        <f t="shared" si="525"/>
        <v>0</v>
      </c>
      <c r="AD719" s="83">
        <f t="shared" si="514"/>
        <v>0</v>
      </c>
      <c r="AF719" s="83">
        <f t="shared" si="515"/>
        <v>15.128905783194668</v>
      </c>
      <c r="AG719" s="83">
        <f t="shared" si="501"/>
        <v>0</v>
      </c>
      <c r="AH719" s="83">
        <f t="shared" si="502"/>
        <v>15.128905783194668</v>
      </c>
      <c r="AI719" s="83">
        <f t="shared" si="503"/>
        <v>15.128905783194668</v>
      </c>
      <c r="AJ719" s="83">
        <f t="shared" si="504"/>
        <v>0</v>
      </c>
      <c r="AK719" s="83">
        <f t="shared" si="505"/>
        <v>15.128905783194668</v>
      </c>
      <c r="AL719" s="83">
        <f t="shared" si="506"/>
        <v>15.128905783194668</v>
      </c>
      <c r="AM719" s="83">
        <f t="shared" si="507"/>
        <v>15.128905783194668</v>
      </c>
      <c r="AN719" s="83">
        <f t="shared" si="508"/>
        <v>15.128905783194668</v>
      </c>
      <c r="AO719" s="83">
        <f t="shared" si="509"/>
        <v>15.128905783194668</v>
      </c>
      <c r="AP719" s="83">
        <f t="shared" si="510"/>
        <v>0</v>
      </c>
      <c r="AQ719" s="83">
        <f t="shared" si="511"/>
        <v>0</v>
      </c>
      <c r="AR719" s="83">
        <f t="shared" si="512"/>
        <v>0</v>
      </c>
      <c r="AT719" t="s">
        <v>15</v>
      </c>
    </row>
    <row r="720" spans="1:46" x14ac:dyDescent="0.25">
      <c r="A720" s="10" t="str">
        <f>KPCO_Additions_Summer!A720</f>
        <v>C&amp;I - Low_31-42</v>
      </c>
      <c r="B720" s="10">
        <f>KPCO_Additions_Summer!B720</f>
        <v>2035</v>
      </c>
      <c r="C720" s="10" t="str">
        <f>KPCO_Additions_Summer!C720</f>
        <v>DSM Resources</v>
      </c>
      <c r="D720" s="106">
        <v>17.969564974635389</v>
      </c>
      <c r="E720" s="103"/>
      <c r="F720" s="106">
        <v>17.969564974635389</v>
      </c>
      <c r="G720" s="106">
        <v>17.969564974635389</v>
      </c>
      <c r="H720" s="103"/>
      <c r="I720" s="103">
        <v>17.969564974635389</v>
      </c>
      <c r="J720" s="103">
        <v>17.969564974635389</v>
      </c>
      <c r="K720" s="103">
        <v>17.969564974635389</v>
      </c>
      <c r="L720" s="103">
        <v>17.969564974635389</v>
      </c>
      <c r="M720" s="103">
        <v>17.969564974635389</v>
      </c>
      <c r="N720" s="103"/>
      <c r="O720" s="103"/>
      <c r="P720" s="102"/>
      <c r="R720" s="83">
        <f t="shared" si="520"/>
        <v>17.969564974635389</v>
      </c>
      <c r="S720" s="83">
        <f t="shared" si="521"/>
        <v>0</v>
      </c>
      <c r="T720" s="83">
        <f t="shared" si="522"/>
        <v>17.969564974635389</v>
      </c>
      <c r="U720" s="83">
        <f t="shared" si="523"/>
        <v>17.969564974635389</v>
      </c>
      <c r="V720" s="83">
        <f t="shared" si="524"/>
        <v>0</v>
      </c>
      <c r="W720" s="83">
        <f t="shared" si="524"/>
        <v>17.969564974635389</v>
      </c>
      <c r="X720" s="83">
        <f t="shared" si="526"/>
        <v>17.969564974635389</v>
      </c>
      <c r="Y720" s="83">
        <f t="shared" si="527"/>
        <v>17.969564974635389</v>
      </c>
      <c r="Z720" s="83">
        <f t="shared" si="528"/>
        <v>17.969564974635389</v>
      </c>
      <c r="AA720" s="83">
        <f t="shared" si="513"/>
        <v>17.969564974635389</v>
      </c>
      <c r="AB720" s="83">
        <f t="shared" si="525"/>
        <v>0</v>
      </c>
      <c r="AC720" s="83">
        <f t="shared" si="525"/>
        <v>0</v>
      </c>
      <c r="AD720" s="83">
        <f t="shared" si="514"/>
        <v>0</v>
      </c>
      <c r="AF720" s="83">
        <f t="shared" si="515"/>
        <v>17.969564974635389</v>
      </c>
      <c r="AG720" s="83">
        <f t="shared" si="501"/>
        <v>0</v>
      </c>
      <c r="AH720" s="83">
        <f t="shared" si="502"/>
        <v>17.969564974635389</v>
      </c>
      <c r="AI720" s="83">
        <f t="shared" si="503"/>
        <v>17.969564974635389</v>
      </c>
      <c r="AJ720" s="83">
        <f t="shared" si="504"/>
        <v>0</v>
      </c>
      <c r="AK720" s="83">
        <f t="shared" si="505"/>
        <v>17.969564974635389</v>
      </c>
      <c r="AL720" s="83">
        <f t="shared" si="506"/>
        <v>17.969564974635389</v>
      </c>
      <c r="AM720" s="83">
        <f t="shared" si="507"/>
        <v>17.969564974635389</v>
      </c>
      <c r="AN720" s="83">
        <f t="shared" si="508"/>
        <v>17.969564974635389</v>
      </c>
      <c r="AO720" s="83">
        <f t="shared" si="509"/>
        <v>17.969564974635389</v>
      </c>
      <c r="AP720" s="83">
        <f t="shared" si="510"/>
        <v>0</v>
      </c>
      <c r="AQ720" s="83">
        <f t="shared" si="511"/>
        <v>0</v>
      </c>
      <c r="AR720" s="83">
        <f t="shared" si="512"/>
        <v>0</v>
      </c>
      <c r="AT720" t="s">
        <v>15</v>
      </c>
    </row>
    <row r="721" spans="1:46" x14ac:dyDescent="0.25">
      <c r="A721" s="10" t="str">
        <f>KPCO_Additions_Summer!A721</f>
        <v>C&amp;I - Low_31-42</v>
      </c>
      <c r="B721" s="10">
        <f>KPCO_Additions_Summer!B721</f>
        <v>2036</v>
      </c>
      <c r="C721" s="10" t="str">
        <f>KPCO_Additions_Summer!C721</f>
        <v>DSM Resources</v>
      </c>
      <c r="D721" s="106">
        <v>20.304128381933221</v>
      </c>
      <c r="E721" s="103"/>
      <c r="F721" s="106">
        <v>20.304128381933221</v>
      </c>
      <c r="G721" s="106">
        <v>20.304128381933221</v>
      </c>
      <c r="H721" s="103"/>
      <c r="I721" s="103">
        <v>20.304128381933221</v>
      </c>
      <c r="J721" s="103">
        <v>20.304128381933221</v>
      </c>
      <c r="K721" s="103">
        <v>20.304128381933221</v>
      </c>
      <c r="L721" s="103">
        <v>20.304128381933221</v>
      </c>
      <c r="M721" s="103">
        <v>20.304128381933221</v>
      </c>
      <c r="N721" s="103"/>
      <c r="O721" s="103"/>
      <c r="P721" s="102"/>
      <c r="R721" s="83">
        <f t="shared" si="520"/>
        <v>20.304128381933221</v>
      </c>
      <c r="S721" s="83">
        <f t="shared" si="521"/>
        <v>0</v>
      </c>
      <c r="T721" s="83">
        <f t="shared" si="522"/>
        <v>20.304128381933221</v>
      </c>
      <c r="U721" s="83">
        <f t="shared" si="523"/>
        <v>20.304128381933221</v>
      </c>
      <c r="V721" s="83">
        <f t="shared" si="524"/>
        <v>0</v>
      </c>
      <c r="W721" s="83">
        <f t="shared" si="524"/>
        <v>20.304128381933221</v>
      </c>
      <c r="X721" s="83">
        <f t="shared" si="526"/>
        <v>20.304128381933221</v>
      </c>
      <c r="Y721" s="83">
        <f t="shared" si="527"/>
        <v>20.304128381933221</v>
      </c>
      <c r="Z721" s="83">
        <f t="shared" si="528"/>
        <v>20.304128381933221</v>
      </c>
      <c r="AA721" s="83">
        <f t="shared" si="513"/>
        <v>20.304128381933221</v>
      </c>
      <c r="AB721" s="83">
        <f t="shared" si="525"/>
        <v>0</v>
      </c>
      <c r="AC721" s="83">
        <f t="shared" si="525"/>
        <v>0</v>
      </c>
      <c r="AD721" s="83">
        <f t="shared" si="514"/>
        <v>0</v>
      </c>
      <c r="AF721" s="83">
        <f t="shared" si="515"/>
        <v>20.304128381933221</v>
      </c>
      <c r="AG721" s="83">
        <f t="shared" si="501"/>
        <v>0</v>
      </c>
      <c r="AH721" s="83">
        <f t="shared" si="502"/>
        <v>20.304128381933221</v>
      </c>
      <c r="AI721" s="83">
        <f t="shared" si="503"/>
        <v>20.304128381933221</v>
      </c>
      <c r="AJ721" s="83">
        <f t="shared" si="504"/>
        <v>0</v>
      </c>
      <c r="AK721" s="83">
        <f t="shared" si="505"/>
        <v>20.304128381933221</v>
      </c>
      <c r="AL721" s="83">
        <f t="shared" si="506"/>
        <v>20.304128381933221</v>
      </c>
      <c r="AM721" s="83">
        <f t="shared" si="507"/>
        <v>20.304128381933221</v>
      </c>
      <c r="AN721" s="83">
        <f t="shared" si="508"/>
        <v>20.304128381933221</v>
      </c>
      <c r="AO721" s="83">
        <f t="shared" si="509"/>
        <v>20.304128381933221</v>
      </c>
      <c r="AP721" s="83">
        <f t="shared" si="510"/>
        <v>0</v>
      </c>
      <c r="AQ721" s="83">
        <f t="shared" si="511"/>
        <v>0</v>
      </c>
      <c r="AR721" s="83">
        <f t="shared" si="512"/>
        <v>0</v>
      </c>
      <c r="AT721" t="s">
        <v>15</v>
      </c>
    </row>
    <row r="722" spans="1:46" x14ac:dyDescent="0.25">
      <c r="A722" s="10" t="str">
        <f>KPCO_Additions_Summer!A722</f>
        <v>C&amp;I - Low_31-42</v>
      </c>
      <c r="B722" s="10">
        <f>KPCO_Additions_Summer!B722</f>
        <v>2037</v>
      </c>
      <c r="C722" s="10" t="str">
        <f>KPCO_Additions_Summer!C722</f>
        <v>DSM Resources</v>
      </c>
      <c r="D722" s="106">
        <v>22.192080741689988</v>
      </c>
      <c r="E722" s="103"/>
      <c r="F722" s="106">
        <v>22.192080741689988</v>
      </c>
      <c r="G722" s="106">
        <v>22.192080741689988</v>
      </c>
      <c r="H722" s="103"/>
      <c r="I722" s="103">
        <v>22.192080741689988</v>
      </c>
      <c r="J722" s="103">
        <v>22.192080741689988</v>
      </c>
      <c r="K722" s="103">
        <v>22.192080741689988</v>
      </c>
      <c r="L722" s="103">
        <v>22.192080741689988</v>
      </c>
      <c r="M722" s="103">
        <v>22.192080741689988</v>
      </c>
      <c r="N722" s="103"/>
      <c r="O722" s="103"/>
      <c r="P722" s="102"/>
      <c r="R722" s="83">
        <f t="shared" si="520"/>
        <v>22.192080741689988</v>
      </c>
      <c r="S722" s="83">
        <f t="shared" si="521"/>
        <v>0</v>
      </c>
      <c r="T722" s="83">
        <f t="shared" si="522"/>
        <v>22.192080741689988</v>
      </c>
      <c r="U722" s="83">
        <f t="shared" si="523"/>
        <v>22.192080741689988</v>
      </c>
      <c r="V722" s="83">
        <f t="shared" si="524"/>
        <v>0</v>
      </c>
      <c r="W722" s="83">
        <f t="shared" si="524"/>
        <v>22.192080741689988</v>
      </c>
      <c r="X722" s="83">
        <f t="shared" si="526"/>
        <v>22.192080741689988</v>
      </c>
      <c r="Y722" s="83">
        <f t="shared" si="527"/>
        <v>22.192080741689988</v>
      </c>
      <c r="Z722" s="83">
        <f t="shared" si="528"/>
        <v>22.192080741689988</v>
      </c>
      <c r="AA722" s="83">
        <f t="shared" si="513"/>
        <v>22.192080741689988</v>
      </c>
      <c r="AB722" s="83">
        <f t="shared" si="525"/>
        <v>0</v>
      </c>
      <c r="AC722" s="83">
        <f t="shared" si="525"/>
        <v>0</v>
      </c>
      <c r="AD722" s="83">
        <f t="shared" si="514"/>
        <v>0</v>
      </c>
      <c r="AF722" s="83">
        <f t="shared" si="515"/>
        <v>22.192080741689988</v>
      </c>
      <c r="AG722" s="83">
        <f t="shared" si="501"/>
        <v>0</v>
      </c>
      <c r="AH722" s="83">
        <f t="shared" si="502"/>
        <v>22.192080741689988</v>
      </c>
      <c r="AI722" s="83">
        <f t="shared" si="503"/>
        <v>22.192080741689988</v>
      </c>
      <c r="AJ722" s="83">
        <f t="shared" si="504"/>
        <v>0</v>
      </c>
      <c r="AK722" s="83">
        <f t="shared" si="505"/>
        <v>22.192080741689988</v>
      </c>
      <c r="AL722" s="83">
        <f t="shared" si="506"/>
        <v>22.192080741689988</v>
      </c>
      <c r="AM722" s="83">
        <f t="shared" si="507"/>
        <v>22.192080741689988</v>
      </c>
      <c r="AN722" s="83">
        <f t="shared" si="508"/>
        <v>22.192080741689988</v>
      </c>
      <c r="AO722" s="83">
        <f t="shared" si="509"/>
        <v>22.192080741689988</v>
      </c>
      <c r="AP722" s="83">
        <f t="shared" si="510"/>
        <v>0</v>
      </c>
      <c r="AQ722" s="83">
        <f t="shared" si="511"/>
        <v>0</v>
      </c>
      <c r="AR722" s="83">
        <f t="shared" si="512"/>
        <v>0</v>
      </c>
      <c r="AT722" t="s">
        <v>15</v>
      </c>
    </row>
    <row r="723" spans="1:46" x14ac:dyDescent="0.25">
      <c r="A723" s="10" t="str">
        <f>KPCO_Additions_Summer!A723</f>
        <v>C&amp;I - Low_31-42</v>
      </c>
      <c r="B723" s="10">
        <f>KPCO_Additions_Summer!B723</f>
        <v>2038</v>
      </c>
      <c r="C723" s="10" t="str">
        <f>KPCO_Additions_Summer!C723</f>
        <v>DSM Resources</v>
      </c>
      <c r="D723" s="106">
        <v>24.127745530398574</v>
      </c>
      <c r="E723" s="103"/>
      <c r="F723" s="106">
        <v>24.127745530398574</v>
      </c>
      <c r="G723" s="106">
        <v>24.127745530398574</v>
      </c>
      <c r="H723" s="103"/>
      <c r="I723" s="103">
        <v>24.127745530398574</v>
      </c>
      <c r="J723" s="103">
        <v>24.127745530398574</v>
      </c>
      <c r="K723" s="103">
        <v>24.127745530398574</v>
      </c>
      <c r="L723" s="103">
        <v>24.127745530398574</v>
      </c>
      <c r="M723" s="103">
        <v>24.127745530398574</v>
      </c>
      <c r="N723" s="103"/>
      <c r="O723" s="103"/>
      <c r="P723" s="102"/>
      <c r="R723" s="83">
        <f t="shared" si="520"/>
        <v>24.127745530398574</v>
      </c>
      <c r="S723" s="83">
        <f t="shared" si="521"/>
        <v>0</v>
      </c>
      <c r="T723" s="83">
        <f t="shared" si="522"/>
        <v>24.127745530398574</v>
      </c>
      <c r="U723" s="83">
        <f t="shared" si="523"/>
        <v>24.127745530398574</v>
      </c>
      <c r="V723" s="83">
        <f t="shared" si="524"/>
        <v>0</v>
      </c>
      <c r="W723" s="83">
        <f t="shared" si="524"/>
        <v>24.127745530398574</v>
      </c>
      <c r="X723" s="83">
        <f t="shared" si="526"/>
        <v>24.127745530398574</v>
      </c>
      <c r="Y723" s="83">
        <f t="shared" si="527"/>
        <v>24.127745530398574</v>
      </c>
      <c r="Z723" s="83">
        <f t="shared" si="528"/>
        <v>24.127745530398574</v>
      </c>
      <c r="AA723" s="83">
        <f t="shared" si="513"/>
        <v>24.127745530398574</v>
      </c>
      <c r="AB723" s="83">
        <f t="shared" si="525"/>
        <v>0</v>
      </c>
      <c r="AC723" s="83">
        <f t="shared" si="525"/>
        <v>0</v>
      </c>
      <c r="AD723" s="83">
        <f t="shared" si="514"/>
        <v>0</v>
      </c>
      <c r="AF723" s="83">
        <f t="shared" si="515"/>
        <v>24.127745530398574</v>
      </c>
      <c r="AG723" s="83">
        <f t="shared" si="501"/>
        <v>0</v>
      </c>
      <c r="AH723" s="83">
        <f t="shared" si="502"/>
        <v>24.127745530398574</v>
      </c>
      <c r="AI723" s="83">
        <f t="shared" si="503"/>
        <v>24.127745530398574</v>
      </c>
      <c r="AJ723" s="83">
        <f t="shared" si="504"/>
        <v>0</v>
      </c>
      <c r="AK723" s="83">
        <f t="shared" si="505"/>
        <v>24.127745530398574</v>
      </c>
      <c r="AL723" s="83">
        <f t="shared" si="506"/>
        <v>24.127745530398574</v>
      </c>
      <c r="AM723" s="83">
        <f t="shared" si="507"/>
        <v>24.127745530398574</v>
      </c>
      <c r="AN723" s="83">
        <f t="shared" si="508"/>
        <v>24.127745530398574</v>
      </c>
      <c r="AO723" s="83">
        <f t="shared" si="509"/>
        <v>24.127745530398574</v>
      </c>
      <c r="AP723" s="83">
        <f t="shared" si="510"/>
        <v>0</v>
      </c>
      <c r="AQ723" s="83">
        <f t="shared" si="511"/>
        <v>0</v>
      </c>
      <c r="AR723" s="83">
        <f t="shared" si="512"/>
        <v>0</v>
      </c>
      <c r="AT723" t="s">
        <v>15</v>
      </c>
    </row>
    <row r="724" spans="1:46" x14ac:dyDescent="0.25">
      <c r="A724" s="10" t="str">
        <f>KPCO_Additions_Summer!A724</f>
        <v>C&amp;I - Low_31-42</v>
      </c>
      <c r="B724" s="10">
        <f>KPCO_Additions_Summer!B724</f>
        <v>2039</v>
      </c>
      <c r="C724" s="10" t="str">
        <f>KPCO_Additions_Summer!C724</f>
        <v>DSM Resources</v>
      </c>
      <c r="D724" s="106">
        <v>25.675520078072843</v>
      </c>
      <c r="E724" s="103"/>
      <c r="F724" s="106">
        <v>25.675520078072843</v>
      </c>
      <c r="G724" s="106">
        <v>25.675520078072843</v>
      </c>
      <c r="H724" s="103"/>
      <c r="I724" s="103">
        <v>25.675520078072843</v>
      </c>
      <c r="J724" s="103">
        <v>25.675520078072843</v>
      </c>
      <c r="K724" s="103">
        <v>25.675520078072843</v>
      </c>
      <c r="L724" s="103">
        <v>25.675520078072843</v>
      </c>
      <c r="M724" s="103">
        <v>25.675520078072843</v>
      </c>
      <c r="N724" s="103"/>
      <c r="O724" s="103"/>
      <c r="P724" s="102"/>
      <c r="R724" s="83">
        <f t="shared" si="520"/>
        <v>25.675520078072843</v>
      </c>
      <c r="S724" s="83">
        <f t="shared" si="521"/>
        <v>0</v>
      </c>
      <c r="T724" s="83">
        <f t="shared" si="522"/>
        <v>25.675520078072843</v>
      </c>
      <c r="U724" s="83">
        <f t="shared" si="523"/>
        <v>25.675520078072843</v>
      </c>
      <c r="V724" s="83">
        <f t="shared" si="524"/>
        <v>0</v>
      </c>
      <c r="W724" s="83">
        <f t="shared" si="524"/>
        <v>25.675520078072843</v>
      </c>
      <c r="X724" s="83">
        <f t="shared" si="526"/>
        <v>25.675520078072843</v>
      </c>
      <c r="Y724" s="83">
        <f t="shared" si="527"/>
        <v>25.675520078072843</v>
      </c>
      <c r="Z724" s="83">
        <f t="shared" si="528"/>
        <v>25.675520078072843</v>
      </c>
      <c r="AA724" s="83">
        <f t="shared" si="513"/>
        <v>25.675520078072843</v>
      </c>
      <c r="AB724" s="83">
        <f t="shared" si="525"/>
        <v>0</v>
      </c>
      <c r="AC724" s="83">
        <f t="shared" si="525"/>
        <v>0</v>
      </c>
      <c r="AD724" s="83">
        <f t="shared" si="514"/>
        <v>0</v>
      </c>
      <c r="AF724" s="83">
        <f t="shared" si="515"/>
        <v>25.675520078072843</v>
      </c>
      <c r="AG724" s="83">
        <f t="shared" si="501"/>
        <v>0</v>
      </c>
      <c r="AH724" s="83">
        <f t="shared" si="502"/>
        <v>25.675520078072843</v>
      </c>
      <c r="AI724" s="83">
        <f t="shared" si="503"/>
        <v>25.675520078072843</v>
      </c>
      <c r="AJ724" s="83">
        <f t="shared" si="504"/>
        <v>0</v>
      </c>
      <c r="AK724" s="83">
        <f t="shared" si="505"/>
        <v>25.675520078072843</v>
      </c>
      <c r="AL724" s="83">
        <f t="shared" si="506"/>
        <v>25.675520078072843</v>
      </c>
      <c r="AM724" s="83">
        <f t="shared" si="507"/>
        <v>25.675520078072843</v>
      </c>
      <c r="AN724" s="83">
        <f t="shared" si="508"/>
        <v>25.675520078072843</v>
      </c>
      <c r="AO724" s="83">
        <f t="shared" si="509"/>
        <v>25.675520078072843</v>
      </c>
      <c r="AP724" s="83">
        <f t="shared" si="510"/>
        <v>0</v>
      </c>
      <c r="AQ724" s="83">
        <f t="shared" si="511"/>
        <v>0</v>
      </c>
      <c r="AR724" s="83">
        <f t="shared" si="512"/>
        <v>0</v>
      </c>
      <c r="AT724" t="s">
        <v>15</v>
      </c>
    </row>
    <row r="725" spans="1:46" x14ac:dyDescent="0.25">
      <c r="A725" s="10" t="str">
        <f>KPCO_Additions_Summer!A725</f>
        <v>C&amp;I - Low_31-42</v>
      </c>
      <c r="B725" s="10">
        <f>KPCO_Additions_Summer!B725</f>
        <v>2040</v>
      </c>
      <c r="C725" s="10" t="str">
        <f>KPCO_Additions_Summer!C725</f>
        <v>DSM Resources</v>
      </c>
      <c r="D725" s="106">
        <v>26.80908796746386</v>
      </c>
      <c r="E725" s="103"/>
      <c r="F725" s="106">
        <v>26.80908796746386</v>
      </c>
      <c r="G725" s="106">
        <v>26.80908796746386</v>
      </c>
      <c r="H725" s="103"/>
      <c r="I725" s="103">
        <v>26.80908796746386</v>
      </c>
      <c r="J725" s="103">
        <v>26.80908796746386</v>
      </c>
      <c r="K725" s="103">
        <v>26.80908796746386</v>
      </c>
      <c r="L725" s="103">
        <v>26.80908796746386</v>
      </c>
      <c r="M725" s="103">
        <v>26.80908796746386</v>
      </c>
      <c r="N725" s="103"/>
      <c r="O725" s="103"/>
      <c r="P725" s="102"/>
      <c r="R725" s="83">
        <f t="shared" si="520"/>
        <v>26.80908796746386</v>
      </c>
      <c r="S725" s="83">
        <f t="shared" si="521"/>
        <v>0</v>
      </c>
      <c r="T725" s="83">
        <f t="shared" si="522"/>
        <v>26.80908796746386</v>
      </c>
      <c r="U725" s="83">
        <f t="shared" si="523"/>
        <v>26.80908796746386</v>
      </c>
      <c r="V725" s="83">
        <f t="shared" si="524"/>
        <v>0</v>
      </c>
      <c r="W725" s="83">
        <f t="shared" si="524"/>
        <v>26.80908796746386</v>
      </c>
      <c r="X725" s="83">
        <f t="shared" si="526"/>
        <v>26.80908796746386</v>
      </c>
      <c r="Y725" s="83">
        <f t="shared" si="527"/>
        <v>26.80908796746386</v>
      </c>
      <c r="Z725" s="83">
        <f t="shared" si="528"/>
        <v>26.80908796746386</v>
      </c>
      <c r="AA725" s="83">
        <f t="shared" si="513"/>
        <v>26.80908796746386</v>
      </c>
      <c r="AB725" s="83">
        <f t="shared" si="525"/>
        <v>0</v>
      </c>
      <c r="AC725" s="83">
        <f t="shared" si="525"/>
        <v>0</v>
      </c>
      <c r="AD725" s="83">
        <f t="shared" si="514"/>
        <v>0</v>
      </c>
      <c r="AF725" s="83">
        <f t="shared" si="515"/>
        <v>26.80908796746386</v>
      </c>
      <c r="AG725" s="83">
        <f t="shared" si="501"/>
        <v>0</v>
      </c>
      <c r="AH725" s="83">
        <f t="shared" si="502"/>
        <v>26.80908796746386</v>
      </c>
      <c r="AI725" s="83">
        <f t="shared" si="503"/>
        <v>26.80908796746386</v>
      </c>
      <c r="AJ725" s="83">
        <f t="shared" si="504"/>
        <v>0</v>
      </c>
      <c r="AK725" s="83">
        <f t="shared" si="505"/>
        <v>26.80908796746386</v>
      </c>
      <c r="AL725" s="83">
        <f t="shared" si="506"/>
        <v>26.80908796746386</v>
      </c>
      <c r="AM725" s="83">
        <f t="shared" si="507"/>
        <v>26.80908796746386</v>
      </c>
      <c r="AN725" s="83">
        <f t="shared" si="508"/>
        <v>26.80908796746386</v>
      </c>
      <c r="AO725" s="83">
        <f t="shared" si="509"/>
        <v>26.80908796746386</v>
      </c>
      <c r="AP725" s="83">
        <f t="shared" si="510"/>
        <v>0</v>
      </c>
      <c r="AQ725" s="83">
        <f t="shared" si="511"/>
        <v>0</v>
      </c>
      <c r="AR725" s="83">
        <f t="shared" si="512"/>
        <v>0</v>
      </c>
      <c r="AT725" t="s">
        <v>15</v>
      </c>
    </row>
    <row r="726" spans="1:46" x14ac:dyDescent="0.25">
      <c r="A726" s="10" t="str">
        <f>KPCO_Additions_Summer!A726</f>
        <v>C&amp;I - Low_31-42</v>
      </c>
      <c r="B726" s="10">
        <f>KPCO_Additions_Summer!B726</f>
        <v>2041</v>
      </c>
      <c r="C726" s="10" t="str">
        <f>KPCO_Additions_Summer!C726</f>
        <v>DSM Resources</v>
      </c>
      <c r="D726" s="106">
        <v>27.623457763734898</v>
      </c>
      <c r="E726" s="103"/>
      <c r="F726" s="106">
        <v>27.623457763734898</v>
      </c>
      <c r="G726" s="106">
        <v>27.623457763734898</v>
      </c>
      <c r="H726" s="103"/>
      <c r="I726" s="103">
        <v>27.623457763734898</v>
      </c>
      <c r="J726" s="103">
        <v>27.623457763734898</v>
      </c>
      <c r="K726" s="103">
        <v>27.623457763734898</v>
      </c>
      <c r="L726" s="103">
        <v>27.623457763734898</v>
      </c>
      <c r="M726" s="103">
        <v>27.623457763734898</v>
      </c>
      <c r="N726" s="103"/>
      <c r="O726" s="103"/>
      <c r="P726" s="102"/>
      <c r="R726" s="83">
        <f t="shared" si="520"/>
        <v>27.623457763734898</v>
      </c>
      <c r="S726" s="83">
        <f t="shared" si="521"/>
        <v>0</v>
      </c>
      <c r="T726" s="83">
        <f t="shared" si="522"/>
        <v>27.623457763734898</v>
      </c>
      <c r="U726" s="83">
        <f t="shared" si="523"/>
        <v>27.623457763734898</v>
      </c>
      <c r="V726" s="83">
        <f t="shared" si="524"/>
        <v>0</v>
      </c>
      <c r="W726" s="83">
        <f t="shared" si="524"/>
        <v>27.623457763734898</v>
      </c>
      <c r="X726" s="83">
        <f t="shared" si="526"/>
        <v>27.623457763734898</v>
      </c>
      <c r="Y726" s="83">
        <f t="shared" si="527"/>
        <v>27.623457763734898</v>
      </c>
      <c r="Z726" s="83">
        <f t="shared" si="528"/>
        <v>27.623457763734898</v>
      </c>
      <c r="AA726" s="83">
        <f t="shared" si="513"/>
        <v>27.623457763734898</v>
      </c>
      <c r="AB726" s="83">
        <f t="shared" si="525"/>
        <v>0</v>
      </c>
      <c r="AC726" s="83">
        <f t="shared" si="525"/>
        <v>0</v>
      </c>
      <c r="AD726" s="83">
        <f t="shared" si="514"/>
        <v>0</v>
      </c>
      <c r="AF726" s="83">
        <f t="shared" si="515"/>
        <v>27.623457763734898</v>
      </c>
      <c r="AG726" s="83">
        <f t="shared" si="501"/>
        <v>0</v>
      </c>
      <c r="AH726" s="83">
        <f t="shared" si="502"/>
        <v>27.623457763734898</v>
      </c>
      <c r="AI726" s="83">
        <f t="shared" si="503"/>
        <v>27.623457763734898</v>
      </c>
      <c r="AJ726" s="83">
        <f t="shared" si="504"/>
        <v>0</v>
      </c>
      <c r="AK726" s="83">
        <f t="shared" si="505"/>
        <v>27.623457763734898</v>
      </c>
      <c r="AL726" s="83">
        <f t="shared" si="506"/>
        <v>27.623457763734898</v>
      </c>
      <c r="AM726" s="83">
        <f t="shared" si="507"/>
        <v>27.623457763734898</v>
      </c>
      <c r="AN726" s="83">
        <f t="shared" si="508"/>
        <v>27.623457763734898</v>
      </c>
      <c r="AO726" s="83">
        <f t="shared" si="509"/>
        <v>27.623457763734898</v>
      </c>
      <c r="AP726" s="83">
        <f t="shared" si="510"/>
        <v>0</v>
      </c>
      <c r="AQ726" s="83">
        <f t="shared" si="511"/>
        <v>0</v>
      </c>
      <c r="AR726" s="83">
        <f t="shared" si="512"/>
        <v>0</v>
      </c>
      <c r="AT726" t="s">
        <v>15</v>
      </c>
    </row>
    <row r="727" spans="1:46" x14ac:dyDescent="0.25">
      <c r="A727" s="10" t="str">
        <f>KPCO_Additions_Summer!A727</f>
        <v>C&amp;I - Low_31-42</v>
      </c>
      <c r="B727" s="10">
        <f>KPCO_Additions_Summer!B727</f>
        <v>2042</v>
      </c>
      <c r="C727" s="10" t="str">
        <f>KPCO_Additions_Summer!C727</f>
        <v>DSM Resources</v>
      </c>
      <c r="D727" s="106">
        <v>27.739710922597386</v>
      </c>
      <c r="E727" s="103"/>
      <c r="F727" s="106">
        <v>27.739710922597386</v>
      </c>
      <c r="G727" s="106">
        <v>27.739710922597386</v>
      </c>
      <c r="H727" s="103"/>
      <c r="I727" s="103">
        <v>27.739710922597386</v>
      </c>
      <c r="J727" s="103">
        <v>27.739710922597386</v>
      </c>
      <c r="K727" s="103">
        <v>27.739710922597386</v>
      </c>
      <c r="L727" s="103">
        <v>27.739710922597386</v>
      </c>
      <c r="M727" s="103">
        <v>27.739710922597386</v>
      </c>
      <c r="N727" s="103"/>
      <c r="O727" s="103"/>
      <c r="P727" s="102"/>
      <c r="R727" s="83">
        <f t="shared" si="520"/>
        <v>27.739710922597386</v>
      </c>
      <c r="S727" s="83">
        <f t="shared" si="521"/>
        <v>0</v>
      </c>
      <c r="T727" s="83">
        <f t="shared" si="522"/>
        <v>27.739710922597386</v>
      </c>
      <c r="U727" s="83">
        <f t="shared" si="523"/>
        <v>27.739710922597386</v>
      </c>
      <c r="V727" s="83">
        <f t="shared" si="524"/>
        <v>0</v>
      </c>
      <c r="W727" s="83">
        <f t="shared" si="524"/>
        <v>27.739710922597386</v>
      </c>
      <c r="X727" s="83">
        <f t="shared" si="526"/>
        <v>27.739710922597386</v>
      </c>
      <c r="Y727" s="83">
        <f t="shared" si="527"/>
        <v>27.739710922597386</v>
      </c>
      <c r="Z727" s="83">
        <f t="shared" si="528"/>
        <v>27.739710922597386</v>
      </c>
      <c r="AA727" s="83">
        <f t="shared" si="513"/>
        <v>27.739710922597386</v>
      </c>
      <c r="AB727" s="83">
        <f t="shared" si="525"/>
        <v>0</v>
      </c>
      <c r="AC727" s="83">
        <f t="shared" si="525"/>
        <v>0</v>
      </c>
      <c r="AD727" s="83">
        <f t="shared" si="514"/>
        <v>0</v>
      </c>
      <c r="AF727" s="83">
        <f t="shared" si="515"/>
        <v>27.739710922597386</v>
      </c>
      <c r="AG727" s="83">
        <f t="shared" si="501"/>
        <v>0</v>
      </c>
      <c r="AH727" s="83">
        <f t="shared" si="502"/>
        <v>27.739710922597386</v>
      </c>
      <c r="AI727" s="83">
        <f t="shared" si="503"/>
        <v>27.739710922597386</v>
      </c>
      <c r="AJ727" s="83">
        <f t="shared" si="504"/>
        <v>0</v>
      </c>
      <c r="AK727" s="83">
        <f t="shared" si="505"/>
        <v>27.739710922597386</v>
      </c>
      <c r="AL727" s="83">
        <f t="shared" si="506"/>
        <v>27.739710922597386</v>
      </c>
      <c r="AM727" s="83">
        <f t="shared" si="507"/>
        <v>27.739710922597386</v>
      </c>
      <c r="AN727" s="83">
        <f t="shared" si="508"/>
        <v>27.739710922597386</v>
      </c>
      <c r="AO727" s="83">
        <f t="shared" si="509"/>
        <v>27.739710922597386</v>
      </c>
      <c r="AP727" s="83">
        <f t="shared" si="510"/>
        <v>0</v>
      </c>
      <c r="AQ727" s="83">
        <f t="shared" si="511"/>
        <v>0</v>
      </c>
      <c r="AR727" s="83">
        <f t="shared" si="512"/>
        <v>0</v>
      </c>
      <c r="AT727" t="s">
        <v>15</v>
      </c>
    </row>
    <row r="728" spans="1:46" x14ac:dyDescent="0.25">
      <c r="A728" s="10" t="str">
        <f>KPCO_Additions_Summer!A728</f>
        <v>C&amp;I - Low_31-42</v>
      </c>
      <c r="B728" s="10">
        <f>KPCO_Additions_Summer!B728</f>
        <v>2043</v>
      </c>
      <c r="C728" s="10" t="str">
        <f>KPCO_Additions_Summer!C728</f>
        <v>DSM Resources</v>
      </c>
      <c r="D728" s="106">
        <v>23.3988853656627</v>
      </c>
      <c r="E728" s="103"/>
      <c r="F728" s="106">
        <v>23.3988853656627</v>
      </c>
      <c r="G728" s="106">
        <v>23.3988853656627</v>
      </c>
      <c r="H728" s="103"/>
      <c r="I728" s="103">
        <v>23.3988853656627</v>
      </c>
      <c r="J728" s="103">
        <v>23.3988853656627</v>
      </c>
      <c r="K728" s="103">
        <v>23.3988853656627</v>
      </c>
      <c r="L728" s="103">
        <v>23.3988853656627</v>
      </c>
      <c r="M728" s="103">
        <v>23.3988853656627</v>
      </c>
      <c r="N728" s="103"/>
      <c r="O728" s="103"/>
      <c r="P728" s="102"/>
      <c r="R728" s="83">
        <f t="shared" si="520"/>
        <v>23.3988853656627</v>
      </c>
      <c r="S728" s="83">
        <f t="shared" si="521"/>
        <v>0</v>
      </c>
      <c r="T728" s="83">
        <f t="shared" si="522"/>
        <v>23.3988853656627</v>
      </c>
      <c r="U728" s="83">
        <f t="shared" si="523"/>
        <v>23.3988853656627</v>
      </c>
      <c r="V728" s="83">
        <f t="shared" si="524"/>
        <v>0</v>
      </c>
      <c r="W728" s="83">
        <f t="shared" si="524"/>
        <v>23.3988853656627</v>
      </c>
      <c r="X728" s="83">
        <f t="shared" si="526"/>
        <v>23.3988853656627</v>
      </c>
      <c r="Y728" s="83">
        <f t="shared" si="527"/>
        <v>23.3988853656627</v>
      </c>
      <c r="Z728" s="83">
        <f t="shared" si="528"/>
        <v>23.3988853656627</v>
      </c>
      <c r="AA728" s="83">
        <f t="shared" si="513"/>
        <v>23.3988853656627</v>
      </c>
      <c r="AB728" s="83">
        <f t="shared" si="525"/>
        <v>0</v>
      </c>
      <c r="AC728" s="83">
        <f t="shared" si="525"/>
        <v>0</v>
      </c>
      <c r="AD728" s="83">
        <f t="shared" si="514"/>
        <v>0</v>
      </c>
      <c r="AF728" s="83">
        <f t="shared" si="515"/>
        <v>23.3988853656627</v>
      </c>
      <c r="AG728" s="83">
        <f t="shared" si="501"/>
        <v>0</v>
      </c>
      <c r="AH728" s="83">
        <f t="shared" si="502"/>
        <v>23.3988853656627</v>
      </c>
      <c r="AI728" s="83">
        <f t="shared" si="503"/>
        <v>23.3988853656627</v>
      </c>
      <c r="AJ728" s="83">
        <f t="shared" si="504"/>
        <v>0</v>
      </c>
      <c r="AK728" s="83">
        <f t="shared" si="505"/>
        <v>23.3988853656627</v>
      </c>
      <c r="AL728" s="83">
        <f t="shared" si="506"/>
        <v>23.3988853656627</v>
      </c>
      <c r="AM728" s="83">
        <f t="shared" si="507"/>
        <v>23.3988853656627</v>
      </c>
      <c r="AN728" s="83">
        <f t="shared" si="508"/>
        <v>23.3988853656627</v>
      </c>
      <c r="AO728" s="83">
        <f t="shared" si="509"/>
        <v>23.3988853656627</v>
      </c>
      <c r="AP728" s="83">
        <f t="shared" si="510"/>
        <v>0</v>
      </c>
      <c r="AQ728" s="83">
        <f t="shared" si="511"/>
        <v>0</v>
      </c>
      <c r="AR728" s="83">
        <f t="shared" si="512"/>
        <v>0</v>
      </c>
      <c r="AT728" t="s">
        <v>15</v>
      </c>
    </row>
    <row r="729" spans="1:46" x14ac:dyDescent="0.25">
      <c r="A729" s="10" t="str">
        <f>KPCO_Additions_Summer!A729</f>
        <v>C&amp;I - High_31-42</v>
      </c>
      <c r="B729" s="10">
        <f>KPCO_Additions_Summer!B729</f>
        <v>2023</v>
      </c>
      <c r="C729" s="10" t="str">
        <f>KPCO_Additions_Summer!C729</f>
        <v>DSM Resources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2"/>
      <c r="R729" s="83">
        <f t="shared" si="520"/>
        <v>0</v>
      </c>
      <c r="S729" s="83">
        <f t="shared" si="521"/>
        <v>0</v>
      </c>
      <c r="T729" s="83">
        <f t="shared" si="522"/>
        <v>0</v>
      </c>
      <c r="U729" s="83">
        <f t="shared" si="523"/>
        <v>0</v>
      </c>
      <c r="V729" s="83">
        <f t="shared" ref="V729:W744" si="529">H729</f>
        <v>0</v>
      </c>
      <c r="W729" s="83">
        <f t="shared" si="529"/>
        <v>0</v>
      </c>
      <c r="X729" s="83">
        <f t="shared" si="526"/>
        <v>0</v>
      </c>
      <c r="Y729" s="83">
        <f t="shared" si="527"/>
        <v>0</v>
      </c>
      <c r="Z729" s="83">
        <f t="shared" si="528"/>
        <v>0</v>
      </c>
      <c r="AA729" s="83">
        <f t="shared" si="513"/>
        <v>0</v>
      </c>
      <c r="AB729" s="83">
        <f t="shared" ref="AB729:AC744" si="530">N729</f>
        <v>0</v>
      </c>
      <c r="AC729" s="83">
        <f t="shared" si="530"/>
        <v>0</v>
      </c>
      <c r="AD729" s="83">
        <f t="shared" si="514"/>
        <v>0</v>
      </c>
      <c r="AF729" s="83">
        <f t="shared" si="515"/>
        <v>0</v>
      </c>
      <c r="AG729" s="83">
        <f t="shared" ref="AG729:AG749" si="531">S729</f>
        <v>0</v>
      </c>
      <c r="AH729" s="83">
        <f t="shared" ref="AH729:AH749" si="532">T729</f>
        <v>0</v>
      </c>
      <c r="AI729" s="83">
        <f t="shared" ref="AI729:AI749" si="533">U729</f>
        <v>0</v>
      </c>
      <c r="AJ729" s="83">
        <f t="shared" ref="AJ729:AN773" si="534">V729</f>
        <v>0</v>
      </c>
      <c r="AK729" s="83">
        <f t="shared" ref="AK729:AN772" si="535">W729</f>
        <v>0</v>
      </c>
      <c r="AL729" s="83">
        <f t="shared" ref="AL729:AN771" si="536">X729</f>
        <v>0</v>
      </c>
      <c r="AM729" s="83">
        <f t="shared" ref="AM729:AM770" si="537">Y729</f>
        <v>0</v>
      </c>
      <c r="AN729" s="83">
        <f t="shared" ref="AN729:AN770" si="538">Z729</f>
        <v>0</v>
      </c>
      <c r="AO729" s="83">
        <f t="shared" ref="AO729:AO749" si="539">AA729</f>
        <v>0</v>
      </c>
      <c r="AP729" s="83">
        <f t="shared" ref="AP729:AP788" si="540">AB729</f>
        <v>0</v>
      </c>
      <c r="AQ729" s="83">
        <f t="shared" ref="AQ729:AQ788" si="541">AC729</f>
        <v>0</v>
      </c>
      <c r="AR729" s="83">
        <f t="shared" ref="AR729:AR749" si="542">AD729</f>
        <v>0</v>
      </c>
      <c r="AT729" t="s">
        <v>15</v>
      </c>
    </row>
    <row r="730" spans="1:46" x14ac:dyDescent="0.25">
      <c r="A730" s="10" t="str">
        <f>KPCO_Additions_Summer!A730</f>
        <v>C&amp;I - High_31-42</v>
      </c>
      <c r="B730" s="10">
        <f>KPCO_Additions_Summer!B730</f>
        <v>2024</v>
      </c>
      <c r="C730" s="10" t="str">
        <f>KPCO_Additions_Summer!C730</f>
        <v>DSM Resources</v>
      </c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2"/>
      <c r="R730" s="83">
        <f t="shared" si="520"/>
        <v>0</v>
      </c>
      <c r="S730" s="83">
        <f t="shared" si="521"/>
        <v>0</v>
      </c>
      <c r="T730" s="83">
        <f t="shared" si="522"/>
        <v>0</v>
      </c>
      <c r="U730" s="83">
        <f t="shared" si="523"/>
        <v>0</v>
      </c>
      <c r="V730" s="83">
        <f t="shared" si="529"/>
        <v>0</v>
      </c>
      <c r="W730" s="83">
        <f t="shared" si="529"/>
        <v>0</v>
      </c>
      <c r="X730" s="83">
        <f t="shared" si="526"/>
        <v>0</v>
      </c>
      <c r="Y730" s="83">
        <f t="shared" si="527"/>
        <v>0</v>
      </c>
      <c r="Z730" s="83">
        <f t="shared" si="528"/>
        <v>0</v>
      </c>
      <c r="AA730" s="83">
        <f t="shared" si="513"/>
        <v>0</v>
      </c>
      <c r="AB730" s="83">
        <f t="shared" si="530"/>
        <v>0</v>
      </c>
      <c r="AC730" s="83">
        <f t="shared" si="530"/>
        <v>0</v>
      </c>
      <c r="AD730" s="83">
        <f t="shared" si="514"/>
        <v>0</v>
      </c>
      <c r="AF730" s="83">
        <f t="shared" si="515"/>
        <v>0</v>
      </c>
      <c r="AG730" s="83">
        <f t="shared" si="531"/>
        <v>0</v>
      </c>
      <c r="AH730" s="83">
        <f t="shared" si="532"/>
        <v>0</v>
      </c>
      <c r="AI730" s="83">
        <f t="shared" si="533"/>
        <v>0</v>
      </c>
      <c r="AJ730" s="83">
        <f t="shared" si="534"/>
        <v>0</v>
      </c>
      <c r="AK730" s="83">
        <f t="shared" si="535"/>
        <v>0</v>
      </c>
      <c r="AL730" s="83">
        <f t="shared" si="536"/>
        <v>0</v>
      </c>
      <c r="AM730" s="83">
        <f t="shared" si="537"/>
        <v>0</v>
      </c>
      <c r="AN730" s="83">
        <f t="shared" si="538"/>
        <v>0</v>
      </c>
      <c r="AO730" s="83">
        <f t="shared" si="539"/>
        <v>0</v>
      </c>
      <c r="AP730" s="83">
        <f t="shared" si="540"/>
        <v>0</v>
      </c>
      <c r="AQ730" s="83">
        <f t="shared" si="541"/>
        <v>0</v>
      </c>
      <c r="AR730" s="83">
        <f t="shared" si="542"/>
        <v>0</v>
      </c>
      <c r="AT730" t="s">
        <v>15</v>
      </c>
    </row>
    <row r="731" spans="1:46" x14ac:dyDescent="0.25">
      <c r="A731" s="10" t="str">
        <f>KPCO_Additions_Summer!A731</f>
        <v>C&amp;I - High_31-42</v>
      </c>
      <c r="B731" s="10">
        <f>KPCO_Additions_Summer!B731</f>
        <v>2025</v>
      </c>
      <c r="C731" s="10" t="str">
        <f>KPCO_Additions_Summer!C731</f>
        <v>DSM Resources</v>
      </c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2"/>
      <c r="R731" s="83">
        <f t="shared" si="520"/>
        <v>0</v>
      </c>
      <c r="S731" s="83">
        <f t="shared" si="521"/>
        <v>0</v>
      </c>
      <c r="T731" s="83">
        <f t="shared" si="522"/>
        <v>0</v>
      </c>
      <c r="U731" s="83">
        <f t="shared" si="523"/>
        <v>0</v>
      </c>
      <c r="V731" s="83">
        <f t="shared" si="529"/>
        <v>0</v>
      </c>
      <c r="W731" s="83">
        <f t="shared" si="529"/>
        <v>0</v>
      </c>
      <c r="X731" s="83">
        <f t="shared" si="526"/>
        <v>0</v>
      </c>
      <c r="Y731" s="83">
        <f t="shared" si="527"/>
        <v>0</v>
      </c>
      <c r="Z731" s="83">
        <f t="shared" si="528"/>
        <v>0</v>
      </c>
      <c r="AA731" s="83">
        <f t="shared" ref="AA731:AA749" si="543">M731</f>
        <v>0</v>
      </c>
      <c r="AB731" s="83">
        <f t="shared" si="530"/>
        <v>0</v>
      </c>
      <c r="AC731" s="83">
        <f t="shared" si="530"/>
        <v>0</v>
      </c>
      <c r="AD731" s="83">
        <f t="shared" ref="AD731:AD749" si="544">P731</f>
        <v>0</v>
      </c>
      <c r="AF731" s="83">
        <f t="shared" si="515"/>
        <v>0</v>
      </c>
      <c r="AG731" s="83">
        <f t="shared" si="531"/>
        <v>0</v>
      </c>
      <c r="AH731" s="83">
        <f t="shared" si="532"/>
        <v>0</v>
      </c>
      <c r="AI731" s="83">
        <f t="shared" si="533"/>
        <v>0</v>
      </c>
      <c r="AJ731" s="83">
        <f t="shared" si="534"/>
        <v>0</v>
      </c>
      <c r="AK731" s="83">
        <f t="shared" si="535"/>
        <v>0</v>
      </c>
      <c r="AL731" s="83">
        <f t="shared" si="536"/>
        <v>0</v>
      </c>
      <c r="AM731" s="83">
        <f t="shared" si="537"/>
        <v>0</v>
      </c>
      <c r="AN731" s="83">
        <f t="shared" si="538"/>
        <v>0</v>
      </c>
      <c r="AO731" s="83">
        <f t="shared" si="539"/>
        <v>0</v>
      </c>
      <c r="AP731" s="83">
        <f t="shared" si="540"/>
        <v>0</v>
      </c>
      <c r="AQ731" s="83">
        <f t="shared" si="541"/>
        <v>0</v>
      </c>
      <c r="AR731" s="83">
        <f t="shared" si="542"/>
        <v>0</v>
      </c>
      <c r="AT731" t="s">
        <v>15</v>
      </c>
    </row>
    <row r="732" spans="1:46" x14ac:dyDescent="0.25">
      <c r="A732" s="10" t="str">
        <f>KPCO_Additions_Summer!A732</f>
        <v>C&amp;I - High_31-42</v>
      </c>
      <c r="B732" s="10">
        <f>KPCO_Additions_Summer!B732</f>
        <v>2026</v>
      </c>
      <c r="C732" s="10" t="str">
        <f>KPCO_Additions_Summer!C732</f>
        <v>DSM Resources</v>
      </c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2"/>
      <c r="R732" s="83">
        <f t="shared" si="520"/>
        <v>0</v>
      </c>
      <c r="S732" s="83">
        <f t="shared" si="521"/>
        <v>0</v>
      </c>
      <c r="T732" s="83">
        <f t="shared" si="522"/>
        <v>0</v>
      </c>
      <c r="U732" s="83">
        <f t="shared" si="523"/>
        <v>0</v>
      </c>
      <c r="V732" s="83">
        <f t="shared" si="529"/>
        <v>0</v>
      </c>
      <c r="W732" s="83">
        <f t="shared" si="529"/>
        <v>0</v>
      </c>
      <c r="X732" s="83">
        <f t="shared" si="526"/>
        <v>0</v>
      </c>
      <c r="Y732" s="83">
        <f t="shared" si="527"/>
        <v>0</v>
      </c>
      <c r="Z732" s="83">
        <f t="shared" si="528"/>
        <v>0</v>
      </c>
      <c r="AA732" s="83">
        <f t="shared" si="543"/>
        <v>0</v>
      </c>
      <c r="AB732" s="83">
        <f t="shared" si="530"/>
        <v>0</v>
      </c>
      <c r="AC732" s="83">
        <f t="shared" si="530"/>
        <v>0</v>
      </c>
      <c r="AD732" s="83">
        <f t="shared" si="544"/>
        <v>0</v>
      </c>
      <c r="AF732" s="83">
        <f t="shared" ref="AF732:AF749" si="545">R732</f>
        <v>0</v>
      </c>
      <c r="AG732" s="83">
        <f t="shared" si="531"/>
        <v>0</v>
      </c>
      <c r="AH732" s="83">
        <f t="shared" si="532"/>
        <v>0</v>
      </c>
      <c r="AI732" s="83">
        <f t="shared" si="533"/>
        <v>0</v>
      </c>
      <c r="AJ732" s="83">
        <f t="shared" si="534"/>
        <v>0</v>
      </c>
      <c r="AK732" s="83">
        <f t="shared" si="535"/>
        <v>0</v>
      </c>
      <c r="AL732" s="83">
        <f t="shared" si="536"/>
        <v>0</v>
      </c>
      <c r="AM732" s="83">
        <f t="shared" si="537"/>
        <v>0</v>
      </c>
      <c r="AN732" s="83">
        <f t="shared" si="538"/>
        <v>0</v>
      </c>
      <c r="AO732" s="83">
        <f t="shared" si="539"/>
        <v>0</v>
      </c>
      <c r="AP732" s="83">
        <f t="shared" si="540"/>
        <v>0</v>
      </c>
      <c r="AQ732" s="83">
        <f t="shared" si="541"/>
        <v>0</v>
      </c>
      <c r="AR732" s="83">
        <f t="shared" si="542"/>
        <v>0</v>
      </c>
      <c r="AT732" t="s">
        <v>15</v>
      </c>
    </row>
    <row r="733" spans="1:46" x14ac:dyDescent="0.25">
      <c r="A733" s="10" t="str">
        <f>KPCO_Additions_Summer!A733</f>
        <v>C&amp;I - High_31-42</v>
      </c>
      <c r="B733" s="10">
        <f>KPCO_Additions_Summer!B733</f>
        <v>2027</v>
      </c>
      <c r="C733" s="10" t="str">
        <f>KPCO_Additions_Summer!C733</f>
        <v>DSM Resources</v>
      </c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2"/>
      <c r="R733" s="83">
        <f t="shared" si="520"/>
        <v>0</v>
      </c>
      <c r="S733" s="83">
        <f t="shared" si="521"/>
        <v>0</v>
      </c>
      <c r="T733" s="83">
        <f t="shared" si="522"/>
        <v>0</v>
      </c>
      <c r="U733" s="83">
        <f t="shared" si="523"/>
        <v>0</v>
      </c>
      <c r="V733" s="83">
        <f t="shared" si="529"/>
        <v>0</v>
      </c>
      <c r="W733" s="83">
        <f t="shared" si="529"/>
        <v>0</v>
      </c>
      <c r="X733" s="83">
        <f t="shared" si="526"/>
        <v>0</v>
      </c>
      <c r="Y733" s="83">
        <f t="shared" si="527"/>
        <v>0</v>
      </c>
      <c r="Z733" s="83">
        <f t="shared" si="528"/>
        <v>0</v>
      </c>
      <c r="AA733" s="83">
        <f t="shared" si="543"/>
        <v>0</v>
      </c>
      <c r="AB733" s="83">
        <f t="shared" si="530"/>
        <v>0</v>
      </c>
      <c r="AC733" s="83">
        <f t="shared" si="530"/>
        <v>0</v>
      </c>
      <c r="AD733" s="83">
        <f t="shared" si="544"/>
        <v>0</v>
      </c>
      <c r="AF733" s="83">
        <f t="shared" si="545"/>
        <v>0</v>
      </c>
      <c r="AG733" s="83">
        <f t="shared" si="531"/>
        <v>0</v>
      </c>
      <c r="AH733" s="83">
        <f t="shared" si="532"/>
        <v>0</v>
      </c>
      <c r="AI733" s="83">
        <f t="shared" si="533"/>
        <v>0</v>
      </c>
      <c r="AJ733" s="83">
        <f t="shared" si="534"/>
        <v>0</v>
      </c>
      <c r="AK733" s="83">
        <f t="shared" si="535"/>
        <v>0</v>
      </c>
      <c r="AL733" s="83">
        <f t="shared" si="536"/>
        <v>0</v>
      </c>
      <c r="AM733" s="83">
        <f t="shared" si="537"/>
        <v>0</v>
      </c>
      <c r="AN733" s="83">
        <f t="shared" si="538"/>
        <v>0</v>
      </c>
      <c r="AO733" s="83">
        <f t="shared" si="539"/>
        <v>0</v>
      </c>
      <c r="AP733" s="83">
        <f t="shared" si="540"/>
        <v>0</v>
      </c>
      <c r="AQ733" s="83">
        <f t="shared" si="541"/>
        <v>0</v>
      </c>
      <c r="AR733" s="83">
        <f t="shared" si="542"/>
        <v>0</v>
      </c>
      <c r="AT733" t="s">
        <v>15</v>
      </c>
    </row>
    <row r="734" spans="1:46" x14ac:dyDescent="0.25">
      <c r="A734" s="10" t="str">
        <f>KPCO_Additions_Summer!A734</f>
        <v>C&amp;I - High_31-42</v>
      </c>
      <c r="B734" s="10">
        <f>KPCO_Additions_Summer!B734</f>
        <v>2028</v>
      </c>
      <c r="C734" s="10" t="str">
        <f>KPCO_Additions_Summer!C734</f>
        <v>DSM Resources</v>
      </c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2"/>
      <c r="R734" s="83">
        <f t="shared" si="520"/>
        <v>0</v>
      </c>
      <c r="S734" s="83">
        <f t="shared" si="521"/>
        <v>0</v>
      </c>
      <c r="T734" s="83">
        <f t="shared" si="522"/>
        <v>0</v>
      </c>
      <c r="U734" s="83">
        <f t="shared" si="523"/>
        <v>0</v>
      </c>
      <c r="V734" s="83">
        <f t="shared" si="529"/>
        <v>0</v>
      </c>
      <c r="W734" s="83">
        <f t="shared" si="529"/>
        <v>0</v>
      </c>
      <c r="X734" s="83">
        <f t="shared" si="526"/>
        <v>0</v>
      </c>
      <c r="Y734" s="83">
        <f t="shared" si="527"/>
        <v>0</v>
      </c>
      <c r="Z734" s="83">
        <f t="shared" si="528"/>
        <v>0</v>
      </c>
      <c r="AA734" s="83">
        <f t="shared" si="543"/>
        <v>0</v>
      </c>
      <c r="AB734" s="83">
        <f t="shared" si="530"/>
        <v>0</v>
      </c>
      <c r="AC734" s="83">
        <f t="shared" si="530"/>
        <v>0</v>
      </c>
      <c r="AD734" s="83">
        <f t="shared" si="544"/>
        <v>0</v>
      </c>
      <c r="AF734" s="83">
        <f t="shared" si="545"/>
        <v>0</v>
      </c>
      <c r="AG734" s="83">
        <f t="shared" si="531"/>
        <v>0</v>
      </c>
      <c r="AH734" s="83">
        <f t="shared" si="532"/>
        <v>0</v>
      </c>
      <c r="AI734" s="83">
        <f t="shared" si="533"/>
        <v>0</v>
      </c>
      <c r="AJ734" s="83">
        <f t="shared" si="534"/>
        <v>0</v>
      </c>
      <c r="AK734" s="83">
        <f t="shared" si="535"/>
        <v>0</v>
      </c>
      <c r="AL734" s="83">
        <f t="shared" si="536"/>
        <v>0</v>
      </c>
      <c r="AM734" s="83">
        <f t="shared" si="537"/>
        <v>0</v>
      </c>
      <c r="AN734" s="83">
        <f t="shared" si="538"/>
        <v>0</v>
      </c>
      <c r="AO734" s="83">
        <f t="shared" si="539"/>
        <v>0</v>
      </c>
      <c r="AP734" s="83">
        <f t="shared" si="540"/>
        <v>0</v>
      </c>
      <c r="AQ734" s="83">
        <f t="shared" si="541"/>
        <v>0</v>
      </c>
      <c r="AR734" s="83">
        <f t="shared" si="542"/>
        <v>0</v>
      </c>
      <c r="AT734" t="s">
        <v>15</v>
      </c>
    </row>
    <row r="735" spans="1:46" x14ac:dyDescent="0.25">
      <c r="A735" s="10" t="str">
        <f>KPCO_Additions_Summer!A735</f>
        <v>C&amp;I - High_31-42</v>
      </c>
      <c r="B735" s="10">
        <f>KPCO_Additions_Summer!B735</f>
        <v>2029</v>
      </c>
      <c r="C735" s="10" t="str">
        <f>KPCO_Additions_Summer!C735</f>
        <v>DSM Resources</v>
      </c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2"/>
      <c r="R735" s="83">
        <f t="shared" si="520"/>
        <v>0</v>
      </c>
      <c r="S735" s="83">
        <f t="shared" si="521"/>
        <v>0</v>
      </c>
      <c r="T735" s="83">
        <f t="shared" si="522"/>
        <v>0</v>
      </c>
      <c r="U735" s="83">
        <f t="shared" si="523"/>
        <v>0</v>
      </c>
      <c r="V735" s="83">
        <f t="shared" si="529"/>
        <v>0</v>
      </c>
      <c r="W735" s="83">
        <f t="shared" si="529"/>
        <v>0</v>
      </c>
      <c r="X735" s="83">
        <f t="shared" si="526"/>
        <v>0</v>
      </c>
      <c r="Y735" s="83">
        <f t="shared" si="527"/>
        <v>0</v>
      </c>
      <c r="Z735" s="83">
        <f t="shared" si="528"/>
        <v>0</v>
      </c>
      <c r="AA735" s="83">
        <f t="shared" si="543"/>
        <v>0</v>
      </c>
      <c r="AB735" s="83">
        <f t="shared" si="530"/>
        <v>0</v>
      </c>
      <c r="AC735" s="83">
        <f t="shared" si="530"/>
        <v>0</v>
      </c>
      <c r="AD735" s="83">
        <f t="shared" si="544"/>
        <v>0</v>
      </c>
      <c r="AF735" s="83">
        <f t="shared" si="545"/>
        <v>0</v>
      </c>
      <c r="AG735" s="83">
        <f t="shared" si="531"/>
        <v>0</v>
      </c>
      <c r="AH735" s="83">
        <f t="shared" si="532"/>
        <v>0</v>
      </c>
      <c r="AI735" s="83">
        <f t="shared" si="533"/>
        <v>0</v>
      </c>
      <c r="AJ735" s="83">
        <f t="shared" si="534"/>
        <v>0</v>
      </c>
      <c r="AK735" s="83">
        <f t="shared" si="535"/>
        <v>0</v>
      </c>
      <c r="AL735" s="83">
        <f t="shared" si="536"/>
        <v>0</v>
      </c>
      <c r="AM735" s="83">
        <f t="shared" si="537"/>
        <v>0</v>
      </c>
      <c r="AN735" s="83">
        <f t="shared" si="538"/>
        <v>0</v>
      </c>
      <c r="AO735" s="83">
        <f t="shared" si="539"/>
        <v>0</v>
      </c>
      <c r="AP735" s="83">
        <f t="shared" si="540"/>
        <v>0</v>
      </c>
      <c r="AQ735" s="83">
        <f t="shared" si="541"/>
        <v>0</v>
      </c>
      <c r="AR735" s="83">
        <f t="shared" si="542"/>
        <v>0</v>
      </c>
      <c r="AT735" t="s">
        <v>15</v>
      </c>
    </row>
    <row r="736" spans="1:46" x14ac:dyDescent="0.25">
      <c r="A736" s="10" t="str">
        <f>KPCO_Additions_Summer!A736</f>
        <v>C&amp;I - High_31-42</v>
      </c>
      <c r="B736" s="10">
        <f>KPCO_Additions_Summer!B736</f>
        <v>2030</v>
      </c>
      <c r="C736" s="10" t="str">
        <f>KPCO_Additions_Summer!C736</f>
        <v>DSM Resources</v>
      </c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2"/>
      <c r="R736" s="83">
        <f t="shared" si="520"/>
        <v>0</v>
      </c>
      <c r="S736" s="83">
        <f t="shared" si="521"/>
        <v>0</v>
      </c>
      <c r="T736" s="83">
        <f t="shared" si="522"/>
        <v>0</v>
      </c>
      <c r="U736" s="83">
        <f t="shared" si="523"/>
        <v>0</v>
      </c>
      <c r="V736" s="83">
        <f t="shared" si="529"/>
        <v>0</v>
      </c>
      <c r="W736" s="83">
        <f t="shared" si="529"/>
        <v>0</v>
      </c>
      <c r="X736" s="83">
        <f t="shared" si="526"/>
        <v>0</v>
      </c>
      <c r="Y736" s="83">
        <f t="shared" si="527"/>
        <v>0</v>
      </c>
      <c r="Z736" s="83">
        <f t="shared" si="528"/>
        <v>0</v>
      </c>
      <c r="AA736" s="83">
        <f t="shared" si="543"/>
        <v>0</v>
      </c>
      <c r="AB736" s="83">
        <f t="shared" si="530"/>
        <v>0</v>
      </c>
      <c r="AC736" s="83">
        <f t="shared" si="530"/>
        <v>0</v>
      </c>
      <c r="AD736" s="83">
        <f t="shared" si="544"/>
        <v>0</v>
      </c>
      <c r="AF736" s="83">
        <f t="shared" si="545"/>
        <v>0</v>
      </c>
      <c r="AG736" s="83">
        <f t="shared" si="531"/>
        <v>0</v>
      </c>
      <c r="AH736" s="83">
        <f t="shared" si="532"/>
        <v>0</v>
      </c>
      <c r="AI736" s="83">
        <f t="shared" si="533"/>
        <v>0</v>
      </c>
      <c r="AJ736" s="83">
        <f t="shared" si="534"/>
        <v>0</v>
      </c>
      <c r="AK736" s="83">
        <f t="shared" si="535"/>
        <v>0</v>
      </c>
      <c r="AL736" s="83">
        <f t="shared" si="536"/>
        <v>0</v>
      </c>
      <c r="AM736" s="83">
        <f t="shared" si="537"/>
        <v>0</v>
      </c>
      <c r="AN736" s="83">
        <f t="shared" si="538"/>
        <v>0</v>
      </c>
      <c r="AO736" s="83">
        <f t="shared" si="539"/>
        <v>0</v>
      </c>
      <c r="AP736" s="83">
        <f t="shared" si="540"/>
        <v>0</v>
      </c>
      <c r="AQ736" s="83">
        <f t="shared" si="541"/>
        <v>0</v>
      </c>
      <c r="AR736" s="83">
        <f t="shared" si="542"/>
        <v>0</v>
      </c>
      <c r="AT736" t="s">
        <v>15</v>
      </c>
    </row>
    <row r="737" spans="1:46" x14ac:dyDescent="0.25">
      <c r="A737" s="10" t="str">
        <f>KPCO_Additions_Summer!A737</f>
        <v>C&amp;I - High_31-42</v>
      </c>
      <c r="B737" s="10">
        <f>KPCO_Additions_Summer!B737</f>
        <v>2031</v>
      </c>
      <c r="C737" s="10" t="str">
        <f>KPCO_Additions_Summer!C737</f>
        <v>DSM Resources</v>
      </c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2"/>
      <c r="R737" s="83">
        <f t="shared" si="520"/>
        <v>0</v>
      </c>
      <c r="S737" s="83">
        <f t="shared" si="521"/>
        <v>0</v>
      </c>
      <c r="T737" s="83">
        <f t="shared" si="522"/>
        <v>0</v>
      </c>
      <c r="U737" s="83">
        <f t="shared" si="523"/>
        <v>0</v>
      </c>
      <c r="V737" s="83">
        <f t="shared" si="529"/>
        <v>0</v>
      </c>
      <c r="W737" s="83">
        <f t="shared" si="529"/>
        <v>0</v>
      </c>
      <c r="X737" s="83">
        <f t="shared" si="526"/>
        <v>0</v>
      </c>
      <c r="Y737" s="83">
        <f t="shared" si="527"/>
        <v>0</v>
      </c>
      <c r="Z737" s="83">
        <f t="shared" si="528"/>
        <v>0</v>
      </c>
      <c r="AA737" s="83">
        <f t="shared" si="543"/>
        <v>0</v>
      </c>
      <c r="AB737" s="83">
        <f t="shared" si="530"/>
        <v>0</v>
      </c>
      <c r="AC737" s="83">
        <f t="shared" si="530"/>
        <v>0</v>
      </c>
      <c r="AD737" s="83">
        <f t="shared" si="544"/>
        <v>0</v>
      </c>
      <c r="AF737" s="83">
        <f t="shared" si="545"/>
        <v>0</v>
      </c>
      <c r="AG737" s="83">
        <f t="shared" si="531"/>
        <v>0</v>
      </c>
      <c r="AH737" s="83">
        <f t="shared" si="532"/>
        <v>0</v>
      </c>
      <c r="AI737" s="83">
        <f t="shared" si="533"/>
        <v>0</v>
      </c>
      <c r="AJ737" s="83">
        <f t="shared" si="534"/>
        <v>0</v>
      </c>
      <c r="AK737" s="83">
        <f t="shared" si="535"/>
        <v>0</v>
      </c>
      <c r="AL737" s="83">
        <f t="shared" si="536"/>
        <v>0</v>
      </c>
      <c r="AM737" s="83">
        <f t="shared" si="537"/>
        <v>0</v>
      </c>
      <c r="AN737" s="83">
        <f t="shared" si="538"/>
        <v>0</v>
      </c>
      <c r="AO737" s="83">
        <f t="shared" si="539"/>
        <v>0</v>
      </c>
      <c r="AP737" s="83">
        <f t="shared" si="540"/>
        <v>0</v>
      </c>
      <c r="AQ737" s="83">
        <f t="shared" si="541"/>
        <v>0</v>
      </c>
      <c r="AR737" s="83">
        <f t="shared" si="542"/>
        <v>0</v>
      </c>
      <c r="AT737" t="s">
        <v>15</v>
      </c>
    </row>
    <row r="738" spans="1:46" x14ac:dyDescent="0.25">
      <c r="A738" s="10" t="str">
        <f>KPCO_Additions_Summer!A738</f>
        <v>C&amp;I - High_31-42</v>
      </c>
      <c r="B738" s="10">
        <f>KPCO_Additions_Summer!B738</f>
        <v>2032</v>
      </c>
      <c r="C738" s="10" t="str">
        <f>KPCO_Additions_Summer!C738</f>
        <v>DSM Resources</v>
      </c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2"/>
      <c r="R738" s="83">
        <f t="shared" si="520"/>
        <v>0</v>
      </c>
      <c r="S738" s="83">
        <f t="shared" si="521"/>
        <v>0</v>
      </c>
      <c r="T738" s="83">
        <f t="shared" si="522"/>
        <v>0</v>
      </c>
      <c r="U738" s="83">
        <f t="shared" si="523"/>
        <v>0</v>
      </c>
      <c r="V738" s="83">
        <f t="shared" si="529"/>
        <v>0</v>
      </c>
      <c r="W738" s="83">
        <f t="shared" si="529"/>
        <v>0</v>
      </c>
      <c r="X738" s="83">
        <f t="shared" si="526"/>
        <v>0</v>
      </c>
      <c r="Y738" s="83">
        <f t="shared" si="527"/>
        <v>0</v>
      </c>
      <c r="Z738" s="83">
        <f t="shared" si="528"/>
        <v>0</v>
      </c>
      <c r="AA738" s="83">
        <f t="shared" si="543"/>
        <v>0</v>
      </c>
      <c r="AB738" s="83">
        <f t="shared" si="530"/>
        <v>0</v>
      </c>
      <c r="AC738" s="83">
        <f t="shared" si="530"/>
        <v>0</v>
      </c>
      <c r="AD738" s="83">
        <f t="shared" si="544"/>
        <v>0</v>
      </c>
      <c r="AF738" s="83">
        <f t="shared" si="545"/>
        <v>0</v>
      </c>
      <c r="AG738" s="83">
        <f t="shared" si="531"/>
        <v>0</v>
      </c>
      <c r="AH738" s="83">
        <f t="shared" si="532"/>
        <v>0</v>
      </c>
      <c r="AI738" s="83">
        <f t="shared" si="533"/>
        <v>0</v>
      </c>
      <c r="AJ738" s="83">
        <f t="shared" si="534"/>
        <v>0</v>
      </c>
      <c r="AK738" s="83">
        <f t="shared" si="535"/>
        <v>0</v>
      </c>
      <c r="AL738" s="83">
        <f t="shared" si="536"/>
        <v>0</v>
      </c>
      <c r="AM738" s="83">
        <f t="shared" si="537"/>
        <v>0</v>
      </c>
      <c r="AN738" s="83">
        <f t="shared" si="538"/>
        <v>0</v>
      </c>
      <c r="AO738" s="83">
        <f t="shared" si="539"/>
        <v>0</v>
      </c>
      <c r="AP738" s="83">
        <f t="shared" si="540"/>
        <v>0</v>
      </c>
      <c r="AQ738" s="83">
        <f t="shared" si="541"/>
        <v>0</v>
      </c>
      <c r="AR738" s="83">
        <f t="shared" si="542"/>
        <v>0</v>
      </c>
      <c r="AT738" t="s">
        <v>15</v>
      </c>
    </row>
    <row r="739" spans="1:46" x14ac:dyDescent="0.25">
      <c r="A739" s="10" t="str">
        <f>KPCO_Additions_Summer!A739</f>
        <v>C&amp;I - High_31-42</v>
      </c>
      <c r="B739" s="10">
        <f>KPCO_Additions_Summer!B739</f>
        <v>2033</v>
      </c>
      <c r="C739" s="10" t="str">
        <f>KPCO_Additions_Summer!C739</f>
        <v>DSM Resources</v>
      </c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2"/>
      <c r="R739" s="83">
        <f t="shared" si="520"/>
        <v>0</v>
      </c>
      <c r="S739" s="83">
        <f t="shared" si="521"/>
        <v>0</v>
      </c>
      <c r="T739" s="83">
        <f t="shared" si="522"/>
        <v>0</v>
      </c>
      <c r="U739" s="83">
        <f t="shared" si="523"/>
        <v>0</v>
      </c>
      <c r="V739" s="83">
        <f t="shared" si="529"/>
        <v>0</v>
      </c>
      <c r="W739" s="83">
        <f t="shared" si="529"/>
        <v>0</v>
      </c>
      <c r="X739" s="83">
        <f t="shared" si="526"/>
        <v>0</v>
      </c>
      <c r="Y739" s="83">
        <f t="shared" si="527"/>
        <v>0</v>
      </c>
      <c r="Z739" s="83">
        <f t="shared" si="528"/>
        <v>0</v>
      </c>
      <c r="AA739" s="83">
        <f t="shared" si="543"/>
        <v>0</v>
      </c>
      <c r="AB739" s="83">
        <f t="shared" si="530"/>
        <v>0</v>
      </c>
      <c r="AC739" s="83">
        <f t="shared" si="530"/>
        <v>0</v>
      </c>
      <c r="AD739" s="83">
        <f t="shared" si="544"/>
        <v>0</v>
      </c>
      <c r="AF739" s="83">
        <f t="shared" si="545"/>
        <v>0</v>
      </c>
      <c r="AG739" s="83">
        <f t="shared" si="531"/>
        <v>0</v>
      </c>
      <c r="AH739" s="83">
        <f t="shared" si="532"/>
        <v>0</v>
      </c>
      <c r="AI739" s="83">
        <f t="shared" si="533"/>
        <v>0</v>
      </c>
      <c r="AJ739" s="83">
        <f t="shared" si="534"/>
        <v>0</v>
      </c>
      <c r="AK739" s="83">
        <f t="shared" si="535"/>
        <v>0</v>
      </c>
      <c r="AL739" s="83">
        <f t="shared" si="536"/>
        <v>0</v>
      </c>
      <c r="AM739" s="83">
        <f t="shared" si="537"/>
        <v>0</v>
      </c>
      <c r="AN739" s="83">
        <f t="shared" si="538"/>
        <v>0</v>
      </c>
      <c r="AO739" s="83">
        <f t="shared" si="539"/>
        <v>0</v>
      </c>
      <c r="AP739" s="83">
        <f t="shared" si="540"/>
        <v>0</v>
      </c>
      <c r="AQ739" s="83">
        <f t="shared" si="541"/>
        <v>0</v>
      </c>
      <c r="AR739" s="83">
        <f t="shared" si="542"/>
        <v>0</v>
      </c>
      <c r="AT739" t="s">
        <v>15</v>
      </c>
    </row>
    <row r="740" spans="1:46" x14ac:dyDescent="0.25">
      <c r="A740" s="10" t="str">
        <f>KPCO_Additions_Summer!A740</f>
        <v>C&amp;I - High_31-42</v>
      </c>
      <c r="B740" s="10">
        <f>KPCO_Additions_Summer!B740</f>
        <v>2034</v>
      </c>
      <c r="C740" s="10" t="str">
        <f>KPCO_Additions_Summer!C740</f>
        <v>DSM Resources</v>
      </c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2"/>
      <c r="R740" s="83">
        <f t="shared" si="520"/>
        <v>0</v>
      </c>
      <c r="S740" s="83">
        <f t="shared" si="521"/>
        <v>0</v>
      </c>
      <c r="T740" s="83">
        <f t="shared" si="522"/>
        <v>0</v>
      </c>
      <c r="U740" s="83">
        <f t="shared" si="523"/>
        <v>0</v>
      </c>
      <c r="V740" s="83">
        <f t="shared" si="529"/>
        <v>0</v>
      </c>
      <c r="W740" s="83">
        <f t="shared" si="529"/>
        <v>0</v>
      </c>
      <c r="X740" s="83">
        <f t="shared" si="526"/>
        <v>0</v>
      </c>
      <c r="Y740" s="83">
        <f t="shared" si="527"/>
        <v>0</v>
      </c>
      <c r="Z740" s="83">
        <f t="shared" si="528"/>
        <v>0</v>
      </c>
      <c r="AA740" s="83">
        <f t="shared" si="543"/>
        <v>0</v>
      </c>
      <c r="AB740" s="83">
        <f t="shared" si="530"/>
        <v>0</v>
      </c>
      <c r="AC740" s="83">
        <f t="shared" si="530"/>
        <v>0</v>
      </c>
      <c r="AD740" s="83">
        <f t="shared" si="544"/>
        <v>0</v>
      </c>
      <c r="AF740" s="83">
        <f t="shared" si="545"/>
        <v>0</v>
      </c>
      <c r="AG740" s="83">
        <f t="shared" si="531"/>
        <v>0</v>
      </c>
      <c r="AH740" s="83">
        <f t="shared" si="532"/>
        <v>0</v>
      </c>
      <c r="AI740" s="83">
        <f t="shared" si="533"/>
        <v>0</v>
      </c>
      <c r="AJ740" s="83">
        <f t="shared" si="534"/>
        <v>0</v>
      </c>
      <c r="AK740" s="83">
        <f t="shared" si="535"/>
        <v>0</v>
      </c>
      <c r="AL740" s="83">
        <f t="shared" si="536"/>
        <v>0</v>
      </c>
      <c r="AM740" s="83">
        <f t="shared" si="537"/>
        <v>0</v>
      </c>
      <c r="AN740" s="83">
        <f t="shared" si="538"/>
        <v>0</v>
      </c>
      <c r="AO740" s="83">
        <f t="shared" si="539"/>
        <v>0</v>
      </c>
      <c r="AP740" s="83">
        <f t="shared" si="540"/>
        <v>0</v>
      </c>
      <c r="AQ740" s="83">
        <f t="shared" si="541"/>
        <v>0</v>
      </c>
      <c r="AR740" s="83">
        <f t="shared" si="542"/>
        <v>0</v>
      </c>
      <c r="AT740" t="s">
        <v>15</v>
      </c>
    </row>
    <row r="741" spans="1:46" x14ac:dyDescent="0.25">
      <c r="A741" s="10" t="str">
        <f>KPCO_Additions_Summer!A741</f>
        <v>C&amp;I - High_31-42</v>
      </c>
      <c r="B741" s="10">
        <f>KPCO_Additions_Summer!B741</f>
        <v>2035</v>
      </c>
      <c r="C741" s="10" t="str">
        <f>KPCO_Additions_Summer!C741</f>
        <v>DSM Resources</v>
      </c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2"/>
      <c r="R741" s="83">
        <f t="shared" si="520"/>
        <v>0</v>
      </c>
      <c r="S741" s="83">
        <f t="shared" si="521"/>
        <v>0</v>
      </c>
      <c r="T741" s="83">
        <f t="shared" si="522"/>
        <v>0</v>
      </c>
      <c r="U741" s="83">
        <f t="shared" si="523"/>
        <v>0</v>
      </c>
      <c r="V741" s="83">
        <f t="shared" si="529"/>
        <v>0</v>
      </c>
      <c r="W741" s="83">
        <f t="shared" si="529"/>
        <v>0</v>
      </c>
      <c r="X741" s="83">
        <f t="shared" si="526"/>
        <v>0</v>
      </c>
      <c r="Y741" s="83">
        <f t="shared" si="527"/>
        <v>0</v>
      </c>
      <c r="Z741" s="83">
        <f t="shared" si="528"/>
        <v>0</v>
      </c>
      <c r="AA741" s="83">
        <f t="shared" si="543"/>
        <v>0</v>
      </c>
      <c r="AB741" s="83">
        <f t="shared" si="530"/>
        <v>0</v>
      </c>
      <c r="AC741" s="83">
        <f t="shared" si="530"/>
        <v>0</v>
      </c>
      <c r="AD741" s="83">
        <f t="shared" si="544"/>
        <v>0</v>
      </c>
      <c r="AF741" s="83">
        <f t="shared" si="545"/>
        <v>0</v>
      </c>
      <c r="AG741" s="83">
        <f t="shared" si="531"/>
        <v>0</v>
      </c>
      <c r="AH741" s="83">
        <f t="shared" si="532"/>
        <v>0</v>
      </c>
      <c r="AI741" s="83">
        <f t="shared" si="533"/>
        <v>0</v>
      </c>
      <c r="AJ741" s="83">
        <f t="shared" si="534"/>
        <v>0</v>
      </c>
      <c r="AK741" s="83">
        <f t="shared" si="535"/>
        <v>0</v>
      </c>
      <c r="AL741" s="83">
        <f t="shared" si="536"/>
        <v>0</v>
      </c>
      <c r="AM741" s="83">
        <f t="shared" si="537"/>
        <v>0</v>
      </c>
      <c r="AN741" s="83">
        <f t="shared" si="538"/>
        <v>0</v>
      </c>
      <c r="AO741" s="83">
        <f t="shared" si="539"/>
        <v>0</v>
      </c>
      <c r="AP741" s="83">
        <f t="shared" si="540"/>
        <v>0</v>
      </c>
      <c r="AQ741" s="83">
        <f t="shared" si="541"/>
        <v>0</v>
      </c>
      <c r="AR741" s="83">
        <f t="shared" si="542"/>
        <v>0</v>
      </c>
      <c r="AT741" t="s">
        <v>15</v>
      </c>
    </row>
    <row r="742" spans="1:46" x14ac:dyDescent="0.25">
      <c r="A742" s="10" t="str">
        <f>KPCO_Additions_Summer!A742</f>
        <v>C&amp;I - High_31-42</v>
      </c>
      <c r="B742" s="10">
        <f>KPCO_Additions_Summer!B742</f>
        <v>2036</v>
      </c>
      <c r="C742" s="10" t="str">
        <f>KPCO_Additions_Summer!C742</f>
        <v>DSM Resources</v>
      </c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2"/>
      <c r="R742" s="83">
        <f t="shared" si="520"/>
        <v>0</v>
      </c>
      <c r="S742" s="83">
        <f t="shared" si="521"/>
        <v>0</v>
      </c>
      <c r="T742" s="83">
        <f t="shared" si="522"/>
        <v>0</v>
      </c>
      <c r="U742" s="83">
        <f t="shared" si="523"/>
        <v>0</v>
      </c>
      <c r="V742" s="83">
        <f t="shared" si="529"/>
        <v>0</v>
      </c>
      <c r="W742" s="83">
        <f t="shared" si="529"/>
        <v>0</v>
      </c>
      <c r="X742" s="83">
        <f t="shared" si="526"/>
        <v>0</v>
      </c>
      <c r="Y742" s="83">
        <f t="shared" si="527"/>
        <v>0</v>
      </c>
      <c r="Z742" s="83">
        <f t="shared" si="528"/>
        <v>0</v>
      </c>
      <c r="AA742" s="83">
        <f t="shared" si="543"/>
        <v>0</v>
      </c>
      <c r="AB742" s="83">
        <f t="shared" si="530"/>
        <v>0</v>
      </c>
      <c r="AC742" s="83">
        <f t="shared" si="530"/>
        <v>0</v>
      </c>
      <c r="AD742" s="83">
        <f t="shared" si="544"/>
        <v>0</v>
      </c>
      <c r="AF742" s="83">
        <f t="shared" si="545"/>
        <v>0</v>
      </c>
      <c r="AG742" s="83">
        <f t="shared" si="531"/>
        <v>0</v>
      </c>
      <c r="AH742" s="83">
        <f t="shared" si="532"/>
        <v>0</v>
      </c>
      <c r="AI742" s="83">
        <f t="shared" si="533"/>
        <v>0</v>
      </c>
      <c r="AJ742" s="83">
        <f t="shared" si="534"/>
        <v>0</v>
      </c>
      <c r="AK742" s="83">
        <f t="shared" si="535"/>
        <v>0</v>
      </c>
      <c r="AL742" s="83">
        <f t="shared" si="536"/>
        <v>0</v>
      </c>
      <c r="AM742" s="83">
        <f t="shared" si="537"/>
        <v>0</v>
      </c>
      <c r="AN742" s="83">
        <f t="shared" si="538"/>
        <v>0</v>
      </c>
      <c r="AO742" s="83">
        <f t="shared" si="539"/>
        <v>0</v>
      </c>
      <c r="AP742" s="83">
        <f t="shared" si="540"/>
        <v>0</v>
      </c>
      <c r="AQ742" s="83">
        <f t="shared" si="541"/>
        <v>0</v>
      </c>
      <c r="AR742" s="83">
        <f t="shared" si="542"/>
        <v>0</v>
      </c>
      <c r="AT742" t="s">
        <v>15</v>
      </c>
    </row>
    <row r="743" spans="1:46" x14ac:dyDescent="0.25">
      <c r="A743" s="10" t="str">
        <f>KPCO_Additions_Summer!A743</f>
        <v>C&amp;I - High_31-42</v>
      </c>
      <c r="B743" s="10">
        <f>KPCO_Additions_Summer!B743</f>
        <v>2037</v>
      </c>
      <c r="C743" s="10" t="str">
        <f>KPCO_Additions_Summer!C743</f>
        <v>DSM Resources</v>
      </c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2"/>
      <c r="R743" s="83">
        <f t="shared" si="520"/>
        <v>0</v>
      </c>
      <c r="S743" s="83">
        <f t="shared" si="521"/>
        <v>0</v>
      </c>
      <c r="T743" s="83">
        <f t="shared" si="522"/>
        <v>0</v>
      </c>
      <c r="U743" s="83">
        <f t="shared" si="523"/>
        <v>0</v>
      </c>
      <c r="V743" s="83">
        <f t="shared" si="529"/>
        <v>0</v>
      </c>
      <c r="W743" s="83">
        <f t="shared" si="529"/>
        <v>0</v>
      </c>
      <c r="X743" s="83">
        <f t="shared" si="526"/>
        <v>0</v>
      </c>
      <c r="Y743" s="83">
        <f t="shared" si="527"/>
        <v>0</v>
      </c>
      <c r="Z743" s="83">
        <f t="shared" si="528"/>
        <v>0</v>
      </c>
      <c r="AA743" s="83">
        <f t="shared" si="543"/>
        <v>0</v>
      </c>
      <c r="AB743" s="83">
        <f t="shared" si="530"/>
        <v>0</v>
      </c>
      <c r="AC743" s="83">
        <f t="shared" si="530"/>
        <v>0</v>
      </c>
      <c r="AD743" s="83">
        <f t="shared" si="544"/>
        <v>0</v>
      </c>
      <c r="AF743" s="83">
        <f t="shared" si="545"/>
        <v>0</v>
      </c>
      <c r="AG743" s="83">
        <f t="shared" si="531"/>
        <v>0</v>
      </c>
      <c r="AH743" s="83">
        <f t="shared" si="532"/>
        <v>0</v>
      </c>
      <c r="AI743" s="83">
        <f t="shared" si="533"/>
        <v>0</v>
      </c>
      <c r="AJ743" s="83">
        <f t="shared" si="534"/>
        <v>0</v>
      </c>
      <c r="AK743" s="83">
        <f t="shared" si="535"/>
        <v>0</v>
      </c>
      <c r="AL743" s="83">
        <f t="shared" si="536"/>
        <v>0</v>
      </c>
      <c r="AM743" s="83">
        <f t="shared" si="537"/>
        <v>0</v>
      </c>
      <c r="AN743" s="83">
        <f t="shared" si="538"/>
        <v>0</v>
      </c>
      <c r="AO743" s="83">
        <f t="shared" si="539"/>
        <v>0</v>
      </c>
      <c r="AP743" s="83">
        <f t="shared" si="540"/>
        <v>0</v>
      </c>
      <c r="AQ743" s="83">
        <f t="shared" si="541"/>
        <v>0</v>
      </c>
      <c r="AR743" s="83">
        <f t="shared" si="542"/>
        <v>0</v>
      </c>
      <c r="AT743" t="s">
        <v>15</v>
      </c>
    </row>
    <row r="744" spans="1:46" x14ac:dyDescent="0.25">
      <c r="A744" s="10" t="str">
        <f>KPCO_Additions_Summer!A744</f>
        <v>C&amp;I - High_31-42</v>
      </c>
      <c r="B744" s="10">
        <f>KPCO_Additions_Summer!B744</f>
        <v>2038</v>
      </c>
      <c r="C744" s="10" t="str">
        <f>KPCO_Additions_Summer!C744</f>
        <v>DSM Resources</v>
      </c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2"/>
      <c r="R744" s="83">
        <f t="shared" si="520"/>
        <v>0</v>
      </c>
      <c r="S744" s="83">
        <f t="shared" si="521"/>
        <v>0</v>
      </c>
      <c r="T744" s="83">
        <f t="shared" si="522"/>
        <v>0</v>
      </c>
      <c r="U744" s="83">
        <f t="shared" si="523"/>
        <v>0</v>
      </c>
      <c r="V744" s="83">
        <f t="shared" si="529"/>
        <v>0</v>
      </c>
      <c r="W744" s="83">
        <f t="shared" si="529"/>
        <v>0</v>
      </c>
      <c r="X744" s="83">
        <f t="shared" si="526"/>
        <v>0</v>
      </c>
      <c r="Y744" s="83">
        <f t="shared" si="527"/>
        <v>0</v>
      </c>
      <c r="Z744" s="83">
        <f t="shared" si="528"/>
        <v>0</v>
      </c>
      <c r="AA744" s="83">
        <f t="shared" si="543"/>
        <v>0</v>
      </c>
      <c r="AB744" s="83">
        <f t="shared" si="530"/>
        <v>0</v>
      </c>
      <c r="AC744" s="83">
        <f t="shared" si="530"/>
        <v>0</v>
      </c>
      <c r="AD744" s="83">
        <f t="shared" si="544"/>
        <v>0</v>
      </c>
      <c r="AF744" s="83">
        <f t="shared" si="545"/>
        <v>0</v>
      </c>
      <c r="AG744" s="83">
        <f t="shared" si="531"/>
        <v>0</v>
      </c>
      <c r="AH744" s="83">
        <f t="shared" si="532"/>
        <v>0</v>
      </c>
      <c r="AI744" s="83">
        <f t="shared" si="533"/>
        <v>0</v>
      </c>
      <c r="AJ744" s="83">
        <f t="shared" si="534"/>
        <v>0</v>
      </c>
      <c r="AK744" s="83">
        <f t="shared" si="535"/>
        <v>0</v>
      </c>
      <c r="AL744" s="83">
        <f t="shared" si="536"/>
        <v>0</v>
      </c>
      <c r="AM744" s="83">
        <f t="shared" si="537"/>
        <v>0</v>
      </c>
      <c r="AN744" s="83">
        <f t="shared" si="538"/>
        <v>0</v>
      </c>
      <c r="AO744" s="83">
        <f t="shared" si="539"/>
        <v>0</v>
      </c>
      <c r="AP744" s="83">
        <f t="shared" si="540"/>
        <v>0</v>
      </c>
      <c r="AQ744" s="83">
        <f t="shared" si="541"/>
        <v>0</v>
      </c>
      <c r="AR744" s="83">
        <f t="shared" si="542"/>
        <v>0</v>
      </c>
      <c r="AT744" t="s">
        <v>15</v>
      </c>
    </row>
    <row r="745" spans="1:46" x14ac:dyDescent="0.25">
      <c r="A745" s="10" t="str">
        <f>KPCO_Additions_Summer!A745</f>
        <v>C&amp;I - High_31-42</v>
      </c>
      <c r="B745" s="10">
        <f>KPCO_Additions_Summer!B745</f>
        <v>2039</v>
      </c>
      <c r="C745" s="10" t="str">
        <f>KPCO_Additions_Summer!C745</f>
        <v>DSM Resources</v>
      </c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2"/>
      <c r="R745" s="83">
        <f t="shared" si="520"/>
        <v>0</v>
      </c>
      <c r="S745" s="83">
        <f t="shared" si="521"/>
        <v>0</v>
      </c>
      <c r="T745" s="83">
        <f t="shared" si="522"/>
        <v>0</v>
      </c>
      <c r="U745" s="83">
        <f t="shared" si="523"/>
        <v>0</v>
      </c>
      <c r="V745" s="83">
        <f t="shared" ref="V745:W760" si="546">H745</f>
        <v>0</v>
      </c>
      <c r="W745" s="83">
        <f t="shared" si="546"/>
        <v>0</v>
      </c>
      <c r="X745" s="83">
        <f t="shared" si="526"/>
        <v>0</v>
      </c>
      <c r="Y745" s="83">
        <f t="shared" si="527"/>
        <v>0</v>
      </c>
      <c r="Z745" s="83">
        <f t="shared" si="528"/>
        <v>0</v>
      </c>
      <c r="AA745" s="83">
        <f t="shared" si="543"/>
        <v>0</v>
      </c>
      <c r="AB745" s="83">
        <f t="shared" ref="AB745:AC760" si="547">N745</f>
        <v>0</v>
      </c>
      <c r="AC745" s="83">
        <f t="shared" si="547"/>
        <v>0</v>
      </c>
      <c r="AD745" s="83">
        <f t="shared" si="544"/>
        <v>0</v>
      </c>
      <c r="AF745" s="83">
        <f t="shared" si="545"/>
        <v>0</v>
      </c>
      <c r="AG745" s="83">
        <f t="shared" si="531"/>
        <v>0</v>
      </c>
      <c r="AH745" s="83">
        <f t="shared" si="532"/>
        <v>0</v>
      </c>
      <c r="AI745" s="83">
        <f t="shared" si="533"/>
        <v>0</v>
      </c>
      <c r="AJ745" s="83">
        <f t="shared" si="534"/>
        <v>0</v>
      </c>
      <c r="AK745" s="83">
        <f t="shared" si="535"/>
        <v>0</v>
      </c>
      <c r="AL745" s="83">
        <f t="shared" si="536"/>
        <v>0</v>
      </c>
      <c r="AM745" s="83">
        <f t="shared" si="537"/>
        <v>0</v>
      </c>
      <c r="AN745" s="83">
        <f t="shared" si="538"/>
        <v>0</v>
      </c>
      <c r="AO745" s="83">
        <f t="shared" si="539"/>
        <v>0</v>
      </c>
      <c r="AP745" s="83">
        <f t="shared" si="540"/>
        <v>0</v>
      </c>
      <c r="AQ745" s="83">
        <f t="shared" si="541"/>
        <v>0</v>
      </c>
      <c r="AR745" s="83">
        <f t="shared" si="542"/>
        <v>0</v>
      </c>
      <c r="AT745" t="s">
        <v>15</v>
      </c>
    </row>
    <row r="746" spans="1:46" x14ac:dyDescent="0.25">
      <c r="A746" s="10" t="str">
        <f>KPCO_Additions_Summer!A746</f>
        <v>C&amp;I - High_31-42</v>
      </c>
      <c r="B746" s="10">
        <f>KPCO_Additions_Summer!B746</f>
        <v>2040</v>
      </c>
      <c r="C746" s="10" t="str">
        <f>KPCO_Additions_Summer!C746</f>
        <v>DSM Resources</v>
      </c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2"/>
      <c r="R746" s="83">
        <f t="shared" si="520"/>
        <v>0</v>
      </c>
      <c r="S746" s="83">
        <f t="shared" si="521"/>
        <v>0</v>
      </c>
      <c r="T746" s="83">
        <f t="shared" si="522"/>
        <v>0</v>
      </c>
      <c r="U746" s="83">
        <f t="shared" si="523"/>
        <v>0</v>
      </c>
      <c r="V746" s="83">
        <f t="shared" si="546"/>
        <v>0</v>
      </c>
      <c r="W746" s="83">
        <f t="shared" si="546"/>
        <v>0</v>
      </c>
      <c r="X746" s="83">
        <f t="shared" si="526"/>
        <v>0</v>
      </c>
      <c r="Y746" s="83">
        <f t="shared" si="527"/>
        <v>0</v>
      </c>
      <c r="Z746" s="83">
        <f t="shared" si="528"/>
        <v>0</v>
      </c>
      <c r="AA746" s="83">
        <f t="shared" si="543"/>
        <v>0</v>
      </c>
      <c r="AB746" s="83">
        <f t="shared" si="547"/>
        <v>0</v>
      </c>
      <c r="AC746" s="83">
        <f t="shared" si="547"/>
        <v>0</v>
      </c>
      <c r="AD746" s="83">
        <f t="shared" si="544"/>
        <v>0</v>
      </c>
      <c r="AF746" s="83">
        <f t="shared" si="545"/>
        <v>0</v>
      </c>
      <c r="AG746" s="83">
        <f t="shared" si="531"/>
        <v>0</v>
      </c>
      <c r="AH746" s="83">
        <f t="shared" si="532"/>
        <v>0</v>
      </c>
      <c r="AI746" s="83">
        <f t="shared" si="533"/>
        <v>0</v>
      </c>
      <c r="AJ746" s="83">
        <f t="shared" si="534"/>
        <v>0</v>
      </c>
      <c r="AK746" s="83">
        <f t="shared" si="535"/>
        <v>0</v>
      </c>
      <c r="AL746" s="83">
        <f t="shared" si="536"/>
        <v>0</v>
      </c>
      <c r="AM746" s="83">
        <f t="shared" si="537"/>
        <v>0</v>
      </c>
      <c r="AN746" s="83">
        <f t="shared" si="538"/>
        <v>0</v>
      </c>
      <c r="AO746" s="83">
        <f t="shared" si="539"/>
        <v>0</v>
      </c>
      <c r="AP746" s="83">
        <f t="shared" si="540"/>
        <v>0</v>
      </c>
      <c r="AQ746" s="83">
        <f t="shared" si="541"/>
        <v>0</v>
      </c>
      <c r="AR746" s="83">
        <f t="shared" si="542"/>
        <v>0</v>
      </c>
      <c r="AT746" t="s">
        <v>15</v>
      </c>
    </row>
    <row r="747" spans="1:46" x14ac:dyDescent="0.25">
      <c r="A747" s="10" t="str">
        <f>KPCO_Additions_Summer!A747</f>
        <v>C&amp;I - High_31-42</v>
      </c>
      <c r="B747" s="10">
        <f>KPCO_Additions_Summer!B747</f>
        <v>2041</v>
      </c>
      <c r="C747" s="10" t="str">
        <f>KPCO_Additions_Summer!C747</f>
        <v>DSM Resources</v>
      </c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2"/>
      <c r="R747" s="83">
        <f t="shared" si="520"/>
        <v>0</v>
      </c>
      <c r="S747" s="83">
        <f t="shared" si="521"/>
        <v>0</v>
      </c>
      <c r="T747" s="83">
        <f t="shared" si="522"/>
        <v>0</v>
      </c>
      <c r="U747" s="83">
        <f t="shared" si="523"/>
        <v>0</v>
      </c>
      <c r="V747" s="83">
        <f t="shared" si="546"/>
        <v>0</v>
      </c>
      <c r="W747" s="83">
        <f t="shared" si="546"/>
        <v>0</v>
      </c>
      <c r="X747" s="83">
        <f t="shared" si="526"/>
        <v>0</v>
      </c>
      <c r="Y747" s="83">
        <f t="shared" si="527"/>
        <v>0</v>
      </c>
      <c r="Z747" s="83">
        <f t="shared" si="528"/>
        <v>0</v>
      </c>
      <c r="AA747" s="83">
        <f t="shared" si="543"/>
        <v>0</v>
      </c>
      <c r="AB747" s="83">
        <f t="shared" si="547"/>
        <v>0</v>
      </c>
      <c r="AC747" s="83">
        <f t="shared" si="547"/>
        <v>0</v>
      </c>
      <c r="AD747" s="83">
        <f t="shared" si="544"/>
        <v>0</v>
      </c>
      <c r="AF747" s="83">
        <f t="shared" si="545"/>
        <v>0</v>
      </c>
      <c r="AG747" s="83">
        <f t="shared" si="531"/>
        <v>0</v>
      </c>
      <c r="AH747" s="83">
        <f t="shared" si="532"/>
        <v>0</v>
      </c>
      <c r="AI747" s="83">
        <f t="shared" si="533"/>
        <v>0</v>
      </c>
      <c r="AJ747" s="83">
        <f t="shared" si="534"/>
        <v>0</v>
      </c>
      <c r="AK747" s="83">
        <f t="shared" si="535"/>
        <v>0</v>
      </c>
      <c r="AL747" s="83">
        <f t="shared" si="536"/>
        <v>0</v>
      </c>
      <c r="AM747" s="83">
        <f t="shared" si="537"/>
        <v>0</v>
      </c>
      <c r="AN747" s="83">
        <f t="shared" si="538"/>
        <v>0</v>
      </c>
      <c r="AO747" s="83">
        <f t="shared" si="539"/>
        <v>0</v>
      </c>
      <c r="AP747" s="83">
        <f t="shared" si="540"/>
        <v>0</v>
      </c>
      <c r="AQ747" s="83">
        <f t="shared" si="541"/>
        <v>0</v>
      </c>
      <c r="AR747" s="83">
        <f t="shared" si="542"/>
        <v>0</v>
      </c>
      <c r="AT747" t="s">
        <v>15</v>
      </c>
    </row>
    <row r="748" spans="1:46" x14ac:dyDescent="0.25">
      <c r="A748" s="10" t="str">
        <f>KPCO_Additions_Summer!A748</f>
        <v>C&amp;I - High_31-42</v>
      </c>
      <c r="B748" s="10">
        <f>KPCO_Additions_Summer!B748</f>
        <v>2042</v>
      </c>
      <c r="C748" s="10" t="str">
        <f>KPCO_Additions_Summer!C748</f>
        <v>DSM Resources</v>
      </c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2"/>
      <c r="R748" s="83">
        <f t="shared" si="520"/>
        <v>0</v>
      </c>
      <c r="S748" s="83">
        <f t="shared" si="521"/>
        <v>0</v>
      </c>
      <c r="T748" s="83">
        <f t="shared" si="522"/>
        <v>0</v>
      </c>
      <c r="U748" s="83">
        <f t="shared" si="523"/>
        <v>0</v>
      </c>
      <c r="V748" s="83">
        <f t="shared" si="546"/>
        <v>0</v>
      </c>
      <c r="W748" s="83">
        <f t="shared" si="546"/>
        <v>0</v>
      </c>
      <c r="X748" s="83">
        <f t="shared" si="526"/>
        <v>0</v>
      </c>
      <c r="Y748" s="83">
        <f t="shared" si="527"/>
        <v>0</v>
      </c>
      <c r="Z748" s="83">
        <f t="shared" si="528"/>
        <v>0</v>
      </c>
      <c r="AA748" s="83">
        <f t="shared" si="543"/>
        <v>0</v>
      </c>
      <c r="AB748" s="83">
        <f t="shared" si="547"/>
        <v>0</v>
      </c>
      <c r="AC748" s="83">
        <f t="shared" si="547"/>
        <v>0</v>
      </c>
      <c r="AD748" s="83">
        <f t="shared" si="544"/>
        <v>0</v>
      </c>
      <c r="AF748" s="83">
        <f t="shared" si="545"/>
        <v>0</v>
      </c>
      <c r="AG748" s="83">
        <f t="shared" si="531"/>
        <v>0</v>
      </c>
      <c r="AH748" s="83">
        <f t="shared" si="532"/>
        <v>0</v>
      </c>
      <c r="AI748" s="83">
        <f t="shared" si="533"/>
        <v>0</v>
      </c>
      <c r="AJ748" s="83">
        <f t="shared" si="534"/>
        <v>0</v>
      </c>
      <c r="AK748" s="83">
        <f t="shared" si="535"/>
        <v>0</v>
      </c>
      <c r="AL748" s="83">
        <f t="shared" si="536"/>
        <v>0</v>
      </c>
      <c r="AM748" s="83">
        <f t="shared" si="537"/>
        <v>0</v>
      </c>
      <c r="AN748" s="83">
        <f t="shared" si="538"/>
        <v>0</v>
      </c>
      <c r="AO748" s="83">
        <f t="shared" si="539"/>
        <v>0</v>
      </c>
      <c r="AP748" s="83">
        <f t="shared" si="540"/>
        <v>0</v>
      </c>
      <c r="AQ748" s="83">
        <f t="shared" si="541"/>
        <v>0</v>
      </c>
      <c r="AR748" s="83">
        <f t="shared" si="542"/>
        <v>0</v>
      </c>
      <c r="AT748" t="s">
        <v>15</v>
      </c>
    </row>
    <row r="749" spans="1:46" x14ac:dyDescent="0.25">
      <c r="A749" s="10" t="str">
        <f>KPCO_Additions_Summer!A749</f>
        <v>C&amp;I - High_31-42</v>
      </c>
      <c r="B749" s="10">
        <f>KPCO_Additions_Summer!B749</f>
        <v>2043</v>
      </c>
      <c r="C749" s="10" t="str">
        <f>KPCO_Additions_Summer!C749</f>
        <v>DSM Resources</v>
      </c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2"/>
      <c r="R749" s="83">
        <f t="shared" si="520"/>
        <v>0</v>
      </c>
      <c r="S749" s="83">
        <f t="shared" si="521"/>
        <v>0</v>
      </c>
      <c r="T749" s="83">
        <f t="shared" si="522"/>
        <v>0</v>
      </c>
      <c r="U749" s="83">
        <f t="shared" si="523"/>
        <v>0</v>
      </c>
      <c r="V749" s="83">
        <f t="shared" si="546"/>
        <v>0</v>
      </c>
      <c r="W749" s="83">
        <f t="shared" si="546"/>
        <v>0</v>
      </c>
      <c r="X749" s="83">
        <f t="shared" si="526"/>
        <v>0</v>
      </c>
      <c r="Y749" s="83">
        <f t="shared" si="527"/>
        <v>0</v>
      </c>
      <c r="Z749" s="83">
        <f t="shared" si="528"/>
        <v>0</v>
      </c>
      <c r="AA749" s="83">
        <f t="shared" si="543"/>
        <v>0</v>
      </c>
      <c r="AB749" s="83">
        <f t="shared" si="547"/>
        <v>0</v>
      </c>
      <c r="AC749" s="83">
        <f t="shared" si="547"/>
        <v>0</v>
      </c>
      <c r="AD749" s="83">
        <f t="shared" si="544"/>
        <v>0</v>
      </c>
      <c r="AF749" s="83">
        <f t="shared" si="545"/>
        <v>0</v>
      </c>
      <c r="AG749" s="83">
        <f t="shared" si="531"/>
        <v>0</v>
      </c>
      <c r="AH749" s="83">
        <f t="shared" si="532"/>
        <v>0</v>
      </c>
      <c r="AI749" s="83">
        <f t="shared" si="533"/>
        <v>0</v>
      </c>
      <c r="AJ749" s="83">
        <f t="shared" si="534"/>
        <v>0</v>
      </c>
      <c r="AK749" s="83">
        <f t="shared" si="535"/>
        <v>0</v>
      </c>
      <c r="AL749" s="83">
        <f t="shared" si="536"/>
        <v>0</v>
      </c>
      <c r="AM749" s="83">
        <f t="shared" si="537"/>
        <v>0</v>
      </c>
      <c r="AN749" s="83">
        <f t="shared" si="538"/>
        <v>0</v>
      </c>
      <c r="AO749" s="83">
        <f t="shared" si="539"/>
        <v>0</v>
      </c>
      <c r="AP749" s="83">
        <f t="shared" si="540"/>
        <v>0</v>
      </c>
      <c r="AQ749" s="83">
        <f t="shared" si="541"/>
        <v>0</v>
      </c>
      <c r="AR749" s="83">
        <f t="shared" si="542"/>
        <v>0</v>
      </c>
      <c r="AT749" t="s">
        <v>15</v>
      </c>
    </row>
    <row r="750" spans="1:46" x14ac:dyDescent="0.25">
      <c r="A750" s="10" t="str">
        <f>KPCO_Additions_Summer!A750</f>
        <v>IQW_31-42</v>
      </c>
      <c r="B750" s="10">
        <f>KPCO_Additions_Summer!B750</f>
        <v>2023</v>
      </c>
      <c r="C750" s="10" t="str">
        <f>KPCO_Additions_Summer!C750</f>
        <v>DSM Resources</v>
      </c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2"/>
      <c r="R750" s="83">
        <f t="shared" si="520"/>
        <v>0</v>
      </c>
      <c r="S750" s="83">
        <f t="shared" si="521"/>
        <v>0</v>
      </c>
      <c r="T750" s="83">
        <f t="shared" si="522"/>
        <v>0</v>
      </c>
      <c r="U750" s="83">
        <f t="shared" si="523"/>
        <v>0</v>
      </c>
      <c r="V750" s="83">
        <f t="shared" si="546"/>
        <v>0</v>
      </c>
      <c r="W750" s="83">
        <f t="shared" si="546"/>
        <v>0</v>
      </c>
      <c r="X750" s="83">
        <f t="shared" si="526"/>
        <v>0</v>
      </c>
      <c r="Y750" s="83">
        <f t="shared" si="527"/>
        <v>0</v>
      </c>
      <c r="Z750" s="83">
        <f t="shared" si="528"/>
        <v>0</v>
      </c>
      <c r="AA750" s="83">
        <f t="shared" ref="AA750:AA768" si="548">M750</f>
        <v>0</v>
      </c>
      <c r="AB750" s="83">
        <f t="shared" si="547"/>
        <v>0</v>
      </c>
      <c r="AC750" s="83">
        <f t="shared" si="547"/>
        <v>0</v>
      </c>
      <c r="AD750" s="83">
        <f t="shared" ref="AD750:AD768" si="549">P750</f>
        <v>0</v>
      </c>
      <c r="AF750" s="83">
        <f t="shared" ref="AF750:AF768" si="550">R750</f>
        <v>0</v>
      </c>
      <c r="AG750" s="83">
        <f t="shared" ref="AG750:AG768" si="551">S750</f>
        <v>0</v>
      </c>
      <c r="AH750" s="83">
        <f t="shared" ref="AH750:AH768" si="552">T750</f>
        <v>0</v>
      </c>
      <c r="AI750" s="83">
        <f t="shared" ref="AI750:AI768" si="553">U750</f>
        <v>0</v>
      </c>
      <c r="AJ750" s="83">
        <f t="shared" si="534"/>
        <v>0</v>
      </c>
      <c r="AK750" s="83">
        <f t="shared" si="535"/>
        <v>0</v>
      </c>
      <c r="AL750" s="83">
        <f t="shared" si="536"/>
        <v>0</v>
      </c>
      <c r="AM750" s="83">
        <f t="shared" si="537"/>
        <v>0</v>
      </c>
      <c r="AN750" s="83">
        <f t="shared" si="538"/>
        <v>0</v>
      </c>
      <c r="AO750" s="83">
        <f t="shared" ref="AO750:AO768" si="554">AA750</f>
        <v>0</v>
      </c>
      <c r="AP750" s="83">
        <f t="shared" si="540"/>
        <v>0</v>
      </c>
      <c r="AQ750" s="83">
        <f t="shared" si="541"/>
        <v>0</v>
      </c>
      <c r="AR750" s="83">
        <f t="shared" ref="AR750:AR768" si="555">AD750</f>
        <v>0</v>
      </c>
      <c r="AT750" t="s">
        <v>15</v>
      </c>
    </row>
    <row r="751" spans="1:46" x14ac:dyDescent="0.25">
      <c r="A751" s="10" t="str">
        <f>KPCO_Additions_Summer!A751</f>
        <v>IQW_31-42</v>
      </c>
      <c r="B751" s="10">
        <f>KPCO_Additions_Summer!B751</f>
        <v>2024</v>
      </c>
      <c r="C751" s="10" t="str">
        <f>KPCO_Additions_Summer!C751</f>
        <v>DSM Resources</v>
      </c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2"/>
      <c r="R751" s="83">
        <f t="shared" si="520"/>
        <v>0</v>
      </c>
      <c r="S751" s="83">
        <f t="shared" si="521"/>
        <v>0</v>
      </c>
      <c r="T751" s="83">
        <f t="shared" si="522"/>
        <v>0</v>
      </c>
      <c r="U751" s="83">
        <f t="shared" si="523"/>
        <v>0</v>
      </c>
      <c r="V751" s="83">
        <f t="shared" si="546"/>
        <v>0</v>
      </c>
      <c r="W751" s="83">
        <f t="shared" si="546"/>
        <v>0</v>
      </c>
      <c r="X751" s="83">
        <f t="shared" si="526"/>
        <v>0</v>
      </c>
      <c r="Y751" s="83">
        <f t="shared" si="527"/>
        <v>0</v>
      </c>
      <c r="Z751" s="83">
        <f t="shared" si="528"/>
        <v>0</v>
      </c>
      <c r="AA751" s="83">
        <f t="shared" si="548"/>
        <v>0</v>
      </c>
      <c r="AB751" s="83">
        <f t="shared" si="547"/>
        <v>0</v>
      </c>
      <c r="AC751" s="83">
        <f t="shared" si="547"/>
        <v>0</v>
      </c>
      <c r="AD751" s="83">
        <f t="shared" si="549"/>
        <v>0</v>
      </c>
      <c r="AF751" s="83">
        <f t="shared" si="550"/>
        <v>0</v>
      </c>
      <c r="AG751" s="83">
        <f t="shared" si="551"/>
        <v>0</v>
      </c>
      <c r="AH751" s="83">
        <f t="shared" si="552"/>
        <v>0</v>
      </c>
      <c r="AI751" s="83">
        <f t="shared" si="553"/>
        <v>0</v>
      </c>
      <c r="AJ751" s="83">
        <f t="shared" si="534"/>
        <v>0</v>
      </c>
      <c r="AK751" s="83">
        <f t="shared" si="535"/>
        <v>0</v>
      </c>
      <c r="AL751" s="83">
        <f t="shared" si="536"/>
        <v>0</v>
      </c>
      <c r="AM751" s="83">
        <f t="shared" si="537"/>
        <v>0</v>
      </c>
      <c r="AN751" s="83">
        <f t="shared" si="538"/>
        <v>0</v>
      </c>
      <c r="AO751" s="83">
        <f t="shared" si="554"/>
        <v>0</v>
      </c>
      <c r="AP751" s="83">
        <f t="shared" si="540"/>
        <v>0</v>
      </c>
      <c r="AQ751" s="83">
        <f t="shared" si="541"/>
        <v>0</v>
      </c>
      <c r="AR751" s="83">
        <f t="shared" si="555"/>
        <v>0</v>
      </c>
      <c r="AT751" t="s">
        <v>15</v>
      </c>
    </row>
    <row r="752" spans="1:46" x14ac:dyDescent="0.25">
      <c r="A752" s="10" t="str">
        <f>KPCO_Additions_Summer!A752</f>
        <v>IQW_31-42</v>
      </c>
      <c r="B752" s="10">
        <f>KPCO_Additions_Summer!B752</f>
        <v>2025</v>
      </c>
      <c r="C752" s="10" t="str">
        <f>KPCO_Additions_Summer!C752</f>
        <v>DSM Resources</v>
      </c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2"/>
      <c r="R752" s="83">
        <f t="shared" si="520"/>
        <v>0</v>
      </c>
      <c r="S752" s="83">
        <f t="shared" si="521"/>
        <v>0</v>
      </c>
      <c r="T752" s="83">
        <f t="shared" si="522"/>
        <v>0</v>
      </c>
      <c r="U752" s="83">
        <f t="shared" si="523"/>
        <v>0</v>
      </c>
      <c r="V752" s="83">
        <f t="shared" si="546"/>
        <v>0</v>
      </c>
      <c r="W752" s="83">
        <f t="shared" si="546"/>
        <v>0</v>
      </c>
      <c r="X752" s="83">
        <f t="shared" si="526"/>
        <v>0</v>
      </c>
      <c r="Y752" s="83">
        <f t="shared" si="527"/>
        <v>0</v>
      </c>
      <c r="Z752" s="83">
        <f t="shared" si="528"/>
        <v>0</v>
      </c>
      <c r="AA752" s="83">
        <f t="shared" si="548"/>
        <v>0</v>
      </c>
      <c r="AB752" s="83">
        <f t="shared" si="547"/>
        <v>0</v>
      </c>
      <c r="AC752" s="83">
        <f t="shared" si="547"/>
        <v>0</v>
      </c>
      <c r="AD752" s="83">
        <f t="shared" si="549"/>
        <v>0</v>
      </c>
      <c r="AF752" s="83">
        <f t="shared" si="550"/>
        <v>0</v>
      </c>
      <c r="AG752" s="83">
        <f t="shared" si="551"/>
        <v>0</v>
      </c>
      <c r="AH752" s="83">
        <f t="shared" si="552"/>
        <v>0</v>
      </c>
      <c r="AI752" s="83">
        <f t="shared" si="553"/>
        <v>0</v>
      </c>
      <c r="AJ752" s="83">
        <f t="shared" si="534"/>
        <v>0</v>
      </c>
      <c r="AK752" s="83">
        <f t="shared" si="535"/>
        <v>0</v>
      </c>
      <c r="AL752" s="83">
        <f t="shared" si="536"/>
        <v>0</v>
      </c>
      <c r="AM752" s="83">
        <f t="shared" si="537"/>
        <v>0</v>
      </c>
      <c r="AN752" s="83">
        <f t="shared" si="538"/>
        <v>0</v>
      </c>
      <c r="AO752" s="83">
        <f t="shared" si="554"/>
        <v>0</v>
      </c>
      <c r="AP752" s="83">
        <f t="shared" si="540"/>
        <v>0</v>
      </c>
      <c r="AQ752" s="83">
        <f t="shared" si="541"/>
        <v>0</v>
      </c>
      <c r="AR752" s="83">
        <f t="shared" si="555"/>
        <v>0</v>
      </c>
      <c r="AT752" t="s">
        <v>15</v>
      </c>
    </row>
    <row r="753" spans="1:46" x14ac:dyDescent="0.25">
      <c r="A753" s="10" t="str">
        <f>KPCO_Additions_Summer!A753</f>
        <v>IQW_31-42</v>
      </c>
      <c r="B753" s="10">
        <f>KPCO_Additions_Summer!B753</f>
        <v>2026</v>
      </c>
      <c r="C753" s="10" t="str">
        <f>KPCO_Additions_Summer!C753</f>
        <v>DSM Resources</v>
      </c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2"/>
      <c r="R753" s="83">
        <f t="shared" si="520"/>
        <v>0</v>
      </c>
      <c r="S753" s="83">
        <f t="shared" si="521"/>
        <v>0</v>
      </c>
      <c r="T753" s="83">
        <f t="shared" si="522"/>
        <v>0</v>
      </c>
      <c r="U753" s="83">
        <f t="shared" si="523"/>
        <v>0</v>
      </c>
      <c r="V753" s="83">
        <f t="shared" si="546"/>
        <v>0</v>
      </c>
      <c r="W753" s="83">
        <f t="shared" si="546"/>
        <v>0</v>
      </c>
      <c r="X753" s="83">
        <f t="shared" si="526"/>
        <v>0</v>
      </c>
      <c r="Y753" s="83">
        <f t="shared" si="527"/>
        <v>0</v>
      </c>
      <c r="Z753" s="83">
        <f t="shared" si="528"/>
        <v>0</v>
      </c>
      <c r="AA753" s="83">
        <f t="shared" si="548"/>
        <v>0</v>
      </c>
      <c r="AB753" s="83">
        <f t="shared" si="547"/>
        <v>0</v>
      </c>
      <c r="AC753" s="83">
        <f t="shared" si="547"/>
        <v>0</v>
      </c>
      <c r="AD753" s="83">
        <f t="shared" si="549"/>
        <v>0</v>
      </c>
      <c r="AF753" s="83">
        <f t="shared" si="550"/>
        <v>0</v>
      </c>
      <c r="AG753" s="83">
        <f t="shared" si="551"/>
        <v>0</v>
      </c>
      <c r="AH753" s="83">
        <f t="shared" si="552"/>
        <v>0</v>
      </c>
      <c r="AI753" s="83">
        <f t="shared" si="553"/>
        <v>0</v>
      </c>
      <c r="AJ753" s="83">
        <f t="shared" si="534"/>
        <v>0</v>
      </c>
      <c r="AK753" s="83">
        <f t="shared" si="535"/>
        <v>0</v>
      </c>
      <c r="AL753" s="83">
        <f t="shared" si="536"/>
        <v>0</v>
      </c>
      <c r="AM753" s="83">
        <f t="shared" si="537"/>
        <v>0</v>
      </c>
      <c r="AN753" s="83">
        <f t="shared" si="538"/>
        <v>0</v>
      </c>
      <c r="AO753" s="83">
        <f t="shared" si="554"/>
        <v>0</v>
      </c>
      <c r="AP753" s="83">
        <f t="shared" si="540"/>
        <v>0</v>
      </c>
      <c r="AQ753" s="83">
        <f t="shared" si="541"/>
        <v>0</v>
      </c>
      <c r="AR753" s="83">
        <f t="shared" si="555"/>
        <v>0</v>
      </c>
      <c r="AT753" t="s">
        <v>15</v>
      </c>
    </row>
    <row r="754" spans="1:46" x14ac:dyDescent="0.25">
      <c r="A754" s="10" t="str">
        <f>KPCO_Additions_Summer!A754</f>
        <v>IQW_31-42</v>
      </c>
      <c r="B754" s="10">
        <f>KPCO_Additions_Summer!B754</f>
        <v>2027</v>
      </c>
      <c r="C754" s="10" t="str">
        <f>KPCO_Additions_Summer!C754</f>
        <v>DSM Resources</v>
      </c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2"/>
      <c r="R754" s="83">
        <f t="shared" si="520"/>
        <v>0</v>
      </c>
      <c r="S754" s="83">
        <f t="shared" si="521"/>
        <v>0</v>
      </c>
      <c r="T754" s="83">
        <f t="shared" si="522"/>
        <v>0</v>
      </c>
      <c r="U754" s="83">
        <f t="shared" si="523"/>
        <v>0</v>
      </c>
      <c r="V754" s="83">
        <f t="shared" si="546"/>
        <v>0</v>
      </c>
      <c r="W754" s="83">
        <f t="shared" si="546"/>
        <v>0</v>
      </c>
      <c r="X754" s="83">
        <f t="shared" si="526"/>
        <v>0</v>
      </c>
      <c r="Y754" s="83">
        <f t="shared" si="527"/>
        <v>0</v>
      </c>
      <c r="Z754" s="83">
        <f t="shared" si="528"/>
        <v>0</v>
      </c>
      <c r="AA754" s="83">
        <f t="shared" si="548"/>
        <v>0</v>
      </c>
      <c r="AB754" s="83">
        <f t="shared" si="547"/>
        <v>0</v>
      </c>
      <c r="AC754" s="83">
        <f t="shared" si="547"/>
        <v>0</v>
      </c>
      <c r="AD754" s="83">
        <f t="shared" si="549"/>
        <v>0</v>
      </c>
      <c r="AF754" s="83">
        <f t="shared" si="550"/>
        <v>0</v>
      </c>
      <c r="AG754" s="83">
        <f t="shared" si="551"/>
        <v>0</v>
      </c>
      <c r="AH754" s="83">
        <f t="shared" si="552"/>
        <v>0</v>
      </c>
      <c r="AI754" s="83">
        <f t="shared" si="553"/>
        <v>0</v>
      </c>
      <c r="AJ754" s="83">
        <f t="shared" si="534"/>
        <v>0</v>
      </c>
      <c r="AK754" s="83">
        <f t="shared" si="535"/>
        <v>0</v>
      </c>
      <c r="AL754" s="83">
        <f t="shared" si="536"/>
        <v>0</v>
      </c>
      <c r="AM754" s="83">
        <f t="shared" si="537"/>
        <v>0</v>
      </c>
      <c r="AN754" s="83">
        <f t="shared" si="538"/>
        <v>0</v>
      </c>
      <c r="AO754" s="83">
        <f t="shared" si="554"/>
        <v>0</v>
      </c>
      <c r="AP754" s="83">
        <f t="shared" si="540"/>
        <v>0</v>
      </c>
      <c r="AQ754" s="83">
        <f t="shared" si="541"/>
        <v>0</v>
      </c>
      <c r="AR754" s="83">
        <f t="shared" si="555"/>
        <v>0</v>
      </c>
      <c r="AT754" t="s">
        <v>15</v>
      </c>
    </row>
    <row r="755" spans="1:46" x14ac:dyDescent="0.25">
      <c r="A755" s="10" t="str">
        <f>KPCO_Additions_Summer!A755</f>
        <v>IQW_31-42</v>
      </c>
      <c r="B755" s="10">
        <f>KPCO_Additions_Summer!B755</f>
        <v>2028</v>
      </c>
      <c r="C755" s="10" t="str">
        <f>KPCO_Additions_Summer!C755</f>
        <v>DSM Resources</v>
      </c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2"/>
      <c r="R755" s="83">
        <f t="shared" si="520"/>
        <v>0</v>
      </c>
      <c r="S755" s="83">
        <f t="shared" si="521"/>
        <v>0</v>
      </c>
      <c r="T755" s="83">
        <f t="shared" si="522"/>
        <v>0</v>
      </c>
      <c r="U755" s="83">
        <f t="shared" si="523"/>
        <v>0</v>
      </c>
      <c r="V755" s="83">
        <f t="shared" si="546"/>
        <v>0</v>
      </c>
      <c r="W755" s="83">
        <f t="shared" si="546"/>
        <v>0</v>
      </c>
      <c r="X755" s="83">
        <f t="shared" si="526"/>
        <v>0</v>
      </c>
      <c r="Y755" s="83">
        <f t="shared" si="527"/>
        <v>0</v>
      </c>
      <c r="Z755" s="83">
        <f t="shared" si="528"/>
        <v>0</v>
      </c>
      <c r="AA755" s="83">
        <f t="shared" si="548"/>
        <v>0</v>
      </c>
      <c r="AB755" s="83">
        <f t="shared" si="547"/>
        <v>0</v>
      </c>
      <c r="AC755" s="83">
        <f t="shared" si="547"/>
        <v>0</v>
      </c>
      <c r="AD755" s="83">
        <f t="shared" si="549"/>
        <v>0</v>
      </c>
      <c r="AF755" s="83">
        <f t="shared" si="550"/>
        <v>0</v>
      </c>
      <c r="AG755" s="83">
        <f t="shared" si="551"/>
        <v>0</v>
      </c>
      <c r="AH755" s="83">
        <f t="shared" si="552"/>
        <v>0</v>
      </c>
      <c r="AI755" s="83">
        <f t="shared" si="553"/>
        <v>0</v>
      </c>
      <c r="AJ755" s="83">
        <f t="shared" si="534"/>
        <v>0</v>
      </c>
      <c r="AK755" s="83">
        <f t="shared" si="535"/>
        <v>0</v>
      </c>
      <c r="AL755" s="83">
        <f t="shared" si="536"/>
        <v>0</v>
      </c>
      <c r="AM755" s="83">
        <f t="shared" si="537"/>
        <v>0</v>
      </c>
      <c r="AN755" s="83">
        <f t="shared" si="538"/>
        <v>0</v>
      </c>
      <c r="AO755" s="83">
        <f t="shared" si="554"/>
        <v>0</v>
      </c>
      <c r="AP755" s="83">
        <f t="shared" si="540"/>
        <v>0</v>
      </c>
      <c r="AQ755" s="83">
        <f t="shared" si="541"/>
        <v>0</v>
      </c>
      <c r="AR755" s="83">
        <f t="shared" si="555"/>
        <v>0</v>
      </c>
      <c r="AT755" t="s">
        <v>15</v>
      </c>
    </row>
    <row r="756" spans="1:46" x14ac:dyDescent="0.25">
      <c r="A756" s="10" t="str">
        <f>KPCO_Additions_Summer!A756</f>
        <v>IQW_31-42</v>
      </c>
      <c r="B756" s="10">
        <f>KPCO_Additions_Summer!B756</f>
        <v>2029</v>
      </c>
      <c r="C756" s="10" t="str">
        <f>KPCO_Additions_Summer!C756</f>
        <v>DSM Resources</v>
      </c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2"/>
      <c r="R756" s="83">
        <f t="shared" si="520"/>
        <v>0</v>
      </c>
      <c r="S756" s="83">
        <f t="shared" si="521"/>
        <v>0</v>
      </c>
      <c r="T756" s="83">
        <f t="shared" si="522"/>
        <v>0</v>
      </c>
      <c r="U756" s="83">
        <f t="shared" si="523"/>
        <v>0</v>
      </c>
      <c r="V756" s="83">
        <f t="shared" si="546"/>
        <v>0</v>
      </c>
      <c r="W756" s="83">
        <f t="shared" si="546"/>
        <v>0</v>
      </c>
      <c r="X756" s="83">
        <f t="shared" si="526"/>
        <v>0</v>
      </c>
      <c r="Y756" s="83">
        <f t="shared" si="527"/>
        <v>0</v>
      </c>
      <c r="Z756" s="83">
        <f t="shared" si="528"/>
        <v>0</v>
      </c>
      <c r="AA756" s="83">
        <f t="shared" si="548"/>
        <v>0</v>
      </c>
      <c r="AB756" s="83">
        <f t="shared" si="547"/>
        <v>0</v>
      </c>
      <c r="AC756" s="83">
        <f t="shared" si="547"/>
        <v>0</v>
      </c>
      <c r="AD756" s="83">
        <f t="shared" si="549"/>
        <v>0</v>
      </c>
      <c r="AF756" s="83">
        <f t="shared" si="550"/>
        <v>0</v>
      </c>
      <c r="AG756" s="83">
        <f t="shared" si="551"/>
        <v>0</v>
      </c>
      <c r="AH756" s="83">
        <f t="shared" si="552"/>
        <v>0</v>
      </c>
      <c r="AI756" s="83">
        <f t="shared" si="553"/>
        <v>0</v>
      </c>
      <c r="AJ756" s="83">
        <f t="shared" si="534"/>
        <v>0</v>
      </c>
      <c r="AK756" s="83">
        <f t="shared" si="535"/>
        <v>0</v>
      </c>
      <c r="AL756" s="83">
        <f t="shared" si="536"/>
        <v>0</v>
      </c>
      <c r="AM756" s="83">
        <f t="shared" si="537"/>
        <v>0</v>
      </c>
      <c r="AN756" s="83">
        <f t="shared" si="538"/>
        <v>0</v>
      </c>
      <c r="AO756" s="83">
        <f t="shared" si="554"/>
        <v>0</v>
      </c>
      <c r="AP756" s="83">
        <f t="shared" si="540"/>
        <v>0</v>
      </c>
      <c r="AQ756" s="83">
        <f t="shared" si="541"/>
        <v>0</v>
      </c>
      <c r="AR756" s="83">
        <f t="shared" si="555"/>
        <v>0</v>
      </c>
      <c r="AT756" t="s">
        <v>15</v>
      </c>
    </row>
    <row r="757" spans="1:46" x14ac:dyDescent="0.25">
      <c r="A757" s="10" t="str">
        <f>KPCO_Additions_Summer!A757</f>
        <v>IQW_31-42</v>
      </c>
      <c r="B757" s="10">
        <f>KPCO_Additions_Summer!B757</f>
        <v>2030</v>
      </c>
      <c r="C757" s="10" t="str">
        <f>KPCO_Additions_Summer!C757</f>
        <v>DSM Resources</v>
      </c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2"/>
      <c r="R757" s="83">
        <f t="shared" si="520"/>
        <v>0</v>
      </c>
      <c r="S757" s="83">
        <f t="shared" si="521"/>
        <v>0</v>
      </c>
      <c r="T757" s="83">
        <f t="shared" si="522"/>
        <v>0</v>
      </c>
      <c r="U757" s="83">
        <f t="shared" si="523"/>
        <v>0</v>
      </c>
      <c r="V757" s="83">
        <f t="shared" si="546"/>
        <v>0</v>
      </c>
      <c r="W757" s="83">
        <f t="shared" si="546"/>
        <v>0</v>
      </c>
      <c r="X757" s="83">
        <f t="shared" si="526"/>
        <v>0</v>
      </c>
      <c r="Y757" s="83">
        <f t="shared" si="527"/>
        <v>0</v>
      </c>
      <c r="Z757" s="83">
        <f t="shared" si="528"/>
        <v>0</v>
      </c>
      <c r="AA757" s="83">
        <f t="shared" si="548"/>
        <v>0</v>
      </c>
      <c r="AB757" s="83">
        <f t="shared" si="547"/>
        <v>0</v>
      </c>
      <c r="AC757" s="83">
        <f t="shared" si="547"/>
        <v>0</v>
      </c>
      <c r="AD757" s="83">
        <f t="shared" si="549"/>
        <v>0</v>
      </c>
      <c r="AF757" s="83">
        <f t="shared" si="550"/>
        <v>0</v>
      </c>
      <c r="AG757" s="83">
        <f t="shared" si="551"/>
        <v>0</v>
      </c>
      <c r="AH757" s="83">
        <f t="shared" si="552"/>
        <v>0</v>
      </c>
      <c r="AI757" s="83">
        <f t="shared" si="553"/>
        <v>0</v>
      </c>
      <c r="AJ757" s="83">
        <f t="shared" si="534"/>
        <v>0</v>
      </c>
      <c r="AK757" s="83">
        <f t="shared" si="535"/>
        <v>0</v>
      </c>
      <c r="AL757" s="83">
        <f t="shared" si="536"/>
        <v>0</v>
      </c>
      <c r="AM757" s="83">
        <f t="shared" si="537"/>
        <v>0</v>
      </c>
      <c r="AN757" s="83">
        <f t="shared" si="538"/>
        <v>0</v>
      </c>
      <c r="AO757" s="83">
        <f t="shared" si="554"/>
        <v>0</v>
      </c>
      <c r="AP757" s="83">
        <f t="shared" si="540"/>
        <v>0</v>
      </c>
      <c r="AQ757" s="83">
        <f t="shared" si="541"/>
        <v>0</v>
      </c>
      <c r="AR757" s="83">
        <f t="shared" si="555"/>
        <v>0</v>
      </c>
      <c r="AT757" t="s">
        <v>15</v>
      </c>
    </row>
    <row r="758" spans="1:46" x14ac:dyDescent="0.25">
      <c r="A758" s="10" t="str">
        <f>KPCO_Additions_Summer!A758</f>
        <v>IQW_31-42</v>
      </c>
      <c r="B758" s="10">
        <f>KPCO_Additions_Summer!B758</f>
        <v>2031</v>
      </c>
      <c r="C758" s="10" t="str">
        <f>KPCO_Additions_Summer!C758</f>
        <v>DSM Resources</v>
      </c>
      <c r="D758" s="124">
        <v>8.1660797713194844E-2</v>
      </c>
      <c r="E758" s="124">
        <v>8.1660797713194844E-2</v>
      </c>
      <c r="F758" s="124">
        <v>8.1660797713194844E-2</v>
      </c>
      <c r="G758" s="124">
        <v>8.1660797713194844E-2</v>
      </c>
      <c r="H758" s="124">
        <v>8.1660797713194844E-2</v>
      </c>
      <c r="I758" s="103">
        <v>0.11484554992446813</v>
      </c>
      <c r="J758" s="103">
        <v>8.1660797713194844E-2</v>
      </c>
      <c r="K758" s="103">
        <v>8.1660797713194844E-2</v>
      </c>
      <c r="L758" s="103">
        <v>8.1660797713194844E-2</v>
      </c>
      <c r="M758" s="103">
        <v>8.1660797713194844E-2</v>
      </c>
      <c r="N758" s="103"/>
      <c r="O758" s="103"/>
      <c r="P758" s="102"/>
      <c r="R758" s="83">
        <f t="shared" si="520"/>
        <v>8.1660797713194844E-2</v>
      </c>
      <c r="S758" s="83">
        <f t="shared" si="521"/>
        <v>8.1660797713194844E-2</v>
      </c>
      <c r="T758" s="83">
        <f t="shared" si="522"/>
        <v>8.1660797713194844E-2</v>
      </c>
      <c r="U758" s="83">
        <f t="shared" si="523"/>
        <v>8.1660797713194844E-2</v>
      </c>
      <c r="V758" s="83">
        <f t="shared" si="546"/>
        <v>8.1660797713194844E-2</v>
      </c>
      <c r="W758" s="83">
        <f t="shared" si="546"/>
        <v>0.11484554992446813</v>
      </c>
      <c r="X758" s="83">
        <f t="shared" si="526"/>
        <v>8.1660797713194844E-2</v>
      </c>
      <c r="Y758" s="83">
        <f t="shared" si="527"/>
        <v>8.1660797713194844E-2</v>
      </c>
      <c r="Z758" s="83">
        <f t="shared" si="528"/>
        <v>8.1660797713194844E-2</v>
      </c>
      <c r="AA758" s="83">
        <f t="shared" si="548"/>
        <v>8.1660797713194844E-2</v>
      </c>
      <c r="AB758" s="83">
        <f t="shared" si="547"/>
        <v>0</v>
      </c>
      <c r="AC758" s="83">
        <f t="shared" si="547"/>
        <v>0</v>
      </c>
      <c r="AD758" s="83">
        <f t="shared" si="549"/>
        <v>0</v>
      </c>
      <c r="AF758" s="83">
        <f t="shared" si="550"/>
        <v>8.1660797713194844E-2</v>
      </c>
      <c r="AG758" s="83">
        <f t="shared" si="551"/>
        <v>8.1660797713194844E-2</v>
      </c>
      <c r="AH758" s="83">
        <f t="shared" si="552"/>
        <v>8.1660797713194844E-2</v>
      </c>
      <c r="AI758" s="83">
        <f t="shared" si="553"/>
        <v>8.1660797713194844E-2</v>
      </c>
      <c r="AJ758" s="83">
        <f t="shared" si="534"/>
        <v>8.1660797713194844E-2</v>
      </c>
      <c r="AK758" s="83">
        <f t="shared" si="535"/>
        <v>0.11484554992446813</v>
      </c>
      <c r="AL758" s="83">
        <f t="shared" si="536"/>
        <v>8.1660797713194844E-2</v>
      </c>
      <c r="AM758" s="83">
        <f t="shared" si="537"/>
        <v>8.1660797713194844E-2</v>
      </c>
      <c r="AN758" s="83">
        <f t="shared" si="538"/>
        <v>8.1660797713194844E-2</v>
      </c>
      <c r="AO758" s="83">
        <f t="shared" si="554"/>
        <v>8.1660797713194844E-2</v>
      </c>
      <c r="AP758" s="83">
        <f t="shared" si="540"/>
        <v>0</v>
      </c>
      <c r="AQ758" s="83">
        <f t="shared" si="541"/>
        <v>0</v>
      </c>
      <c r="AR758" s="83">
        <f t="shared" si="555"/>
        <v>0</v>
      </c>
      <c r="AT758" t="s">
        <v>15</v>
      </c>
    </row>
    <row r="759" spans="1:46" x14ac:dyDescent="0.25">
      <c r="A759" s="10" t="str">
        <f>KPCO_Additions_Summer!A759</f>
        <v>IQW_31-42</v>
      </c>
      <c r="B759" s="10">
        <f>KPCO_Additions_Summer!B759</f>
        <v>2032</v>
      </c>
      <c r="C759" s="10" t="str">
        <f>KPCO_Additions_Summer!C759</f>
        <v>DSM Resources</v>
      </c>
      <c r="D759" s="124">
        <v>0.15664365687521545</v>
      </c>
      <c r="E759" s="124">
        <v>0.15664365687521545</v>
      </c>
      <c r="F759" s="124">
        <v>0.15664365687521545</v>
      </c>
      <c r="G759" s="124">
        <v>0.15664365687521545</v>
      </c>
      <c r="H759" s="124">
        <v>0.15664365687521545</v>
      </c>
      <c r="I759" s="103">
        <v>0.22029942665018806</v>
      </c>
      <c r="J759" s="103">
        <v>0.15664365687521545</v>
      </c>
      <c r="K759" s="103">
        <v>0.15664365687521545</v>
      </c>
      <c r="L759" s="103">
        <v>0.15664365687521545</v>
      </c>
      <c r="M759" s="103">
        <v>0.15664365687521545</v>
      </c>
      <c r="N759" s="103"/>
      <c r="O759" s="103"/>
      <c r="P759" s="102"/>
      <c r="R759" s="83">
        <f t="shared" si="520"/>
        <v>0.15664365687521545</v>
      </c>
      <c r="S759" s="83">
        <f t="shared" si="521"/>
        <v>0.15664365687521545</v>
      </c>
      <c r="T759" s="83">
        <f t="shared" si="522"/>
        <v>0.15664365687521545</v>
      </c>
      <c r="U759" s="83">
        <f t="shared" si="523"/>
        <v>0.15664365687521545</v>
      </c>
      <c r="V759" s="83">
        <f t="shared" si="546"/>
        <v>0.15664365687521545</v>
      </c>
      <c r="W759" s="83">
        <f t="shared" si="546"/>
        <v>0.22029942665018806</v>
      </c>
      <c r="X759" s="83">
        <f t="shared" si="526"/>
        <v>0.15664365687521545</v>
      </c>
      <c r="Y759" s="83">
        <f t="shared" si="527"/>
        <v>0.15664365687521545</v>
      </c>
      <c r="Z759" s="83">
        <f t="shared" si="528"/>
        <v>0.15664365687521545</v>
      </c>
      <c r="AA759" s="83">
        <f t="shared" si="548"/>
        <v>0.15664365687521545</v>
      </c>
      <c r="AB759" s="83">
        <f t="shared" si="547"/>
        <v>0</v>
      </c>
      <c r="AC759" s="83">
        <f t="shared" si="547"/>
        <v>0</v>
      </c>
      <c r="AD759" s="83">
        <f t="shared" si="549"/>
        <v>0</v>
      </c>
      <c r="AF759" s="83">
        <f t="shared" si="550"/>
        <v>0.15664365687521545</v>
      </c>
      <c r="AG759" s="83">
        <f t="shared" si="551"/>
        <v>0.15664365687521545</v>
      </c>
      <c r="AH759" s="83">
        <f t="shared" si="552"/>
        <v>0.15664365687521545</v>
      </c>
      <c r="AI759" s="83">
        <f t="shared" si="553"/>
        <v>0.15664365687521545</v>
      </c>
      <c r="AJ759" s="83">
        <f t="shared" si="534"/>
        <v>0.15664365687521545</v>
      </c>
      <c r="AK759" s="83">
        <f t="shared" si="535"/>
        <v>0.22029942665018806</v>
      </c>
      <c r="AL759" s="83">
        <f t="shared" si="536"/>
        <v>0.15664365687521545</v>
      </c>
      <c r="AM759" s="83">
        <f t="shared" si="537"/>
        <v>0.15664365687521545</v>
      </c>
      <c r="AN759" s="83">
        <f t="shared" si="538"/>
        <v>0.15664365687521545</v>
      </c>
      <c r="AO759" s="83">
        <f t="shared" si="554"/>
        <v>0.15664365687521545</v>
      </c>
      <c r="AP759" s="83">
        <f t="shared" si="540"/>
        <v>0</v>
      </c>
      <c r="AQ759" s="83">
        <f t="shared" si="541"/>
        <v>0</v>
      </c>
      <c r="AR759" s="83">
        <f t="shared" si="555"/>
        <v>0</v>
      </c>
      <c r="AT759" t="s">
        <v>15</v>
      </c>
    </row>
    <row r="760" spans="1:46" x14ac:dyDescent="0.25">
      <c r="A760" s="10" t="str">
        <f>KPCO_Additions_Summer!A760</f>
        <v>IQW_31-42</v>
      </c>
      <c r="B760" s="10">
        <f>KPCO_Additions_Summer!B760</f>
        <v>2033</v>
      </c>
      <c r="C760" s="10" t="str">
        <f>KPCO_Additions_Summer!C760</f>
        <v>DSM Resources</v>
      </c>
      <c r="D760" s="124">
        <v>0.22454476596722842</v>
      </c>
      <c r="E760" s="124">
        <v>0.22454476596722842</v>
      </c>
      <c r="F760" s="124">
        <v>0.22454476596722842</v>
      </c>
      <c r="G760" s="124">
        <v>0.22454476596722842</v>
      </c>
      <c r="H760" s="124">
        <v>0.22454476596722842</v>
      </c>
      <c r="I760" s="103">
        <v>0.31579372051616017</v>
      </c>
      <c r="J760" s="103">
        <v>0.22454476596722842</v>
      </c>
      <c r="K760" s="103">
        <v>0.22454476596722842</v>
      </c>
      <c r="L760" s="103">
        <v>0.22454476596722842</v>
      </c>
      <c r="M760" s="103">
        <v>0.22454476596722842</v>
      </c>
      <c r="N760" s="103"/>
      <c r="O760" s="103"/>
      <c r="P760" s="102"/>
      <c r="R760" s="83">
        <f t="shared" si="520"/>
        <v>0.22454476596722842</v>
      </c>
      <c r="S760" s="83">
        <f t="shared" si="521"/>
        <v>0.22454476596722842</v>
      </c>
      <c r="T760" s="83">
        <f t="shared" si="522"/>
        <v>0.22454476596722842</v>
      </c>
      <c r="U760" s="83">
        <f t="shared" si="523"/>
        <v>0.22454476596722842</v>
      </c>
      <c r="V760" s="83">
        <f t="shared" si="546"/>
        <v>0.22454476596722842</v>
      </c>
      <c r="W760" s="83">
        <f t="shared" si="546"/>
        <v>0.31579372051616017</v>
      </c>
      <c r="X760" s="83">
        <f t="shared" si="526"/>
        <v>0.22454476596722842</v>
      </c>
      <c r="Y760" s="83">
        <f t="shared" si="527"/>
        <v>0.22454476596722842</v>
      </c>
      <c r="Z760" s="83">
        <f t="shared" si="528"/>
        <v>0.22454476596722842</v>
      </c>
      <c r="AA760" s="83">
        <f t="shared" si="548"/>
        <v>0.22454476596722842</v>
      </c>
      <c r="AB760" s="83">
        <f t="shared" si="547"/>
        <v>0</v>
      </c>
      <c r="AC760" s="83">
        <f t="shared" si="547"/>
        <v>0</v>
      </c>
      <c r="AD760" s="83">
        <f t="shared" si="549"/>
        <v>0</v>
      </c>
      <c r="AF760" s="83">
        <f t="shared" si="550"/>
        <v>0.22454476596722842</v>
      </c>
      <c r="AG760" s="83">
        <f t="shared" si="551"/>
        <v>0.22454476596722842</v>
      </c>
      <c r="AH760" s="83">
        <f t="shared" si="552"/>
        <v>0.22454476596722842</v>
      </c>
      <c r="AI760" s="83">
        <f t="shared" si="553"/>
        <v>0.22454476596722842</v>
      </c>
      <c r="AJ760" s="83">
        <f t="shared" si="534"/>
        <v>0.22454476596722842</v>
      </c>
      <c r="AK760" s="83">
        <f t="shared" si="535"/>
        <v>0.31579372051616017</v>
      </c>
      <c r="AL760" s="83">
        <f t="shared" si="536"/>
        <v>0.22454476596722842</v>
      </c>
      <c r="AM760" s="83">
        <f t="shared" si="537"/>
        <v>0.22454476596722842</v>
      </c>
      <c r="AN760" s="83">
        <f t="shared" si="538"/>
        <v>0.22454476596722842</v>
      </c>
      <c r="AO760" s="83">
        <f t="shared" si="554"/>
        <v>0.22454476596722842</v>
      </c>
      <c r="AP760" s="83">
        <f t="shared" si="540"/>
        <v>0</v>
      </c>
      <c r="AQ760" s="83">
        <f t="shared" si="541"/>
        <v>0</v>
      </c>
      <c r="AR760" s="83">
        <f t="shared" si="555"/>
        <v>0</v>
      </c>
      <c r="AT760" t="s">
        <v>15</v>
      </c>
    </row>
    <row r="761" spans="1:46" x14ac:dyDescent="0.25">
      <c r="A761" s="10" t="str">
        <f>KPCO_Additions_Summer!A761</f>
        <v>IQW_31-42</v>
      </c>
      <c r="B761" s="10">
        <f>KPCO_Additions_Summer!B761</f>
        <v>2034</v>
      </c>
      <c r="C761" s="10" t="str">
        <f>KPCO_Additions_Summer!C761</f>
        <v>DSM Resources</v>
      </c>
      <c r="D761" s="124">
        <v>0.28502716242374548</v>
      </c>
      <c r="E761" s="124">
        <v>0.28502716242374548</v>
      </c>
      <c r="F761" s="124">
        <v>0.28502716242374548</v>
      </c>
      <c r="G761" s="124">
        <v>0.28502716242374548</v>
      </c>
      <c r="H761" s="124">
        <v>0.28502716242374548</v>
      </c>
      <c r="I761" s="103">
        <v>0.40085453643170249</v>
      </c>
      <c r="J761" s="103">
        <v>0.28502716242374548</v>
      </c>
      <c r="K761" s="103">
        <v>0.28502716242374548</v>
      </c>
      <c r="L761" s="103">
        <v>0.28502716242374548</v>
      </c>
      <c r="M761" s="103">
        <v>0.28502716242374548</v>
      </c>
      <c r="N761" s="103"/>
      <c r="O761" s="103"/>
      <c r="P761" s="102"/>
      <c r="R761" s="83">
        <f t="shared" si="520"/>
        <v>0.28502716242374548</v>
      </c>
      <c r="S761" s="83">
        <f t="shared" si="521"/>
        <v>0.28502716242374548</v>
      </c>
      <c r="T761" s="83">
        <f t="shared" si="522"/>
        <v>0.28502716242374548</v>
      </c>
      <c r="U761" s="83">
        <f t="shared" si="523"/>
        <v>0.28502716242374548</v>
      </c>
      <c r="V761" s="83">
        <f t="shared" ref="V761:W776" si="556">H761</f>
        <v>0.28502716242374548</v>
      </c>
      <c r="W761" s="83">
        <f t="shared" si="556"/>
        <v>0.40085453643170249</v>
      </c>
      <c r="X761" s="83">
        <f t="shared" si="526"/>
        <v>0.28502716242374548</v>
      </c>
      <c r="Y761" s="83">
        <f t="shared" si="527"/>
        <v>0.28502716242374548</v>
      </c>
      <c r="Z761" s="83">
        <f t="shared" si="528"/>
        <v>0.28502716242374548</v>
      </c>
      <c r="AA761" s="83">
        <f t="shared" si="548"/>
        <v>0.28502716242374548</v>
      </c>
      <c r="AB761" s="83">
        <f t="shared" ref="AB761:AC776" si="557">N761</f>
        <v>0</v>
      </c>
      <c r="AC761" s="83">
        <f t="shared" si="557"/>
        <v>0</v>
      </c>
      <c r="AD761" s="83">
        <f t="shared" si="549"/>
        <v>0</v>
      </c>
      <c r="AF761" s="83">
        <f t="shared" si="550"/>
        <v>0.28502716242374548</v>
      </c>
      <c r="AG761" s="83">
        <f t="shared" si="551"/>
        <v>0.28502716242374548</v>
      </c>
      <c r="AH761" s="83">
        <f t="shared" si="552"/>
        <v>0.28502716242374548</v>
      </c>
      <c r="AI761" s="83">
        <f t="shared" si="553"/>
        <v>0.28502716242374548</v>
      </c>
      <c r="AJ761" s="83">
        <f t="shared" si="534"/>
        <v>0.28502716242374548</v>
      </c>
      <c r="AK761" s="83">
        <f t="shared" si="535"/>
        <v>0.40085453643170249</v>
      </c>
      <c r="AL761" s="83">
        <f t="shared" si="536"/>
        <v>0.28502716242374548</v>
      </c>
      <c r="AM761" s="83">
        <f t="shared" si="537"/>
        <v>0.28502716242374548</v>
      </c>
      <c r="AN761" s="83">
        <f t="shared" si="538"/>
        <v>0.28502716242374548</v>
      </c>
      <c r="AO761" s="83">
        <f t="shared" si="554"/>
        <v>0.28502716242374548</v>
      </c>
      <c r="AP761" s="83">
        <f t="shared" si="540"/>
        <v>0</v>
      </c>
      <c r="AQ761" s="83">
        <f t="shared" si="541"/>
        <v>0</v>
      </c>
      <c r="AR761" s="83">
        <f t="shared" si="555"/>
        <v>0</v>
      </c>
      <c r="AT761" t="s">
        <v>15</v>
      </c>
    </row>
    <row r="762" spans="1:46" x14ac:dyDescent="0.25">
      <c r="A762" s="10" t="str">
        <f>KPCO_Additions_Summer!A762</f>
        <v>IQW_31-42</v>
      </c>
      <c r="B762" s="10">
        <f>KPCO_Additions_Summer!B762</f>
        <v>2035</v>
      </c>
      <c r="C762" s="10" t="str">
        <f>KPCO_Additions_Summer!C762</f>
        <v>DSM Resources</v>
      </c>
      <c r="D762" s="124">
        <v>0.3393905760570477</v>
      </c>
      <c r="E762" s="124">
        <v>0.3393905760570477</v>
      </c>
      <c r="F762" s="124">
        <v>0.3393905760570477</v>
      </c>
      <c r="G762" s="124">
        <v>0.3393905760570477</v>
      </c>
      <c r="H762" s="124">
        <v>0.3393905760570477</v>
      </c>
      <c r="I762" s="103">
        <v>0.47730977945315423</v>
      </c>
      <c r="J762" s="103">
        <v>0.3393905760570477</v>
      </c>
      <c r="K762" s="103">
        <v>0.3393905760570477</v>
      </c>
      <c r="L762" s="103">
        <v>0.3393905760570477</v>
      </c>
      <c r="M762" s="103">
        <v>0.3393905760570477</v>
      </c>
      <c r="N762" s="103"/>
      <c r="O762" s="103"/>
      <c r="P762" s="102"/>
      <c r="R762" s="83">
        <f t="shared" si="520"/>
        <v>0.3393905760570477</v>
      </c>
      <c r="S762" s="83">
        <f t="shared" si="521"/>
        <v>0.3393905760570477</v>
      </c>
      <c r="T762" s="83">
        <f t="shared" si="522"/>
        <v>0.3393905760570477</v>
      </c>
      <c r="U762" s="83">
        <f t="shared" si="523"/>
        <v>0.3393905760570477</v>
      </c>
      <c r="V762" s="83">
        <f t="shared" si="556"/>
        <v>0.3393905760570477</v>
      </c>
      <c r="W762" s="83">
        <f t="shared" si="556"/>
        <v>0.47730977945315423</v>
      </c>
      <c r="X762" s="83">
        <f t="shared" si="526"/>
        <v>0.3393905760570477</v>
      </c>
      <c r="Y762" s="83">
        <f t="shared" si="527"/>
        <v>0.3393905760570477</v>
      </c>
      <c r="Z762" s="83">
        <f t="shared" si="528"/>
        <v>0.3393905760570477</v>
      </c>
      <c r="AA762" s="83">
        <f t="shared" si="548"/>
        <v>0.3393905760570477</v>
      </c>
      <c r="AB762" s="83">
        <f t="shared" si="557"/>
        <v>0</v>
      </c>
      <c r="AC762" s="83">
        <f t="shared" si="557"/>
        <v>0</v>
      </c>
      <c r="AD762" s="83">
        <f t="shared" si="549"/>
        <v>0</v>
      </c>
      <c r="AF762" s="83">
        <f t="shared" si="550"/>
        <v>0.3393905760570477</v>
      </c>
      <c r="AG762" s="83">
        <f t="shared" si="551"/>
        <v>0.3393905760570477</v>
      </c>
      <c r="AH762" s="83">
        <f t="shared" si="552"/>
        <v>0.3393905760570477</v>
      </c>
      <c r="AI762" s="83">
        <f t="shared" si="553"/>
        <v>0.3393905760570477</v>
      </c>
      <c r="AJ762" s="83">
        <f t="shared" si="534"/>
        <v>0.3393905760570477</v>
      </c>
      <c r="AK762" s="83">
        <f t="shared" si="535"/>
        <v>0.47730977945315423</v>
      </c>
      <c r="AL762" s="83">
        <f t="shared" si="536"/>
        <v>0.3393905760570477</v>
      </c>
      <c r="AM762" s="83">
        <f t="shared" si="537"/>
        <v>0.3393905760570477</v>
      </c>
      <c r="AN762" s="83">
        <f t="shared" si="538"/>
        <v>0.3393905760570477</v>
      </c>
      <c r="AO762" s="83">
        <f t="shared" si="554"/>
        <v>0.3393905760570477</v>
      </c>
      <c r="AP762" s="83">
        <f t="shared" si="540"/>
        <v>0</v>
      </c>
      <c r="AQ762" s="83">
        <f t="shared" si="541"/>
        <v>0</v>
      </c>
      <c r="AR762" s="83">
        <f t="shared" si="555"/>
        <v>0</v>
      </c>
      <c r="AT762" t="s">
        <v>15</v>
      </c>
    </row>
    <row r="763" spans="1:46" x14ac:dyDescent="0.25">
      <c r="A763" s="10" t="str">
        <f>KPCO_Additions_Summer!A763</f>
        <v>IQW_31-42</v>
      </c>
      <c r="B763" s="10">
        <f>KPCO_Additions_Summer!B763</f>
        <v>2036</v>
      </c>
      <c r="C763" s="10" t="str">
        <f>KPCO_Additions_Summer!C763</f>
        <v>DSM Resources</v>
      </c>
      <c r="D763" s="124">
        <v>0.385808040821565</v>
      </c>
      <c r="E763" s="124">
        <v>0.385808040821565</v>
      </c>
      <c r="F763" s="124">
        <v>0.385808040821565</v>
      </c>
      <c r="G763" s="124">
        <v>0.385808040821565</v>
      </c>
      <c r="H763" s="124">
        <v>0.385808040821565</v>
      </c>
      <c r="I763" s="103">
        <v>0.54259005366383894</v>
      </c>
      <c r="J763" s="103">
        <v>0.385808040821565</v>
      </c>
      <c r="K763" s="103">
        <v>0.385808040821565</v>
      </c>
      <c r="L763" s="103">
        <v>0.385808040821565</v>
      </c>
      <c r="M763" s="103">
        <v>0.385808040821565</v>
      </c>
      <c r="N763" s="103"/>
      <c r="O763" s="103"/>
      <c r="P763" s="102"/>
      <c r="R763" s="83">
        <f t="shared" si="520"/>
        <v>0.385808040821565</v>
      </c>
      <c r="S763" s="83">
        <f t="shared" si="521"/>
        <v>0.385808040821565</v>
      </c>
      <c r="T763" s="83">
        <f t="shared" si="522"/>
        <v>0.385808040821565</v>
      </c>
      <c r="U763" s="83">
        <f t="shared" si="523"/>
        <v>0.385808040821565</v>
      </c>
      <c r="V763" s="83">
        <f t="shared" si="556"/>
        <v>0.385808040821565</v>
      </c>
      <c r="W763" s="83">
        <f t="shared" si="556"/>
        <v>0.54259005366383894</v>
      </c>
      <c r="X763" s="83">
        <f t="shared" si="526"/>
        <v>0.385808040821565</v>
      </c>
      <c r="Y763" s="83">
        <f t="shared" si="527"/>
        <v>0.385808040821565</v>
      </c>
      <c r="Z763" s="83">
        <f t="shared" si="528"/>
        <v>0.385808040821565</v>
      </c>
      <c r="AA763" s="83">
        <f t="shared" si="548"/>
        <v>0.385808040821565</v>
      </c>
      <c r="AB763" s="83">
        <f t="shared" si="557"/>
        <v>0</v>
      </c>
      <c r="AC763" s="83">
        <f t="shared" si="557"/>
        <v>0</v>
      </c>
      <c r="AD763" s="83">
        <f t="shared" si="549"/>
        <v>0</v>
      </c>
      <c r="AF763" s="83">
        <f t="shared" si="550"/>
        <v>0.385808040821565</v>
      </c>
      <c r="AG763" s="83">
        <f t="shared" si="551"/>
        <v>0.385808040821565</v>
      </c>
      <c r="AH763" s="83">
        <f t="shared" si="552"/>
        <v>0.385808040821565</v>
      </c>
      <c r="AI763" s="83">
        <f t="shared" si="553"/>
        <v>0.385808040821565</v>
      </c>
      <c r="AJ763" s="83">
        <f t="shared" si="534"/>
        <v>0.385808040821565</v>
      </c>
      <c r="AK763" s="83">
        <f t="shared" si="535"/>
        <v>0.54259005366383894</v>
      </c>
      <c r="AL763" s="83">
        <f t="shared" si="536"/>
        <v>0.385808040821565</v>
      </c>
      <c r="AM763" s="83">
        <f t="shared" si="537"/>
        <v>0.385808040821565</v>
      </c>
      <c r="AN763" s="83">
        <f t="shared" si="538"/>
        <v>0.385808040821565</v>
      </c>
      <c r="AO763" s="83">
        <f t="shared" si="554"/>
        <v>0.385808040821565</v>
      </c>
      <c r="AP763" s="83">
        <f t="shared" si="540"/>
        <v>0</v>
      </c>
      <c r="AQ763" s="83">
        <f t="shared" si="541"/>
        <v>0</v>
      </c>
      <c r="AR763" s="83">
        <f t="shared" si="555"/>
        <v>0</v>
      </c>
      <c r="AT763" t="s">
        <v>15</v>
      </c>
    </row>
    <row r="764" spans="1:46" x14ac:dyDescent="0.25">
      <c r="A764" s="10" t="str">
        <f>KPCO_Additions_Summer!A764</f>
        <v>IQW_31-42</v>
      </c>
      <c r="B764" s="10">
        <f>KPCO_Additions_Summer!B764</f>
        <v>2037</v>
      </c>
      <c r="C764" s="10" t="str">
        <f>KPCO_Additions_Summer!C764</f>
        <v>DSM Resources</v>
      </c>
      <c r="D764" s="124">
        <v>0.42448477783383992</v>
      </c>
      <c r="E764" s="124">
        <v>0.42448477783383992</v>
      </c>
      <c r="F764" s="124">
        <v>0.42448477783383992</v>
      </c>
      <c r="G764" s="124">
        <v>0.42448477783383992</v>
      </c>
      <c r="H764" s="124">
        <v>0.42448477783383992</v>
      </c>
      <c r="I764" s="103">
        <v>0.59698397652336332</v>
      </c>
      <c r="J764" s="103">
        <v>0.42448477783383992</v>
      </c>
      <c r="K764" s="103">
        <v>0.42448477783383992</v>
      </c>
      <c r="L764" s="103">
        <v>0.42448477783383992</v>
      </c>
      <c r="M764" s="103">
        <v>0.42448477783383992</v>
      </c>
      <c r="N764" s="103"/>
      <c r="O764" s="103"/>
      <c r="P764" s="102"/>
      <c r="R764" s="83">
        <f t="shared" si="520"/>
        <v>0.42448477783383992</v>
      </c>
      <c r="S764" s="83">
        <f t="shared" si="521"/>
        <v>0.42448477783383992</v>
      </c>
      <c r="T764" s="83">
        <f t="shared" si="522"/>
        <v>0.42448477783383992</v>
      </c>
      <c r="U764" s="83">
        <f t="shared" si="523"/>
        <v>0.42448477783383992</v>
      </c>
      <c r="V764" s="83">
        <f t="shared" si="556"/>
        <v>0.42448477783383992</v>
      </c>
      <c r="W764" s="83">
        <f t="shared" si="556"/>
        <v>0.59698397652336332</v>
      </c>
      <c r="X764" s="83">
        <f t="shared" si="526"/>
        <v>0.42448477783383992</v>
      </c>
      <c r="Y764" s="83">
        <f t="shared" si="527"/>
        <v>0.42448477783383992</v>
      </c>
      <c r="Z764" s="83">
        <f t="shared" si="528"/>
        <v>0.42448477783383992</v>
      </c>
      <c r="AA764" s="83">
        <f t="shared" si="548"/>
        <v>0.42448477783383992</v>
      </c>
      <c r="AB764" s="83">
        <f t="shared" si="557"/>
        <v>0</v>
      </c>
      <c r="AC764" s="83">
        <f t="shared" si="557"/>
        <v>0</v>
      </c>
      <c r="AD764" s="83">
        <f t="shared" si="549"/>
        <v>0</v>
      </c>
      <c r="AF764" s="83">
        <f t="shared" si="550"/>
        <v>0.42448477783383992</v>
      </c>
      <c r="AG764" s="83">
        <f t="shared" si="551"/>
        <v>0.42448477783383992</v>
      </c>
      <c r="AH764" s="83">
        <f t="shared" si="552"/>
        <v>0.42448477783383992</v>
      </c>
      <c r="AI764" s="83">
        <f t="shared" si="553"/>
        <v>0.42448477783383992</v>
      </c>
      <c r="AJ764" s="83">
        <f t="shared" si="534"/>
        <v>0.42448477783383992</v>
      </c>
      <c r="AK764" s="83">
        <f t="shared" si="535"/>
        <v>0.59698397652336332</v>
      </c>
      <c r="AL764" s="83">
        <f t="shared" si="536"/>
        <v>0.42448477783383992</v>
      </c>
      <c r="AM764" s="83">
        <f t="shared" si="537"/>
        <v>0.42448477783383992</v>
      </c>
      <c r="AN764" s="83">
        <f t="shared" si="538"/>
        <v>0.42448477783383992</v>
      </c>
      <c r="AO764" s="83">
        <f t="shared" si="554"/>
        <v>0.42448477783383992</v>
      </c>
      <c r="AP764" s="83">
        <f t="shared" si="540"/>
        <v>0</v>
      </c>
      <c r="AQ764" s="83">
        <f t="shared" si="541"/>
        <v>0</v>
      </c>
      <c r="AR764" s="83">
        <f t="shared" si="555"/>
        <v>0</v>
      </c>
      <c r="AT764" t="s">
        <v>15</v>
      </c>
    </row>
    <row r="765" spans="1:46" x14ac:dyDescent="0.25">
      <c r="A765" s="10" t="str">
        <f>KPCO_Additions_Summer!A765</f>
        <v>IQW_31-42</v>
      </c>
      <c r="B765" s="10">
        <f>KPCO_Additions_Summer!B765</f>
        <v>2038</v>
      </c>
      <c r="C765" s="10" t="str">
        <f>KPCO_Additions_Summer!C765</f>
        <v>DSM Resources</v>
      </c>
      <c r="D765" s="124">
        <v>0.45568691544212558</v>
      </c>
      <c r="E765" s="124">
        <v>0.45568691544212558</v>
      </c>
      <c r="F765" s="124">
        <v>0.45568691544212558</v>
      </c>
      <c r="G765" s="124">
        <v>0.45568691544212558</v>
      </c>
      <c r="H765" s="124">
        <v>0.45568691544212558</v>
      </c>
      <c r="I765" s="103">
        <v>0.64086582378412649</v>
      </c>
      <c r="J765" s="103">
        <v>0.45568691544212558</v>
      </c>
      <c r="K765" s="103">
        <v>0.45568691544212558</v>
      </c>
      <c r="L765" s="103">
        <v>0.45568691544212558</v>
      </c>
      <c r="M765" s="103">
        <v>0.45568691544212558</v>
      </c>
      <c r="N765" s="103"/>
      <c r="O765" s="103"/>
      <c r="P765" s="102"/>
      <c r="R765" s="83">
        <f t="shared" si="520"/>
        <v>0.45568691544212558</v>
      </c>
      <c r="S765" s="83">
        <f t="shared" si="521"/>
        <v>0.45568691544212558</v>
      </c>
      <c r="T765" s="83">
        <f t="shared" si="522"/>
        <v>0.45568691544212558</v>
      </c>
      <c r="U765" s="83">
        <f t="shared" si="523"/>
        <v>0.45568691544212558</v>
      </c>
      <c r="V765" s="83">
        <f t="shared" si="556"/>
        <v>0.45568691544212558</v>
      </c>
      <c r="W765" s="83">
        <f t="shared" si="556"/>
        <v>0.64086582378412649</v>
      </c>
      <c r="X765" s="83">
        <f t="shared" si="526"/>
        <v>0.45568691544212558</v>
      </c>
      <c r="Y765" s="83">
        <f t="shared" si="527"/>
        <v>0.45568691544212558</v>
      </c>
      <c r="Z765" s="83">
        <f t="shared" si="528"/>
        <v>0.45568691544212558</v>
      </c>
      <c r="AA765" s="83">
        <f t="shared" si="548"/>
        <v>0.45568691544212558</v>
      </c>
      <c r="AB765" s="83">
        <f t="shared" si="557"/>
        <v>0</v>
      </c>
      <c r="AC765" s="83">
        <f t="shared" si="557"/>
        <v>0</v>
      </c>
      <c r="AD765" s="83">
        <f t="shared" si="549"/>
        <v>0</v>
      </c>
      <c r="AF765" s="83">
        <f t="shared" si="550"/>
        <v>0.45568691544212558</v>
      </c>
      <c r="AG765" s="83">
        <f t="shared" si="551"/>
        <v>0.45568691544212558</v>
      </c>
      <c r="AH765" s="83">
        <f t="shared" si="552"/>
        <v>0.45568691544212558</v>
      </c>
      <c r="AI765" s="83">
        <f t="shared" si="553"/>
        <v>0.45568691544212558</v>
      </c>
      <c r="AJ765" s="83">
        <f t="shared" si="534"/>
        <v>0.45568691544212558</v>
      </c>
      <c r="AK765" s="83">
        <f t="shared" si="535"/>
        <v>0.64086582378412649</v>
      </c>
      <c r="AL765" s="83">
        <f t="shared" si="536"/>
        <v>0.45568691544212558</v>
      </c>
      <c r="AM765" s="83">
        <f t="shared" si="537"/>
        <v>0.45568691544212558</v>
      </c>
      <c r="AN765" s="83">
        <f t="shared" si="538"/>
        <v>0.45568691544212558</v>
      </c>
      <c r="AO765" s="83">
        <f t="shared" si="554"/>
        <v>0.45568691544212558</v>
      </c>
      <c r="AP765" s="83">
        <f t="shared" si="540"/>
        <v>0</v>
      </c>
      <c r="AQ765" s="83">
        <f t="shared" si="541"/>
        <v>0</v>
      </c>
      <c r="AR765" s="83">
        <f t="shared" si="555"/>
        <v>0</v>
      </c>
      <c r="AT765" t="s">
        <v>15</v>
      </c>
    </row>
    <row r="766" spans="1:46" x14ac:dyDescent="0.25">
      <c r="A766" s="10" t="str">
        <f>KPCO_Additions_Summer!A766</f>
        <v>IQW_31-42</v>
      </c>
      <c r="B766" s="10">
        <f>KPCO_Additions_Summer!B766</f>
        <v>2039</v>
      </c>
      <c r="C766" s="10" t="str">
        <f>KPCO_Additions_Summer!C766</f>
        <v>DSM Resources</v>
      </c>
      <c r="D766" s="124">
        <v>0.47983254340578557</v>
      </c>
      <c r="E766" s="124">
        <v>0.47983254340578557</v>
      </c>
      <c r="F766" s="124">
        <v>0.47983254340578557</v>
      </c>
      <c r="G766" s="124">
        <v>0.47983254340578557</v>
      </c>
      <c r="H766" s="124">
        <v>0.47983254340578557</v>
      </c>
      <c r="I766" s="103">
        <v>0.67482358564064682</v>
      </c>
      <c r="J766" s="103">
        <v>0.47983254340578557</v>
      </c>
      <c r="K766" s="103">
        <v>0.47983254340578557</v>
      </c>
      <c r="L766" s="103">
        <v>0.47983254340578557</v>
      </c>
      <c r="M766" s="103">
        <v>0.47983254340578557</v>
      </c>
      <c r="N766" s="103"/>
      <c r="O766" s="103"/>
      <c r="P766" s="102"/>
      <c r="R766" s="83">
        <f t="shared" si="520"/>
        <v>0.47983254340578557</v>
      </c>
      <c r="S766" s="83">
        <f t="shared" si="521"/>
        <v>0.47983254340578557</v>
      </c>
      <c r="T766" s="83">
        <f t="shared" si="522"/>
        <v>0.47983254340578557</v>
      </c>
      <c r="U766" s="83">
        <f t="shared" si="523"/>
        <v>0.47983254340578557</v>
      </c>
      <c r="V766" s="83">
        <f t="shared" si="556"/>
        <v>0.47983254340578557</v>
      </c>
      <c r="W766" s="83">
        <f t="shared" si="556"/>
        <v>0.67482358564064682</v>
      </c>
      <c r="X766" s="83">
        <f t="shared" si="526"/>
        <v>0.47983254340578557</v>
      </c>
      <c r="Y766" s="83">
        <f t="shared" si="527"/>
        <v>0.47983254340578557</v>
      </c>
      <c r="Z766" s="83">
        <f t="shared" si="528"/>
        <v>0.47983254340578557</v>
      </c>
      <c r="AA766" s="83">
        <f t="shared" si="548"/>
        <v>0.47983254340578557</v>
      </c>
      <c r="AB766" s="83">
        <f t="shared" si="557"/>
        <v>0</v>
      </c>
      <c r="AC766" s="83">
        <f t="shared" si="557"/>
        <v>0</v>
      </c>
      <c r="AD766" s="83">
        <f t="shared" si="549"/>
        <v>0</v>
      </c>
      <c r="AF766" s="83">
        <f t="shared" si="550"/>
        <v>0.47983254340578557</v>
      </c>
      <c r="AG766" s="83">
        <f t="shared" si="551"/>
        <v>0.47983254340578557</v>
      </c>
      <c r="AH766" s="83">
        <f t="shared" si="552"/>
        <v>0.47983254340578557</v>
      </c>
      <c r="AI766" s="83">
        <f t="shared" si="553"/>
        <v>0.47983254340578557</v>
      </c>
      <c r="AJ766" s="83">
        <f t="shared" si="534"/>
        <v>0.47983254340578557</v>
      </c>
      <c r="AK766" s="83">
        <f t="shared" si="535"/>
        <v>0.67482358564064682</v>
      </c>
      <c r="AL766" s="83">
        <f t="shared" si="536"/>
        <v>0.47983254340578557</v>
      </c>
      <c r="AM766" s="83">
        <f t="shared" si="537"/>
        <v>0.47983254340578557</v>
      </c>
      <c r="AN766" s="83">
        <f t="shared" si="538"/>
        <v>0.47983254340578557</v>
      </c>
      <c r="AO766" s="83">
        <f t="shared" si="554"/>
        <v>0.47983254340578557</v>
      </c>
      <c r="AP766" s="83">
        <f t="shared" si="540"/>
        <v>0</v>
      </c>
      <c r="AQ766" s="83">
        <f t="shared" si="541"/>
        <v>0</v>
      </c>
      <c r="AR766" s="83">
        <f t="shared" si="555"/>
        <v>0</v>
      </c>
      <c r="AT766" t="s">
        <v>15</v>
      </c>
    </row>
    <row r="767" spans="1:46" x14ac:dyDescent="0.25">
      <c r="A767" s="10" t="str">
        <f>KPCO_Additions_Summer!A767</f>
        <v>IQW_31-42</v>
      </c>
      <c r="B767" s="10">
        <f>KPCO_Additions_Summer!B767</f>
        <v>2040</v>
      </c>
      <c r="C767" s="10" t="str">
        <f>KPCO_Additions_Summer!C767</f>
        <v>DSM Resources</v>
      </c>
      <c r="D767" s="124">
        <v>0.49765098284201931</v>
      </c>
      <c r="E767" s="124">
        <v>0.49765098284201931</v>
      </c>
      <c r="F767" s="124">
        <v>0.49765098284201931</v>
      </c>
      <c r="G767" s="124">
        <v>0.49765098284201931</v>
      </c>
      <c r="H767" s="124">
        <v>0.49765098284201931</v>
      </c>
      <c r="I767" s="103">
        <v>0.69988295969963221</v>
      </c>
      <c r="J767" s="103">
        <v>0.49765098284201931</v>
      </c>
      <c r="K767" s="103">
        <v>0.49765098284201931</v>
      </c>
      <c r="L767" s="103">
        <v>0.49765098284201931</v>
      </c>
      <c r="M767" s="103">
        <v>0.49765098284201931</v>
      </c>
      <c r="N767" s="103"/>
      <c r="O767" s="103"/>
      <c r="P767" s="102"/>
      <c r="R767" s="83">
        <f t="shared" si="520"/>
        <v>0.49765098284201931</v>
      </c>
      <c r="S767" s="83">
        <f t="shared" si="521"/>
        <v>0.49765098284201931</v>
      </c>
      <c r="T767" s="83">
        <f t="shared" si="522"/>
        <v>0.49765098284201931</v>
      </c>
      <c r="U767" s="83">
        <f t="shared" si="523"/>
        <v>0.49765098284201931</v>
      </c>
      <c r="V767" s="83">
        <f t="shared" si="556"/>
        <v>0.49765098284201931</v>
      </c>
      <c r="W767" s="83">
        <f t="shared" si="556"/>
        <v>0.69988295969963221</v>
      </c>
      <c r="X767" s="83">
        <f t="shared" si="526"/>
        <v>0.49765098284201931</v>
      </c>
      <c r="Y767" s="83">
        <f t="shared" si="527"/>
        <v>0.49765098284201931</v>
      </c>
      <c r="Z767" s="83">
        <f t="shared" si="528"/>
        <v>0.49765098284201931</v>
      </c>
      <c r="AA767" s="83">
        <f t="shared" si="548"/>
        <v>0.49765098284201931</v>
      </c>
      <c r="AB767" s="83">
        <f t="shared" si="557"/>
        <v>0</v>
      </c>
      <c r="AC767" s="83">
        <f t="shared" si="557"/>
        <v>0</v>
      </c>
      <c r="AD767" s="83">
        <f t="shared" si="549"/>
        <v>0</v>
      </c>
      <c r="AF767" s="83">
        <f t="shared" si="550"/>
        <v>0.49765098284201931</v>
      </c>
      <c r="AG767" s="83">
        <f t="shared" si="551"/>
        <v>0.49765098284201931</v>
      </c>
      <c r="AH767" s="83">
        <f t="shared" si="552"/>
        <v>0.49765098284201931</v>
      </c>
      <c r="AI767" s="83">
        <f t="shared" si="553"/>
        <v>0.49765098284201931</v>
      </c>
      <c r="AJ767" s="83">
        <f t="shared" si="534"/>
        <v>0.49765098284201931</v>
      </c>
      <c r="AK767" s="83">
        <f t="shared" si="535"/>
        <v>0.69988295969963221</v>
      </c>
      <c r="AL767" s="83">
        <f t="shared" si="536"/>
        <v>0.49765098284201931</v>
      </c>
      <c r="AM767" s="83">
        <f t="shared" si="537"/>
        <v>0.49765098284201931</v>
      </c>
      <c r="AN767" s="83">
        <f t="shared" si="538"/>
        <v>0.49765098284201931</v>
      </c>
      <c r="AO767" s="83">
        <f t="shared" si="554"/>
        <v>0.49765098284201931</v>
      </c>
      <c r="AP767" s="83">
        <f t="shared" si="540"/>
        <v>0</v>
      </c>
      <c r="AQ767" s="83">
        <f t="shared" si="541"/>
        <v>0</v>
      </c>
      <c r="AR767" s="83">
        <f t="shared" si="555"/>
        <v>0</v>
      </c>
      <c r="AT767" t="s">
        <v>15</v>
      </c>
    </row>
    <row r="768" spans="1:46" x14ac:dyDescent="0.25">
      <c r="A768" s="10" t="str">
        <f>KPCO_Additions_Summer!A768</f>
        <v>IQW_31-42</v>
      </c>
      <c r="B768" s="10">
        <f>KPCO_Additions_Summer!B768</f>
        <v>2041</v>
      </c>
      <c r="C768" s="10" t="str">
        <f>KPCO_Additions_Summer!C768</f>
        <v>DSM Resources</v>
      </c>
      <c r="D768" s="124">
        <v>0.50988885429562802</v>
      </c>
      <c r="E768" s="124">
        <v>0.50988885429562802</v>
      </c>
      <c r="F768" s="124">
        <v>0.50988885429562802</v>
      </c>
      <c r="G768" s="124">
        <v>0.50988885429562802</v>
      </c>
      <c r="H768" s="124">
        <v>0.50988885429562802</v>
      </c>
      <c r="I768" s="103">
        <v>0.71709397301756295</v>
      </c>
      <c r="J768" s="103">
        <v>0.50988885429562802</v>
      </c>
      <c r="K768" s="103">
        <v>0.50988885429562802</v>
      </c>
      <c r="L768" s="103">
        <v>0.50988885429562802</v>
      </c>
      <c r="M768" s="103">
        <v>0.50988885429562802</v>
      </c>
      <c r="N768" s="103"/>
      <c r="O768" s="103"/>
      <c r="P768" s="102"/>
      <c r="R768" s="83">
        <f t="shared" si="520"/>
        <v>0.50988885429562802</v>
      </c>
      <c r="S768" s="83">
        <f t="shared" si="521"/>
        <v>0.50988885429562802</v>
      </c>
      <c r="T768" s="83">
        <f t="shared" si="522"/>
        <v>0.50988885429562802</v>
      </c>
      <c r="U768" s="83">
        <f t="shared" si="523"/>
        <v>0.50988885429562802</v>
      </c>
      <c r="V768" s="83">
        <f t="shared" si="556"/>
        <v>0.50988885429562802</v>
      </c>
      <c r="W768" s="83">
        <f t="shared" si="556"/>
        <v>0.71709397301756295</v>
      </c>
      <c r="X768" s="83">
        <f t="shared" si="526"/>
        <v>0.50988885429562802</v>
      </c>
      <c r="Y768" s="83">
        <f t="shared" si="527"/>
        <v>0.50988885429562802</v>
      </c>
      <c r="Z768" s="83">
        <f t="shared" si="528"/>
        <v>0.50988885429562802</v>
      </c>
      <c r="AA768" s="83">
        <f t="shared" si="548"/>
        <v>0.50988885429562802</v>
      </c>
      <c r="AB768" s="83">
        <f t="shared" si="557"/>
        <v>0</v>
      </c>
      <c r="AC768" s="83">
        <f t="shared" si="557"/>
        <v>0</v>
      </c>
      <c r="AD768" s="83">
        <f t="shared" si="549"/>
        <v>0</v>
      </c>
      <c r="AF768" s="83">
        <f t="shared" si="550"/>
        <v>0.50988885429562802</v>
      </c>
      <c r="AG768" s="83">
        <f t="shared" si="551"/>
        <v>0.50988885429562802</v>
      </c>
      <c r="AH768" s="83">
        <f t="shared" si="552"/>
        <v>0.50988885429562802</v>
      </c>
      <c r="AI768" s="83">
        <f t="shared" si="553"/>
        <v>0.50988885429562802</v>
      </c>
      <c r="AJ768" s="83">
        <f t="shared" si="534"/>
        <v>0.50988885429562802</v>
      </c>
      <c r="AK768" s="83">
        <f t="shared" si="535"/>
        <v>0.71709397301756295</v>
      </c>
      <c r="AL768" s="83">
        <f t="shared" si="536"/>
        <v>0.50988885429562802</v>
      </c>
      <c r="AM768" s="83">
        <f t="shared" si="537"/>
        <v>0.50988885429562802</v>
      </c>
      <c r="AN768" s="83">
        <f t="shared" si="538"/>
        <v>0.50988885429562802</v>
      </c>
      <c r="AO768" s="83">
        <f t="shared" si="554"/>
        <v>0.50988885429562802</v>
      </c>
      <c r="AP768" s="83">
        <f t="shared" si="540"/>
        <v>0</v>
      </c>
      <c r="AQ768" s="83">
        <f t="shared" si="541"/>
        <v>0</v>
      </c>
      <c r="AR768" s="83">
        <f t="shared" si="555"/>
        <v>0</v>
      </c>
      <c r="AT768" t="s">
        <v>15</v>
      </c>
    </row>
    <row r="769" spans="1:46" x14ac:dyDescent="0.25">
      <c r="A769" s="10" t="str">
        <f>KPCO_Additions_Summer!A769</f>
        <v>IQW_31-42</v>
      </c>
      <c r="B769" s="10">
        <f>KPCO_Additions_Summer!B769</f>
        <v>2042</v>
      </c>
      <c r="C769" s="10" t="str">
        <f>KPCO_Additions_Summer!C769</f>
        <v>DSM Resources</v>
      </c>
      <c r="D769" s="124">
        <v>0.51747322431203113</v>
      </c>
      <c r="E769" s="124">
        <v>0.51747322431203113</v>
      </c>
      <c r="F769" s="124">
        <v>0.51747322431203113</v>
      </c>
      <c r="G769" s="124">
        <v>0.51747322431203113</v>
      </c>
      <c r="H769" s="124">
        <v>0.51747322431203113</v>
      </c>
      <c r="I769" s="103">
        <v>0.72776042705372923</v>
      </c>
      <c r="J769" s="103">
        <v>0.51747322431203113</v>
      </c>
      <c r="K769" s="103">
        <v>0.51747322431203113</v>
      </c>
      <c r="L769" s="103">
        <v>0.51747322431203113</v>
      </c>
      <c r="M769" s="103">
        <v>0.51747322431203113</v>
      </c>
      <c r="N769" s="103"/>
      <c r="O769" s="103"/>
      <c r="P769" s="102"/>
      <c r="R769" s="83">
        <f t="shared" si="520"/>
        <v>0.51747322431203113</v>
      </c>
      <c r="S769" s="83">
        <f t="shared" si="521"/>
        <v>0.51747322431203113</v>
      </c>
      <c r="T769" s="83">
        <f t="shared" si="522"/>
        <v>0.51747322431203113</v>
      </c>
      <c r="U769" s="83">
        <f t="shared" si="523"/>
        <v>0.51747322431203113</v>
      </c>
      <c r="V769" s="83">
        <f t="shared" si="556"/>
        <v>0.51747322431203113</v>
      </c>
      <c r="W769" s="83">
        <f t="shared" si="556"/>
        <v>0.72776042705372923</v>
      </c>
      <c r="X769" s="83">
        <f t="shared" si="526"/>
        <v>0.51747322431203113</v>
      </c>
      <c r="Y769" s="83">
        <f t="shared" si="527"/>
        <v>0.51747322431203113</v>
      </c>
      <c r="Z769" s="83">
        <f t="shared" si="528"/>
        <v>0.51747322431203113</v>
      </c>
      <c r="AA769" s="83">
        <f t="shared" ref="AA769:AC784" si="558">M769</f>
        <v>0.51747322431203113</v>
      </c>
      <c r="AB769" s="83">
        <f t="shared" si="557"/>
        <v>0</v>
      </c>
      <c r="AC769" s="83">
        <f t="shared" si="557"/>
        <v>0</v>
      </c>
      <c r="AD769" s="83">
        <f t="shared" ref="AD769:AD788" si="559">P769</f>
        <v>0</v>
      </c>
      <c r="AF769" s="83">
        <f t="shared" ref="AF769:AN787" si="560">R769</f>
        <v>0.51747322431203113</v>
      </c>
      <c r="AG769" s="83">
        <f t="shared" ref="AG769:AN786" si="561">S769</f>
        <v>0.51747322431203113</v>
      </c>
      <c r="AH769" s="83">
        <f t="shared" ref="AH769:AN785" si="562">T769</f>
        <v>0.51747322431203113</v>
      </c>
      <c r="AI769" s="83">
        <f t="shared" ref="AI769:AN784" si="563">U769</f>
        <v>0.51747322431203113</v>
      </c>
      <c r="AJ769" s="83">
        <f t="shared" si="534"/>
        <v>0.51747322431203113</v>
      </c>
      <c r="AK769" s="83">
        <f t="shared" si="535"/>
        <v>0.72776042705372923</v>
      </c>
      <c r="AL769" s="83">
        <f t="shared" si="536"/>
        <v>0.51747322431203113</v>
      </c>
      <c r="AM769" s="83">
        <f t="shared" si="537"/>
        <v>0.51747322431203113</v>
      </c>
      <c r="AN769" s="83">
        <f t="shared" si="538"/>
        <v>0.51747322431203113</v>
      </c>
      <c r="AO769" s="83">
        <f t="shared" ref="AO769:AO788" si="564">AA769</f>
        <v>0.51747322431203113</v>
      </c>
      <c r="AP769" s="83">
        <f t="shared" si="540"/>
        <v>0</v>
      </c>
      <c r="AQ769" s="83">
        <f t="shared" si="541"/>
        <v>0</v>
      </c>
      <c r="AR769" s="83">
        <f t="shared" ref="AR769:AR788" si="565">AD769</f>
        <v>0</v>
      </c>
      <c r="AT769" t="s">
        <v>15</v>
      </c>
    </row>
    <row r="770" spans="1:46" x14ac:dyDescent="0.25">
      <c r="A770" s="10" t="str">
        <f>KPCO_Additions_Summer!A770</f>
        <v>IQW_31-42</v>
      </c>
      <c r="B770" s="10">
        <f>KPCO_Additions_Summer!B770</f>
        <v>2043</v>
      </c>
      <c r="C770" s="10" t="str">
        <f>KPCO_Additions_Summer!C770</f>
        <v>DSM Resources</v>
      </c>
      <c r="D770" s="124">
        <v>0.44197970125849684</v>
      </c>
      <c r="E770" s="124">
        <v>0.44197970125849684</v>
      </c>
      <c r="F770" s="124">
        <v>0.44197970125849684</v>
      </c>
      <c r="G770" s="124">
        <v>0.44197970125849684</v>
      </c>
      <c r="H770" s="124">
        <v>0.44197970125849684</v>
      </c>
      <c r="I770" s="103">
        <v>0.62158836636349013</v>
      </c>
      <c r="J770" s="103">
        <v>0.44197970125849684</v>
      </c>
      <c r="K770" s="103">
        <v>0.44197970125849684</v>
      </c>
      <c r="L770" s="103">
        <v>0.44197970125849684</v>
      </c>
      <c r="M770" s="103">
        <v>0.44197970125849684</v>
      </c>
      <c r="N770" s="103"/>
      <c r="O770" s="103"/>
      <c r="P770" s="102"/>
      <c r="R770" s="83">
        <f t="shared" si="520"/>
        <v>0.44197970125849684</v>
      </c>
      <c r="S770" s="83">
        <f t="shared" si="521"/>
        <v>0.44197970125849684</v>
      </c>
      <c r="T770" s="83">
        <f t="shared" si="522"/>
        <v>0.44197970125849684</v>
      </c>
      <c r="U770" s="83">
        <f t="shared" si="523"/>
        <v>0.44197970125849684</v>
      </c>
      <c r="V770" s="83">
        <f t="shared" si="556"/>
        <v>0.44197970125849684</v>
      </c>
      <c r="W770" s="83">
        <f t="shared" si="556"/>
        <v>0.62158836636349013</v>
      </c>
      <c r="X770" s="83">
        <f t="shared" si="526"/>
        <v>0.44197970125849684</v>
      </c>
      <c r="Y770" s="83">
        <f t="shared" si="527"/>
        <v>0.44197970125849684</v>
      </c>
      <c r="Z770" s="83">
        <f t="shared" si="528"/>
        <v>0.44197970125849684</v>
      </c>
      <c r="AA770" s="83">
        <f t="shared" si="558"/>
        <v>0.44197970125849684</v>
      </c>
      <c r="AB770" s="83">
        <f t="shared" si="557"/>
        <v>0</v>
      </c>
      <c r="AC770" s="83">
        <f t="shared" si="557"/>
        <v>0</v>
      </c>
      <c r="AD770" s="83">
        <f t="shared" si="559"/>
        <v>0</v>
      </c>
      <c r="AF770" s="83">
        <f t="shared" si="560"/>
        <v>0.44197970125849684</v>
      </c>
      <c r="AG770" s="83">
        <f t="shared" si="561"/>
        <v>0.44197970125849684</v>
      </c>
      <c r="AH770" s="83">
        <f t="shared" si="562"/>
        <v>0.44197970125849684</v>
      </c>
      <c r="AI770" s="83">
        <f t="shared" si="563"/>
        <v>0.44197970125849684</v>
      </c>
      <c r="AJ770" s="83">
        <f t="shared" si="534"/>
        <v>0.44197970125849684</v>
      </c>
      <c r="AK770" s="83">
        <f t="shared" si="535"/>
        <v>0.62158836636349013</v>
      </c>
      <c r="AL770" s="83">
        <f t="shared" si="536"/>
        <v>0.44197970125849684</v>
      </c>
      <c r="AM770" s="83">
        <f t="shared" si="537"/>
        <v>0.44197970125849684</v>
      </c>
      <c r="AN770" s="83">
        <f t="shared" si="538"/>
        <v>0.44197970125849684</v>
      </c>
      <c r="AO770" s="83">
        <f t="shared" si="564"/>
        <v>0.44197970125849684</v>
      </c>
      <c r="AP770" s="83">
        <f t="shared" si="540"/>
        <v>0</v>
      </c>
      <c r="AQ770" s="83">
        <f t="shared" si="541"/>
        <v>0</v>
      </c>
      <c r="AR770" s="83">
        <f t="shared" si="565"/>
        <v>0</v>
      </c>
      <c r="AT770" t="s">
        <v>15</v>
      </c>
    </row>
    <row r="771" spans="1:46" x14ac:dyDescent="0.25">
      <c r="A771" s="10" t="s">
        <v>604</v>
      </c>
      <c r="B771" s="10">
        <v>2023</v>
      </c>
      <c r="C771" s="10" t="s">
        <v>16</v>
      </c>
      <c r="D771" s="102">
        <v>73</v>
      </c>
      <c r="E771" s="102">
        <v>73</v>
      </c>
      <c r="F771" s="102">
        <v>105</v>
      </c>
      <c r="G771" s="103">
        <v>70</v>
      </c>
      <c r="H771" s="102">
        <v>73</v>
      </c>
      <c r="I771" s="103">
        <v>405</v>
      </c>
      <c r="J771" s="103">
        <v>73</v>
      </c>
      <c r="K771" s="103">
        <v>73</v>
      </c>
      <c r="L771" s="103">
        <v>73</v>
      </c>
      <c r="M771" s="103">
        <v>73</v>
      </c>
      <c r="N771" s="103"/>
      <c r="O771" s="103"/>
      <c r="P771" s="102"/>
      <c r="R771" s="84">
        <f t="shared" si="520"/>
        <v>73</v>
      </c>
      <c r="S771" s="84">
        <f t="shared" si="521"/>
        <v>73</v>
      </c>
      <c r="T771" s="84">
        <f t="shared" si="522"/>
        <v>105</v>
      </c>
      <c r="U771" s="84">
        <f t="shared" si="523"/>
        <v>70</v>
      </c>
      <c r="V771" s="84">
        <f t="shared" si="556"/>
        <v>73</v>
      </c>
      <c r="W771" s="84">
        <f t="shared" si="556"/>
        <v>405</v>
      </c>
      <c r="X771" s="84">
        <f t="shared" si="526"/>
        <v>73</v>
      </c>
      <c r="Y771" s="84">
        <f t="shared" si="527"/>
        <v>73</v>
      </c>
      <c r="Z771" s="84">
        <f t="shared" si="528"/>
        <v>73</v>
      </c>
      <c r="AA771" s="84">
        <f t="shared" si="558"/>
        <v>73</v>
      </c>
      <c r="AB771" s="84">
        <f t="shared" si="557"/>
        <v>0</v>
      </c>
      <c r="AC771" s="84">
        <f t="shared" si="557"/>
        <v>0</v>
      </c>
      <c r="AD771" s="84">
        <f t="shared" si="559"/>
        <v>0</v>
      </c>
      <c r="AF771" s="83">
        <f t="shared" si="560"/>
        <v>73</v>
      </c>
      <c r="AG771" s="83">
        <f t="shared" si="561"/>
        <v>73</v>
      </c>
      <c r="AH771" s="83">
        <f t="shared" si="562"/>
        <v>105</v>
      </c>
      <c r="AI771" s="83">
        <f t="shared" si="563"/>
        <v>70</v>
      </c>
      <c r="AJ771" s="83">
        <f t="shared" si="534"/>
        <v>73</v>
      </c>
      <c r="AK771" s="83">
        <f t="shared" si="535"/>
        <v>405</v>
      </c>
      <c r="AL771" s="83">
        <f t="shared" si="536"/>
        <v>73</v>
      </c>
      <c r="AM771" s="83">
        <f t="shared" si="536"/>
        <v>73</v>
      </c>
      <c r="AN771" s="83">
        <f t="shared" si="536"/>
        <v>73</v>
      </c>
      <c r="AO771" s="83">
        <f t="shared" si="564"/>
        <v>73</v>
      </c>
      <c r="AP771" s="83">
        <f t="shared" si="540"/>
        <v>0</v>
      </c>
      <c r="AQ771" s="83">
        <f t="shared" si="541"/>
        <v>0</v>
      </c>
      <c r="AR771" s="83">
        <f t="shared" si="565"/>
        <v>0</v>
      </c>
      <c r="AT771" t="s">
        <v>16</v>
      </c>
    </row>
    <row r="772" spans="1:46" x14ac:dyDescent="0.25">
      <c r="A772" s="10" t="s">
        <v>605</v>
      </c>
      <c r="B772" s="10">
        <v>2024</v>
      </c>
      <c r="C772" s="10" t="s">
        <v>16</v>
      </c>
      <c r="D772" s="102">
        <v>78</v>
      </c>
      <c r="E772" s="102">
        <v>78</v>
      </c>
      <c r="F772" s="102">
        <v>118</v>
      </c>
      <c r="G772" s="103">
        <v>78</v>
      </c>
      <c r="H772" s="102">
        <v>78</v>
      </c>
      <c r="I772" s="103">
        <v>466</v>
      </c>
      <c r="J772" s="103">
        <v>78</v>
      </c>
      <c r="K772" s="103">
        <v>81</v>
      </c>
      <c r="L772" s="103">
        <v>81</v>
      </c>
      <c r="M772" s="103">
        <v>78</v>
      </c>
      <c r="N772" s="103"/>
      <c r="O772" s="103"/>
      <c r="P772" s="102"/>
      <c r="R772" s="84">
        <f t="shared" si="520"/>
        <v>78</v>
      </c>
      <c r="S772" s="84">
        <f t="shared" si="521"/>
        <v>78</v>
      </c>
      <c r="T772" s="84">
        <f t="shared" si="522"/>
        <v>118</v>
      </c>
      <c r="U772" s="84">
        <f t="shared" si="523"/>
        <v>78</v>
      </c>
      <c r="V772" s="84">
        <f t="shared" si="556"/>
        <v>78</v>
      </c>
      <c r="W772" s="84">
        <f t="shared" si="556"/>
        <v>466</v>
      </c>
      <c r="X772" s="84">
        <f t="shared" si="526"/>
        <v>78</v>
      </c>
      <c r="Y772" s="84">
        <f t="shared" si="527"/>
        <v>81</v>
      </c>
      <c r="Z772" s="84">
        <f t="shared" si="528"/>
        <v>81</v>
      </c>
      <c r="AA772" s="84">
        <f t="shared" si="558"/>
        <v>78</v>
      </c>
      <c r="AB772" s="84">
        <f t="shared" si="557"/>
        <v>0</v>
      </c>
      <c r="AC772" s="84">
        <f t="shared" si="557"/>
        <v>0</v>
      </c>
      <c r="AD772" s="84">
        <f t="shared" si="559"/>
        <v>0</v>
      </c>
      <c r="AF772" s="83">
        <f t="shared" si="560"/>
        <v>78</v>
      </c>
      <c r="AG772" s="83">
        <f t="shared" si="561"/>
        <v>78</v>
      </c>
      <c r="AH772" s="83">
        <f t="shared" si="562"/>
        <v>118</v>
      </c>
      <c r="AI772" s="83">
        <f t="shared" si="563"/>
        <v>78</v>
      </c>
      <c r="AJ772" s="83">
        <f t="shared" si="534"/>
        <v>78</v>
      </c>
      <c r="AK772" s="83">
        <f t="shared" si="535"/>
        <v>466</v>
      </c>
      <c r="AL772" s="83">
        <f t="shared" si="535"/>
        <v>78</v>
      </c>
      <c r="AM772" s="83">
        <f t="shared" si="535"/>
        <v>81</v>
      </c>
      <c r="AN772" s="83">
        <f t="shared" si="535"/>
        <v>81</v>
      </c>
      <c r="AO772" s="83">
        <f t="shared" si="564"/>
        <v>78</v>
      </c>
      <c r="AP772" s="83">
        <f t="shared" si="540"/>
        <v>0</v>
      </c>
      <c r="AQ772" s="83">
        <f t="shared" si="541"/>
        <v>0</v>
      </c>
      <c r="AR772" s="83">
        <f t="shared" si="565"/>
        <v>0</v>
      </c>
      <c r="AT772" t="s">
        <v>16</v>
      </c>
    </row>
    <row r="773" spans="1:46" x14ac:dyDescent="0.25">
      <c r="A773" s="10" t="s">
        <v>606</v>
      </c>
      <c r="B773" s="10">
        <v>2025</v>
      </c>
      <c r="C773" s="10" t="s">
        <v>16</v>
      </c>
      <c r="D773" s="102">
        <v>78</v>
      </c>
      <c r="E773" s="102">
        <v>78</v>
      </c>
      <c r="F773" s="102">
        <v>103</v>
      </c>
      <c r="G773" s="103">
        <v>78</v>
      </c>
      <c r="H773" s="102">
        <v>78</v>
      </c>
      <c r="I773" s="103">
        <v>454</v>
      </c>
      <c r="J773" s="103">
        <v>78</v>
      </c>
      <c r="K773" s="103">
        <v>78</v>
      </c>
      <c r="L773" s="103">
        <v>78</v>
      </c>
      <c r="M773" s="103">
        <v>78</v>
      </c>
      <c r="N773" s="103"/>
      <c r="O773" s="103"/>
      <c r="P773" s="102"/>
      <c r="R773" s="84">
        <f t="shared" si="520"/>
        <v>78</v>
      </c>
      <c r="S773" s="84">
        <f t="shared" si="521"/>
        <v>78</v>
      </c>
      <c r="T773" s="84">
        <f t="shared" si="522"/>
        <v>103</v>
      </c>
      <c r="U773" s="84">
        <f t="shared" si="523"/>
        <v>78</v>
      </c>
      <c r="V773" s="84">
        <f t="shared" si="556"/>
        <v>78</v>
      </c>
      <c r="W773" s="84">
        <f t="shared" si="556"/>
        <v>454</v>
      </c>
      <c r="X773" s="84">
        <f t="shared" si="526"/>
        <v>78</v>
      </c>
      <c r="Y773" s="84">
        <f t="shared" si="527"/>
        <v>78</v>
      </c>
      <c r="Z773" s="84">
        <f t="shared" si="528"/>
        <v>78</v>
      </c>
      <c r="AA773" s="84">
        <f t="shared" si="558"/>
        <v>78</v>
      </c>
      <c r="AB773" s="84">
        <f t="shared" si="557"/>
        <v>0</v>
      </c>
      <c r="AC773" s="84">
        <f t="shared" si="557"/>
        <v>0</v>
      </c>
      <c r="AD773" s="84">
        <f t="shared" si="559"/>
        <v>0</v>
      </c>
      <c r="AF773" s="83">
        <f t="shared" si="560"/>
        <v>78</v>
      </c>
      <c r="AG773" s="83">
        <f t="shared" si="561"/>
        <v>78</v>
      </c>
      <c r="AH773" s="83">
        <f t="shared" si="562"/>
        <v>103</v>
      </c>
      <c r="AI773" s="83">
        <f t="shared" si="563"/>
        <v>78</v>
      </c>
      <c r="AJ773" s="83">
        <f t="shared" si="534"/>
        <v>78</v>
      </c>
      <c r="AK773" s="83">
        <f t="shared" si="534"/>
        <v>454</v>
      </c>
      <c r="AL773" s="83">
        <f t="shared" si="534"/>
        <v>78</v>
      </c>
      <c r="AM773" s="83">
        <f t="shared" si="534"/>
        <v>78</v>
      </c>
      <c r="AN773" s="83">
        <f t="shared" si="534"/>
        <v>78</v>
      </c>
      <c r="AO773" s="83">
        <f t="shared" si="564"/>
        <v>78</v>
      </c>
      <c r="AP773" s="83">
        <f t="shared" si="540"/>
        <v>0</v>
      </c>
      <c r="AQ773" s="83">
        <f t="shared" si="541"/>
        <v>0</v>
      </c>
      <c r="AR773" s="83">
        <f t="shared" si="565"/>
        <v>0</v>
      </c>
      <c r="AT773" t="s">
        <v>16</v>
      </c>
    </row>
    <row r="774" spans="1:46" x14ac:dyDescent="0.25">
      <c r="A774" s="10" t="s">
        <v>607</v>
      </c>
      <c r="B774" s="10">
        <v>2026</v>
      </c>
      <c r="C774" s="10" t="s">
        <v>16</v>
      </c>
      <c r="D774" s="102">
        <v>82</v>
      </c>
      <c r="E774" s="102">
        <v>79</v>
      </c>
      <c r="F774" s="102">
        <v>133</v>
      </c>
      <c r="G774" s="103">
        <v>43</v>
      </c>
      <c r="H774" s="103">
        <v>60</v>
      </c>
      <c r="I774" s="103">
        <v>221</v>
      </c>
      <c r="J774" s="103">
        <v>78</v>
      </c>
      <c r="K774" s="103">
        <v>67</v>
      </c>
      <c r="L774" s="103">
        <v>76</v>
      </c>
      <c r="M774" s="103">
        <v>78</v>
      </c>
      <c r="N774" s="103"/>
      <c r="O774" s="103"/>
      <c r="P774" s="102"/>
      <c r="R774" s="84">
        <f t="shared" si="520"/>
        <v>82</v>
      </c>
      <c r="S774" s="84">
        <f t="shared" si="521"/>
        <v>79</v>
      </c>
      <c r="T774" s="84">
        <f t="shared" si="522"/>
        <v>133</v>
      </c>
      <c r="U774" s="84">
        <f t="shared" si="523"/>
        <v>43</v>
      </c>
      <c r="V774" s="84">
        <f t="shared" si="556"/>
        <v>60</v>
      </c>
      <c r="W774" s="84">
        <f t="shared" si="556"/>
        <v>221</v>
      </c>
      <c r="X774" s="84">
        <f t="shared" si="526"/>
        <v>78</v>
      </c>
      <c r="Y774" s="84">
        <f t="shared" si="527"/>
        <v>67</v>
      </c>
      <c r="Z774" s="84">
        <f t="shared" si="528"/>
        <v>76</v>
      </c>
      <c r="AA774" s="84">
        <f t="shared" si="558"/>
        <v>78</v>
      </c>
      <c r="AB774" s="84">
        <f t="shared" si="557"/>
        <v>0</v>
      </c>
      <c r="AC774" s="84">
        <f t="shared" si="557"/>
        <v>0</v>
      </c>
      <c r="AD774" s="84">
        <f t="shared" si="559"/>
        <v>0</v>
      </c>
      <c r="AF774" s="83">
        <f t="shared" si="560"/>
        <v>82</v>
      </c>
      <c r="AG774" s="83">
        <f t="shared" si="561"/>
        <v>79</v>
      </c>
      <c r="AH774" s="83">
        <f t="shared" si="562"/>
        <v>133</v>
      </c>
      <c r="AI774" s="83">
        <f t="shared" si="563"/>
        <v>43</v>
      </c>
      <c r="AJ774" s="83">
        <f t="shared" si="563"/>
        <v>60</v>
      </c>
      <c r="AK774" s="83">
        <f t="shared" si="563"/>
        <v>221</v>
      </c>
      <c r="AL774" s="83">
        <f t="shared" si="563"/>
        <v>78</v>
      </c>
      <c r="AM774" s="83">
        <f t="shared" si="563"/>
        <v>67</v>
      </c>
      <c r="AN774" s="83">
        <f t="shared" si="563"/>
        <v>76</v>
      </c>
      <c r="AO774" s="83">
        <f t="shared" si="564"/>
        <v>78</v>
      </c>
      <c r="AP774" s="83">
        <f t="shared" si="540"/>
        <v>0</v>
      </c>
      <c r="AQ774" s="83">
        <f t="shared" si="541"/>
        <v>0</v>
      </c>
      <c r="AR774" s="83">
        <f t="shared" si="565"/>
        <v>0</v>
      </c>
      <c r="AT774" t="s">
        <v>16</v>
      </c>
    </row>
    <row r="775" spans="1:46" x14ac:dyDescent="0.25">
      <c r="A775" s="10" t="s">
        <v>608</v>
      </c>
      <c r="B775" s="10">
        <v>2027</v>
      </c>
      <c r="C775" s="10" t="s">
        <v>16</v>
      </c>
      <c r="D775" s="102"/>
      <c r="E775" s="103"/>
      <c r="F775" s="102">
        <v>4</v>
      </c>
      <c r="G775" s="103"/>
      <c r="H775" s="103"/>
      <c r="I775" s="103">
        <v>52</v>
      </c>
      <c r="J775" s="103"/>
      <c r="K775" s="103"/>
      <c r="L775" s="103"/>
      <c r="M775" s="103"/>
      <c r="N775" s="103"/>
      <c r="O775" s="103"/>
      <c r="P775" s="102"/>
      <c r="R775" s="84">
        <f t="shared" si="520"/>
        <v>0</v>
      </c>
      <c r="S775" s="84">
        <f t="shared" si="521"/>
        <v>0</v>
      </c>
      <c r="T775" s="84">
        <f t="shared" si="522"/>
        <v>4</v>
      </c>
      <c r="U775" s="84">
        <f t="shared" si="523"/>
        <v>0</v>
      </c>
      <c r="V775" s="84">
        <f t="shared" si="556"/>
        <v>0</v>
      </c>
      <c r="W775" s="84">
        <f t="shared" si="556"/>
        <v>52</v>
      </c>
      <c r="X775" s="84">
        <f t="shared" si="526"/>
        <v>0</v>
      </c>
      <c r="Y775" s="84">
        <f t="shared" si="527"/>
        <v>0</v>
      </c>
      <c r="Z775" s="84">
        <f t="shared" si="528"/>
        <v>0</v>
      </c>
      <c r="AA775" s="84">
        <f t="shared" si="558"/>
        <v>0</v>
      </c>
      <c r="AB775" s="84">
        <f t="shared" si="557"/>
        <v>0</v>
      </c>
      <c r="AC775" s="84">
        <f t="shared" si="557"/>
        <v>0</v>
      </c>
      <c r="AD775" s="84">
        <f t="shared" si="559"/>
        <v>0</v>
      </c>
      <c r="AF775" s="83">
        <f t="shared" si="560"/>
        <v>0</v>
      </c>
      <c r="AG775" s="83">
        <f t="shared" si="561"/>
        <v>0</v>
      </c>
      <c r="AH775" s="83">
        <f t="shared" si="562"/>
        <v>4</v>
      </c>
      <c r="AI775" s="83">
        <f t="shared" si="563"/>
        <v>0</v>
      </c>
      <c r="AJ775" s="83">
        <f t="shared" si="563"/>
        <v>0</v>
      </c>
      <c r="AK775" s="83">
        <f t="shared" si="563"/>
        <v>52</v>
      </c>
      <c r="AL775" s="83">
        <f t="shared" si="563"/>
        <v>0</v>
      </c>
      <c r="AM775" s="83">
        <f t="shared" si="563"/>
        <v>0</v>
      </c>
      <c r="AN775" s="83">
        <f t="shared" si="563"/>
        <v>0</v>
      </c>
      <c r="AO775" s="83">
        <f t="shared" si="564"/>
        <v>0</v>
      </c>
      <c r="AP775" s="83">
        <f t="shared" si="540"/>
        <v>0</v>
      </c>
      <c r="AQ775" s="83">
        <f t="shared" si="541"/>
        <v>0</v>
      </c>
      <c r="AR775" s="83">
        <f t="shared" si="565"/>
        <v>0</v>
      </c>
      <c r="AT775" t="s">
        <v>16</v>
      </c>
    </row>
    <row r="776" spans="1:46" x14ac:dyDescent="0.25">
      <c r="A776" s="10" t="s">
        <v>609</v>
      </c>
      <c r="B776" s="10">
        <v>2028</v>
      </c>
      <c r="C776" s="10" t="s">
        <v>16</v>
      </c>
      <c r="D776" s="102">
        <v>495</v>
      </c>
      <c r="E776" s="103">
        <v>461</v>
      </c>
      <c r="F776" s="102">
        <v>488</v>
      </c>
      <c r="G776" s="103">
        <v>339</v>
      </c>
      <c r="H776" s="103">
        <v>494</v>
      </c>
      <c r="I776" s="103">
        <v>483</v>
      </c>
      <c r="J776" s="103">
        <v>407</v>
      </c>
      <c r="K776" s="103">
        <v>313</v>
      </c>
      <c r="L776" s="103">
        <v>448</v>
      </c>
      <c r="M776" s="103">
        <v>407</v>
      </c>
      <c r="N776" s="103"/>
      <c r="O776" s="103"/>
      <c r="P776" s="102"/>
      <c r="R776" s="84">
        <f t="shared" si="520"/>
        <v>495</v>
      </c>
      <c r="S776" s="84">
        <f t="shared" si="521"/>
        <v>461</v>
      </c>
      <c r="T776" s="84">
        <f t="shared" si="522"/>
        <v>488</v>
      </c>
      <c r="U776" s="84">
        <f t="shared" si="523"/>
        <v>339</v>
      </c>
      <c r="V776" s="84">
        <f t="shared" si="556"/>
        <v>494</v>
      </c>
      <c r="W776" s="84">
        <f t="shared" si="556"/>
        <v>483</v>
      </c>
      <c r="X776" s="84">
        <f t="shared" si="526"/>
        <v>407</v>
      </c>
      <c r="Y776" s="84">
        <f t="shared" si="527"/>
        <v>313</v>
      </c>
      <c r="Z776" s="84">
        <f t="shared" si="528"/>
        <v>448</v>
      </c>
      <c r="AA776" s="84">
        <f t="shared" si="558"/>
        <v>407</v>
      </c>
      <c r="AB776" s="84">
        <f t="shared" si="557"/>
        <v>0</v>
      </c>
      <c r="AC776" s="84">
        <f t="shared" si="557"/>
        <v>0</v>
      </c>
      <c r="AD776" s="84">
        <f t="shared" si="559"/>
        <v>0</v>
      </c>
      <c r="AF776" s="83">
        <f t="shared" si="560"/>
        <v>495</v>
      </c>
      <c r="AG776" s="83">
        <f t="shared" si="561"/>
        <v>461</v>
      </c>
      <c r="AH776" s="83">
        <f t="shared" si="562"/>
        <v>488</v>
      </c>
      <c r="AI776" s="83">
        <f t="shared" si="563"/>
        <v>339</v>
      </c>
      <c r="AJ776" s="83">
        <f t="shared" si="563"/>
        <v>494</v>
      </c>
      <c r="AK776" s="83">
        <f t="shared" si="563"/>
        <v>483</v>
      </c>
      <c r="AL776" s="83">
        <f t="shared" si="563"/>
        <v>407</v>
      </c>
      <c r="AM776" s="83">
        <f t="shared" si="563"/>
        <v>313</v>
      </c>
      <c r="AN776" s="83">
        <f t="shared" si="563"/>
        <v>448</v>
      </c>
      <c r="AO776" s="83">
        <f t="shared" si="564"/>
        <v>407</v>
      </c>
      <c r="AP776" s="83">
        <f t="shared" si="540"/>
        <v>0</v>
      </c>
      <c r="AQ776" s="83">
        <f t="shared" si="541"/>
        <v>0</v>
      </c>
      <c r="AR776" s="83">
        <f t="shared" si="565"/>
        <v>0</v>
      </c>
      <c r="AT776" t="s">
        <v>16</v>
      </c>
    </row>
    <row r="777" spans="1:46" x14ac:dyDescent="0.25">
      <c r="A777" s="10" t="s">
        <v>610</v>
      </c>
      <c r="B777" s="10">
        <v>2029</v>
      </c>
      <c r="C777" s="10" t="s">
        <v>16</v>
      </c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2"/>
      <c r="R777" s="84">
        <f t="shared" ref="R777:AC788" si="566">D777</f>
        <v>0</v>
      </c>
      <c r="S777" s="84">
        <f t="shared" si="566"/>
        <v>0</v>
      </c>
      <c r="T777" s="84">
        <f t="shared" si="566"/>
        <v>0</v>
      </c>
      <c r="U777" s="84">
        <f t="shared" si="566"/>
        <v>0</v>
      </c>
      <c r="V777" s="84">
        <f t="shared" si="566"/>
        <v>0</v>
      </c>
      <c r="W777" s="84">
        <f t="shared" si="566"/>
        <v>0</v>
      </c>
      <c r="X777" s="84">
        <f t="shared" si="526"/>
        <v>0</v>
      </c>
      <c r="Y777" s="84">
        <f t="shared" si="527"/>
        <v>0</v>
      </c>
      <c r="Z777" s="84">
        <f t="shared" si="528"/>
        <v>0</v>
      </c>
      <c r="AA777" s="84">
        <f t="shared" si="558"/>
        <v>0</v>
      </c>
      <c r="AB777" s="84">
        <f t="shared" si="558"/>
        <v>0</v>
      </c>
      <c r="AC777" s="84">
        <f t="shared" si="558"/>
        <v>0</v>
      </c>
      <c r="AD777" s="84">
        <f t="shared" si="559"/>
        <v>0</v>
      </c>
      <c r="AF777" s="83">
        <f t="shared" si="560"/>
        <v>0</v>
      </c>
      <c r="AG777" s="83">
        <f t="shared" si="561"/>
        <v>0</v>
      </c>
      <c r="AH777" s="83">
        <f t="shared" si="562"/>
        <v>0</v>
      </c>
      <c r="AI777" s="83">
        <f t="shared" si="563"/>
        <v>0</v>
      </c>
      <c r="AJ777" s="83">
        <f t="shared" si="563"/>
        <v>0</v>
      </c>
      <c r="AK777" s="83">
        <f t="shared" si="563"/>
        <v>0</v>
      </c>
      <c r="AL777" s="83">
        <f t="shared" si="563"/>
        <v>0</v>
      </c>
      <c r="AM777" s="83">
        <f t="shared" si="563"/>
        <v>0</v>
      </c>
      <c r="AN777" s="83">
        <f t="shared" si="563"/>
        <v>0</v>
      </c>
      <c r="AO777" s="83">
        <f t="shared" si="564"/>
        <v>0</v>
      </c>
      <c r="AP777" s="83">
        <f t="shared" si="540"/>
        <v>0</v>
      </c>
      <c r="AQ777" s="83">
        <f t="shared" si="541"/>
        <v>0</v>
      </c>
      <c r="AR777" s="83">
        <f t="shared" si="565"/>
        <v>0</v>
      </c>
      <c r="AT777" t="s">
        <v>16</v>
      </c>
    </row>
    <row r="778" spans="1:46" x14ac:dyDescent="0.25">
      <c r="A778" s="10" t="s">
        <v>611</v>
      </c>
      <c r="B778" s="10">
        <v>2030</v>
      </c>
      <c r="C778" s="10" t="s">
        <v>16</v>
      </c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2"/>
      <c r="R778" s="84">
        <f t="shared" si="566"/>
        <v>0</v>
      </c>
      <c r="S778" s="84">
        <f t="shared" si="566"/>
        <v>0</v>
      </c>
      <c r="T778" s="84">
        <f t="shared" si="566"/>
        <v>0</v>
      </c>
      <c r="U778" s="84">
        <f t="shared" si="566"/>
        <v>0</v>
      </c>
      <c r="V778" s="84">
        <f t="shared" si="566"/>
        <v>0</v>
      </c>
      <c r="W778" s="84">
        <f t="shared" si="566"/>
        <v>0</v>
      </c>
      <c r="X778" s="84">
        <f t="shared" si="566"/>
        <v>0</v>
      </c>
      <c r="Y778" s="84">
        <f t="shared" si="566"/>
        <v>0</v>
      </c>
      <c r="Z778" s="84">
        <f t="shared" si="566"/>
        <v>0</v>
      </c>
      <c r="AA778" s="84">
        <f t="shared" si="558"/>
        <v>0</v>
      </c>
      <c r="AB778" s="84">
        <f t="shared" si="558"/>
        <v>0</v>
      </c>
      <c r="AC778" s="84">
        <f t="shared" si="558"/>
        <v>0</v>
      </c>
      <c r="AD778" s="84">
        <f t="shared" si="559"/>
        <v>0</v>
      </c>
      <c r="AF778" s="83">
        <f t="shared" si="560"/>
        <v>0</v>
      </c>
      <c r="AG778" s="83">
        <f t="shared" si="561"/>
        <v>0</v>
      </c>
      <c r="AH778" s="83">
        <f t="shared" si="562"/>
        <v>0</v>
      </c>
      <c r="AI778" s="83">
        <f t="shared" si="563"/>
        <v>0</v>
      </c>
      <c r="AJ778" s="83">
        <f t="shared" si="563"/>
        <v>0</v>
      </c>
      <c r="AK778" s="83">
        <f t="shared" si="563"/>
        <v>0</v>
      </c>
      <c r="AL778" s="83">
        <f t="shared" si="563"/>
        <v>0</v>
      </c>
      <c r="AM778" s="83">
        <f t="shared" si="563"/>
        <v>0</v>
      </c>
      <c r="AN778" s="83">
        <f t="shared" si="563"/>
        <v>0</v>
      </c>
      <c r="AO778" s="83">
        <f t="shared" si="564"/>
        <v>0</v>
      </c>
      <c r="AP778" s="83">
        <f t="shared" si="540"/>
        <v>0</v>
      </c>
      <c r="AQ778" s="83">
        <f t="shared" si="541"/>
        <v>0</v>
      </c>
      <c r="AR778" s="83">
        <f t="shared" si="565"/>
        <v>0</v>
      </c>
      <c r="AT778" t="s">
        <v>16</v>
      </c>
    </row>
    <row r="779" spans="1:46" x14ac:dyDescent="0.25">
      <c r="A779" s="10" t="s">
        <v>612</v>
      </c>
      <c r="B779" s="10">
        <v>2031</v>
      </c>
      <c r="C779" s="10" t="s">
        <v>16</v>
      </c>
      <c r="D779" s="103"/>
      <c r="E779" s="103"/>
      <c r="F779" s="103"/>
      <c r="G779" s="103">
        <v>206</v>
      </c>
      <c r="H779" s="103"/>
      <c r="I779" s="103"/>
      <c r="J779" s="103"/>
      <c r="K779" s="103"/>
      <c r="L779" s="103"/>
      <c r="M779" s="103"/>
      <c r="N779" s="103"/>
      <c r="O779" s="103"/>
      <c r="P779" s="102"/>
      <c r="R779" s="84">
        <f t="shared" si="566"/>
        <v>0</v>
      </c>
      <c r="S779" s="84">
        <f t="shared" si="566"/>
        <v>0</v>
      </c>
      <c r="T779" s="84">
        <f t="shared" si="566"/>
        <v>0</v>
      </c>
      <c r="U779" s="84">
        <f t="shared" si="566"/>
        <v>206</v>
      </c>
      <c r="V779" s="84">
        <f t="shared" si="566"/>
        <v>0</v>
      </c>
      <c r="W779" s="84">
        <f t="shared" si="566"/>
        <v>0</v>
      </c>
      <c r="X779" s="84">
        <f t="shared" si="566"/>
        <v>0</v>
      </c>
      <c r="Y779" s="84">
        <f t="shared" si="566"/>
        <v>0</v>
      </c>
      <c r="Z779" s="84">
        <f t="shared" si="566"/>
        <v>0</v>
      </c>
      <c r="AA779" s="84">
        <f t="shared" si="558"/>
        <v>0</v>
      </c>
      <c r="AB779" s="84">
        <f t="shared" si="558"/>
        <v>0</v>
      </c>
      <c r="AC779" s="84">
        <f t="shared" si="558"/>
        <v>0</v>
      </c>
      <c r="AD779" s="84">
        <f t="shared" si="559"/>
        <v>0</v>
      </c>
      <c r="AF779" s="83">
        <f t="shared" si="560"/>
        <v>0</v>
      </c>
      <c r="AG779" s="83">
        <f t="shared" si="561"/>
        <v>0</v>
      </c>
      <c r="AH779" s="83">
        <f t="shared" si="562"/>
        <v>0</v>
      </c>
      <c r="AI779" s="83">
        <f t="shared" si="563"/>
        <v>206</v>
      </c>
      <c r="AJ779" s="83">
        <f t="shared" si="563"/>
        <v>0</v>
      </c>
      <c r="AK779" s="83">
        <f t="shared" si="563"/>
        <v>0</v>
      </c>
      <c r="AL779" s="83">
        <f t="shared" si="563"/>
        <v>0</v>
      </c>
      <c r="AM779" s="83">
        <f t="shared" si="563"/>
        <v>0</v>
      </c>
      <c r="AN779" s="83">
        <f t="shared" si="563"/>
        <v>0</v>
      </c>
      <c r="AO779" s="83">
        <f t="shared" si="564"/>
        <v>0</v>
      </c>
      <c r="AP779" s="83">
        <f t="shared" si="540"/>
        <v>0</v>
      </c>
      <c r="AQ779" s="83">
        <f t="shared" si="541"/>
        <v>0</v>
      </c>
      <c r="AR779" s="83">
        <f t="shared" si="565"/>
        <v>0</v>
      </c>
      <c r="AT779" t="s">
        <v>16</v>
      </c>
    </row>
    <row r="780" spans="1:46" x14ac:dyDescent="0.25">
      <c r="A780" s="10" t="s">
        <v>613</v>
      </c>
      <c r="B780" s="10">
        <v>2032</v>
      </c>
      <c r="C780" s="10" t="s">
        <v>16</v>
      </c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2"/>
      <c r="R780" s="84">
        <f t="shared" si="566"/>
        <v>0</v>
      </c>
      <c r="S780" s="84">
        <f t="shared" si="566"/>
        <v>0</v>
      </c>
      <c r="T780" s="84">
        <f t="shared" si="566"/>
        <v>0</v>
      </c>
      <c r="U780" s="84">
        <f t="shared" si="566"/>
        <v>0</v>
      </c>
      <c r="V780" s="84">
        <f t="shared" si="566"/>
        <v>0</v>
      </c>
      <c r="W780" s="84">
        <f t="shared" si="566"/>
        <v>0</v>
      </c>
      <c r="X780" s="84">
        <f t="shared" si="566"/>
        <v>0</v>
      </c>
      <c r="Y780" s="84">
        <f t="shared" si="566"/>
        <v>0</v>
      </c>
      <c r="Z780" s="84">
        <f t="shared" si="566"/>
        <v>0</v>
      </c>
      <c r="AA780" s="84">
        <f t="shared" si="558"/>
        <v>0</v>
      </c>
      <c r="AB780" s="84">
        <f t="shared" si="558"/>
        <v>0</v>
      </c>
      <c r="AC780" s="84">
        <f t="shared" si="558"/>
        <v>0</v>
      </c>
      <c r="AD780" s="84">
        <f t="shared" si="559"/>
        <v>0</v>
      </c>
      <c r="AF780" s="83">
        <f t="shared" si="560"/>
        <v>0</v>
      </c>
      <c r="AG780" s="83">
        <f t="shared" si="561"/>
        <v>0</v>
      </c>
      <c r="AH780" s="83">
        <f t="shared" si="562"/>
        <v>0</v>
      </c>
      <c r="AI780" s="83">
        <f t="shared" si="563"/>
        <v>0</v>
      </c>
      <c r="AJ780" s="83">
        <f t="shared" si="563"/>
        <v>0</v>
      </c>
      <c r="AK780" s="83">
        <f t="shared" si="563"/>
        <v>0</v>
      </c>
      <c r="AL780" s="83">
        <f t="shared" si="563"/>
        <v>0</v>
      </c>
      <c r="AM780" s="83">
        <f t="shared" si="563"/>
        <v>0</v>
      </c>
      <c r="AN780" s="83">
        <f t="shared" si="563"/>
        <v>0</v>
      </c>
      <c r="AO780" s="83">
        <f t="shared" si="564"/>
        <v>0</v>
      </c>
      <c r="AP780" s="83">
        <f t="shared" si="540"/>
        <v>0</v>
      </c>
      <c r="AQ780" s="83">
        <f t="shared" si="541"/>
        <v>0</v>
      </c>
      <c r="AR780" s="83">
        <f t="shared" si="565"/>
        <v>0</v>
      </c>
      <c r="AT780" t="s">
        <v>16</v>
      </c>
    </row>
    <row r="781" spans="1:46" x14ac:dyDescent="0.25">
      <c r="A781" s="10" t="s">
        <v>614</v>
      </c>
      <c r="B781" s="10">
        <v>2033</v>
      </c>
      <c r="C781" s="10" t="s">
        <v>16</v>
      </c>
      <c r="D781" s="103"/>
      <c r="E781" s="103"/>
      <c r="F781" s="103"/>
      <c r="G781" s="103"/>
      <c r="H781" s="103">
        <v>1</v>
      </c>
      <c r="I781" s="103"/>
      <c r="J781" s="103"/>
      <c r="K781" s="103"/>
      <c r="L781" s="103"/>
      <c r="M781" s="103"/>
      <c r="N781" s="103"/>
      <c r="O781" s="103"/>
      <c r="P781" s="102"/>
      <c r="R781" s="84">
        <f t="shared" si="566"/>
        <v>0</v>
      </c>
      <c r="S781" s="84">
        <f t="shared" si="566"/>
        <v>0</v>
      </c>
      <c r="T781" s="84">
        <f t="shared" si="566"/>
        <v>0</v>
      </c>
      <c r="U781" s="84">
        <f t="shared" si="566"/>
        <v>0</v>
      </c>
      <c r="V781" s="84">
        <f t="shared" si="566"/>
        <v>1</v>
      </c>
      <c r="W781" s="84">
        <f t="shared" si="566"/>
        <v>0</v>
      </c>
      <c r="X781" s="84">
        <f t="shared" si="566"/>
        <v>0</v>
      </c>
      <c r="Y781" s="84">
        <f t="shared" si="566"/>
        <v>0</v>
      </c>
      <c r="Z781" s="84">
        <f t="shared" si="566"/>
        <v>0</v>
      </c>
      <c r="AA781" s="84">
        <f t="shared" si="558"/>
        <v>0</v>
      </c>
      <c r="AB781" s="84">
        <f t="shared" si="558"/>
        <v>0</v>
      </c>
      <c r="AC781" s="84">
        <f t="shared" si="558"/>
        <v>0</v>
      </c>
      <c r="AD781" s="84">
        <f t="shared" si="559"/>
        <v>0</v>
      </c>
      <c r="AF781" s="83">
        <f t="shared" si="560"/>
        <v>0</v>
      </c>
      <c r="AG781" s="83">
        <f t="shared" si="561"/>
        <v>0</v>
      </c>
      <c r="AH781" s="83">
        <f t="shared" si="562"/>
        <v>0</v>
      </c>
      <c r="AI781" s="83">
        <f t="shared" si="563"/>
        <v>0</v>
      </c>
      <c r="AJ781" s="83">
        <f t="shared" si="563"/>
        <v>1</v>
      </c>
      <c r="AK781" s="83">
        <f t="shared" si="563"/>
        <v>0</v>
      </c>
      <c r="AL781" s="83">
        <f t="shared" si="563"/>
        <v>0</v>
      </c>
      <c r="AM781" s="83">
        <f t="shared" si="563"/>
        <v>0</v>
      </c>
      <c r="AN781" s="83">
        <f t="shared" si="563"/>
        <v>0</v>
      </c>
      <c r="AO781" s="83">
        <f t="shared" si="564"/>
        <v>0</v>
      </c>
      <c r="AP781" s="83">
        <f t="shared" si="540"/>
        <v>0</v>
      </c>
      <c r="AQ781" s="83">
        <f t="shared" si="541"/>
        <v>0</v>
      </c>
      <c r="AR781" s="83">
        <f t="shared" si="565"/>
        <v>0</v>
      </c>
      <c r="AT781" t="s">
        <v>16</v>
      </c>
    </row>
    <row r="782" spans="1:46" x14ac:dyDescent="0.25">
      <c r="A782" s="10" t="s">
        <v>615</v>
      </c>
      <c r="B782" s="10">
        <v>2034</v>
      </c>
      <c r="C782" s="10" t="s">
        <v>16</v>
      </c>
      <c r="D782" s="103"/>
      <c r="E782" s="103"/>
      <c r="F782" s="103"/>
      <c r="G782" s="103"/>
      <c r="H782" s="103">
        <v>4</v>
      </c>
      <c r="I782" s="103"/>
      <c r="J782" s="103"/>
      <c r="K782" s="103"/>
      <c r="L782" s="103"/>
      <c r="M782" s="103"/>
      <c r="N782" s="103"/>
      <c r="O782" s="103"/>
      <c r="P782" s="102"/>
      <c r="R782" s="84">
        <f t="shared" si="566"/>
        <v>0</v>
      </c>
      <c r="S782" s="84">
        <f t="shared" si="566"/>
        <v>0</v>
      </c>
      <c r="T782" s="84">
        <f t="shared" si="566"/>
        <v>0</v>
      </c>
      <c r="U782" s="84">
        <f t="shared" si="566"/>
        <v>0</v>
      </c>
      <c r="V782" s="84">
        <f t="shared" si="566"/>
        <v>4</v>
      </c>
      <c r="W782" s="84">
        <f t="shared" si="566"/>
        <v>0</v>
      </c>
      <c r="X782" s="84">
        <f t="shared" si="566"/>
        <v>0</v>
      </c>
      <c r="Y782" s="84">
        <f t="shared" si="566"/>
        <v>0</v>
      </c>
      <c r="Z782" s="84">
        <f t="shared" si="566"/>
        <v>0</v>
      </c>
      <c r="AA782" s="84">
        <f t="shared" si="558"/>
        <v>0</v>
      </c>
      <c r="AB782" s="84">
        <f t="shared" si="558"/>
        <v>0</v>
      </c>
      <c r="AC782" s="84">
        <f t="shared" si="558"/>
        <v>0</v>
      </c>
      <c r="AD782" s="84">
        <f t="shared" si="559"/>
        <v>0</v>
      </c>
      <c r="AF782" s="83">
        <f t="shared" si="560"/>
        <v>0</v>
      </c>
      <c r="AG782" s="83">
        <f t="shared" si="561"/>
        <v>0</v>
      </c>
      <c r="AH782" s="83">
        <f t="shared" si="562"/>
        <v>0</v>
      </c>
      <c r="AI782" s="83">
        <f t="shared" si="563"/>
        <v>0</v>
      </c>
      <c r="AJ782" s="83">
        <f t="shared" si="563"/>
        <v>4</v>
      </c>
      <c r="AK782" s="83">
        <f t="shared" si="563"/>
        <v>0</v>
      </c>
      <c r="AL782" s="83">
        <f t="shared" si="563"/>
        <v>0</v>
      </c>
      <c r="AM782" s="83">
        <f t="shared" si="563"/>
        <v>0</v>
      </c>
      <c r="AN782" s="83">
        <f t="shared" si="563"/>
        <v>0</v>
      </c>
      <c r="AO782" s="83">
        <f t="shared" si="564"/>
        <v>0</v>
      </c>
      <c r="AP782" s="83">
        <f t="shared" si="540"/>
        <v>0</v>
      </c>
      <c r="AQ782" s="83">
        <f t="shared" si="541"/>
        <v>0</v>
      </c>
      <c r="AR782" s="83">
        <f t="shared" si="565"/>
        <v>0</v>
      </c>
      <c r="AT782" t="s">
        <v>16</v>
      </c>
    </row>
    <row r="783" spans="1:46" x14ac:dyDescent="0.25">
      <c r="A783" s="10" t="s">
        <v>616</v>
      </c>
      <c r="B783" s="10">
        <v>2035</v>
      </c>
      <c r="C783" s="10" t="s">
        <v>16</v>
      </c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2"/>
      <c r="R783" s="84">
        <f t="shared" si="566"/>
        <v>0</v>
      </c>
      <c r="S783" s="84">
        <f t="shared" si="566"/>
        <v>0</v>
      </c>
      <c r="T783" s="84">
        <f t="shared" si="566"/>
        <v>0</v>
      </c>
      <c r="U783" s="84">
        <f t="shared" si="566"/>
        <v>0</v>
      </c>
      <c r="V783" s="84">
        <f t="shared" si="566"/>
        <v>0</v>
      </c>
      <c r="W783" s="84">
        <f t="shared" si="566"/>
        <v>0</v>
      </c>
      <c r="X783" s="84">
        <f t="shared" si="566"/>
        <v>0</v>
      </c>
      <c r="Y783" s="84">
        <f t="shared" si="566"/>
        <v>0</v>
      </c>
      <c r="Z783" s="84">
        <f t="shared" si="566"/>
        <v>0</v>
      </c>
      <c r="AA783" s="84">
        <f t="shared" si="558"/>
        <v>0</v>
      </c>
      <c r="AB783" s="84">
        <f t="shared" si="558"/>
        <v>0</v>
      </c>
      <c r="AC783" s="84">
        <f t="shared" si="558"/>
        <v>0</v>
      </c>
      <c r="AD783" s="84">
        <f t="shared" si="559"/>
        <v>0</v>
      </c>
      <c r="AF783" s="83">
        <f t="shared" si="560"/>
        <v>0</v>
      </c>
      <c r="AG783" s="83">
        <f t="shared" si="561"/>
        <v>0</v>
      </c>
      <c r="AH783" s="83">
        <f t="shared" si="562"/>
        <v>0</v>
      </c>
      <c r="AI783" s="83">
        <f t="shared" si="563"/>
        <v>0</v>
      </c>
      <c r="AJ783" s="83">
        <f t="shared" si="563"/>
        <v>0</v>
      </c>
      <c r="AK783" s="83">
        <f t="shared" si="563"/>
        <v>0</v>
      </c>
      <c r="AL783" s="83">
        <f t="shared" si="563"/>
        <v>0</v>
      </c>
      <c r="AM783" s="83">
        <f t="shared" si="563"/>
        <v>0</v>
      </c>
      <c r="AN783" s="83">
        <f t="shared" si="563"/>
        <v>0</v>
      </c>
      <c r="AO783" s="83">
        <f t="shared" si="564"/>
        <v>0</v>
      </c>
      <c r="AP783" s="83">
        <f t="shared" si="540"/>
        <v>0</v>
      </c>
      <c r="AQ783" s="83">
        <f t="shared" si="541"/>
        <v>0</v>
      </c>
      <c r="AR783" s="83">
        <f t="shared" si="565"/>
        <v>0</v>
      </c>
      <c r="AT783" t="s">
        <v>16</v>
      </c>
    </row>
    <row r="784" spans="1:46" x14ac:dyDescent="0.25">
      <c r="A784" s="10" t="s">
        <v>617</v>
      </c>
      <c r="B784" s="10">
        <v>2036</v>
      </c>
      <c r="C784" s="10" t="s">
        <v>16</v>
      </c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2"/>
      <c r="R784" s="84">
        <f t="shared" si="566"/>
        <v>0</v>
      </c>
      <c r="S784" s="84">
        <f t="shared" si="566"/>
        <v>0</v>
      </c>
      <c r="T784" s="84">
        <f t="shared" si="566"/>
        <v>0</v>
      </c>
      <c r="U784" s="84">
        <f t="shared" si="566"/>
        <v>0</v>
      </c>
      <c r="V784" s="84">
        <f t="shared" si="566"/>
        <v>0</v>
      </c>
      <c r="W784" s="84">
        <f t="shared" si="566"/>
        <v>0</v>
      </c>
      <c r="X784" s="84">
        <f t="shared" si="566"/>
        <v>0</v>
      </c>
      <c r="Y784" s="84">
        <f t="shared" si="566"/>
        <v>0</v>
      </c>
      <c r="Z784" s="84">
        <f t="shared" si="566"/>
        <v>0</v>
      </c>
      <c r="AA784" s="84">
        <f t="shared" si="558"/>
        <v>0</v>
      </c>
      <c r="AB784" s="84">
        <f t="shared" si="558"/>
        <v>0</v>
      </c>
      <c r="AC784" s="84">
        <f t="shared" si="558"/>
        <v>0</v>
      </c>
      <c r="AD784" s="84">
        <f t="shared" si="559"/>
        <v>0</v>
      </c>
      <c r="AF784" s="83">
        <f t="shared" si="560"/>
        <v>0</v>
      </c>
      <c r="AG784" s="83">
        <f t="shared" si="561"/>
        <v>0</v>
      </c>
      <c r="AH784" s="83">
        <f t="shared" si="562"/>
        <v>0</v>
      </c>
      <c r="AI784" s="83">
        <f t="shared" si="563"/>
        <v>0</v>
      </c>
      <c r="AJ784" s="83">
        <f t="shared" si="563"/>
        <v>0</v>
      </c>
      <c r="AK784" s="83">
        <f t="shared" si="563"/>
        <v>0</v>
      </c>
      <c r="AL784" s="83">
        <f t="shared" si="563"/>
        <v>0</v>
      </c>
      <c r="AM784" s="83">
        <f t="shared" si="563"/>
        <v>0</v>
      </c>
      <c r="AN784" s="83">
        <f t="shared" si="563"/>
        <v>0</v>
      </c>
      <c r="AO784" s="83">
        <f t="shared" si="564"/>
        <v>0</v>
      </c>
      <c r="AP784" s="83">
        <f t="shared" si="540"/>
        <v>0</v>
      </c>
      <c r="AQ784" s="83">
        <f t="shared" si="541"/>
        <v>0</v>
      </c>
      <c r="AR784" s="83">
        <f t="shared" si="565"/>
        <v>0</v>
      </c>
      <c r="AT784" t="s">
        <v>16</v>
      </c>
    </row>
    <row r="785" spans="1:46" x14ac:dyDescent="0.25">
      <c r="A785" s="10" t="s">
        <v>618</v>
      </c>
      <c r="B785" s="10">
        <v>2037</v>
      </c>
      <c r="C785" s="10" t="s">
        <v>16</v>
      </c>
      <c r="D785" s="103"/>
      <c r="E785" s="103"/>
      <c r="F785" s="103"/>
      <c r="G785" s="103"/>
      <c r="H785" s="103"/>
      <c r="I785" s="103">
        <v>76</v>
      </c>
      <c r="J785" s="103"/>
      <c r="K785" s="103"/>
      <c r="L785" s="103"/>
      <c r="M785" s="103"/>
      <c r="N785" s="103"/>
      <c r="O785" s="103"/>
      <c r="P785" s="102"/>
      <c r="R785" s="84">
        <f t="shared" si="566"/>
        <v>0</v>
      </c>
      <c r="S785" s="84">
        <f t="shared" si="566"/>
        <v>0</v>
      </c>
      <c r="T785" s="84">
        <f t="shared" si="566"/>
        <v>0</v>
      </c>
      <c r="U785" s="84">
        <f t="shared" si="566"/>
        <v>0</v>
      </c>
      <c r="V785" s="84">
        <f t="shared" si="566"/>
        <v>0</v>
      </c>
      <c r="W785" s="84">
        <f t="shared" si="566"/>
        <v>76</v>
      </c>
      <c r="X785" s="84">
        <f t="shared" si="566"/>
        <v>0</v>
      </c>
      <c r="Y785" s="84">
        <f t="shared" si="566"/>
        <v>0</v>
      </c>
      <c r="Z785" s="84">
        <f t="shared" si="566"/>
        <v>0</v>
      </c>
      <c r="AA785" s="84">
        <f t="shared" si="566"/>
        <v>0</v>
      </c>
      <c r="AB785" s="84">
        <f t="shared" si="566"/>
        <v>0</v>
      </c>
      <c r="AC785" s="84">
        <f t="shared" si="566"/>
        <v>0</v>
      </c>
      <c r="AD785" s="84">
        <f t="shared" si="559"/>
        <v>0</v>
      </c>
      <c r="AF785" s="83">
        <f t="shared" si="560"/>
        <v>0</v>
      </c>
      <c r="AG785" s="83">
        <f t="shared" si="561"/>
        <v>0</v>
      </c>
      <c r="AH785" s="83">
        <f t="shared" si="562"/>
        <v>0</v>
      </c>
      <c r="AI785" s="83">
        <f t="shared" si="562"/>
        <v>0</v>
      </c>
      <c r="AJ785" s="83">
        <f t="shared" si="562"/>
        <v>0</v>
      </c>
      <c r="AK785" s="83">
        <f t="shared" si="562"/>
        <v>76</v>
      </c>
      <c r="AL785" s="83">
        <f t="shared" si="562"/>
        <v>0</v>
      </c>
      <c r="AM785" s="83">
        <f t="shared" si="562"/>
        <v>0</v>
      </c>
      <c r="AN785" s="83">
        <f t="shared" si="562"/>
        <v>0</v>
      </c>
      <c r="AO785" s="83">
        <f t="shared" si="564"/>
        <v>0</v>
      </c>
      <c r="AP785" s="83">
        <f t="shared" si="540"/>
        <v>0</v>
      </c>
      <c r="AQ785" s="83">
        <f t="shared" si="541"/>
        <v>0</v>
      </c>
      <c r="AR785" s="83">
        <f t="shared" si="565"/>
        <v>0</v>
      </c>
      <c r="AT785" t="s">
        <v>16</v>
      </c>
    </row>
    <row r="786" spans="1:46" x14ac:dyDescent="0.25">
      <c r="A786" s="10" t="s">
        <v>619</v>
      </c>
      <c r="B786" s="10">
        <v>2038</v>
      </c>
      <c r="C786" s="10" t="s">
        <v>16</v>
      </c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2"/>
      <c r="R786" s="84">
        <f t="shared" si="566"/>
        <v>0</v>
      </c>
      <c r="S786" s="84">
        <f t="shared" si="566"/>
        <v>0</v>
      </c>
      <c r="T786" s="84">
        <f t="shared" si="566"/>
        <v>0</v>
      </c>
      <c r="U786" s="84">
        <f t="shared" si="566"/>
        <v>0</v>
      </c>
      <c r="V786" s="84">
        <f t="shared" si="566"/>
        <v>0</v>
      </c>
      <c r="W786" s="84">
        <f t="shared" si="566"/>
        <v>0</v>
      </c>
      <c r="X786" s="84">
        <f t="shared" si="566"/>
        <v>0</v>
      </c>
      <c r="Y786" s="84">
        <f t="shared" si="566"/>
        <v>0</v>
      </c>
      <c r="Z786" s="84">
        <f t="shared" si="566"/>
        <v>0</v>
      </c>
      <c r="AA786" s="84">
        <f t="shared" si="566"/>
        <v>0</v>
      </c>
      <c r="AB786" s="84">
        <f t="shared" si="566"/>
        <v>0</v>
      </c>
      <c r="AC786" s="84">
        <f t="shared" si="566"/>
        <v>0</v>
      </c>
      <c r="AD786" s="84">
        <f t="shared" si="559"/>
        <v>0</v>
      </c>
      <c r="AF786" s="83">
        <f t="shared" si="560"/>
        <v>0</v>
      </c>
      <c r="AG786" s="83">
        <f t="shared" si="561"/>
        <v>0</v>
      </c>
      <c r="AH786" s="83">
        <f t="shared" si="561"/>
        <v>0</v>
      </c>
      <c r="AI786" s="83">
        <f t="shared" si="561"/>
        <v>0</v>
      </c>
      <c r="AJ786" s="83">
        <f t="shared" si="561"/>
        <v>0</v>
      </c>
      <c r="AK786" s="83">
        <f t="shared" si="561"/>
        <v>0</v>
      </c>
      <c r="AL786" s="83">
        <f t="shared" si="561"/>
        <v>0</v>
      </c>
      <c r="AM786" s="83">
        <f t="shared" si="561"/>
        <v>0</v>
      </c>
      <c r="AN786" s="83">
        <f t="shared" si="561"/>
        <v>0</v>
      </c>
      <c r="AO786" s="83">
        <f t="shared" si="564"/>
        <v>0</v>
      </c>
      <c r="AP786" s="83">
        <f t="shared" si="540"/>
        <v>0</v>
      </c>
      <c r="AQ786" s="83">
        <f t="shared" si="541"/>
        <v>0</v>
      </c>
      <c r="AR786" s="83">
        <f t="shared" si="565"/>
        <v>0</v>
      </c>
      <c r="AT786" t="s">
        <v>16</v>
      </c>
    </row>
    <row r="787" spans="1:46" x14ac:dyDescent="0.25">
      <c r="A787" s="10" t="s">
        <v>620</v>
      </c>
      <c r="B787" s="10">
        <v>2039</v>
      </c>
      <c r="C787" s="10" t="s">
        <v>16</v>
      </c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2"/>
      <c r="R787" s="84">
        <f t="shared" si="566"/>
        <v>0</v>
      </c>
      <c r="S787" s="84">
        <f t="shared" si="566"/>
        <v>0</v>
      </c>
      <c r="T787" s="84">
        <f t="shared" si="566"/>
        <v>0</v>
      </c>
      <c r="U787" s="84">
        <f t="shared" si="566"/>
        <v>0</v>
      </c>
      <c r="V787" s="84">
        <f t="shared" si="566"/>
        <v>0</v>
      </c>
      <c r="W787" s="84">
        <f t="shared" si="566"/>
        <v>0</v>
      </c>
      <c r="X787" s="84">
        <f t="shared" si="566"/>
        <v>0</v>
      </c>
      <c r="Y787" s="84">
        <f t="shared" si="566"/>
        <v>0</v>
      </c>
      <c r="Z787" s="84">
        <f t="shared" si="566"/>
        <v>0</v>
      </c>
      <c r="AA787" s="84">
        <f t="shared" si="566"/>
        <v>0</v>
      </c>
      <c r="AB787" s="84">
        <f t="shared" si="566"/>
        <v>0</v>
      </c>
      <c r="AC787" s="84">
        <f t="shared" si="566"/>
        <v>0</v>
      </c>
      <c r="AD787" s="84">
        <f t="shared" si="559"/>
        <v>0</v>
      </c>
      <c r="AF787" s="83">
        <f t="shared" si="560"/>
        <v>0</v>
      </c>
      <c r="AG787" s="83">
        <f t="shared" si="560"/>
        <v>0</v>
      </c>
      <c r="AH787" s="83">
        <f t="shared" si="560"/>
        <v>0</v>
      </c>
      <c r="AI787" s="83">
        <f t="shared" si="560"/>
        <v>0</v>
      </c>
      <c r="AJ787" s="83">
        <f t="shared" si="560"/>
        <v>0</v>
      </c>
      <c r="AK787" s="83">
        <f t="shared" si="560"/>
        <v>0</v>
      </c>
      <c r="AL787" s="83">
        <f t="shared" si="560"/>
        <v>0</v>
      </c>
      <c r="AM787" s="83">
        <f t="shared" si="560"/>
        <v>0</v>
      </c>
      <c r="AN787" s="83">
        <f t="shared" si="560"/>
        <v>0</v>
      </c>
      <c r="AO787" s="83">
        <f t="shared" si="564"/>
        <v>0</v>
      </c>
      <c r="AP787" s="83">
        <f t="shared" si="540"/>
        <v>0</v>
      </c>
      <c r="AQ787" s="83">
        <f t="shared" si="541"/>
        <v>0</v>
      </c>
      <c r="AR787" s="83">
        <f t="shared" si="565"/>
        <v>0</v>
      </c>
      <c r="AT787" t="s">
        <v>16</v>
      </c>
    </row>
    <row r="788" spans="1:46" x14ac:dyDescent="0.25">
      <c r="A788" s="10" t="s">
        <v>621</v>
      </c>
      <c r="B788" s="10">
        <v>2040</v>
      </c>
      <c r="C788" s="10" t="s">
        <v>16</v>
      </c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2"/>
      <c r="R788" s="84">
        <f t="shared" si="566"/>
        <v>0</v>
      </c>
      <c r="S788" s="84">
        <f t="shared" si="566"/>
        <v>0</v>
      </c>
      <c r="T788" s="84">
        <f t="shared" si="566"/>
        <v>0</v>
      </c>
      <c r="U788" s="84">
        <f t="shared" si="566"/>
        <v>0</v>
      </c>
      <c r="V788" s="84">
        <f t="shared" si="566"/>
        <v>0</v>
      </c>
      <c r="W788" s="84">
        <f t="shared" si="566"/>
        <v>0</v>
      </c>
      <c r="X788" s="84">
        <f t="shared" si="566"/>
        <v>0</v>
      </c>
      <c r="Y788" s="84">
        <f t="shared" si="566"/>
        <v>0</v>
      </c>
      <c r="Z788" s="84">
        <f t="shared" si="566"/>
        <v>0</v>
      </c>
      <c r="AA788" s="84">
        <f t="shared" si="566"/>
        <v>0</v>
      </c>
      <c r="AB788" s="84">
        <f t="shared" si="566"/>
        <v>0</v>
      </c>
      <c r="AC788" s="84">
        <f t="shared" si="566"/>
        <v>0</v>
      </c>
      <c r="AD788" s="84">
        <f t="shared" si="559"/>
        <v>0</v>
      </c>
      <c r="AF788" s="83">
        <f t="shared" ref="AF788:AN788" si="567">R788</f>
        <v>0</v>
      </c>
      <c r="AG788" s="83">
        <f t="shared" si="567"/>
        <v>0</v>
      </c>
      <c r="AH788" s="83">
        <f t="shared" si="567"/>
        <v>0</v>
      </c>
      <c r="AI788" s="83">
        <f t="shared" si="567"/>
        <v>0</v>
      </c>
      <c r="AJ788" s="83">
        <f t="shared" si="567"/>
        <v>0</v>
      </c>
      <c r="AK788" s="83">
        <f t="shared" si="567"/>
        <v>0</v>
      </c>
      <c r="AL788" s="83">
        <f t="shared" si="567"/>
        <v>0</v>
      </c>
      <c r="AM788" s="83">
        <f t="shared" si="567"/>
        <v>0</v>
      </c>
      <c r="AN788" s="83">
        <f t="shared" si="567"/>
        <v>0</v>
      </c>
      <c r="AO788" s="83">
        <f t="shared" si="564"/>
        <v>0</v>
      </c>
      <c r="AP788" s="83">
        <f t="shared" si="540"/>
        <v>0</v>
      </c>
      <c r="AQ788" s="83">
        <f t="shared" si="541"/>
        <v>0</v>
      </c>
      <c r="AR788" s="83">
        <f t="shared" si="565"/>
        <v>0</v>
      </c>
      <c r="AT788" t="s">
        <v>16</v>
      </c>
    </row>
  </sheetData>
  <mergeCells count="3">
    <mergeCell ref="D2:P2"/>
    <mergeCell ref="R2:AD2"/>
    <mergeCell ref="AF2:AR2"/>
  </mergeCells>
  <dataValidations count="1">
    <dataValidation type="list" allowBlank="1" showInputMessage="1" showErrorMessage="1" sqref="AV3" xr:uid="{E52B9C62-D60A-4E60-8DA5-1928D45BBDB3}">
      <formula1>$D$3:$P$3</formula1>
    </dataValidation>
  </dataValidations>
  <pageMargins left="0.7" right="0.7" top="1.6770833333333333" bottom="0.75" header="0.3" footer="0.3"/>
  <pageSetup orientation="portrait" r:id="rId1"/>
  <headerFooter>
    <oddHeader>&amp;RKPSC Case No. 2023-00092
Commission Staff’s First Set of Data Requests
Dated May 22, 2023
Item No. 8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iAvPjxVc2VyTmFtZT5DT1JQXHMxODcyODE8L1VzZXJOYW1lPjxEYXRlVGltZT41LzkvMjAyMyAxMjo0MjowMiBBTTwvRGF0ZVRpbWU+PExhYmVsU3RyaW5nPlVuY2xhc3NpZmllZ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E4NzI4MTwvVXNlck5hbWU+PERhdGVUaW1lPjUvOS8yMDIzIDEyOjQyOjIxIEFNPC9EYXRlVGltZT48TGFiZWxTdHJpbmc+QUVQIEludGVybmFsPC9MYWJlbFN0cmluZz48L2l0ZW0+PC9sYWJlbEhpc3Rvcnk+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4E279619F95042B749F285AD849710" ma:contentTypeVersion="6" ma:contentTypeDescription="Create a new document." ma:contentTypeScope="" ma:versionID="9efcb60d1043213120baa1c2a5ced3c4">
  <xsd:schema xmlns:xsd="http://www.w3.org/2001/XMLSchema" xmlns:xs="http://www.w3.org/2001/XMLSchema" xmlns:p="http://schemas.microsoft.com/office/2006/metadata/properties" xmlns:ns2="3a237afa-4e34-4ed2-a661-6b50ee752538" xmlns:ns3="3cfa24eb-7003-41d4-9e13-8a6000afb2b1" targetNamespace="http://schemas.microsoft.com/office/2006/metadata/properties" ma:root="true" ma:fieldsID="df7372a9d273fb1b6632fac54e022f6b" ns2:_="" ns3:_="">
    <xsd:import namespace="3a237afa-4e34-4ed2-a661-6b50ee752538"/>
    <xsd:import namespace="3cfa24eb-7003-41d4-9e13-8a6000afb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37afa-4e34-4ed2-a661-6b50ee752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a24eb-7003-41d4-9e13-8a6000afb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1490F521-9D65-4499-A25C-175FE47E66B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78548E4-1FA0-4397-B0E3-A29CE60A08CE}">
  <ds:schemaRefs>
    <ds:schemaRef ds:uri="http://schemas.microsoft.com/office/2006/documentManagement/types"/>
    <ds:schemaRef ds:uri="http://purl.org/dc/terms/"/>
    <ds:schemaRef ds:uri="3a237afa-4e34-4ed2-a661-6b50ee752538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cfa24eb-7003-41d4-9e13-8a6000afb2b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6DF8B3-756B-4ABC-9244-1D0E5867D4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9BCBC7-E973-4E38-8A12-453CE3E69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37afa-4e34-4ed2-a661-6b50ee752538"/>
    <ds:schemaRef ds:uri="3cfa24eb-7003-41d4-9e13-8a6000afb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72356BA-F886-42A9-8FA9-1956BAC9A365}">
  <ds:schemaRefs>
    <ds:schemaRef ds:uri="http://www.w3.org/2001/XMLSchema"/>
    <ds:schemaRef ds:uri="http://www.boldonjames.com/2008/01/sie/internal/label"/>
  </ds:schemaRefs>
</ds:datastoreItem>
</file>

<file path=docMetadata/LabelInfo.xml><?xml version="1.0" encoding="utf-8"?>
<clbl:labelList xmlns:clbl="http://schemas.microsoft.com/office/2020/mipLabelMetadata">
  <clbl:label id="{dffd51a4-5314-4c60-bce6-0affc34d9cd7}" enabled="1" method="Standard" siteId="{4a156c19-bc94-41ac-aacf-95468649086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Build Summary</vt:lpstr>
      <vt:lpstr>Capacity Charts and Reserves</vt:lpstr>
      <vt:lpstr>Inputs -&gt;</vt:lpstr>
      <vt:lpstr>Key Assumptions</vt:lpstr>
      <vt:lpstr>Existing Resources</vt:lpstr>
      <vt:lpstr>KPCO Obligation</vt:lpstr>
      <vt:lpstr>Resource Additions -&gt;</vt:lpstr>
      <vt:lpstr>KPCO_Additions_Summer</vt:lpstr>
      <vt:lpstr>KPCO_Additions_Winter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2021-11-03T15:36:40Z</dcterms:created>
  <dcterms:modified xsi:type="dcterms:W3CDTF">2023-06-20T15:55:13Z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fd51a4-5314-4c60-bce6-0affc34d9cd7_Enabled">
    <vt:lpwstr>true</vt:lpwstr>
  </property>
  <property fmtid="{D5CDD505-2E9C-101B-9397-08002B2CF9AE}" pid="3" name="MSIP_Label_dffd51a4-5314-4c60-bce6-0affc34d9cd7_SetDate">
    <vt:lpwstr>2021-11-03T15:36:41Z</vt:lpwstr>
  </property>
  <property fmtid="{D5CDD505-2E9C-101B-9397-08002B2CF9AE}" pid="4" name="MSIP_Label_dffd51a4-5314-4c60-bce6-0affc34d9cd7_Method">
    <vt:lpwstr>Standard</vt:lpwstr>
  </property>
  <property fmtid="{D5CDD505-2E9C-101B-9397-08002B2CF9AE}" pid="5" name="MSIP_Label_dffd51a4-5314-4c60-bce6-0affc34d9cd7_Name">
    <vt:lpwstr>dffd51a4-5314-4c60-bce6-0affc34d9cd7</vt:lpwstr>
  </property>
  <property fmtid="{D5CDD505-2E9C-101B-9397-08002B2CF9AE}" pid="6" name="MSIP_Label_dffd51a4-5314-4c60-bce6-0affc34d9cd7_SiteId">
    <vt:lpwstr>4a156c19-bc94-41ac-aacf-954686490869</vt:lpwstr>
  </property>
  <property fmtid="{D5CDD505-2E9C-101B-9397-08002B2CF9AE}" pid="7" name="MSIP_Label_dffd51a4-5314-4c60-bce6-0affc34d9cd7_ActionId">
    <vt:lpwstr>f0005a99-db8c-4be7-87da-2dec91111f50</vt:lpwstr>
  </property>
  <property fmtid="{D5CDD505-2E9C-101B-9397-08002B2CF9AE}" pid="8" name="MSIP_Label_dffd51a4-5314-4c60-bce6-0affc34d9cd7_ContentBits">
    <vt:lpwstr>0</vt:lpwstr>
  </property>
  <property fmtid="{D5CDD505-2E9C-101B-9397-08002B2CF9AE}" pid="9" name="{A44787D4-0540-4523-9961-78E4036D8C6D}">
    <vt:lpwstr>{1B84FC3B-5F16-40C5-9BE4-01DF58F5BF2F}</vt:lpwstr>
  </property>
  <property fmtid="{D5CDD505-2E9C-101B-9397-08002B2CF9AE}" pid="10" name="ContentTypeId">
    <vt:lpwstr>0x010100E24E279619F95042B749F285AD849710</vt:lpwstr>
  </property>
  <property fmtid="{D5CDD505-2E9C-101B-9397-08002B2CF9AE}" pid="11" name="docIndexRef">
    <vt:lpwstr>dc266d0d-da9b-48f6-b81a-ce882221433e</vt:lpwstr>
  </property>
  <property fmtid="{D5CDD505-2E9C-101B-9397-08002B2CF9AE}" pid="12" name="bjSaver">
    <vt:lpwstr>laB92PiTOE+fMBo2q6pNUjoWMyCT+M9K</vt:lpwstr>
  </property>
  <property fmtid="{D5CDD505-2E9C-101B-9397-08002B2CF9AE}" pid="13" name="bjClsUserRVM">
    <vt:lpwstr>[]</vt:lpwstr>
  </property>
  <property fmtid="{D5CDD505-2E9C-101B-9397-08002B2CF9AE}" pid="1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5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16" name="bjDocumentSecurityLabel">
    <vt:lpwstr>AEP Internal</vt:lpwstr>
  </property>
  <property fmtid="{D5CDD505-2E9C-101B-9397-08002B2CF9AE}" pid="17" name="MSIP_Label_69f43042-6bda-44b2-91eb-eca3d3d484f4_SiteId">
    <vt:lpwstr>15f3c881-6b03-4ff6-8559-77bf5177818f</vt:lpwstr>
  </property>
  <property fmtid="{D5CDD505-2E9C-101B-9397-08002B2CF9AE}" pid="18" name="MSIP_Label_69f43042-6bda-44b2-91eb-eca3d3d484f4_Name">
    <vt:lpwstr>AEP Internal</vt:lpwstr>
  </property>
  <property fmtid="{D5CDD505-2E9C-101B-9397-08002B2CF9AE}" pid="19" name="MSIP_Label_69f43042-6bda-44b2-91eb-eca3d3d484f4_Enabled">
    <vt:lpwstr>true</vt:lpwstr>
  </property>
  <property fmtid="{D5CDD505-2E9C-101B-9397-08002B2CF9AE}" pid="20" name="bjLabelHistoryID">
    <vt:lpwstr>{1490F521-9D65-4499-A25C-175FE47E66B4}</vt:lpwstr>
  </property>
</Properties>
</file>