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ternal\Regulatory\KY\2022\IRP\Discovery\Staff\Set 1\KPSC 1-8\"/>
    </mc:Choice>
  </mc:AlternateContent>
  <xr:revisionPtr revIDLastSave="0" documentId="13_ncr:1_{BB2C7DD8-CA5C-4B7D-96F3-A9D46BC5A84D}" xr6:coauthVersionLast="47" xr6:coauthVersionMax="47" xr10:uidLastSave="{00000000-0000-0000-0000-000000000000}"/>
  <bookViews>
    <workbookView xWindow="29100" yWindow="1335" windowWidth="25965" windowHeight="12840" xr2:uid="{5F33855F-44BF-4745-AFDE-78CDB135B258}"/>
  </bookViews>
  <sheets>
    <sheet name="Coal Production" sheetId="1" r:id="rId1"/>
    <sheet name="Sales" sheetId="2" r:id="rId2"/>
    <sheet name="Peaks" sheetId="3" r:id="rId3"/>
    <sheet name="Efficiencies" sheetId="4" r:id="rId4"/>
    <sheet name="Res Char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8" i="5" l="1"/>
  <c r="F38" i="5" s="1"/>
  <c r="E38" i="5" s="1"/>
  <c r="D38" i="5"/>
  <c r="Z37" i="5"/>
  <c r="F37" i="5" s="1"/>
  <c r="E37" i="5" s="1"/>
  <c r="D37" i="5"/>
  <c r="Z36" i="5"/>
  <c r="F36" i="5"/>
  <c r="E36" i="5"/>
  <c r="D36" i="5"/>
  <c r="Z35" i="5"/>
  <c r="F35" i="5"/>
  <c r="E35" i="5"/>
  <c r="D35" i="5"/>
  <c r="Z34" i="5"/>
  <c r="F34" i="5"/>
  <c r="E34" i="5"/>
  <c r="D34" i="5"/>
  <c r="Z33" i="5"/>
  <c r="F33" i="5"/>
  <c r="E33" i="5"/>
  <c r="D33" i="5"/>
  <c r="Z32" i="5"/>
  <c r="F32" i="5"/>
  <c r="E32" i="5"/>
  <c r="D32" i="5"/>
  <c r="Z31" i="5"/>
  <c r="F31" i="5"/>
  <c r="E31" i="5"/>
  <c r="D31" i="5"/>
  <c r="Z30" i="5"/>
  <c r="F30" i="5"/>
  <c r="E30" i="5"/>
  <c r="D30" i="5"/>
  <c r="Z29" i="5"/>
  <c r="F29" i="5"/>
  <c r="E29" i="5"/>
  <c r="D29" i="5"/>
  <c r="Z28" i="5"/>
  <c r="F28" i="5"/>
  <c r="E28" i="5"/>
  <c r="D28" i="5"/>
  <c r="Z27" i="5"/>
  <c r="F27" i="5"/>
  <c r="E27" i="5"/>
  <c r="D27" i="5"/>
  <c r="Z26" i="5"/>
  <c r="F26" i="5"/>
  <c r="E26" i="5"/>
  <c r="D26" i="5"/>
  <c r="Z25" i="5"/>
  <c r="F25" i="5"/>
  <c r="E25" i="5"/>
  <c r="D25" i="5"/>
  <c r="Z24" i="5"/>
  <c r="F24" i="5"/>
  <c r="E24" i="5"/>
  <c r="D24" i="5"/>
  <c r="Z23" i="5"/>
  <c r="F23" i="5"/>
  <c r="E23" i="5"/>
  <c r="D23" i="5"/>
  <c r="Z22" i="5"/>
  <c r="F22" i="5"/>
  <c r="E22" i="5"/>
  <c r="D22" i="5"/>
  <c r="Z21" i="5"/>
  <c r="F21" i="5"/>
  <c r="E21" i="5"/>
  <c r="D21" i="5"/>
  <c r="Z20" i="5"/>
  <c r="F20" i="5"/>
  <c r="E20" i="5"/>
  <c r="D20" i="5"/>
  <c r="Z19" i="5"/>
  <c r="F19" i="5"/>
  <c r="E19" i="5"/>
  <c r="D19" i="5"/>
  <c r="Z18" i="5"/>
  <c r="F18" i="5"/>
  <c r="E18" i="5"/>
  <c r="D18" i="5"/>
  <c r="Z17" i="5"/>
  <c r="F17" i="5"/>
  <c r="E17" i="5"/>
  <c r="D17" i="5"/>
  <c r="Z16" i="5"/>
  <c r="F16" i="5"/>
  <c r="E16" i="5"/>
  <c r="D16" i="5"/>
  <c r="Z15" i="5"/>
  <c r="F15" i="5"/>
  <c r="E15" i="5"/>
  <c r="D15" i="5"/>
  <c r="Z14" i="5"/>
  <c r="F14" i="5"/>
  <c r="E14" i="5"/>
  <c r="D14" i="5"/>
  <c r="Z13" i="5"/>
  <c r="F13" i="5"/>
  <c r="E13" i="5"/>
  <c r="D13" i="5"/>
  <c r="Z12" i="5"/>
  <c r="F12" i="5"/>
  <c r="E12" i="5"/>
  <c r="D12" i="5"/>
  <c r="Z11" i="5"/>
  <c r="F11" i="5"/>
  <c r="E11" i="5"/>
  <c r="D11" i="5"/>
  <c r="Z10" i="5"/>
  <c r="F10" i="5"/>
  <c r="E10" i="5"/>
  <c r="D10" i="5"/>
  <c r="Z9" i="5"/>
  <c r="F9" i="5"/>
  <c r="E9" i="5"/>
  <c r="D9" i="5"/>
  <c r="Z8" i="5"/>
  <c r="F8" i="5"/>
  <c r="E8" i="5"/>
  <c r="D8" i="5"/>
  <c r="Z7" i="5"/>
  <c r="F7" i="5"/>
  <c r="E7" i="5"/>
  <c r="D7" i="5"/>
  <c r="Z6" i="5"/>
  <c r="F6" i="5"/>
  <c r="D6" i="5"/>
  <c r="Z5" i="5"/>
  <c r="F5" i="5"/>
  <c r="D5" i="5"/>
  <c r="Z4" i="5"/>
  <c r="F4" i="5" s="1"/>
  <c r="D4" i="5"/>
  <c r="Z3" i="5"/>
  <c r="F3" i="5"/>
  <c r="D3" i="5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U3" i="1"/>
  <c r="S3" i="1"/>
  <c r="V3" i="1" s="1"/>
  <c r="U2" i="1"/>
  <c r="S2" i="1"/>
  <c r="V2" i="1" s="1"/>
</calcChain>
</file>

<file path=xl/sharedStrings.xml><?xml version="1.0" encoding="utf-8"?>
<sst xmlns="http://schemas.openxmlformats.org/spreadsheetml/2006/main" count="85" uniqueCount="64">
  <si>
    <t>Kentucky-East</t>
  </si>
  <si>
    <t>Eastern</t>
  </si>
  <si>
    <t>Eastern (KY)</t>
  </si>
  <si>
    <t>Year</t>
  </si>
  <si>
    <t>Residential</t>
  </si>
  <si>
    <t>Commercial</t>
  </si>
  <si>
    <t>Industrial</t>
  </si>
  <si>
    <t>year</t>
  </si>
  <si>
    <t>Actual</t>
  </si>
  <si>
    <t>Normal</t>
  </si>
  <si>
    <t>Forecast</t>
  </si>
  <si>
    <t>YEAR</t>
  </si>
  <si>
    <t>RES BASE</t>
  </si>
  <si>
    <t>RES EF22</t>
  </si>
  <si>
    <t>RES EFEX</t>
  </si>
  <si>
    <t>COM BASE</t>
  </si>
  <si>
    <t>COM EF22</t>
  </si>
  <si>
    <t>COM EFEX</t>
  </si>
  <si>
    <t>DSM</t>
  </si>
  <si>
    <t>RET BASE</t>
  </si>
  <si>
    <t>RET EF22</t>
  </si>
  <si>
    <t>RET EFEX</t>
  </si>
  <si>
    <t>BASE - No DSM</t>
  </si>
  <si>
    <t>Econ High</t>
  </si>
  <si>
    <t>Econ Low</t>
  </si>
  <si>
    <t>Weather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</si>
  <si>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</si>
  <si>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</si>
  <si>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</si>
  <si>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</si>
  <si>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</si>
  <si>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</si>
  <si>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</si>
  <si>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</si>
  <si>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</si>
  <si>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</si>
  <si>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</si>
  <si>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</si>
  <si>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</si>
  <si>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</si>
  <si>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</si>
  <si>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</si>
  <si>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</si>
  <si>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</si>
  <si>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</si>
  <si>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</si>
  <si>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</si>
  <si>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</si>
  <si>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</si>
  <si>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</si>
  <si>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</si>
  <si>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</si>
  <si>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</si>
  <si>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</si>
  <si>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</si>
  <si>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</si>
  <si>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KPCo Base</t>
  </si>
  <si>
    <t>totalbase</t>
  </si>
  <si>
    <t>total 05</t>
  </si>
  <si>
    <t>tkwh</t>
  </si>
  <si>
    <t>Customers</t>
  </si>
  <si>
    <t>Normalized Usage</t>
  </si>
  <si>
    <t>Energy Efficiency</t>
  </si>
  <si>
    <t>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</si>
</sst>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1" fillId="0" borderId="0" xfId="1" applyNumberFormat="1" applyFont="1"/>
    <xf numFmtId="16" fontId="0" fillId="0" borderId="0" xfId="0" applyNumberFormat="1"/>
    <xf numFmtId="1" fontId="0" fillId="0" borderId="0" xfId="0" applyNumberFormat="1"/>
    <xf numFmtId="0" fontId="1" fillId="0" borderId="0" xfId="2"/>
    <xf numFmtId="0" fontId="1" fillId="0" borderId="0" xfId="2" applyAlignment="1">
      <alignment horizontal="center"/>
    </xf>
    <xf numFmtId="0" fontId="1" fillId="0" borderId="0" xfId="2" quotePrefix="1"/>
    <xf numFmtId="164" fontId="2" fillId="0" borderId="0" xfId="3" applyNumberFormat="1" applyFont="1"/>
    <xf numFmtId="3" fontId="1" fillId="0" borderId="0" xfId="1" applyNumberFormat="1" applyFont="1"/>
    <xf numFmtId="0" fontId="2" fillId="0" borderId="0" xfId="4"/>
    <xf numFmtId="37" fontId="3" fillId="0" borderId="0" xfId="2" applyNumberFormat="1" applyFont="1"/>
    <xf numFmtId="164" fontId="2" fillId="0" borderId="0" xfId="3" applyNumberFormat="1" applyFont="1" applyFill="1"/>
    <xf numFmtId="3" fontId="2" fillId="0" borderId="0" xfId="4" applyNumberFormat="1" applyAlignment="1">
      <alignment horizontal="center"/>
    </xf>
    <xf numFmtId="37" fontId="4" fillId="0" borderId="0" xfId="2" applyNumberFormat="1" applyFont="1"/>
    <xf numFmtId="43" fontId="1" fillId="0" borderId="0" xfId="1" applyFont="1"/>
    <xf numFmtId="4" fontId="0" fillId="0" borderId="0" xfId="0" applyNumberFormat="1"/>
  </cellXfs>
  <cellStyles count="5">
    <cellStyle name="Comma" xfId="1" builtinId="3"/>
    <cellStyle name="Comma 4" xfId="3" xr:uid="{7CD08DB0-B7A3-4621-BEA2-7B065D0DB6E8}"/>
    <cellStyle name="Normal" xfId="0" builtinId="0"/>
    <cellStyle name="Normal 10" xfId="4" xr:uid="{A37F5217-0D35-4A44-A7A7-FF61321E07CA}"/>
    <cellStyle name="Normal 3" xfId="2" xr:uid="{3308AE66-3835-4819-A90D-7517592C9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Eastern</a:t>
            </a:r>
            <a:r>
              <a:rPr lang="en-US" baseline="0"/>
              <a:t> Kentucky Coal Production (Millions of Tons)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Source: The Energy Information Administration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'Coal Production'!$U$3:$U$23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'Coal Production'!$V$3:$V$23</c:f>
              <c:numCache>
                <c:formatCode>General</c:formatCode>
                <c:ptCount val="21"/>
                <c:pt idx="0">
                  <c:v>109.426829</c:v>
                </c:pt>
                <c:pt idx="1">
                  <c:v>99.617851000000002</c:v>
                </c:pt>
                <c:pt idx="2">
                  <c:v>91.621517999999995</c:v>
                </c:pt>
                <c:pt idx="3">
                  <c:v>91.313976999999994</c:v>
                </c:pt>
                <c:pt idx="4">
                  <c:v>93.601523999999998</c:v>
                </c:pt>
                <c:pt idx="5">
                  <c:v>93.856469000000004</c:v>
                </c:pt>
                <c:pt idx="6">
                  <c:v>87.262646000000004</c:v>
                </c:pt>
                <c:pt idx="7">
                  <c:v>90.607919999999993</c:v>
                </c:pt>
                <c:pt idx="8">
                  <c:v>74.849975000000001</c:v>
                </c:pt>
                <c:pt idx="9">
                  <c:v>68.272602000000006</c:v>
                </c:pt>
                <c:pt idx="10">
                  <c:v>67.984999000000002</c:v>
                </c:pt>
                <c:pt idx="11">
                  <c:v>48.878917999999999</c:v>
                </c:pt>
                <c:pt idx="12">
                  <c:v>39.666963000000003</c:v>
                </c:pt>
                <c:pt idx="13">
                  <c:v>37.523651999999998</c:v>
                </c:pt>
                <c:pt idx="14">
                  <c:v>28.109611999999998</c:v>
                </c:pt>
                <c:pt idx="15">
                  <c:v>16.771885999999999</c:v>
                </c:pt>
                <c:pt idx="16">
                  <c:v>18.201657000000001</c:v>
                </c:pt>
                <c:pt idx="17">
                  <c:v>17.081037999999999</c:v>
                </c:pt>
                <c:pt idx="18">
                  <c:v>13.871286</c:v>
                </c:pt>
                <c:pt idx="19">
                  <c:v>8.3048710000000003</c:v>
                </c:pt>
                <c:pt idx="20">
                  <c:v>10.129602999999999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E-4257-84AE-29A128972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55119"/>
        <c:axId val="1"/>
      </c:lineChart>
      <c:dateAx>
        <c:axId val="15755511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</a:t>
                </a:r>
                <a:r>
                  <a:rPr lang="en-US" baseline="0"/>
                  <a:t> of Tons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511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Kentucky Power GWh Sales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(Weather Normalized History &amp; Forecast)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Sales!$C$2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Sales!$B$3:$B$38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Sales!$C$3:$C$38</c:f>
              <c:numCache>
                <c:formatCode>#,##0</c:formatCode>
                <c:ptCount val="36"/>
                <c:pt idx="0">
                  <c:v>2453.6903682845395</c:v>
                </c:pt>
                <c:pt idx="1">
                  <c:v>2393.7756512246006</c:v>
                </c:pt>
                <c:pt idx="2">
                  <c:v>2446.8075683186894</c:v>
                </c:pt>
                <c:pt idx="3">
                  <c:v>2494.2732838115112</c:v>
                </c:pt>
                <c:pt idx="4">
                  <c:v>2509.4494590518721</c:v>
                </c:pt>
                <c:pt idx="5">
                  <c:v>2434.035108799028</c:v>
                </c:pt>
                <c:pt idx="6">
                  <c:v>2460.332617763032</c:v>
                </c:pt>
                <c:pt idx="7">
                  <c:v>2453.4852344641185</c:v>
                </c:pt>
                <c:pt idx="8">
                  <c:v>2501.1674036882173</c:v>
                </c:pt>
                <c:pt idx="9">
                  <c:v>2368.8092902774147</c:v>
                </c:pt>
                <c:pt idx="10">
                  <c:v>2314.5726176508606</c:v>
                </c:pt>
                <c:pt idx="11">
                  <c:v>2272.7129967605551</c:v>
                </c:pt>
                <c:pt idx="12">
                  <c:v>2287.2763259715625</c:v>
                </c:pt>
                <c:pt idx="13">
                  <c:v>2197.9760667325395</c:v>
                </c:pt>
                <c:pt idx="14">
                  <c:v>2114.7990029498656</c:v>
                </c:pt>
                <c:pt idx="15">
                  <c:v>2041.5259902044761</c:v>
                </c:pt>
                <c:pt idx="16">
                  <c:v>2055.7326425332831</c:v>
                </c:pt>
                <c:pt idx="17">
                  <c:v>2041.6900464846419</c:v>
                </c:pt>
                <c:pt idx="18">
                  <c:v>2069.3176856888626</c:v>
                </c:pt>
                <c:pt idx="19">
                  <c:v>2026.2649266751027</c:v>
                </c:pt>
                <c:pt idx="20">
                  <c:v>1972.8187277854795</c:v>
                </c:pt>
                <c:pt idx="21">
                  <c:v>1958.6373344876304</c:v>
                </c:pt>
                <c:pt idx="22">
                  <c:v>1928.7191507623736</c:v>
                </c:pt>
                <c:pt idx="23">
                  <c:v>1908.5530301423291</c:v>
                </c:pt>
                <c:pt idx="24">
                  <c:v>1890.3446787220898</c:v>
                </c:pt>
                <c:pt idx="25">
                  <c:v>1872.9908473741082</c:v>
                </c:pt>
                <c:pt idx="26">
                  <c:v>1861.6295231963231</c:v>
                </c:pt>
                <c:pt idx="27">
                  <c:v>1847.7872100079094</c:v>
                </c:pt>
                <c:pt idx="28">
                  <c:v>1832.2342282155532</c:v>
                </c:pt>
                <c:pt idx="29">
                  <c:v>1820.8894001786346</c:v>
                </c:pt>
                <c:pt idx="30">
                  <c:v>1809.985322369726</c:v>
                </c:pt>
                <c:pt idx="31">
                  <c:v>1799.5572176805213</c:v>
                </c:pt>
                <c:pt idx="32">
                  <c:v>1790.6305049002956</c:v>
                </c:pt>
                <c:pt idx="33">
                  <c:v>1781.6323790863362</c:v>
                </c:pt>
                <c:pt idx="34">
                  <c:v>1773.0642339199755</c:v>
                </c:pt>
                <c:pt idx="35">
                  <c:v>1764.7981562618197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6-4408-A856-612F9F7CBF1F}"/>
            </c:ext>
          </c:extLst>
        </c:ser>
        <c:ser>
          <c:idx val="2"/>
          <c:order val="1"/>
          <c:tx>
            <c:strRef>
              <c:f>Sales!$D$2</c:f>
              <c:strCache>
                <c:ptCount val="1"/>
                <c:pt idx="0">
                  <c:v>Commercial</c:v>
                </c:pt>
              </c:strCache>
            </c:strRef>
          </c:tx>
          <c:marker>
            <c:symbol val="none"/>
          </c:marker>
          <c:cat>
            <c:numRef>
              <c:f>Sales!$B$3:$B$38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Sales!$D$3:$D$38</c:f>
              <c:numCache>
                <c:formatCode>#,##0</c:formatCode>
                <c:ptCount val="36"/>
                <c:pt idx="0">
                  <c:v>1316.4220176570991</c:v>
                </c:pt>
                <c:pt idx="1">
                  <c:v>1324.2962548539333</c:v>
                </c:pt>
                <c:pt idx="2">
                  <c:v>1380.8569613738555</c:v>
                </c:pt>
                <c:pt idx="3">
                  <c:v>1404.8860236675778</c:v>
                </c:pt>
                <c:pt idx="4">
                  <c:v>1417.7747553957056</c:v>
                </c:pt>
                <c:pt idx="5">
                  <c:v>1423.7717494985905</c:v>
                </c:pt>
                <c:pt idx="6">
                  <c:v>1428.9440464805298</c:v>
                </c:pt>
                <c:pt idx="7">
                  <c:v>1438.10772277244</c:v>
                </c:pt>
                <c:pt idx="8">
                  <c:v>1438.8587360623701</c:v>
                </c:pt>
                <c:pt idx="9">
                  <c:v>1386.6298322784319</c:v>
                </c:pt>
                <c:pt idx="10">
                  <c:v>1364.405459853876</c:v>
                </c:pt>
                <c:pt idx="11">
                  <c:v>1336.9481996357915</c:v>
                </c:pt>
                <c:pt idx="12">
                  <c:v>1354.6888756787791</c:v>
                </c:pt>
                <c:pt idx="13">
                  <c:v>1326.9271509128644</c:v>
                </c:pt>
                <c:pt idx="14">
                  <c:v>1303.0001160744339</c:v>
                </c:pt>
                <c:pt idx="15">
                  <c:v>1267.5236050460769</c:v>
                </c:pt>
                <c:pt idx="16">
                  <c:v>1247.7055868336438</c:v>
                </c:pt>
                <c:pt idx="17">
                  <c:v>1242.1342294550698</c:v>
                </c:pt>
                <c:pt idx="18">
                  <c:v>1166.5036194570323</c:v>
                </c:pt>
                <c:pt idx="19">
                  <c:v>1152.7967993354011</c:v>
                </c:pt>
                <c:pt idx="20">
                  <c:v>1211.0265498984054</c:v>
                </c:pt>
                <c:pt idx="21">
                  <c:v>1220.1134340578208</c:v>
                </c:pt>
                <c:pt idx="22">
                  <c:v>1657.1778051563579</c:v>
                </c:pt>
                <c:pt idx="23">
                  <c:v>1654.3716410603249</c:v>
                </c:pt>
                <c:pt idx="24">
                  <c:v>1649.5076203139924</c:v>
                </c:pt>
                <c:pt idx="25">
                  <c:v>1644.1576607023187</c:v>
                </c:pt>
                <c:pt idx="26">
                  <c:v>1641.4651224906411</c:v>
                </c:pt>
                <c:pt idx="27">
                  <c:v>1637.4067021449118</c:v>
                </c:pt>
                <c:pt idx="28">
                  <c:v>1632.6298855336127</c:v>
                </c:pt>
                <c:pt idx="29">
                  <c:v>1628.667910837916</c:v>
                </c:pt>
                <c:pt idx="30">
                  <c:v>1625.1901731561948</c:v>
                </c:pt>
                <c:pt idx="31">
                  <c:v>1621.9119235439291</c:v>
                </c:pt>
                <c:pt idx="32">
                  <c:v>1619.1309675650709</c:v>
                </c:pt>
                <c:pt idx="33">
                  <c:v>1616.5314298694095</c:v>
                </c:pt>
                <c:pt idx="34">
                  <c:v>1614.1100214947019</c:v>
                </c:pt>
                <c:pt idx="35">
                  <c:v>1611.8313825200603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6-4408-A856-612F9F7CBF1F}"/>
            </c:ext>
          </c:extLst>
        </c:ser>
        <c:ser>
          <c:idx val="3"/>
          <c:order val="2"/>
          <c:tx>
            <c:strRef>
              <c:f>Sales!$E$2</c:f>
              <c:strCache>
                <c:ptCount val="1"/>
                <c:pt idx="0">
                  <c:v>Industrial</c:v>
                </c:pt>
              </c:strCache>
            </c:strRef>
          </c:tx>
          <c:marker>
            <c:symbol val="none"/>
          </c:marker>
          <c:cat>
            <c:numRef>
              <c:f>Sales!$B$3:$B$38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Sales!$E$3:$E$38</c:f>
              <c:numCache>
                <c:formatCode>#,##0</c:formatCode>
                <c:ptCount val="36"/>
                <c:pt idx="0">
                  <c:v>3154.027423</c:v>
                </c:pt>
                <c:pt idx="1">
                  <c:v>2930.2089879999999</c:v>
                </c:pt>
                <c:pt idx="2">
                  <c:v>3180.9966630000004</c:v>
                </c:pt>
                <c:pt idx="3">
                  <c:v>3342.6186899999998</c:v>
                </c:pt>
                <c:pt idx="4">
                  <c:v>3311.179306</c:v>
                </c:pt>
                <c:pt idx="5">
                  <c:v>3174.0473319999996</c:v>
                </c:pt>
                <c:pt idx="6">
                  <c:v>3321.7594989999998</c:v>
                </c:pt>
                <c:pt idx="7">
                  <c:v>3206.3114969999997</c:v>
                </c:pt>
                <c:pt idx="8">
                  <c:v>3255.7305550000001</c:v>
                </c:pt>
                <c:pt idx="9">
                  <c:v>3249.8907869999998</c:v>
                </c:pt>
                <c:pt idx="10">
                  <c:v>3059.7520339999996</c:v>
                </c:pt>
                <c:pt idx="11">
                  <c:v>2869.6623420000001</c:v>
                </c:pt>
                <c:pt idx="12">
                  <c:v>2810.190959</c:v>
                </c:pt>
                <c:pt idx="13">
                  <c:v>2693.4610419999999</c:v>
                </c:pt>
                <c:pt idx="14">
                  <c:v>2408.1941029999998</c:v>
                </c:pt>
                <c:pt idx="15">
                  <c:v>2403.0712270000004</c:v>
                </c:pt>
                <c:pt idx="16">
                  <c:v>2398.5442090000001</c:v>
                </c:pt>
                <c:pt idx="17">
                  <c:v>2319.2937360000001</c:v>
                </c:pt>
                <c:pt idx="18">
                  <c:v>1963.684792</c:v>
                </c:pt>
                <c:pt idx="19">
                  <c:v>1960.410592</c:v>
                </c:pt>
                <c:pt idx="20">
                  <c:v>2031.5658034295993</c:v>
                </c:pt>
                <c:pt idx="21">
                  <c:v>1991.6266627999739</c:v>
                </c:pt>
                <c:pt idx="22">
                  <c:v>1988.3649655771223</c:v>
                </c:pt>
                <c:pt idx="23">
                  <c:v>1978.3491163782433</c:v>
                </c:pt>
                <c:pt idx="24">
                  <c:v>1968.4787402732097</c:v>
                </c:pt>
                <c:pt idx="25">
                  <c:v>1958.3108958868559</c:v>
                </c:pt>
                <c:pt idx="26">
                  <c:v>1953.3012540288162</c:v>
                </c:pt>
                <c:pt idx="27">
                  <c:v>1951.2300936681634</c:v>
                </c:pt>
                <c:pt idx="28">
                  <c:v>1950.411523469194</c:v>
                </c:pt>
                <c:pt idx="29">
                  <c:v>1949.8499197595127</c:v>
                </c:pt>
                <c:pt idx="30">
                  <c:v>1947.0120043882903</c:v>
                </c:pt>
                <c:pt idx="31">
                  <c:v>1944.0201119661954</c:v>
                </c:pt>
                <c:pt idx="32">
                  <c:v>1942.0265868733954</c:v>
                </c:pt>
                <c:pt idx="33">
                  <c:v>1939.5436521651836</c:v>
                </c:pt>
                <c:pt idx="34">
                  <c:v>1936.6957054234479</c:v>
                </c:pt>
                <c:pt idx="35">
                  <c:v>1933.1315297327596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C6-4408-A856-612F9F7C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57615"/>
        <c:axId val="1"/>
      </c:lineChart>
      <c:catAx>
        <c:axId val="157557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Annual GWh Sales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55761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732670038478292"/>
          <c:y val="0.58232427244505836"/>
          <c:w val="0.21681575721290963"/>
          <c:h val="0.29424866063478211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Kentucky Power Peak Demand Forecast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Peaks!$B$1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Peaks!$A$4:$A$36</c:f>
              <c:numCache>
                <c:formatCode>0</c:formatCode>
                <c:ptCount val="3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</c:numCache>
            </c:numRef>
          </c:cat>
          <c:val>
            <c:numRef>
              <c:f>Peaks!$B$4:$B$39</c:f>
              <c:numCache>
                <c:formatCode>General</c:formatCode>
                <c:ptCount val="36"/>
                <c:pt idx="0">
                  <c:v>1551</c:v>
                </c:pt>
                <c:pt idx="1">
                  <c:v>1564</c:v>
                </c:pt>
                <c:pt idx="2">
                  <c:v>1615</c:v>
                </c:pt>
                <c:pt idx="3">
                  <c:v>1685</c:v>
                </c:pt>
                <c:pt idx="4">
                  <c:v>1636</c:v>
                </c:pt>
                <c:pt idx="5">
                  <c:v>1808</c:v>
                </c:pt>
                <c:pt idx="6">
                  <c:v>1678</c:v>
                </c:pt>
                <c:pt idx="7">
                  <c:v>1674</c:v>
                </c:pt>
                <c:pt idx="8">
                  <c:v>1596</c:v>
                </c:pt>
                <c:pt idx="9">
                  <c:v>1522</c:v>
                </c:pt>
                <c:pt idx="10">
                  <c:v>1378</c:v>
                </c:pt>
                <c:pt idx="11">
                  <c:v>1409</c:v>
                </c:pt>
                <c:pt idx="12">
                  <c:v>1645.365</c:v>
                </c:pt>
                <c:pt idx="13">
                  <c:v>1665.6790000000001</c:v>
                </c:pt>
                <c:pt idx="14">
                  <c:v>1341.7720000000002</c:v>
                </c:pt>
                <c:pt idx="15">
                  <c:v>1217.1290000000001</c:v>
                </c:pt>
                <c:pt idx="16">
                  <c:v>1445.6210000000001</c:v>
                </c:pt>
                <c:pt idx="17">
                  <c:v>1296.557</c:v>
                </c:pt>
                <c:pt idx="18">
                  <c:v>1166.288</c:v>
                </c:pt>
                <c:pt idx="19">
                  <c:v>1065.394</c:v>
                </c:pt>
                <c:pt idx="20">
                  <c:v>1186.883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96-4B76-8E7C-C1CF0F18FCA9}"/>
            </c:ext>
          </c:extLst>
        </c:ser>
        <c:ser>
          <c:idx val="1"/>
          <c:order val="1"/>
          <c:tx>
            <c:strRef>
              <c:f>Peaks!$C$1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none"/>
          </c:marker>
          <c:cat>
            <c:numRef>
              <c:f>Peaks!$A$4:$A$36</c:f>
              <c:numCache>
                <c:formatCode>0</c:formatCode>
                <c:ptCount val="3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</c:numCache>
            </c:numRef>
          </c:cat>
          <c:val>
            <c:numRef>
              <c:f>Peaks!$C$4:$C$39</c:f>
              <c:numCache>
                <c:formatCode>General</c:formatCode>
                <c:ptCount val="36"/>
                <c:pt idx="0">
                  <c:v>1513.7978943240637</c:v>
                </c:pt>
                <c:pt idx="1">
                  <c:v>1520.8571256441642</c:v>
                </c:pt>
                <c:pt idx="2">
                  <c:v>1535.3311739148714</c:v>
                </c:pt>
                <c:pt idx="3">
                  <c:v>1569.7635593034131</c:v>
                </c:pt>
                <c:pt idx="4">
                  <c:v>1620.0895214428988</c:v>
                </c:pt>
                <c:pt idx="5">
                  <c:v>1596.562225967313</c:v>
                </c:pt>
                <c:pt idx="6">
                  <c:v>1604.1743796455587</c:v>
                </c:pt>
                <c:pt idx="7">
                  <c:v>1595.3286438299003</c:v>
                </c:pt>
                <c:pt idx="8">
                  <c:v>1599.5817307803532</c:v>
                </c:pt>
                <c:pt idx="9">
                  <c:v>1580.6560903236625</c:v>
                </c:pt>
                <c:pt idx="10">
                  <c:v>1582.9267855324483</c:v>
                </c:pt>
                <c:pt idx="11">
                  <c:v>1518.4209271950049</c:v>
                </c:pt>
                <c:pt idx="12">
                  <c:v>1520.6643940691283</c:v>
                </c:pt>
                <c:pt idx="13">
                  <c:v>1456.8553702080576</c:v>
                </c:pt>
                <c:pt idx="14">
                  <c:v>1398.8770942374465</c:v>
                </c:pt>
                <c:pt idx="15">
                  <c:v>1331.8540288358245</c:v>
                </c:pt>
                <c:pt idx="16">
                  <c:v>1354.8027344218278</c:v>
                </c:pt>
                <c:pt idx="17">
                  <c:v>1315.3602962237032</c:v>
                </c:pt>
                <c:pt idx="18">
                  <c:v>1279.46042641296</c:v>
                </c:pt>
                <c:pt idx="19">
                  <c:v>1216.8330600854499</c:v>
                </c:pt>
                <c:pt idx="20">
                  <c:v>1244.2501108342001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96-4B76-8E7C-C1CF0F18FCA9}"/>
            </c:ext>
          </c:extLst>
        </c:ser>
        <c:ser>
          <c:idx val="2"/>
          <c:order val="2"/>
          <c:tx>
            <c:strRef>
              <c:f>Peaks!$D$1</c:f>
              <c:strCache>
                <c:ptCount val="1"/>
                <c:pt idx="0">
                  <c:v>Forecast</c:v>
                </c:pt>
              </c:strCache>
            </c:strRef>
          </c:tx>
          <c:marker>
            <c:symbol val="none"/>
          </c:marker>
          <c:cat>
            <c:numRef>
              <c:f>Peaks!$A$4:$A$36</c:f>
              <c:numCache>
                <c:formatCode>0</c:formatCode>
                <c:ptCount val="3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</c:numCache>
            </c:numRef>
          </c:cat>
          <c:val>
            <c:numRef>
              <c:f>Peaks!$D$4:$D$39</c:f>
              <c:numCache>
                <c:formatCode>General</c:formatCode>
                <c:ptCount val="36"/>
                <c:pt idx="21">
                  <c:v>1229.7678615474499</c:v>
                </c:pt>
                <c:pt idx="22">
                  <c:v>1289.34413977806</c:v>
                </c:pt>
                <c:pt idx="23">
                  <c:v>1283.3616281471</c:v>
                </c:pt>
                <c:pt idx="24">
                  <c:v>1255.73832454028</c:v>
                </c:pt>
                <c:pt idx="25">
                  <c:v>1247.0970611124501</c:v>
                </c:pt>
                <c:pt idx="26">
                  <c:v>1234.74352597293</c:v>
                </c:pt>
                <c:pt idx="27">
                  <c:v>1231.4415486202799</c:v>
                </c:pt>
                <c:pt idx="28">
                  <c:v>1223.32493725475</c:v>
                </c:pt>
                <c:pt idx="29">
                  <c:v>1216.8596183735301</c:v>
                </c:pt>
                <c:pt idx="30">
                  <c:v>1206.44847732383</c:v>
                </c:pt>
                <c:pt idx="31">
                  <c:v>1204.9461572129001</c:v>
                </c:pt>
                <c:pt idx="32">
                  <c:v>1198.3558521427601</c:v>
                </c:pt>
                <c:pt idx="33">
                  <c:v>1193.4247351660899</c:v>
                </c:pt>
                <c:pt idx="34">
                  <c:v>1185.1707020505801</c:v>
                </c:pt>
                <c:pt idx="35">
                  <c:v>1182.9288317559001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6-4B76-8E7C-C1CF0F18F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5951"/>
        <c:axId val="1"/>
      </c:lineChart>
      <c:catAx>
        <c:axId val="157555951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Demand (MW)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555951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629681573961482"/>
          <c:y val="0.62568785000422689"/>
          <c:w val="0.14815287036013472"/>
          <c:h val="0.1898454587619662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Kentucky Power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Load Forecast Scenarios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Energy Requirement (GWh)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Energy Requirements - Base</c:v>
          </c:tx>
          <c:marker>
            <c:symbol val="diamond"/>
            <c:size val="8"/>
          </c:marker>
          <c:cat>
            <c:strRef>
              <c:f>Efficiencies!$A$4:$A$31</c:f>
              <c:strCach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strCache>
            </c:strRef>
          </c:cat>
          <c:val>
            <c:numRef>
              <c:f>Efficiencies!$I$4:$I$31</c:f>
              <c:numCache>
                <c:formatCode>#,##0</c:formatCode>
                <c:ptCount val="28"/>
                <c:pt idx="0">
                  <c:v>7924.1079999999993</c:v>
                </c:pt>
                <c:pt idx="1">
                  <c:v>7547.6610000000001</c:v>
                </c:pt>
                <c:pt idx="2">
                  <c:v>7154.8229999999994</c:v>
                </c:pt>
                <c:pt idx="3">
                  <c:v>7128.5737739999995</c:v>
                </c:pt>
                <c:pt idx="4">
                  <c:v>7091.2509349999982</c:v>
                </c:pt>
                <c:pt idx="5">
                  <c:v>6753.6587159999999</c:v>
                </c:pt>
                <c:pt idx="6">
                  <c:v>6367.0483340000019</c:v>
                </c:pt>
                <c:pt idx="7">
                  <c:v>6060.1316500000003</c:v>
                </c:pt>
                <c:pt idx="8">
                  <c:v>6345.5951189999996</c:v>
                </c:pt>
                <c:pt idx="9">
                  <c:v>6091.4492529999998</c:v>
                </c:pt>
                <c:pt idx="10">
                  <c:v>5571.1391309999999</c:v>
                </c:pt>
                <c:pt idx="11">
                  <c:v>5608.7039240000004</c:v>
                </c:pt>
                <c:pt idx="12">
                  <c:v>5739.8186749724</c:v>
                </c:pt>
                <c:pt idx="13">
                  <c:v>5643.4541970935597</c:v>
                </c:pt>
                <c:pt idx="14">
                  <c:v>6097.8595319040796</c:v>
                </c:pt>
                <c:pt idx="15">
                  <c:v>6059.6875868967099</c:v>
                </c:pt>
                <c:pt idx="16">
                  <c:v>5948.24491639391</c:v>
                </c:pt>
                <c:pt idx="17">
                  <c:v>5917.9813949790696</c:v>
                </c:pt>
                <c:pt idx="18">
                  <c:v>5892.0605350129299</c:v>
                </c:pt>
                <c:pt idx="19">
                  <c:v>5872.3806154937702</c:v>
                </c:pt>
                <c:pt idx="20">
                  <c:v>5849.58498466727</c:v>
                </c:pt>
                <c:pt idx="21">
                  <c:v>5831.5363315615105</c:v>
                </c:pt>
                <c:pt idx="22">
                  <c:v>5813.7276131567696</c:v>
                </c:pt>
                <c:pt idx="23">
                  <c:v>5794.9045376021204</c:v>
                </c:pt>
                <c:pt idx="24">
                  <c:v>5779.9988162889103</c:v>
                </c:pt>
                <c:pt idx="25">
                  <c:v>5764.7913591690003</c:v>
                </c:pt>
                <c:pt idx="26">
                  <c:v>5749.7713217591399</c:v>
                </c:pt>
                <c:pt idx="27">
                  <c:v>5734.2042138260904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E-4618-A919-C279FAA0B7E5}"/>
            </c:ext>
          </c:extLst>
        </c:ser>
        <c:ser>
          <c:idx val="1"/>
          <c:order val="1"/>
          <c:tx>
            <c:v>Energy Efficiencies 2022</c:v>
          </c:tx>
          <c:marker>
            <c:symbol val="square"/>
            <c:size val="6"/>
          </c:marker>
          <c:cat>
            <c:strRef>
              <c:f>Efficiencies!$A$4:$A$31</c:f>
              <c:strCach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strCache>
            </c:strRef>
          </c:cat>
          <c:val>
            <c:numRef>
              <c:f>Efficiencies!$J$4:$J$31</c:f>
              <c:numCache>
                <c:formatCode>_(* #,##0_);_(* \(#,##0\);_(* "-"??_);_(@_)</c:formatCode>
                <c:ptCount val="28"/>
                <c:pt idx="13">
                  <c:v>5654.6444167072532</c:v>
                </c:pt>
                <c:pt idx="14">
                  <c:v>6118.2325716234809</c:v>
                </c:pt>
                <c:pt idx="15">
                  <c:v>6088.5999062043866</c:v>
                </c:pt>
                <c:pt idx="16">
                  <c:v>5985.4532664084445</c:v>
                </c:pt>
                <c:pt idx="17">
                  <c:v>5962.7245515506711</c:v>
                </c:pt>
                <c:pt idx="18">
                  <c:v>5943.5948713687176</c:v>
                </c:pt>
                <c:pt idx="19">
                  <c:v>5930.03972850848</c:v>
                </c:pt>
                <c:pt idx="20">
                  <c:v>5913.8954027691752</c:v>
                </c:pt>
                <c:pt idx="21">
                  <c:v>5901.5033822609148</c:v>
                </c:pt>
                <c:pt idx="22">
                  <c:v>5888.6197013703686</c:v>
                </c:pt>
                <c:pt idx="23">
                  <c:v>5874.0124599681531</c:v>
                </c:pt>
                <c:pt idx="24">
                  <c:v>5862.6525451381476</c:v>
                </c:pt>
                <c:pt idx="25">
                  <c:v>5850.3887305786075</c:v>
                </c:pt>
                <c:pt idx="26">
                  <c:v>5837.6843425796997</c:v>
                </c:pt>
                <c:pt idx="27">
                  <c:v>5823.8386511959998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E-4618-A919-C279FAA0B7E5}"/>
            </c:ext>
          </c:extLst>
        </c:ser>
        <c:ser>
          <c:idx val="2"/>
          <c:order val="2"/>
          <c:tx>
            <c:v>Energy Efficiences Extended</c:v>
          </c:tx>
          <c:marker>
            <c:symbol val="circle"/>
            <c:size val="6"/>
          </c:marker>
          <c:cat>
            <c:strRef>
              <c:f>Efficiencies!$A$4:$A$31</c:f>
              <c:strCach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strCache>
            </c:strRef>
          </c:cat>
          <c:val>
            <c:numRef>
              <c:f>Efficiencies!$K$4:$K$31</c:f>
              <c:numCache>
                <c:formatCode>_(* #,##0_);_(* \(#,##0\);_(* "-"??_);_(@_)</c:formatCode>
                <c:ptCount val="28"/>
                <c:pt idx="13">
                  <c:v>5638.6025146655629</c:v>
                </c:pt>
                <c:pt idx="14">
                  <c:v>6089.72253961364</c:v>
                </c:pt>
                <c:pt idx="15">
                  <c:v>6048.7661443538764</c:v>
                </c:pt>
                <c:pt idx="16">
                  <c:v>5930.3082869091777</c:v>
                </c:pt>
                <c:pt idx="17">
                  <c:v>5893.4885573664706</c:v>
                </c:pt>
                <c:pt idx="18">
                  <c:v>5861.8643098763096</c:v>
                </c:pt>
                <c:pt idx="19">
                  <c:v>5838.2967739870783</c:v>
                </c:pt>
                <c:pt idx="20">
                  <c:v>5812.9916479286831</c:v>
                </c:pt>
                <c:pt idx="21">
                  <c:v>5792.6595604828608</c:v>
                </c:pt>
                <c:pt idx="22">
                  <c:v>5772.4257015025123</c:v>
                </c:pt>
                <c:pt idx="23">
                  <c:v>5751.3068998138388</c:v>
                </c:pt>
                <c:pt idx="24">
                  <c:v>5734.2549405746631</c:v>
                </c:pt>
                <c:pt idx="25">
                  <c:v>5717.2922854394583</c:v>
                </c:pt>
                <c:pt idx="26">
                  <c:v>5700.8145999614962</c:v>
                </c:pt>
                <c:pt idx="27">
                  <c:v>5684.0597662867867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E-4618-A919-C279FAA0B7E5}"/>
            </c:ext>
          </c:extLst>
        </c:ser>
        <c:ser>
          <c:idx val="3"/>
          <c:order val="3"/>
          <c:tx>
            <c:v>No New DSM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Efficiencies!$A$4:$A$31</c:f>
              <c:strCach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strCache>
            </c:strRef>
          </c:cat>
          <c:val>
            <c:numRef>
              <c:f>Efficiencies!$L$4:$L$31</c:f>
              <c:numCache>
                <c:formatCode>_(* #,##0_);_(* \(#,##0\);_(* "-"??_);_(@_)</c:formatCode>
                <c:ptCount val="28"/>
                <c:pt idx="13">
                  <c:v>5643.4541970935597</c:v>
                </c:pt>
                <c:pt idx="14">
                  <c:v>6097.8595319040796</c:v>
                </c:pt>
                <c:pt idx="15">
                  <c:v>6059.6875868967099</c:v>
                </c:pt>
                <c:pt idx="16">
                  <c:v>5948.24491639391</c:v>
                </c:pt>
                <c:pt idx="17">
                  <c:v>5917.9813949790696</c:v>
                </c:pt>
                <c:pt idx="18">
                  <c:v>5892.0605350129299</c:v>
                </c:pt>
                <c:pt idx="19">
                  <c:v>5872.3806154937702</c:v>
                </c:pt>
                <c:pt idx="20">
                  <c:v>5849.58498466727</c:v>
                </c:pt>
                <c:pt idx="21">
                  <c:v>5831.5363315615105</c:v>
                </c:pt>
                <c:pt idx="22">
                  <c:v>5813.7276131567696</c:v>
                </c:pt>
                <c:pt idx="23">
                  <c:v>5794.9045376021204</c:v>
                </c:pt>
                <c:pt idx="24">
                  <c:v>5779.9988162889103</c:v>
                </c:pt>
                <c:pt idx="25">
                  <c:v>5764.7913591690003</c:v>
                </c:pt>
                <c:pt idx="26">
                  <c:v>5749.7713217591399</c:v>
                </c:pt>
                <c:pt idx="27">
                  <c:v>5734.2042138260904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CE-4618-A919-C279FAA0B7E5}"/>
            </c:ext>
          </c:extLst>
        </c:ser>
        <c:ser>
          <c:idx val="4"/>
          <c:order val="4"/>
          <c:tx>
            <c:v>High Economic Forecast</c:v>
          </c:tx>
          <c:marker>
            <c:symbol val="none"/>
          </c:marker>
          <c:cat>
            <c:strRef>
              <c:f>Efficiencies!$A$4:$A$31</c:f>
              <c:strCach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strCache>
            </c:strRef>
          </c:cat>
          <c:val>
            <c:numRef>
              <c:f>Efficiencies!$M$4:$M$31</c:f>
              <c:numCache>
                <c:formatCode>General</c:formatCode>
                <c:ptCount val="28"/>
                <c:pt idx="13" formatCode="#,##0">
                  <c:v>5840.9810111503903</c:v>
                </c:pt>
                <c:pt idx="14" formatCode="#,##0">
                  <c:v>6353.3545193908112</c:v>
                </c:pt>
                <c:pt idx="15" formatCode="#,##0">
                  <c:v>6350.7782137749864</c:v>
                </c:pt>
                <c:pt idx="16" formatCode="#,##0">
                  <c:v>6265.6838352768236</c:v>
                </c:pt>
                <c:pt idx="17" formatCode="#,##0">
                  <c:v>6262.8458207157819</c:v>
                </c:pt>
                <c:pt idx="18" formatCode="#,##0">
                  <c:v>6264.8005268624038</c:v>
                </c:pt>
                <c:pt idx="19" formatCode="#,##0">
                  <c:v>6270.9053572818702</c:v>
                </c:pt>
                <c:pt idx="20" formatCode="#,##0">
                  <c:v>6270.4963751669111</c:v>
                </c:pt>
                <c:pt idx="21" formatCode="#,##0">
                  <c:v>6274.7909124092603</c:v>
                </c:pt>
                <c:pt idx="22" formatCode="#,##0">
                  <c:v>6276.8825768099578</c:v>
                </c:pt>
                <c:pt idx="23" formatCode="#,##0">
                  <c:v>6286.32978152957</c:v>
                </c:pt>
                <c:pt idx="24" formatCode="#,##0">
                  <c:v>6300.278688200714</c:v>
                </c:pt>
                <c:pt idx="25" formatCode="#,##0">
                  <c:v>6318.6388481989989</c:v>
                </c:pt>
                <c:pt idx="26" formatCode="#,##0">
                  <c:v>6340.4901608657065</c:v>
                </c:pt>
                <c:pt idx="27" formatCode="#,##0">
                  <c:v>6362.6595772490336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CE-4618-A919-C279FAA0B7E5}"/>
            </c:ext>
          </c:extLst>
        </c:ser>
        <c:ser>
          <c:idx val="5"/>
          <c:order val="5"/>
          <c:tx>
            <c:v>Low Economic Forecast</c:v>
          </c:tx>
          <c:marker>
            <c:symbol val="none"/>
          </c:marker>
          <c:cat>
            <c:strRef>
              <c:f>Efficiencies!$A$4:$A$31</c:f>
              <c:strCach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strCache>
            </c:strRef>
          </c:cat>
          <c:val>
            <c:numRef>
              <c:f>Efficiencies!$N$4:$N$31</c:f>
              <c:numCache>
                <c:formatCode>General</c:formatCode>
                <c:ptCount val="28"/>
                <c:pt idx="13" formatCode="#,##0">
                  <c:v>5488.0392536967656</c:v>
                </c:pt>
                <c:pt idx="14" formatCode="#,##0">
                  <c:v>5902.9367247346554</c:v>
                </c:pt>
                <c:pt idx="15" formatCode="#,##0">
                  <c:v>5835.2276461263209</c:v>
                </c:pt>
                <c:pt idx="16" formatCode="#,##0">
                  <c:v>5697.9774218994589</c:v>
                </c:pt>
                <c:pt idx="17" formatCode="#,##0">
                  <c:v>5649.0090423104339</c:v>
                </c:pt>
                <c:pt idx="18" formatCode="#,##0">
                  <c:v>5613.3097655427673</c:v>
                </c:pt>
                <c:pt idx="19" formatCode="#,##0">
                  <c:v>5577.5657590941009</c:v>
                </c:pt>
                <c:pt idx="20" formatCode="#,##0">
                  <c:v>5536.1060132066686</c:v>
                </c:pt>
                <c:pt idx="21" formatCode="#,##0">
                  <c:v>5500.3715399948278</c:v>
                </c:pt>
                <c:pt idx="22" formatCode="#,##0">
                  <c:v>5471.7160009218451</c:v>
                </c:pt>
                <c:pt idx="23" formatCode="#,##0">
                  <c:v>5436.70633293014</c:v>
                </c:pt>
                <c:pt idx="24" formatCode="#,##0">
                  <c:v>5392.6736059803352</c:v>
                </c:pt>
                <c:pt idx="25" formatCode="#,##0">
                  <c:v>5349.425134771609</c:v>
                </c:pt>
                <c:pt idx="26" formatCode="#,##0">
                  <c:v>5307.5791031226991</c:v>
                </c:pt>
                <c:pt idx="27" formatCode="#,##0">
                  <c:v>5265.2401283181771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CE-4618-A919-C279FAA0B7E5}"/>
            </c:ext>
          </c:extLst>
        </c:ser>
        <c:ser>
          <c:idx val="6"/>
          <c:order val="6"/>
          <c:tx>
            <c:v>Weather Extreme Forecast</c:v>
          </c:tx>
          <c:spPr>
            <a:ln>
              <a:prstDash val="sysDash"/>
            </a:ln>
          </c:spPr>
          <c:marker>
            <c:symbol val="plus"/>
            <c:size val="6"/>
          </c:marker>
          <c:cat>
            <c:strRef>
              <c:f>Efficiencies!$A$4:$A$31</c:f>
              <c:strCach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strCache>
            </c:strRef>
          </c:cat>
          <c:val>
            <c:numRef>
              <c:f>Efficiencies!$O$4:$O$31</c:f>
              <c:numCache>
                <c:formatCode>General</c:formatCode>
                <c:ptCount val="28"/>
                <c:pt idx="13" formatCode="#,##0">
                  <c:v>5645.2106002575292</c:v>
                </c:pt>
                <c:pt idx="14" formatCode="#,##0">
                  <c:v>6101.4278177392998</c:v>
                </c:pt>
                <c:pt idx="15" formatCode="#,##0">
                  <c:v>6064.9863081620279</c:v>
                </c:pt>
                <c:pt idx="16" formatCode="#,##0">
                  <c:v>5955.5436649195244</c:v>
                </c:pt>
                <c:pt idx="17" formatCode="#,##0">
                  <c:v>5927.2787385619395</c:v>
                </c:pt>
                <c:pt idx="18" formatCode="#,##0">
                  <c:v>5903.4398665954768</c:v>
                </c:pt>
                <c:pt idx="19" formatCode="#,##0">
                  <c:v>5885.9415517173065</c:v>
                </c:pt>
                <c:pt idx="20" formatCode="#,##0">
                  <c:v>5865.3984217707211</c:v>
                </c:pt>
                <c:pt idx="21" formatCode="#,##0">
                  <c:v>5849.6935409763528</c:v>
                </c:pt>
                <c:pt idx="22" formatCode="#,##0">
                  <c:v>5834.3244576511952</c:v>
                </c:pt>
                <c:pt idx="23" formatCode="#,##0">
                  <c:v>5818.0413317135644</c:v>
                </c:pt>
                <c:pt idx="24" formatCode="#,##0">
                  <c:v>5805.8101029602858</c:v>
                </c:pt>
                <c:pt idx="25" formatCode="#,##0">
                  <c:v>5793.4088339194113</c:v>
                </c:pt>
                <c:pt idx="26" formatCode="#,##0">
                  <c:v>5781.3335046668863</c:v>
                </c:pt>
                <c:pt idx="27" formatCode="#,##0">
                  <c:v>5768.8686944451574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CE-4618-A919-C279FAA0B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8863"/>
        <c:axId val="1"/>
      </c:lineChart>
      <c:catAx>
        <c:axId val="157558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"/>
          <c:min val="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Energy Requirements (GWh)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55886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0899383750180593E-2"/>
          <c:y val="0.83412137349898707"/>
          <c:w val="0.87395957732715301"/>
          <c:h val="0.15068981017591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Kentucky Power Residential Usage &amp; Customer Growth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 Chart'!$D$2</c:f>
              <c:strCache>
                <c:ptCount val="1"/>
                <c:pt idx="0">
                  <c:v>Normalized Usage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'Res Chart'!$A$3:$A$39</c:f>
              <c:numCache>
                <c:formatCode>General</c:formatCode>
                <c:ptCount val="3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'Res Chart'!$D$3:$D$38</c:f>
              <c:numCache>
                <c:formatCode>#,##0</c:formatCode>
                <c:ptCount val="36"/>
                <c:pt idx="0">
                  <c:v>16992.374407699055</c:v>
                </c:pt>
                <c:pt idx="1">
                  <c:v>16567.392844978811</c:v>
                </c:pt>
                <c:pt idx="2">
                  <c:v>16940.710822577821</c:v>
                </c:pt>
                <c:pt idx="3">
                  <c:v>17259.893830378216</c:v>
                </c:pt>
                <c:pt idx="4">
                  <c:v>17372.864410365564</c:v>
                </c:pt>
                <c:pt idx="5">
                  <c:v>16878.807142755515</c:v>
                </c:pt>
                <c:pt idx="6">
                  <c:v>17073.144609505365</c:v>
                </c:pt>
                <c:pt idx="7">
                  <c:v>17082.211065715161</c:v>
                </c:pt>
                <c:pt idx="8">
                  <c:v>17494.218728530017</c:v>
                </c:pt>
                <c:pt idx="9">
                  <c:v>16698.248025091052</c:v>
                </c:pt>
                <c:pt idx="10">
                  <c:v>16423.68842673656</c:v>
                </c:pt>
                <c:pt idx="11">
                  <c:v>16214.69885587793</c:v>
                </c:pt>
                <c:pt idx="12">
                  <c:v>16460.218694435353</c:v>
                </c:pt>
                <c:pt idx="13">
                  <c:v>15933.838329701872</c:v>
                </c:pt>
                <c:pt idx="14">
                  <c:v>15435.015047467186</c:v>
                </c:pt>
                <c:pt idx="15">
                  <c:v>15022.680833389295</c:v>
                </c:pt>
                <c:pt idx="16">
                  <c:v>15231.400641515633</c:v>
                </c:pt>
                <c:pt idx="17">
                  <c:v>15238.985330197504</c:v>
                </c:pt>
                <c:pt idx="18">
                  <c:v>15409.971024335418</c:v>
                </c:pt>
                <c:pt idx="19">
                  <c:v>15131.956439867679</c:v>
                </c:pt>
                <c:pt idx="20">
                  <c:v>14889.449272354883</c:v>
                </c:pt>
                <c:pt idx="21">
                  <c:v>14929.205177721009</c:v>
                </c:pt>
                <c:pt idx="22">
                  <c:v>14826.951130901978</c:v>
                </c:pt>
                <c:pt idx="23">
                  <c:v>14783.693525206085</c:v>
                </c:pt>
                <c:pt idx="24">
                  <c:v>14744.76854098325</c:v>
                </c:pt>
                <c:pt idx="25">
                  <c:v>14704.760655380333</c:v>
                </c:pt>
                <c:pt idx="26">
                  <c:v>14706.655561965992</c:v>
                </c:pt>
                <c:pt idx="27">
                  <c:v>14685.082804496247</c:v>
                </c:pt>
                <c:pt idx="28">
                  <c:v>14646.285443495501</c:v>
                </c:pt>
                <c:pt idx="29">
                  <c:v>14638.485157661224</c:v>
                </c:pt>
                <c:pt idx="30">
                  <c:v>14632.628930344978</c:v>
                </c:pt>
                <c:pt idx="31">
                  <c:v>14629.369868057844</c:v>
                </c:pt>
                <c:pt idx="32">
                  <c:v>14638.416710119289</c:v>
                </c:pt>
                <c:pt idx="33">
                  <c:v>14647.452792874592</c:v>
                </c:pt>
                <c:pt idx="34">
                  <c:v>14660.738068235458</c:v>
                </c:pt>
                <c:pt idx="35">
                  <c:v>14678.607976661853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D-457C-AEC4-53F395D2C471}"/>
            </c:ext>
          </c:extLst>
        </c:ser>
        <c:ser>
          <c:idx val="1"/>
          <c:order val="1"/>
          <c:tx>
            <c:strRef>
              <c:f>'Res Chart'!$E$2</c:f>
              <c:strCache>
                <c:ptCount val="1"/>
                <c:pt idx="0">
                  <c:v>Energy Efficiency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'Res Chart'!$A$3:$A$39</c:f>
              <c:numCache>
                <c:formatCode>General</c:formatCode>
                <c:ptCount val="3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'Res Chart'!$E$3:$E$38</c:f>
              <c:numCache>
                <c:formatCode>#,##0</c:formatCode>
                <c:ptCount val="36"/>
                <c:pt idx="4">
                  <c:v>110.7360839349502</c:v>
                </c:pt>
                <c:pt idx="5">
                  <c:v>236.8637911774953</c:v>
                </c:pt>
                <c:pt idx="6">
                  <c:v>323.24680962099569</c:v>
                </c:pt>
                <c:pt idx="7">
                  <c:v>465.48617881755251</c:v>
                </c:pt>
                <c:pt idx="8">
                  <c:v>757.15653291175261</c:v>
                </c:pt>
                <c:pt idx="9">
                  <c:v>841.28332002988327</c:v>
                </c:pt>
                <c:pt idx="10">
                  <c:v>889.11902554362882</c:v>
                </c:pt>
                <c:pt idx="11">
                  <c:v>1066.945394947576</c:v>
                </c:pt>
                <c:pt idx="12">
                  <c:v>1134.1719229196369</c:v>
                </c:pt>
                <c:pt idx="13">
                  <c:v>1307.9357885283612</c:v>
                </c:pt>
                <c:pt idx="14">
                  <c:v>1587.3271543512969</c:v>
                </c:pt>
                <c:pt idx="15">
                  <c:v>1619.4788526134539</c:v>
                </c:pt>
                <c:pt idx="16">
                  <c:v>1896.7465366339452</c:v>
                </c:pt>
                <c:pt idx="17">
                  <c:v>1933.6395029084813</c:v>
                </c:pt>
                <c:pt idx="18">
                  <c:v>1960.0859424247551</c:v>
                </c:pt>
                <c:pt idx="19">
                  <c:v>2026.5607738599974</c:v>
                </c:pt>
                <c:pt idx="20">
                  <c:v>2032.3792865446148</c:v>
                </c:pt>
                <c:pt idx="21">
                  <c:v>2110.0917193744262</c:v>
                </c:pt>
                <c:pt idx="22">
                  <c:v>2163.7223487290403</c:v>
                </c:pt>
                <c:pt idx="23">
                  <c:v>2212.0425141855667</c:v>
                </c:pt>
                <c:pt idx="24">
                  <c:v>2257.4288638710473</c:v>
                </c:pt>
                <c:pt idx="25">
                  <c:v>2300.6923319550519</c:v>
                </c:pt>
                <c:pt idx="26">
                  <c:v>2338.2154270887127</c:v>
                </c:pt>
                <c:pt idx="27">
                  <c:v>2371.7511244869388</c:v>
                </c:pt>
                <c:pt idx="28">
                  <c:v>2401.0383196268617</c:v>
                </c:pt>
                <c:pt idx="29">
                  <c:v>2428.9636566635622</c:v>
                </c:pt>
                <c:pt idx="30">
                  <c:v>2453.2732103741205</c:v>
                </c:pt>
                <c:pt idx="31">
                  <c:v>2473.291648371513</c:v>
                </c:pt>
                <c:pt idx="32">
                  <c:v>2489.428204520204</c:v>
                </c:pt>
                <c:pt idx="33">
                  <c:v>2501.6806751947706</c:v>
                </c:pt>
                <c:pt idx="34">
                  <c:v>2510.2471986423134</c:v>
                </c:pt>
                <c:pt idx="35">
                  <c:v>2515.3930197202808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D-457C-AEC4-53F395D2C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556367"/>
        <c:axId val="1"/>
      </c:barChart>
      <c:lineChart>
        <c:grouping val="standard"/>
        <c:varyColors val="0"/>
        <c:ser>
          <c:idx val="2"/>
          <c:order val="2"/>
          <c:tx>
            <c:strRef>
              <c:f>'Res Chart'!$C$2</c:f>
              <c:strCache>
                <c:ptCount val="1"/>
                <c:pt idx="0">
                  <c:v>Customers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'Res Chart'!$A$3:$A$38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'Res Chart'!$C$3:$C$38</c:f>
              <c:numCache>
                <c:formatCode>#,##0</c:formatCode>
                <c:ptCount val="36"/>
                <c:pt idx="0">
                  <c:v>144399.5</c:v>
                </c:pt>
                <c:pt idx="1">
                  <c:v>144487.16666666701</c:v>
                </c:pt>
                <c:pt idx="2">
                  <c:v>144433.58333333299</c:v>
                </c:pt>
                <c:pt idx="3">
                  <c:v>144512.66666666701</c:v>
                </c:pt>
                <c:pt idx="4">
                  <c:v>144446.5</c:v>
                </c:pt>
                <c:pt idx="5">
                  <c:v>144206.58333333299</c:v>
                </c:pt>
                <c:pt idx="6">
                  <c:v>144105.41666666701</c:v>
                </c:pt>
                <c:pt idx="7">
                  <c:v>143628.08333333299</c:v>
                </c:pt>
                <c:pt idx="8">
                  <c:v>142971.08333333299</c:v>
                </c:pt>
                <c:pt idx="9">
                  <c:v>141859.75</c:v>
                </c:pt>
                <c:pt idx="10">
                  <c:v>140928.91666666701</c:v>
                </c:pt>
                <c:pt idx="11">
                  <c:v>140163.75</c:v>
                </c:pt>
                <c:pt idx="12">
                  <c:v>138957.83333333299</c:v>
                </c:pt>
                <c:pt idx="13">
                  <c:v>137943.91666666701</c:v>
                </c:pt>
                <c:pt idx="14">
                  <c:v>137013.08333333299</c:v>
                </c:pt>
                <c:pt idx="15">
                  <c:v>135896.25</c:v>
                </c:pt>
                <c:pt idx="16">
                  <c:v>134966.75</c:v>
                </c:pt>
                <c:pt idx="17">
                  <c:v>133978.08333333299</c:v>
                </c:pt>
                <c:pt idx="18">
                  <c:v>134284.33333333299</c:v>
                </c:pt>
                <c:pt idx="19">
                  <c:v>133906.34150496</c:v>
                </c:pt>
                <c:pt idx="20">
                  <c:v>132497.763463179</c:v>
                </c:pt>
                <c:pt idx="21">
                  <c:v>131195.01749567501</c:v>
                </c:pt>
                <c:pt idx="22">
                  <c:v>130081.979345206</c:v>
                </c:pt>
                <c:pt idx="23">
                  <c:v>129098.52513434899</c:v>
                </c:pt>
                <c:pt idx="24">
                  <c:v>128204.432200333</c:v>
                </c:pt>
                <c:pt idx="25">
                  <c:v>127373.09305941001</c:v>
                </c:pt>
                <c:pt idx="26">
                  <c:v>126584.15200875601</c:v>
                </c:pt>
                <c:pt idx="27">
                  <c:v>125827.49682842501</c:v>
                </c:pt>
                <c:pt idx="28">
                  <c:v>125098.902058423</c:v>
                </c:pt>
                <c:pt idx="29">
                  <c:v>124390.56231345399</c:v>
                </c:pt>
                <c:pt idx="30">
                  <c:v>123695.15628297</c:v>
                </c:pt>
                <c:pt idx="31">
                  <c:v>123009.892696043</c:v>
                </c:pt>
                <c:pt idx="32">
                  <c:v>122324.05596586601</c:v>
                </c:pt>
                <c:pt idx="33">
                  <c:v>121634.28032709099</c:v>
                </c:pt>
                <c:pt idx="34">
                  <c:v>120939.629755856</c:v>
                </c:pt>
                <c:pt idx="35">
                  <c:v>120229.258732691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D-457C-AEC4-53F395D2C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7556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Annual Usage (kWh/Customers)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55636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1000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Customers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1981072956342231"/>
          <c:y val="0.19028099210240199"/>
          <c:w val="0.18056110889242555"/>
          <c:h val="0.21353755780380668"/>
        </c:manualLayout>
      </c:layout>
      <c:overlay val="1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11</xdr:row>
      <xdr:rowOff>82550</xdr:rowOff>
    </xdr:from>
    <xdr:to>
      <xdr:col>18</xdr:col>
      <xdr:colOff>317500</xdr:colOff>
      <xdr:row>31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00E779-32A7-4DE1-8C35-1BA34445D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374650</xdr:colOff>
      <xdr:row>6</xdr:row>
      <xdr:rowOff>63500</xdr:rowOff>
    </xdr:from>
    <xdr:to>
      <xdr:col>13</xdr:col>
      <xdr:colOff>527050</xdr:colOff>
      <xdr:row>23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99B9418-540E-4D72-858B-9505CCB87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0.51848</cdr:x>
      <cdr:y>0.2942</cdr:y>
    </cdr:from>
    <cdr:to>
      <cdr:x>0.51848</cdr:x>
      <cdr:y>0.86291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2C526B6-97F1-425E-A63D-FE902297F491}"/>
            </a:ext>
          </a:extLst>
        </cdr:cNvPr>
        <cdr:cNvCxnSpPr/>
      </cdr:nvCxnSpPr>
      <cdr:spPr>
        <a:xfrm xmlns:a="http://schemas.openxmlformats.org/drawingml/2006/main" flipV="1">
          <a:off x="2619819" y="714277"/>
          <a:ext cx="0" cy="2047649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222250</xdr:colOff>
      <xdr:row>5</xdr:row>
      <xdr:rowOff>0</xdr:rowOff>
    </xdr:from>
    <xdr:to>
      <xdr:col>13</xdr:col>
      <xdr:colOff>488950</xdr:colOff>
      <xdr:row>17</xdr:row>
      <xdr:rowOff>165100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284A32-3FD8-4DFE-A07A-75D9CC23A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546100</xdr:colOff>
      <xdr:row>5</xdr:row>
      <xdr:rowOff>19050</xdr:rowOff>
    </xdr:from>
    <xdr:to>
      <xdr:col>25</xdr:col>
      <xdr:colOff>393700</xdr:colOff>
      <xdr:row>27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449E31-F08A-47D4-9802-5F1BBE002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15</xdr:row>
      <xdr:rowOff>165100</xdr:rowOff>
    </xdr:from>
    <xdr:to>
      <xdr:col>18</xdr:col>
      <xdr:colOff>565150</xdr:colOff>
      <xdr:row>32</xdr:row>
      <xdr:rowOff>38100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58D69FC-A833-48A6-8FBC-3F466BF7D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C75A3-80D7-4991-A61F-950D12A838A1}">
  <dimension ref="A2:V23"/>
  <sheetViews>
    <sheetView tabSelected="1" view="pageLayout" zoomScaleNormal="100" workbookViewId="0">
      <selection activeCell="E7" sqref="E7"/>
    </sheetView>
  </sheetViews>
  <sheetFormatPr defaultRowHeight="15" x14ac:dyDescent="0.25"/>
  <cols>
    <col min="1" max="1" width="9.140625" customWidth="1"/>
    <col min="2" max="2" width="11" customWidth="1"/>
    <col min="6" max="6" width="11.42578125" customWidth="1"/>
    <col min="10" max="10" width="10.7109375" customWidth="1"/>
    <col min="19" max="19" width="12.85546875" customWidth="1"/>
    <col min="257" max="257" width="9.140625" customWidth="1"/>
    <col min="258" max="258" width="11" customWidth="1"/>
    <col min="262" max="262" width="11.42578125" customWidth="1"/>
    <col min="266" max="266" width="10.7109375" customWidth="1"/>
    <col min="275" max="275" width="12.85546875" customWidth="1"/>
    <col min="513" max="513" width="9.140625" customWidth="1"/>
    <col min="514" max="514" width="11" customWidth="1"/>
    <col min="518" max="518" width="11.42578125" customWidth="1"/>
    <col min="522" max="522" width="10.7109375" customWidth="1"/>
    <col min="531" max="531" width="12.85546875" customWidth="1"/>
    <col min="769" max="769" width="9.140625" customWidth="1"/>
    <col min="770" max="770" width="11" customWidth="1"/>
    <col min="774" max="774" width="11.42578125" customWidth="1"/>
    <col min="778" max="778" width="10.7109375" customWidth="1"/>
    <col min="787" max="787" width="12.85546875" customWidth="1"/>
    <col min="1025" max="1025" width="9.140625" customWidth="1"/>
    <col min="1026" max="1026" width="11" customWidth="1"/>
    <col min="1030" max="1030" width="11.42578125" customWidth="1"/>
    <col min="1034" max="1034" width="10.7109375" customWidth="1"/>
    <col min="1043" max="1043" width="12.85546875" customWidth="1"/>
    <col min="1281" max="1281" width="9.140625" customWidth="1"/>
    <col min="1282" max="1282" width="11" customWidth="1"/>
    <col min="1286" max="1286" width="11.42578125" customWidth="1"/>
    <col min="1290" max="1290" width="10.7109375" customWidth="1"/>
    <col min="1299" max="1299" width="12.85546875" customWidth="1"/>
    <col min="1537" max="1537" width="9.140625" customWidth="1"/>
    <col min="1538" max="1538" width="11" customWidth="1"/>
    <col min="1542" max="1542" width="11.42578125" customWidth="1"/>
    <col min="1546" max="1546" width="10.7109375" customWidth="1"/>
    <col min="1555" max="1555" width="12.85546875" customWidth="1"/>
    <col min="1793" max="1793" width="9.140625" customWidth="1"/>
    <col min="1794" max="1794" width="11" customWidth="1"/>
    <col min="1798" max="1798" width="11.42578125" customWidth="1"/>
    <col min="1802" max="1802" width="10.7109375" customWidth="1"/>
    <col min="1811" max="1811" width="12.85546875" customWidth="1"/>
    <col min="2049" max="2049" width="9.140625" customWidth="1"/>
    <col min="2050" max="2050" width="11" customWidth="1"/>
    <col min="2054" max="2054" width="11.42578125" customWidth="1"/>
    <col min="2058" max="2058" width="10.7109375" customWidth="1"/>
    <col min="2067" max="2067" width="12.85546875" customWidth="1"/>
    <col min="2305" max="2305" width="9.140625" customWidth="1"/>
    <col min="2306" max="2306" width="11" customWidth="1"/>
    <col min="2310" max="2310" width="11.42578125" customWidth="1"/>
    <col min="2314" max="2314" width="10.7109375" customWidth="1"/>
    <col min="2323" max="2323" width="12.85546875" customWidth="1"/>
    <col min="2561" max="2561" width="9.140625" customWidth="1"/>
    <col min="2562" max="2562" width="11" customWidth="1"/>
    <col min="2566" max="2566" width="11.42578125" customWidth="1"/>
    <col min="2570" max="2570" width="10.7109375" customWidth="1"/>
    <col min="2579" max="2579" width="12.85546875" customWidth="1"/>
    <col min="2817" max="2817" width="9.140625" customWidth="1"/>
    <col min="2818" max="2818" width="11" customWidth="1"/>
    <col min="2822" max="2822" width="11.42578125" customWidth="1"/>
    <col min="2826" max="2826" width="10.7109375" customWidth="1"/>
    <col min="2835" max="2835" width="12.85546875" customWidth="1"/>
    <col min="3073" max="3073" width="9.140625" customWidth="1"/>
    <col min="3074" max="3074" width="11" customWidth="1"/>
    <col min="3078" max="3078" width="11.42578125" customWidth="1"/>
    <col min="3082" max="3082" width="10.7109375" customWidth="1"/>
    <col min="3091" max="3091" width="12.85546875" customWidth="1"/>
    <col min="3329" max="3329" width="9.140625" customWidth="1"/>
    <col min="3330" max="3330" width="11" customWidth="1"/>
    <col min="3334" max="3334" width="11.42578125" customWidth="1"/>
    <col min="3338" max="3338" width="10.7109375" customWidth="1"/>
    <col min="3347" max="3347" width="12.85546875" customWidth="1"/>
    <col min="3585" max="3585" width="9.140625" customWidth="1"/>
    <col min="3586" max="3586" width="11" customWidth="1"/>
    <col min="3590" max="3590" width="11.42578125" customWidth="1"/>
    <col min="3594" max="3594" width="10.7109375" customWidth="1"/>
    <col min="3603" max="3603" width="12.85546875" customWidth="1"/>
    <col min="3841" max="3841" width="9.140625" customWidth="1"/>
    <col min="3842" max="3842" width="11" customWidth="1"/>
    <col min="3846" max="3846" width="11.42578125" customWidth="1"/>
    <col min="3850" max="3850" width="10.7109375" customWidth="1"/>
    <col min="3859" max="3859" width="12.85546875" customWidth="1"/>
    <col min="4097" max="4097" width="9.140625" customWidth="1"/>
    <col min="4098" max="4098" width="11" customWidth="1"/>
    <col min="4102" max="4102" width="11.42578125" customWidth="1"/>
    <col min="4106" max="4106" width="10.7109375" customWidth="1"/>
    <col min="4115" max="4115" width="12.85546875" customWidth="1"/>
    <col min="4353" max="4353" width="9.140625" customWidth="1"/>
    <col min="4354" max="4354" width="11" customWidth="1"/>
    <col min="4358" max="4358" width="11.42578125" customWidth="1"/>
    <col min="4362" max="4362" width="10.7109375" customWidth="1"/>
    <col min="4371" max="4371" width="12.85546875" customWidth="1"/>
    <col min="4609" max="4609" width="9.140625" customWidth="1"/>
    <col min="4610" max="4610" width="11" customWidth="1"/>
    <col min="4614" max="4614" width="11.42578125" customWidth="1"/>
    <col min="4618" max="4618" width="10.7109375" customWidth="1"/>
    <col min="4627" max="4627" width="12.85546875" customWidth="1"/>
    <col min="4865" max="4865" width="9.140625" customWidth="1"/>
    <col min="4866" max="4866" width="11" customWidth="1"/>
    <col min="4870" max="4870" width="11.42578125" customWidth="1"/>
    <col min="4874" max="4874" width="10.7109375" customWidth="1"/>
    <col min="4883" max="4883" width="12.85546875" customWidth="1"/>
    <col min="5121" max="5121" width="9.140625" customWidth="1"/>
    <col min="5122" max="5122" width="11" customWidth="1"/>
    <col min="5126" max="5126" width="11.42578125" customWidth="1"/>
    <col min="5130" max="5130" width="10.7109375" customWidth="1"/>
    <col min="5139" max="5139" width="12.85546875" customWidth="1"/>
    <col min="5377" max="5377" width="9.140625" customWidth="1"/>
    <col min="5378" max="5378" width="11" customWidth="1"/>
    <col min="5382" max="5382" width="11.42578125" customWidth="1"/>
    <col min="5386" max="5386" width="10.7109375" customWidth="1"/>
    <col min="5395" max="5395" width="12.85546875" customWidth="1"/>
    <col min="5633" max="5633" width="9.140625" customWidth="1"/>
    <col min="5634" max="5634" width="11" customWidth="1"/>
    <col min="5638" max="5638" width="11.42578125" customWidth="1"/>
    <col min="5642" max="5642" width="10.7109375" customWidth="1"/>
    <col min="5651" max="5651" width="12.85546875" customWidth="1"/>
    <col min="5889" max="5889" width="9.140625" customWidth="1"/>
    <col min="5890" max="5890" width="11" customWidth="1"/>
    <col min="5894" max="5894" width="11.42578125" customWidth="1"/>
    <col min="5898" max="5898" width="10.7109375" customWidth="1"/>
    <col min="5907" max="5907" width="12.85546875" customWidth="1"/>
    <col min="6145" max="6145" width="9.140625" customWidth="1"/>
    <col min="6146" max="6146" width="11" customWidth="1"/>
    <col min="6150" max="6150" width="11.42578125" customWidth="1"/>
    <col min="6154" max="6154" width="10.7109375" customWidth="1"/>
    <col min="6163" max="6163" width="12.85546875" customWidth="1"/>
    <col min="6401" max="6401" width="9.140625" customWidth="1"/>
    <col min="6402" max="6402" width="11" customWidth="1"/>
    <col min="6406" max="6406" width="11.42578125" customWidth="1"/>
    <col min="6410" max="6410" width="10.7109375" customWidth="1"/>
    <col min="6419" max="6419" width="12.85546875" customWidth="1"/>
    <col min="6657" max="6657" width="9.140625" customWidth="1"/>
    <col min="6658" max="6658" width="11" customWidth="1"/>
    <col min="6662" max="6662" width="11.42578125" customWidth="1"/>
    <col min="6666" max="6666" width="10.7109375" customWidth="1"/>
    <col min="6675" max="6675" width="12.85546875" customWidth="1"/>
    <col min="6913" max="6913" width="9.140625" customWidth="1"/>
    <col min="6914" max="6914" width="11" customWidth="1"/>
    <col min="6918" max="6918" width="11.42578125" customWidth="1"/>
    <col min="6922" max="6922" width="10.7109375" customWidth="1"/>
    <col min="6931" max="6931" width="12.85546875" customWidth="1"/>
    <col min="7169" max="7169" width="9.140625" customWidth="1"/>
    <col min="7170" max="7170" width="11" customWidth="1"/>
    <col min="7174" max="7174" width="11.42578125" customWidth="1"/>
    <col min="7178" max="7178" width="10.7109375" customWidth="1"/>
    <col min="7187" max="7187" width="12.85546875" customWidth="1"/>
    <col min="7425" max="7425" width="9.140625" customWidth="1"/>
    <col min="7426" max="7426" width="11" customWidth="1"/>
    <col min="7430" max="7430" width="11.42578125" customWidth="1"/>
    <col min="7434" max="7434" width="10.7109375" customWidth="1"/>
    <col min="7443" max="7443" width="12.85546875" customWidth="1"/>
    <col min="7681" max="7681" width="9.140625" customWidth="1"/>
    <col min="7682" max="7682" width="11" customWidth="1"/>
    <col min="7686" max="7686" width="11.42578125" customWidth="1"/>
    <col min="7690" max="7690" width="10.7109375" customWidth="1"/>
    <col min="7699" max="7699" width="12.85546875" customWidth="1"/>
    <col min="7937" max="7937" width="9.140625" customWidth="1"/>
    <col min="7938" max="7938" width="11" customWidth="1"/>
    <col min="7942" max="7942" width="11.42578125" customWidth="1"/>
    <col min="7946" max="7946" width="10.7109375" customWidth="1"/>
    <col min="7955" max="7955" width="12.85546875" customWidth="1"/>
    <col min="8193" max="8193" width="9.140625" customWidth="1"/>
    <col min="8194" max="8194" width="11" customWidth="1"/>
    <col min="8198" max="8198" width="11.42578125" customWidth="1"/>
    <col min="8202" max="8202" width="10.7109375" customWidth="1"/>
    <col min="8211" max="8211" width="12.85546875" customWidth="1"/>
    <col min="8449" max="8449" width="9.140625" customWidth="1"/>
    <col min="8450" max="8450" width="11" customWidth="1"/>
    <col min="8454" max="8454" width="11.42578125" customWidth="1"/>
    <col min="8458" max="8458" width="10.7109375" customWidth="1"/>
    <col min="8467" max="8467" width="12.85546875" customWidth="1"/>
    <col min="8705" max="8705" width="9.140625" customWidth="1"/>
    <col min="8706" max="8706" width="11" customWidth="1"/>
    <col min="8710" max="8710" width="11.42578125" customWidth="1"/>
    <col min="8714" max="8714" width="10.7109375" customWidth="1"/>
    <col min="8723" max="8723" width="12.85546875" customWidth="1"/>
    <col min="8961" max="8961" width="9.140625" customWidth="1"/>
    <col min="8962" max="8962" width="11" customWidth="1"/>
    <col min="8966" max="8966" width="11.42578125" customWidth="1"/>
    <col min="8970" max="8970" width="10.7109375" customWidth="1"/>
    <col min="8979" max="8979" width="12.85546875" customWidth="1"/>
    <col min="9217" max="9217" width="9.140625" customWidth="1"/>
    <col min="9218" max="9218" width="11" customWidth="1"/>
    <col min="9222" max="9222" width="11.42578125" customWidth="1"/>
    <col min="9226" max="9226" width="10.7109375" customWidth="1"/>
    <col min="9235" max="9235" width="12.85546875" customWidth="1"/>
    <col min="9473" max="9473" width="9.140625" customWidth="1"/>
    <col min="9474" max="9474" width="11" customWidth="1"/>
    <col min="9478" max="9478" width="11.42578125" customWidth="1"/>
    <col min="9482" max="9482" width="10.7109375" customWidth="1"/>
    <col min="9491" max="9491" width="12.85546875" customWidth="1"/>
    <col min="9729" max="9729" width="9.140625" customWidth="1"/>
    <col min="9730" max="9730" width="11" customWidth="1"/>
    <col min="9734" max="9734" width="11.42578125" customWidth="1"/>
    <col min="9738" max="9738" width="10.7109375" customWidth="1"/>
    <col min="9747" max="9747" width="12.85546875" customWidth="1"/>
    <col min="9985" max="9985" width="9.140625" customWidth="1"/>
    <col min="9986" max="9986" width="11" customWidth="1"/>
    <col min="9990" max="9990" width="11.42578125" customWidth="1"/>
    <col min="9994" max="9994" width="10.7109375" customWidth="1"/>
    <col min="10003" max="10003" width="12.85546875" customWidth="1"/>
    <col min="10241" max="10241" width="9.140625" customWidth="1"/>
    <col min="10242" max="10242" width="11" customWidth="1"/>
    <col min="10246" max="10246" width="11.42578125" customWidth="1"/>
    <col min="10250" max="10250" width="10.7109375" customWidth="1"/>
    <col min="10259" max="10259" width="12.85546875" customWidth="1"/>
    <col min="10497" max="10497" width="9.140625" customWidth="1"/>
    <col min="10498" max="10498" width="11" customWidth="1"/>
    <col min="10502" max="10502" width="11.42578125" customWidth="1"/>
    <col min="10506" max="10506" width="10.7109375" customWidth="1"/>
    <col min="10515" max="10515" width="12.85546875" customWidth="1"/>
    <col min="10753" max="10753" width="9.140625" customWidth="1"/>
    <col min="10754" max="10754" width="11" customWidth="1"/>
    <col min="10758" max="10758" width="11.42578125" customWidth="1"/>
    <col min="10762" max="10762" width="10.7109375" customWidth="1"/>
    <col min="10771" max="10771" width="12.85546875" customWidth="1"/>
    <col min="11009" max="11009" width="9.140625" customWidth="1"/>
    <col min="11010" max="11010" width="11" customWidth="1"/>
    <col min="11014" max="11014" width="11.42578125" customWidth="1"/>
    <col min="11018" max="11018" width="10.7109375" customWidth="1"/>
    <col min="11027" max="11027" width="12.85546875" customWidth="1"/>
    <col min="11265" max="11265" width="9.140625" customWidth="1"/>
    <col min="11266" max="11266" width="11" customWidth="1"/>
    <col min="11270" max="11270" width="11.42578125" customWidth="1"/>
    <col min="11274" max="11274" width="10.7109375" customWidth="1"/>
    <col min="11283" max="11283" width="12.85546875" customWidth="1"/>
    <col min="11521" max="11521" width="9.140625" customWidth="1"/>
    <col min="11522" max="11522" width="11" customWidth="1"/>
    <col min="11526" max="11526" width="11.42578125" customWidth="1"/>
    <col min="11530" max="11530" width="10.7109375" customWidth="1"/>
    <col min="11539" max="11539" width="12.85546875" customWidth="1"/>
    <col min="11777" max="11777" width="9.140625" customWidth="1"/>
    <col min="11778" max="11778" width="11" customWidth="1"/>
    <col min="11782" max="11782" width="11.42578125" customWidth="1"/>
    <col min="11786" max="11786" width="10.7109375" customWidth="1"/>
    <col min="11795" max="11795" width="12.85546875" customWidth="1"/>
    <col min="12033" max="12033" width="9.140625" customWidth="1"/>
    <col min="12034" max="12034" width="11" customWidth="1"/>
    <col min="12038" max="12038" width="11.42578125" customWidth="1"/>
    <col min="12042" max="12042" width="10.7109375" customWidth="1"/>
    <col min="12051" max="12051" width="12.85546875" customWidth="1"/>
    <col min="12289" max="12289" width="9.140625" customWidth="1"/>
    <col min="12290" max="12290" width="11" customWidth="1"/>
    <col min="12294" max="12294" width="11.42578125" customWidth="1"/>
    <col min="12298" max="12298" width="10.7109375" customWidth="1"/>
    <col min="12307" max="12307" width="12.85546875" customWidth="1"/>
    <col min="12545" max="12545" width="9.140625" customWidth="1"/>
    <col min="12546" max="12546" width="11" customWidth="1"/>
    <col min="12550" max="12550" width="11.42578125" customWidth="1"/>
    <col min="12554" max="12554" width="10.7109375" customWidth="1"/>
    <col min="12563" max="12563" width="12.85546875" customWidth="1"/>
    <col min="12801" max="12801" width="9.140625" customWidth="1"/>
    <col min="12802" max="12802" width="11" customWidth="1"/>
    <col min="12806" max="12806" width="11.42578125" customWidth="1"/>
    <col min="12810" max="12810" width="10.7109375" customWidth="1"/>
    <col min="12819" max="12819" width="12.85546875" customWidth="1"/>
    <col min="13057" max="13057" width="9.140625" customWidth="1"/>
    <col min="13058" max="13058" width="11" customWidth="1"/>
    <col min="13062" max="13062" width="11.42578125" customWidth="1"/>
    <col min="13066" max="13066" width="10.7109375" customWidth="1"/>
    <col min="13075" max="13075" width="12.85546875" customWidth="1"/>
    <col min="13313" max="13313" width="9.140625" customWidth="1"/>
    <col min="13314" max="13314" width="11" customWidth="1"/>
    <col min="13318" max="13318" width="11.42578125" customWidth="1"/>
    <col min="13322" max="13322" width="10.7109375" customWidth="1"/>
    <col min="13331" max="13331" width="12.85546875" customWidth="1"/>
    <col min="13569" max="13569" width="9.140625" customWidth="1"/>
    <col min="13570" max="13570" width="11" customWidth="1"/>
    <col min="13574" max="13574" width="11.42578125" customWidth="1"/>
    <col min="13578" max="13578" width="10.7109375" customWidth="1"/>
    <col min="13587" max="13587" width="12.85546875" customWidth="1"/>
    <col min="13825" max="13825" width="9.140625" customWidth="1"/>
    <col min="13826" max="13826" width="11" customWidth="1"/>
    <col min="13830" max="13830" width="11.42578125" customWidth="1"/>
    <col min="13834" max="13834" width="10.7109375" customWidth="1"/>
    <col min="13843" max="13843" width="12.85546875" customWidth="1"/>
    <col min="14081" max="14081" width="9.140625" customWidth="1"/>
    <col min="14082" max="14082" width="11" customWidth="1"/>
    <col min="14086" max="14086" width="11.42578125" customWidth="1"/>
    <col min="14090" max="14090" width="10.7109375" customWidth="1"/>
    <col min="14099" max="14099" width="12.85546875" customWidth="1"/>
    <col min="14337" max="14337" width="9.140625" customWidth="1"/>
    <col min="14338" max="14338" width="11" customWidth="1"/>
    <col min="14342" max="14342" width="11.42578125" customWidth="1"/>
    <col min="14346" max="14346" width="10.7109375" customWidth="1"/>
    <col min="14355" max="14355" width="12.85546875" customWidth="1"/>
    <col min="14593" max="14593" width="9.140625" customWidth="1"/>
    <col min="14594" max="14594" width="11" customWidth="1"/>
    <col min="14598" max="14598" width="11.42578125" customWidth="1"/>
    <col min="14602" max="14602" width="10.7109375" customWidth="1"/>
    <col min="14611" max="14611" width="12.85546875" customWidth="1"/>
    <col min="14849" max="14849" width="9.140625" customWidth="1"/>
    <col min="14850" max="14850" width="11" customWidth="1"/>
    <col min="14854" max="14854" width="11.42578125" customWidth="1"/>
    <col min="14858" max="14858" width="10.7109375" customWidth="1"/>
    <col min="14867" max="14867" width="12.85546875" customWidth="1"/>
    <col min="15105" max="15105" width="9.140625" customWidth="1"/>
    <col min="15106" max="15106" width="11" customWidth="1"/>
    <col min="15110" max="15110" width="11.42578125" customWidth="1"/>
    <col min="15114" max="15114" width="10.7109375" customWidth="1"/>
    <col min="15123" max="15123" width="12.85546875" customWidth="1"/>
    <col min="15361" max="15361" width="9.140625" customWidth="1"/>
    <col min="15362" max="15362" width="11" customWidth="1"/>
    <col min="15366" max="15366" width="11.42578125" customWidth="1"/>
    <col min="15370" max="15370" width="10.7109375" customWidth="1"/>
    <col min="15379" max="15379" width="12.85546875" customWidth="1"/>
    <col min="15617" max="15617" width="9.140625" customWidth="1"/>
    <col min="15618" max="15618" width="11" customWidth="1"/>
    <col min="15622" max="15622" width="11.42578125" customWidth="1"/>
    <col min="15626" max="15626" width="10.7109375" customWidth="1"/>
    <col min="15635" max="15635" width="12.85546875" customWidth="1"/>
    <col min="15873" max="15873" width="9.140625" customWidth="1"/>
    <col min="15874" max="15874" width="11" customWidth="1"/>
    <col min="15878" max="15878" width="11.42578125" customWidth="1"/>
    <col min="15882" max="15882" width="10.7109375" customWidth="1"/>
    <col min="15891" max="15891" width="12.85546875" customWidth="1"/>
    <col min="16129" max="16129" width="9.140625" customWidth="1"/>
    <col min="16130" max="16130" width="11" customWidth="1"/>
    <col min="16134" max="16134" width="11.42578125" customWidth="1"/>
    <col min="16138" max="16138" width="10.7109375" customWidth="1"/>
    <col min="16147" max="16147" width="12.85546875" customWidth="1"/>
  </cols>
  <sheetData>
    <row r="2" spans="1:22" x14ac:dyDescent="0.25">
      <c r="A2">
        <v>2000</v>
      </c>
      <c r="B2" t="s">
        <v>0</v>
      </c>
      <c r="C2" s="1">
        <v>8704278</v>
      </c>
      <c r="D2" s="1">
        <v>9086030</v>
      </c>
      <c r="E2" s="1">
        <v>10403844</v>
      </c>
      <c r="F2" s="1">
        <v>8137367</v>
      </c>
      <c r="G2" s="1">
        <v>9098648</v>
      </c>
      <c r="H2" s="1">
        <v>9410538</v>
      </c>
      <c r="I2" s="1">
        <v>7752296</v>
      </c>
      <c r="J2" s="1">
        <v>9173523</v>
      </c>
      <c r="K2" s="1">
        <v>8394043</v>
      </c>
      <c r="L2" s="1">
        <v>8835557</v>
      </c>
      <c r="M2" s="1">
        <v>8303172</v>
      </c>
      <c r="N2" s="1">
        <v>7601608</v>
      </c>
      <c r="O2" s="1">
        <v>104900904</v>
      </c>
      <c r="P2" s="1"/>
      <c r="Q2" s="1"/>
      <c r="R2" s="1"/>
      <c r="S2" s="1">
        <f>+O2</f>
        <v>104900904</v>
      </c>
      <c r="U2">
        <f>+A2</f>
        <v>2000</v>
      </c>
      <c r="V2">
        <f>+S2/1000000</f>
        <v>104.900904</v>
      </c>
    </row>
    <row r="3" spans="1:22" x14ac:dyDescent="0.25">
      <c r="A3">
        <v>2001</v>
      </c>
      <c r="B3" t="s">
        <v>0</v>
      </c>
      <c r="C3" s="1">
        <v>9063909</v>
      </c>
      <c r="D3" s="1">
        <v>8306391</v>
      </c>
      <c r="E3" s="1">
        <v>9764072</v>
      </c>
      <c r="F3" s="1">
        <v>8836099</v>
      </c>
      <c r="G3" s="1">
        <v>9394339</v>
      </c>
      <c r="H3" s="1">
        <v>9295863</v>
      </c>
      <c r="I3" s="1">
        <v>8205929</v>
      </c>
      <c r="J3" s="1">
        <v>9916749</v>
      </c>
      <c r="K3" s="1">
        <v>8839686</v>
      </c>
      <c r="L3" s="1">
        <v>9908811</v>
      </c>
      <c r="M3" s="1">
        <v>9241946</v>
      </c>
      <c r="N3" s="1">
        <v>8653035</v>
      </c>
      <c r="O3" s="1">
        <v>109426829</v>
      </c>
      <c r="P3" s="1"/>
      <c r="Q3" s="1"/>
      <c r="R3" s="1"/>
      <c r="S3" s="1">
        <f>+O3</f>
        <v>109426829</v>
      </c>
      <c r="U3">
        <f t="shared" ref="U3:U23" si="0">+A3</f>
        <v>2001</v>
      </c>
      <c r="V3">
        <f t="shared" ref="V3:V23" si="1">+S3/1000000</f>
        <v>109.426829</v>
      </c>
    </row>
    <row r="4" spans="1:22" x14ac:dyDescent="0.25">
      <c r="A4">
        <v>2002</v>
      </c>
      <c r="B4" t="s">
        <v>0</v>
      </c>
      <c r="C4" s="1">
        <v>9774767</v>
      </c>
      <c r="D4" s="1">
        <v>8731733</v>
      </c>
      <c r="E4" s="1">
        <v>8941886</v>
      </c>
      <c r="F4" s="1">
        <v>27448386</v>
      </c>
      <c r="G4" s="1">
        <v>8263004</v>
      </c>
      <c r="H4" s="1">
        <v>8369930</v>
      </c>
      <c r="I4" s="1">
        <v>7833672</v>
      </c>
      <c r="J4" s="1">
        <v>24466606</v>
      </c>
      <c r="K4" s="1">
        <v>7700106</v>
      </c>
      <c r="L4" s="1">
        <v>8624115</v>
      </c>
      <c r="M4" s="1">
        <v>8441189</v>
      </c>
      <c r="N4" s="1">
        <v>24765410</v>
      </c>
      <c r="O4" s="1">
        <v>8126157</v>
      </c>
      <c r="P4" s="1">
        <v>7311111</v>
      </c>
      <c r="Q4" s="1">
        <v>7500181</v>
      </c>
      <c r="R4" s="1">
        <v>22937449</v>
      </c>
      <c r="S4" s="1">
        <v>99617851</v>
      </c>
      <c r="U4">
        <f t="shared" si="0"/>
        <v>2002</v>
      </c>
      <c r="V4">
        <f t="shared" si="1"/>
        <v>99.617851000000002</v>
      </c>
    </row>
    <row r="5" spans="1:22" x14ac:dyDescent="0.25">
      <c r="A5">
        <v>2003</v>
      </c>
      <c r="B5" t="s">
        <v>0</v>
      </c>
      <c r="C5" s="1">
        <v>8340250</v>
      </c>
      <c r="D5" s="1">
        <v>7400683</v>
      </c>
      <c r="E5" s="1">
        <v>7870714</v>
      </c>
      <c r="F5" s="1">
        <v>23611647</v>
      </c>
      <c r="G5" s="1">
        <v>7806427</v>
      </c>
      <c r="H5" s="1">
        <v>7748388</v>
      </c>
      <c r="I5" s="1">
        <v>7441108</v>
      </c>
      <c r="J5" s="1">
        <v>22995923</v>
      </c>
      <c r="K5" s="1">
        <v>7590751</v>
      </c>
      <c r="L5" s="1">
        <v>7509693</v>
      </c>
      <c r="M5" s="1">
        <v>7748517</v>
      </c>
      <c r="N5" s="1">
        <v>22848961</v>
      </c>
      <c r="O5" s="1">
        <v>7850957</v>
      </c>
      <c r="P5" s="1">
        <v>6640105</v>
      </c>
      <c r="Q5" s="1">
        <v>7673925</v>
      </c>
      <c r="R5" s="1">
        <v>22164987</v>
      </c>
      <c r="S5" s="1">
        <v>91621518</v>
      </c>
      <c r="U5">
        <f t="shared" si="0"/>
        <v>2003</v>
      </c>
      <c r="V5">
        <f t="shared" si="1"/>
        <v>91.621517999999995</v>
      </c>
    </row>
    <row r="6" spans="1:22" x14ac:dyDescent="0.25">
      <c r="A6">
        <v>2004</v>
      </c>
      <c r="B6" t="s">
        <v>0</v>
      </c>
      <c r="C6" s="1">
        <v>7776755</v>
      </c>
      <c r="D6" s="1">
        <v>7227748</v>
      </c>
      <c r="E6" s="1">
        <v>8459916</v>
      </c>
      <c r="F6" s="1">
        <v>23464419</v>
      </c>
      <c r="G6" s="1">
        <v>7897012</v>
      </c>
      <c r="H6" s="1">
        <v>7213770</v>
      </c>
      <c r="I6" s="1">
        <v>8071657</v>
      </c>
      <c r="J6" s="1">
        <v>23182439</v>
      </c>
      <c r="K6" s="1">
        <v>7391485</v>
      </c>
      <c r="L6" s="1">
        <v>7553830</v>
      </c>
      <c r="M6" s="1">
        <v>7444377</v>
      </c>
      <c r="N6" s="1">
        <v>22389692</v>
      </c>
      <c r="O6" s="1">
        <v>7239744</v>
      </c>
      <c r="P6" s="1">
        <v>7509511</v>
      </c>
      <c r="Q6" s="1">
        <v>7528172</v>
      </c>
      <c r="R6" s="1">
        <v>22277427</v>
      </c>
      <c r="S6" s="1">
        <v>91313977</v>
      </c>
      <c r="U6">
        <f t="shared" si="0"/>
        <v>2004</v>
      </c>
      <c r="V6">
        <f t="shared" si="1"/>
        <v>91.313976999999994</v>
      </c>
    </row>
    <row r="7" spans="1:22" x14ac:dyDescent="0.25">
      <c r="A7">
        <v>2005</v>
      </c>
      <c r="B7" t="s">
        <v>1</v>
      </c>
      <c r="C7" s="1">
        <v>7492247</v>
      </c>
      <c r="D7" s="1">
        <v>7275453</v>
      </c>
      <c r="E7" s="1">
        <v>8365171</v>
      </c>
      <c r="F7" s="1">
        <v>23132871</v>
      </c>
      <c r="G7" s="1">
        <v>8031920</v>
      </c>
      <c r="H7" s="1">
        <v>7897273</v>
      </c>
      <c r="I7" s="1">
        <v>8533927</v>
      </c>
      <c r="J7" s="1">
        <v>24463120</v>
      </c>
      <c r="K7" s="1">
        <v>7237713</v>
      </c>
      <c r="L7" s="1">
        <v>8032814</v>
      </c>
      <c r="M7" s="1">
        <v>7753740</v>
      </c>
      <c r="N7" s="1">
        <v>23024267</v>
      </c>
      <c r="O7" s="1">
        <v>7581491</v>
      </c>
      <c r="P7" s="1">
        <v>7939257</v>
      </c>
      <c r="Q7" s="1">
        <v>7460518</v>
      </c>
      <c r="R7" s="1">
        <v>22981266</v>
      </c>
      <c r="S7" s="1">
        <v>93601524</v>
      </c>
      <c r="U7">
        <f t="shared" si="0"/>
        <v>2005</v>
      </c>
      <c r="V7">
        <f t="shared" si="1"/>
        <v>93.601523999999998</v>
      </c>
    </row>
    <row r="8" spans="1:22" x14ac:dyDescent="0.25">
      <c r="A8">
        <v>2006</v>
      </c>
      <c r="B8" t="s">
        <v>1</v>
      </c>
      <c r="C8" s="1">
        <v>8458576</v>
      </c>
      <c r="D8" s="1">
        <v>7424609</v>
      </c>
      <c r="E8" s="1">
        <v>8956037</v>
      </c>
      <c r="F8" s="1">
        <v>24839222</v>
      </c>
      <c r="G8" s="1">
        <v>7540953</v>
      </c>
      <c r="H8" s="1">
        <v>8221690</v>
      </c>
      <c r="I8" s="1">
        <v>8514070</v>
      </c>
      <c r="J8" s="1">
        <v>24276713</v>
      </c>
      <c r="K8" s="1">
        <v>7278713</v>
      </c>
      <c r="L8" s="1">
        <v>8144404</v>
      </c>
      <c r="M8" s="1">
        <v>7336475</v>
      </c>
      <c r="N8" s="1">
        <v>22759592</v>
      </c>
      <c r="O8" s="1">
        <v>7789417</v>
      </c>
      <c r="P8" s="1">
        <v>7301882</v>
      </c>
      <c r="Q8" s="1">
        <v>6889643</v>
      </c>
      <c r="R8" s="1">
        <v>21980942</v>
      </c>
      <c r="S8" s="1">
        <v>93856469</v>
      </c>
      <c r="U8">
        <f t="shared" si="0"/>
        <v>2006</v>
      </c>
      <c r="V8">
        <f t="shared" si="1"/>
        <v>93.856469000000004</v>
      </c>
    </row>
    <row r="9" spans="1:22" x14ac:dyDescent="0.25">
      <c r="A9">
        <v>2007</v>
      </c>
      <c r="B9" t="s">
        <v>1</v>
      </c>
      <c r="C9" s="1">
        <v>7798897</v>
      </c>
      <c r="D9" s="1">
        <v>6923608</v>
      </c>
      <c r="E9" s="1">
        <v>7714501</v>
      </c>
      <c r="F9" s="1">
        <v>22437006</v>
      </c>
      <c r="G9" s="1">
        <v>7133570</v>
      </c>
      <c r="H9" s="1">
        <v>7598844</v>
      </c>
      <c r="I9" s="1">
        <v>7597510</v>
      </c>
      <c r="J9" s="1">
        <v>22329924</v>
      </c>
      <c r="K9" s="1">
        <v>6829554</v>
      </c>
      <c r="L9" s="1">
        <v>7675634</v>
      </c>
      <c r="M9" s="1">
        <v>6650759</v>
      </c>
      <c r="N9" s="1">
        <v>21155947</v>
      </c>
      <c r="O9" s="1">
        <v>7450630</v>
      </c>
      <c r="P9" s="1">
        <v>7141851</v>
      </c>
      <c r="Q9" s="1">
        <v>6747288</v>
      </c>
      <c r="R9" s="1">
        <v>21339769</v>
      </c>
      <c r="S9" s="1">
        <v>87262646</v>
      </c>
      <c r="U9">
        <f t="shared" si="0"/>
        <v>2007</v>
      </c>
      <c r="V9">
        <f t="shared" si="1"/>
        <v>87.262646000000004</v>
      </c>
    </row>
    <row r="10" spans="1:22" x14ac:dyDescent="0.25">
      <c r="A10">
        <v>2008</v>
      </c>
      <c r="B10" t="s">
        <v>1</v>
      </c>
      <c r="C10" s="1">
        <v>7767370</v>
      </c>
      <c r="D10" s="1">
        <v>7380010</v>
      </c>
      <c r="E10" s="1">
        <v>7449899</v>
      </c>
      <c r="F10" s="1">
        <v>22597279</v>
      </c>
      <c r="G10" s="1">
        <v>7609723</v>
      </c>
      <c r="H10" s="1">
        <v>7709001</v>
      </c>
      <c r="I10" s="1">
        <v>7319333</v>
      </c>
      <c r="J10" s="1">
        <v>22638057</v>
      </c>
      <c r="K10" s="1">
        <v>7650243</v>
      </c>
      <c r="L10" s="1">
        <v>7618569</v>
      </c>
      <c r="M10" s="1">
        <v>7695701</v>
      </c>
      <c r="N10" s="1">
        <v>22964513</v>
      </c>
      <c r="O10" s="1">
        <v>8064997</v>
      </c>
      <c r="P10" s="1">
        <v>6856434</v>
      </c>
      <c r="Q10" s="1">
        <v>7486640</v>
      </c>
      <c r="R10" s="1">
        <v>22408071</v>
      </c>
      <c r="S10" s="1">
        <v>90607920</v>
      </c>
      <c r="U10">
        <f t="shared" si="0"/>
        <v>2008</v>
      </c>
      <c r="V10">
        <f t="shared" si="1"/>
        <v>90.607919999999993</v>
      </c>
    </row>
    <row r="11" spans="1:22" x14ac:dyDescent="0.25">
      <c r="A11">
        <v>2009</v>
      </c>
      <c r="B11" t="s">
        <v>1</v>
      </c>
      <c r="C11" s="1">
        <v>7543044</v>
      </c>
      <c r="D11" s="1">
        <v>7075456</v>
      </c>
      <c r="E11" s="1">
        <v>7709578</v>
      </c>
      <c r="F11" s="1">
        <v>22328078</v>
      </c>
      <c r="G11" s="1">
        <v>6556727</v>
      </c>
      <c r="H11" s="1">
        <v>5859219</v>
      </c>
      <c r="I11" s="1">
        <v>6464521</v>
      </c>
      <c r="J11" s="1">
        <v>18880467</v>
      </c>
      <c r="K11" s="1">
        <v>5972506</v>
      </c>
      <c r="L11" s="1">
        <v>5865877</v>
      </c>
      <c r="M11" s="1">
        <v>5937213</v>
      </c>
      <c r="N11" s="1">
        <v>17775596</v>
      </c>
      <c r="O11" s="1">
        <v>5512975</v>
      </c>
      <c r="P11" s="1">
        <v>5055418</v>
      </c>
      <c r="Q11" s="1">
        <v>5297441</v>
      </c>
      <c r="R11" s="1">
        <v>15865834</v>
      </c>
      <c r="S11" s="1">
        <v>74849975</v>
      </c>
      <c r="U11">
        <f t="shared" si="0"/>
        <v>2009</v>
      </c>
      <c r="V11">
        <f t="shared" si="1"/>
        <v>74.849975000000001</v>
      </c>
    </row>
    <row r="12" spans="1:22" x14ac:dyDescent="0.25">
      <c r="A12">
        <v>2010</v>
      </c>
      <c r="B12" t="s">
        <v>1</v>
      </c>
      <c r="C12" s="1">
        <v>5286414</v>
      </c>
      <c r="D12" s="1">
        <v>5216281</v>
      </c>
      <c r="E12" s="1">
        <v>6347224</v>
      </c>
      <c r="F12" s="1">
        <v>16849919</v>
      </c>
      <c r="G12" s="1">
        <v>6061207</v>
      </c>
      <c r="H12" s="1">
        <v>5376180</v>
      </c>
      <c r="I12" s="1">
        <v>5975850</v>
      </c>
      <c r="J12" s="1">
        <v>17413237</v>
      </c>
      <c r="K12" s="1">
        <v>5529008</v>
      </c>
      <c r="L12" s="1">
        <v>5805418</v>
      </c>
      <c r="M12" s="1">
        <v>5770131</v>
      </c>
      <c r="N12" s="1">
        <v>17104557</v>
      </c>
      <c r="O12" s="1">
        <v>5413079</v>
      </c>
      <c r="P12" s="1">
        <v>5693064</v>
      </c>
      <c r="Q12" s="1">
        <v>5798746</v>
      </c>
      <c r="R12" s="1">
        <v>16904889</v>
      </c>
      <c r="S12" s="1">
        <v>68272602</v>
      </c>
      <c r="U12">
        <f t="shared" si="0"/>
        <v>2010</v>
      </c>
      <c r="V12">
        <f t="shared" si="1"/>
        <v>68.272602000000006</v>
      </c>
    </row>
    <row r="13" spans="1:22" x14ac:dyDescent="0.25">
      <c r="A13">
        <v>2011</v>
      </c>
      <c r="B13" t="s">
        <v>1</v>
      </c>
      <c r="C13" s="1">
        <v>5707583</v>
      </c>
      <c r="D13" s="1">
        <v>5446743</v>
      </c>
      <c r="E13" s="1">
        <v>6114883</v>
      </c>
      <c r="F13" s="1">
        <v>17269209</v>
      </c>
      <c r="G13" s="1">
        <v>5690662</v>
      </c>
      <c r="H13" s="1">
        <v>5774853</v>
      </c>
      <c r="I13" s="1">
        <v>5912675</v>
      </c>
      <c r="J13" s="1">
        <v>17378190</v>
      </c>
      <c r="K13" s="1">
        <v>5310697</v>
      </c>
      <c r="L13" s="1">
        <v>6178999</v>
      </c>
      <c r="M13" s="1">
        <v>5812299</v>
      </c>
      <c r="N13" s="1">
        <v>17301995</v>
      </c>
      <c r="O13" s="1">
        <v>5218974</v>
      </c>
      <c r="P13" s="1">
        <v>5412651</v>
      </c>
      <c r="Q13" s="1">
        <v>5403980</v>
      </c>
      <c r="R13" s="1">
        <v>16035605</v>
      </c>
      <c r="S13" s="1">
        <v>67984999</v>
      </c>
      <c r="U13">
        <f t="shared" si="0"/>
        <v>2011</v>
      </c>
      <c r="V13">
        <f t="shared" si="1"/>
        <v>67.984999000000002</v>
      </c>
    </row>
    <row r="14" spans="1:22" x14ac:dyDescent="0.25">
      <c r="A14">
        <v>2012</v>
      </c>
      <c r="B14" t="s">
        <v>1</v>
      </c>
      <c r="C14" s="1">
        <v>5189595</v>
      </c>
      <c r="D14" s="1">
        <v>4854528</v>
      </c>
      <c r="E14" s="1">
        <v>5061258</v>
      </c>
      <c r="F14" s="1">
        <v>15105381</v>
      </c>
      <c r="G14" s="1">
        <v>4100276</v>
      </c>
      <c r="H14" s="1">
        <v>4257038</v>
      </c>
      <c r="I14" s="1">
        <v>4090635</v>
      </c>
      <c r="J14" s="1">
        <v>12447949</v>
      </c>
      <c r="K14" s="1">
        <v>3681865</v>
      </c>
      <c r="L14" s="1">
        <v>3913981</v>
      </c>
      <c r="M14" s="1">
        <v>3421041</v>
      </c>
      <c r="N14" s="1">
        <v>11016887</v>
      </c>
      <c r="O14" s="1">
        <v>3550072</v>
      </c>
      <c r="P14" s="1">
        <v>3430254</v>
      </c>
      <c r="Q14" s="1">
        <v>3328375</v>
      </c>
      <c r="R14" s="1">
        <v>10308701</v>
      </c>
      <c r="S14" s="1">
        <v>48878918</v>
      </c>
      <c r="U14">
        <f t="shared" si="0"/>
        <v>2012</v>
      </c>
      <c r="V14">
        <f t="shared" si="1"/>
        <v>48.878917999999999</v>
      </c>
    </row>
    <row r="15" spans="1:22" x14ac:dyDescent="0.25">
      <c r="A15">
        <v>2013</v>
      </c>
      <c r="B15" t="s">
        <v>2</v>
      </c>
      <c r="C15" s="1">
        <v>3435021</v>
      </c>
      <c r="D15" s="1">
        <v>3222130</v>
      </c>
      <c r="E15" s="1">
        <v>3512091</v>
      </c>
      <c r="F15" s="1">
        <v>10169242</v>
      </c>
      <c r="G15" s="1">
        <v>3421221</v>
      </c>
      <c r="H15" s="1">
        <v>3610324</v>
      </c>
      <c r="I15" s="1">
        <v>3513215</v>
      </c>
      <c r="J15" s="1">
        <v>10544760</v>
      </c>
      <c r="K15" s="1">
        <v>3190848</v>
      </c>
      <c r="L15" s="1">
        <v>3405325</v>
      </c>
      <c r="M15" s="1">
        <v>3128915</v>
      </c>
      <c r="N15" s="1">
        <v>9725088</v>
      </c>
      <c r="O15" s="1">
        <v>3109902</v>
      </c>
      <c r="P15" s="1">
        <v>3108873</v>
      </c>
      <c r="Q15" s="1">
        <v>3009098</v>
      </c>
      <c r="R15" s="1">
        <v>9227873</v>
      </c>
      <c r="S15" s="1">
        <v>39666963</v>
      </c>
      <c r="U15">
        <f t="shared" si="0"/>
        <v>2013</v>
      </c>
      <c r="V15">
        <f t="shared" si="1"/>
        <v>39.666963000000003</v>
      </c>
    </row>
    <row r="16" spans="1:22" x14ac:dyDescent="0.25">
      <c r="A16">
        <v>2014</v>
      </c>
      <c r="B16" t="s">
        <v>2</v>
      </c>
      <c r="C16" s="1">
        <v>3042411</v>
      </c>
      <c r="D16" s="1">
        <v>2761151</v>
      </c>
      <c r="E16" s="1">
        <v>3187818</v>
      </c>
      <c r="F16" s="1">
        <v>8991380</v>
      </c>
      <c r="G16" s="1">
        <v>3468151</v>
      </c>
      <c r="H16" s="1">
        <v>3502086</v>
      </c>
      <c r="I16" s="1">
        <v>3304626</v>
      </c>
      <c r="J16" s="1">
        <v>10274863</v>
      </c>
      <c r="K16" s="1">
        <v>3222734</v>
      </c>
      <c r="L16" s="1">
        <v>3333336</v>
      </c>
      <c r="M16" s="1">
        <v>3189670</v>
      </c>
      <c r="N16" s="1">
        <v>9745740</v>
      </c>
      <c r="O16" s="1">
        <v>2868870</v>
      </c>
      <c r="P16" s="1">
        <v>2744429</v>
      </c>
      <c r="Q16" s="1">
        <v>2898370</v>
      </c>
      <c r="R16" s="1">
        <v>8511669</v>
      </c>
      <c r="S16" s="1">
        <v>37523652</v>
      </c>
      <c r="U16">
        <f t="shared" si="0"/>
        <v>2014</v>
      </c>
      <c r="V16">
        <f t="shared" si="1"/>
        <v>37.523651999999998</v>
      </c>
    </row>
    <row r="17" spans="1:22" x14ac:dyDescent="0.25">
      <c r="A17">
        <v>2015</v>
      </c>
      <c r="B17" t="s">
        <v>2</v>
      </c>
      <c r="C17" s="1">
        <v>2824932</v>
      </c>
      <c r="D17" s="1">
        <v>2356932</v>
      </c>
      <c r="E17" s="1">
        <v>2657883</v>
      </c>
      <c r="F17" s="1">
        <v>7839747</v>
      </c>
      <c r="G17" s="1">
        <v>2630792</v>
      </c>
      <c r="H17" s="1">
        <v>2463108</v>
      </c>
      <c r="I17" s="1">
        <v>2341318</v>
      </c>
      <c r="J17" s="1">
        <v>7435218</v>
      </c>
      <c r="K17" s="1">
        <v>2285379</v>
      </c>
      <c r="L17" s="1">
        <v>2469071</v>
      </c>
      <c r="M17" s="1">
        <v>2322650</v>
      </c>
      <c r="N17" s="1">
        <v>7077100</v>
      </c>
      <c r="O17" s="1">
        <v>2102082</v>
      </c>
      <c r="P17" s="1">
        <v>1905155</v>
      </c>
      <c r="Q17" s="1">
        <v>1750310</v>
      </c>
      <c r="R17" s="1">
        <v>5757547</v>
      </c>
      <c r="S17" s="1">
        <v>28109612</v>
      </c>
      <c r="U17">
        <f t="shared" si="0"/>
        <v>2015</v>
      </c>
      <c r="V17">
        <f t="shared" si="1"/>
        <v>28.109611999999998</v>
      </c>
    </row>
    <row r="18" spans="1:22" x14ac:dyDescent="0.25">
      <c r="A18">
        <v>2016</v>
      </c>
      <c r="B18" t="s">
        <v>2</v>
      </c>
      <c r="C18" s="1">
        <v>1606278</v>
      </c>
      <c r="D18" s="1">
        <v>1520354</v>
      </c>
      <c r="E18" s="1">
        <v>1467311</v>
      </c>
      <c r="F18" s="1">
        <v>4593943</v>
      </c>
      <c r="G18" s="1">
        <v>1189760</v>
      </c>
      <c r="H18" s="1">
        <v>1310840</v>
      </c>
      <c r="I18" s="1">
        <v>1468526</v>
      </c>
      <c r="J18" s="1">
        <v>3969126</v>
      </c>
      <c r="K18" s="1">
        <v>1197521</v>
      </c>
      <c r="L18" s="1">
        <v>1322784</v>
      </c>
      <c r="M18" s="1">
        <v>1261190</v>
      </c>
      <c r="N18" s="1">
        <v>3781495</v>
      </c>
      <c r="O18" s="1">
        <v>1527558</v>
      </c>
      <c r="P18" s="1">
        <v>1492549</v>
      </c>
      <c r="Q18" s="1">
        <v>1407215</v>
      </c>
      <c r="R18" s="1">
        <v>4427322</v>
      </c>
      <c r="S18" s="1">
        <v>16771886</v>
      </c>
      <c r="U18">
        <f t="shared" si="0"/>
        <v>2016</v>
      </c>
      <c r="V18">
        <f t="shared" si="1"/>
        <v>16.771885999999999</v>
      </c>
    </row>
    <row r="19" spans="1:22" x14ac:dyDescent="0.25">
      <c r="A19">
        <v>2017</v>
      </c>
      <c r="B19" t="s">
        <v>2</v>
      </c>
      <c r="C19" s="1">
        <v>1629458</v>
      </c>
      <c r="D19" s="1">
        <v>1533589</v>
      </c>
      <c r="E19" s="1">
        <v>1532296</v>
      </c>
      <c r="F19" s="1">
        <v>4695343</v>
      </c>
      <c r="G19" s="1">
        <v>1447194</v>
      </c>
      <c r="H19" s="1">
        <v>1529998</v>
      </c>
      <c r="I19" s="1">
        <v>1631336</v>
      </c>
      <c r="J19" s="1">
        <v>4608528</v>
      </c>
      <c r="K19" s="1">
        <v>1357995</v>
      </c>
      <c r="L19" s="1">
        <v>1522246</v>
      </c>
      <c r="M19" s="1">
        <v>1356371</v>
      </c>
      <c r="N19" s="1">
        <v>4236612</v>
      </c>
      <c r="O19" s="1">
        <v>1595145</v>
      </c>
      <c r="P19" s="1">
        <v>1546546</v>
      </c>
      <c r="Q19" s="1">
        <v>1519483</v>
      </c>
      <c r="R19" s="1">
        <v>4661174</v>
      </c>
      <c r="S19" s="1">
        <v>18201657</v>
      </c>
      <c r="U19">
        <f t="shared" si="0"/>
        <v>2017</v>
      </c>
      <c r="V19">
        <f t="shared" si="1"/>
        <v>18.201657000000001</v>
      </c>
    </row>
    <row r="20" spans="1:22" x14ac:dyDescent="0.25">
      <c r="A20">
        <v>2018</v>
      </c>
      <c r="B20" t="s">
        <v>2</v>
      </c>
      <c r="C20" s="1">
        <v>1483205</v>
      </c>
      <c r="D20" s="1">
        <v>1442454</v>
      </c>
      <c r="E20" s="1">
        <v>1567742</v>
      </c>
      <c r="F20" s="1">
        <v>4493401</v>
      </c>
      <c r="G20" s="1">
        <v>1392623</v>
      </c>
      <c r="H20" s="1">
        <v>1468547</v>
      </c>
      <c r="I20" s="1">
        <v>1477212</v>
      </c>
      <c r="J20" s="1">
        <v>4338382</v>
      </c>
      <c r="K20" s="1">
        <v>1337163</v>
      </c>
      <c r="L20" s="1">
        <v>1472188</v>
      </c>
      <c r="M20" s="1">
        <v>1325947</v>
      </c>
      <c r="N20" s="1">
        <v>4135298</v>
      </c>
      <c r="O20" s="1">
        <v>1419201</v>
      </c>
      <c r="P20" s="1">
        <v>1340803</v>
      </c>
      <c r="Q20" s="1">
        <v>1353953</v>
      </c>
      <c r="R20" s="1">
        <v>4113957</v>
      </c>
      <c r="S20" s="1">
        <v>17081038</v>
      </c>
      <c r="U20">
        <f t="shared" si="0"/>
        <v>2018</v>
      </c>
      <c r="V20">
        <f t="shared" si="1"/>
        <v>17.081037999999999</v>
      </c>
    </row>
    <row r="21" spans="1:22" x14ac:dyDescent="0.25">
      <c r="A21">
        <v>2019</v>
      </c>
      <c r="B21" t="s">
        <v>2</v>
      </c>
      <c r="C21" s="1">
        <v>1446925</v>
      </c>
      <c r="D21" s="1">
        <v>1281625</v>
      </c>
      <c r="E21" s="1">
        <v>1223442</v>
      </c>
      <c r="F21" s="1">
        <v>3951992</v>
      </c>
      <c r="G21" s="1">
        <v>1274192</v>
      </c>
      <c r="H21" s="1">
        <v>1287686</v>
      </c>
      <c r="I21" s="1">
        <v>1180375</v>
      </c>
      <c r="J21" s="1">
        <v>3742253</v>
      </c>
      <c r="K21" s="1">
        <v>1110345</v>
      </c>
      <c r="L21" s="1">
        <v>1199174</v>
      </c>
      <c r="M21" s="1">
        <v>1101493</v>
      </c>
      <c r="N21" s="1">
        <v>3411012</v>
      </c>
      <c r="O21" s="1">
        <v>965369</v>
      </c>
      <c r="P21" s="1">
        <v>910448</v>
      </c>
      <c r="Q21" s="1">
        <v>890212</v>
      </c>
      <c r="R21" s="1">
        <v>2766029</v>
      </c>
      <c r="S21" s="1">
        <v>13871286</v>
      </c>
      <c r="U21">
        <f t="shared" si="0"/>
        <v>2019</v>
      </c>
      <c r="V21">
        <f t="shared" si="1"/>
        <v>13.871286</v>
      </c>
    </row>
    <row r="22" spans="1:22" x14ac:dyDescent="0.25">
      <c r="A22">
        <v>2020</v>
      </c>
      <c r="B22" t="s">
        <v>2</v>
      </c>
      <c r="C22" s="1">
        <v>890517</v>
      </c>
      <c r="D22" s="1">
        <v>758667</v>
      </c>
      <c r="E22" s="1">
        <v>737566</v>
      </c>
      <c r="F22" s="1">
        <v>2386750</v>
      </c>
      <c r="G22" s="1">
        <v>601625</v>
      </c>
      <c r="H22" s="1">
        <v>569766</v>
      </c>
      <c r="I22" s="1">
        <v>605626</v>
      </c>
      <c r="J22" s="1">
        <v>1777017</v>
      </c>
      <c r="K22" s="1">
        <v>654004</v>
      </c>
      <c r="L22" s="1">
        <v>719155</v>
      </c>
      <c r="M22" s="1">
        <v>683119</v>
      </c>
      <c r="N22" s="1">
        <v>2056278</v>
      </c>
      <c r="O22" s="1">
        <v>699232</v>
      </c>
      <c r="P22" s="1">
        <v>689235</v>
      </c>
      <c r="Q22" s="1">
        <v>696359</v>
      </c>
      <c r="R22" s="1">
        <v>2084826</v>
      </c>
      <c r="S22" s="1">
        <v>8304871</v>
      </c>
      <c r="U22">
        <f t="shared" si="0"/>
        <v>2020</v>
      </c>
      <c r="V22">
        <f t="shared" si="1"/>
        <v>8.3048710000000003</v>
      </c>
    </row>
    <row r="23" spans="1:22" x14ac:dyDescent="0.25">
      <c r="A23">
        <v>2021</v>
      </c>
      <c r="B23" t="s">
        <v>2</v>
      </c>
      <c r="C23" s="1">
        <v>769342</v>
      </c>
      <c r="D23" s="1">
        <v>647520</v>
      </c>
      <c r="E23" s="1">
        <v>806164</v>
      </c>
      <c r="F23" s="1">
        <v>2223026</v>
      </c>
      <c r="G23" s="1">
        <v>822563</v>
      </c>
      <c r="H23" s="1">
        <v>882722</v>
      </c>
      <c r="I23" s="1">
        <v>885759</v>
      </c>
      <c r="J23" s="1">
        <v>2591044</v>
      </c>
      <c r="K23" s="1">
        <v>823090</v>
      </c>
      <c r="L23" s="1">
        <v>849672</v>
      </c>
      <c r="M23" s="1">
        <v>844938</v>
      </c>
      <c r="N23" s="1">
        <v>2517700</v>
      </c>
      <c r="O23" s="1">
        <v>935837</v>
      </c>
      <c r="P23" s="1">
        <v>933371</v>
      </c>
      <c r="Q23" s="1">
        <v>928625</v>
      </c>
      <c r="R23" s="1">
        <v>2797833</v>
      </c>
      <c r="S23" s="1">
        <v>10129603</v>
      </c>
      <c r="U23">
        <f t="shared" si="0"/>
        <v>2021</v>
      </c>
      <c r="V23">
        <f t="shared" si="1"/>
        <v>10.129602999999999</v>
      </c>
    </row>
  </sheetData>
  <pageMargins left="0.7" right="0.7" top="1.8125" bottom="0.75" header="0.3" footer="0.3"/>
  <pageSetup orientation="portrait" r:id="rId1"/>
  <headerFooter>
    <oddHeader>&amp;R&amp;"Times New Roman,Regular"&amp;12KPSC Case No. 2023-00092
Commission Staff's Dated May 22, 2023
Item No. 8
Attachment 13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F2BED-B3EC-4424-A684-9C21B2632CA9}">
  <dimension ref="B2:O40"/>
  <sheetViews>
    <sheetView tabSelected="1" view="pageLayout" zoomScaleNormal="100" workbookViewId="0">
      <selection activeCell="E7" sqref="E7"/>
    </sheetView>
  </sheetViews>
  <sheetFormatPr defaultRowHeight="15" x14ac:dyDescent="0.25"/>
  <cols>
    <col min="3" max="6" width="9.5703125" bestFit="1" customWidth="1"/>
    <col min="8" max="8" width="9.5703125" bestFit="1" customWidth="1"/>
    <col min="9" max="9" width="13.28515625" bestFit="1" customWidth="1"/>
    <col min="10" max="11" width="10.5703125" bestFit="1" customWidth="1"/>
    <col min="12" max="12" width="9.28515625" bestFit="1" customWidth="1"/>
    <col min="13" max="13" width="10.5703125" bestFit="1" customWidth="1"/>
    <col min="15" max="15" width="16.85546875" bestFit="1" customWidth="1"/>
    <col min="259" max="262" width="9.5703125" bestFit="1" customWidth="1"/>
    <col min="264" max="264" width="9.5703125" bestFit="1" customWidth="1"/>
    <col min="265" max="265" width="13.28515625" bestFit="1" customWidth="1"/>
    <col min="266" max="267" width="10.5703125" bestFit="1" customWidth="1"/>
    <col min="268" max="268" width="9.28515625" bestFit="1" customWidth="1"/>
    <col min="269" max="269" width="10.5703125" bestFit="1" customWidth="1"/>
    <col min="271" max="271" width="16.85546875" bestFit="1" customWidth="1"/>
    <col min="515" max="518" width="9.5703125" bestFit="1" customWidth="1"/>
    <col min="520" max="520" width="9.5703125" bestFit="1" customWidth="1"/>
    <col min="521" max="521" width="13.28515625" bestFit="1" customWidth="1"/>
    <col min="522" max="523" width="10.5703125" bestFit="1" customWidth="1"/>
    <col min="524" max="524" width="9.28515625" bestFit="1" customWidth="1"/>
    <col min="525" max="525" width="10.5703125" bestFit="1" customWidth="1"/>
    <col min="527" max="527" width="16.85546875" bestFit="1" customWidth="1"/>
    <col min="771" max="774" width="9.5703125" bestFit="1" customWidth="1"/>
    <col min="776" max="776" width="9.5703125" bestFit="1" customWidth="1"/>
    <col min="777" max="777" width="13.28515625" bestFit="1" customWidth="1"/>
    <col min="778" max="779" width="10.5703125" bestFit="1" customWidth="1"/>
    <col min="780" max="780" width="9.28515625" bestFit="1" customWidth="1"/>
    <col min="781" max="781" width="10.5703125" bestFit="1" customWidth="1"/>
    <col min="783" max="783" width="16.85546875" bestFit="1" customWidth="1"/>
    <col min="1027" max="1030" width="9.5703125" bestFit="1" customWidth="1"/>
    <col min="1032" max="1032" width="9.5703125" bestFit="1" customWidth="1"/>
    <col min="1033" max="1033" width="13.28515625" bestFit="1" customWidth="1"/>
    <col min="1034" max="1035" width="10.5703125" bestFit="1" customWidth="1"/>
    <col min="1036" max="1036" width="9.28515625" bestFit="1" customWidth="1"/>
    <col min="1037" max="1037" width="10.5703125" bestFit="1" customWidth="1"/>
    <col min="1039" max="1039" width="16.85546875" bestFit="1" customWidth="1"/>
    <col min="1283" max="1286" width="9.5703125" bestFit="1" customWidth="1"/>
    <col min="1288" max="1288" width="9.5703125" bestFit="1" customWidth="1"/>
    <col min="1289" max="1289" width="13.28515625" bestFit="1" customWidth="1"/>
    <col min="1290" max="1291" width="10.5703125" bestFit="1" customWidth="1"/>
    <col min="1292" max="1292" width="9.28515625" bestFit="1" customWidth="1"/>
    <col min="1293" max="1293" width="10.5703125" bestFit="1" customWidth="1"/>
    <col min="1295" max="1295" width="16.85546875" bestFit="1" customWidth="1"/>
    <col min="1539" max="1542" width="9.5703125" bestFit="1" customWidth="1"/>
    <col min="1544" max="1544" width="9.5703125" bestFit="1" customWidth="1"/>
    <col min="1545" max="1545" width="13.28515625" bestFit="1" customWidth="1"/>
    <col min="1546" max="1547" width="10.5703125" bestFit="1" customWidth="1"/>
    <col min="1548" max="1548" width="9.28515625" bestFit="1" customWidth="1"/>
    <col min="1549" max="1549" width="10.5703125" bestFit="1" customWidth="1"/>
    <col min="1551" max="1551" width="16.85546875" bestFit="1" customWidth="1"/>
    <col min="1795" max="1798" width="9.5703125" bestFit="1" customWidth="1"/>
    <col min="1800" max="1800" width="9.5703125" bestFit="1" customWidth="1"/>
    <col min="1801" max="1801" width="13.28515625" bestFit="1" customWidth="1"/>
    <col min="1802" max="1803" width="10.5703125" bestFit="1" customWidth="1"/>
    <col min="1804" max="1804" width="9.28515625" bestFit="1" customWidth="1"/>
    <col min="1805" max="1805" width="10.5703125" bestFit="1" customWidth="1"/>
    <col min="1807" max="1807" width="16.85546875" bestFit="1" customWidth="1"/>
    <col min="2051" max="2054" width="9.5703125" bestFit="1" customWidth="1"/>
    <col min="2056" max="2056" width="9.5703125" bestFit="1" customWidth="1"/>
    <col min="2057" max="2057" width="13.28515625" bestFit="1" customWidth="1"/>
    <col min="2058" max="2059" width="10.5703125" bestFit="1" customWidth="1"/>
    <col min="2060" max="2060" width="9.28515625" bestFit="1" customWidth="1"/>
    <col min="2061" max="2061" width="10.5703125" bestFit="1" customWidth="1"/>
    <col min="2063" max="2063" width="16.85546875" bestFit="1" customWidth="1"/>
    <col min="2307" max="2310" width="9.5703125" bestFit="1" customWidth="1"/>
    <col min="2312" max="2312" width="9.5703125" bestFit="1" customWidth="1"/>
    <col min="2313" max="2313" width="13.28515625" bestFit="1" customWidth="1"/>
    <col min="2314" max="2315" width="10.5703125" bestFit="1" customWidth="1"/>
    <col min="2316" max="2316" width="9.28515625" bestFit="1" customWidth="1"/>
    <col min="2317" max="2317" width="10.5703125" bestFit="1" customWidth="1"/>
    <col min="2319" max="2319" width="16.85546875" bestFit="1" customWidth="1"/>
    <col min="2563" max="2566" width="9.5703125" bestFit="1" customWidth="1"/>
    <col min="2568" max="2568" width="9.5703125" bestFit="1" customWidth="1"/>
    <col min="2569" max="2569" width="13.28515625" bestFit="1" customWidth="1"/>
    <col min="2570" max="2571" width="10.5703125" bestFit="1" customWidth="1"/>
    <col min="2572" max="2572" width="9.28515625" bestFit="1" customWidth="1"/>
    <col min="2573" max="2573" width="10.5703125" bestFit="1" customWidth="1"/>
    <col min="2575" max="2575" width="16.85546875" bestFit="1" customWidth="1"/>
    <col min="2819" max="2822" width="9.5703125" bestFit="1" customWidth="1"/>
    <col min="2824" max="2824" width="9.5703125" bestFit="1" customWidth="1"/>
    <col min="2825" max="2825" width="13.28515625" bestFit="1" customWidth="1"/>
    <col min="2826" max="2827" width="10.5703125" bestFit="1" customWidth="1"/>
    <col min="2828" max="2828" width="9.28515625" bestFit="1" customWidth="1"/>
    <col min="2829" max="2829" width="10.5703125" bestFit="1" customWidth="1"/>
    <col min="2831" max="2831" width="16.85546875" bestFit="1" customWidth="1"/>
    <col min="3075" max="3078" width="9.5703125" bestFit="1" customWidth="1"/>
    <col min="3080" max="3080" width="9.5703125" bestFit="1" customWidth="1"/>
    <col min="3081" max="3081" width="13.28515625" bestFit="1" customWidth="1"/>
    <col min="3082" max="3083" width="10.5703125" bestFit="1" customWidth="1"/>
    <col min="3084" max="3084" width="9.28515625" bestFit="1" customWidth="1"/>
    <col min="3085" max="3085" width="10.5703125" bestFit="1" customWidth="1"/>
    <col min="3087" max="3087" width="16.85546875" bestFit="1" customWidth="1"/>
    <col min="3331" max="3334" width="9.5703125" bestFit="1" customWidth="1"/>
    <col min="3336" max="3336" width="9.5703125" bestFit="1" customWidth="1"/>
    <col min="3337" max="3337" width="13.28515625" bestFit="1" customWidth="1"/>
    <col min="3338" max="3339" width="10.5703125" bestFit="1" customWidth="1"/>
    <col min="3340" max="3340" width="9.28515625" bestFit="1" customWidth="1"/>
    <col min="3341" max="3341" width="10.5703125" bestFit="1" customWidth="1"/>
    <col min="3343" max="3343" width="16.85546875" bestFit="1" customWidth="1"/>
    <col min="3587" max="3590" width="9.5703125" bestFit="1" customWidth="1"/>
    <col min="3592" max="3592" width="9.5703125" bestFit="1" customWidth="1"/>
    <col min="3593" max="3593" width="13.28515625" bestFit="1" customWidth="1"/>
    <col min="3594" max="3595" width="10.5703125" bestFit="1" customWidth="1"/>
    <col min="3596" max="3596" width="9.28515625" bestFit="1" customWidth="1"/>
    <col min="3597" max="3597" width="10.5703125" bestFit="1" customWidth="1"/>
    <col min="3599" max="3599" width="16.85546875" bestFit="1" customWidth="1"/>
    <col min="3843" max="3846" width="9.5703125" bestFit="1" customWidth="1"/>
    <col min="3848" max="3848" width="9.5703125" bestFit="1" customWidth="1"/>
    <col min="3849" max="3849" width="13.28515625" bestFit="1" customWidth="1"/>
    <col min="3850" max="3851" width="10.5703125" bestFit="1" customWidth="1"/>
    <col min="3852" max="3852" width="9.28515625" bestFit="1" customWidth="1"/>
    <col min="3853" max="3853" width="10.5703125" bestFit="1" customWidth="1"/>
    <col min="3855" max="3855" width="16.85546875" bestFit="1" customWidth="1"/>
    <col min="4099" max="4102" width="9.5703125" bestFit="1" customWidth="1"/>
    <col min="4104" max="4104" width="9.5703125" bestFit="1" customWidth="1"/>
    <col min="4105" max="4105" width="13.28515625" bestFit="1" customWidth="1"/>
    <col min="4106" max="4107" width="10.5703125" bestFit="1" customWidth="1"/>
    <col min="4108" max="4108" width="9.28515625" bestFit="1" customWidth="1"/>
    <col min="4109" max="4109" width="10.5703125" bestFit="1" customWidth="1"/>
    <col min="4111" max="4111" width="16.85546875" bestFit="1" customWidth="1"/>
    <col min="4355" max="4358" width="9.5703125" bestFit="1" customWidth="1"/>
    <col min="4360" max="4360" width="9.5703125" bestFit="1" customWidth="1"/>
    <col min="4361" max="4361" width="13.28515625" bestFit="1" customWidth="1"/>
    <col min="4362" max="4363" width="10.5703125" bestFit="1" customWidth="1"/>
    <col min="4364" max="4364" width="9.28515625" bestFit="1" customWidth="1"/>
    <col min="4365" max="4365" width="10.5703125" bestFit="1" customWidth="1"/>
    <col min="4367" max="4367" width="16.85546875" bestFit="1" customWidth="1"/>
    <col min="4611" max="4614" width="9.5703125" bestFit="1" customWidth="1"/>
    <col min="4616" max="4616" width="9.5703125" bestFit="1" customWidth="1"/>
    <col min="4617" max="4617" width="13.28515625" bestFit="1" customWidth="1"/>
    <col min="4618" max="4619" width="10.5703125" bestFit="1" customWidth="1"/>
    <col min="4620" max="4620" width="9.28515625" bestFit="1" customWidth="1"/>
    <col min="4621" max="4621" width="10.5703125" bestFit="1" customWidth="1"/>
    <col min="4623" max="4623" width="16.85546875" bestFit="1" customWidth="1"/>
    <col min="4867" max="4870" width="9.5703125" bestFit="1" customWidth="1"/>
    <col min="4872" max="4872" width="9.5703125" bestFit="1" customWidth="1"/>
    <col min="4873" max="4873" width="13.28515625" bestFit="1" customWidth="1"/>
    <col min="4874" max="4875" width="10.5703125" bestFit="1" customWidth="1"/>
    <col min="4876" max="4876" width="9.28515625" bestFit="1" customWidth="1"/>
    <col min="4877" max="4877" width="10.5703125" bestFit="1" customWidth="1"/>
    <col min="4879" max="4879" width="16.85546875" bestFit="1" customWidth="1"/>
    <col min="5123" max="5126" width="9.5703125" bestFit="1" customWidth="1"/>
    <col min="5128" max="5128" width="9.5703125" bestFit="1" customWidth="1"/>
    <col min="5129" max="5129" width="13.28515625" bestFit="1" customWidth="1"/>
    <col min="5130" max="5131" width="10.5703125" bestFit="1" customWidth="1"/>
    <col min="5132" max="5132" width="9.28515625" bestFit="1" customWidth="1"/>
    <col min="5133" max="5133" width="10.5703125" bestFit="1" customWidth="1"/>
    <col min="5135" max="5135" width="16.85546875" bestFit="1" customWidth="1"/>
    <col min="5379" max="5382" width="9.5703125" bestFit="1" customWidth="1"/>
    <col min="5384" max="5384" width="9.5703125" bestFit="1" customWidth="1"/>
    <col min="5385" max="5385" width="13.28515625" bestFit="1" customWidth="1"/>
    <col min="5386" max="5387" width="10.5703125" bestFit="1" customWidth="1"/>
    <col min="5388" max="5388" width="9.28515625" bestFit="1" customWidth="1"/>
    <col min="5389" max="5389" width="10.5703125" bestFit="1" customWidth="1"/>
    <col min="5391" max="5391" width="16.85546875" bestFit="1" customWidth="1"/>
    <col min="5635" max="5638" width="9.5703125" bestFit="1" customWidth="1"/>
    <col min="5640" max="5640" width="9.5703125" bestFit="1" customWidth="1"/>
    <col min="5641" max="5641" width="13.28515625" bestFit="1" customWidth="1"/>
    <col min="5642" max="5643" width="10.5703125" bestFit="1" customWidth="1"/>
    <col min="5644" max="5644" width="9.28515625" bestFit="1" customWidth="1"/>
    <col min="5645" max="5645" width="10.5703125" bestFit="1" customWidth="1"/>
    <col min="5647" max="5647" width="16.85546875" bestFit="1" customWidth="1"/>
    <col min="5891" max="5894" width="9.5703125" bestFit="1" customWidth="1"/>
    <col min="5896" max="5896" width="9.5703125" bestFit="1" customWidth="1"/>
    <col min="5897" max="5897" width="13.28515625" bestFit="1" customWidth="1"/>
    <col min="5898" max="5899" width="10.5703125" bestFit="1" customWidth="1"/>
    <col min="5900" max="5900" width="9.28515625" bestFit="1" customWidth="1"/>
    <col min="5901" max="5901" width="10.5703125" bestFit="1" customWidth="1"/>
    <col min="5903" max="5903" width="16.85546875" bestFit="1" customWidth="1"/>
    <col min="6147" max="6150" width="9.5703125" bestFit="1" customWidth="1"/>
    <col min="6152" max="6152" width="9.5703125" bestFit="1" customWidth="1"/>
    <col min="6153" max="6153" width="13.28515625" bestFit="1" customWidth="1"/>
    <col min="6154" max="6155" width="10.5703125" bestFit="1" customWidth="1"/>
    <col min="6156" max="6156" width="9.28515625" bestFit="1" customWidth="1"/>
    <col min="6157" max="6157" width="10.5703125" bestFit="1" customWidth="1"/>
    <col min="6159" max="6159" width="16.85546875" bestFit="1" customWidth="1"/>
    <col min="6403" max="6406" width="9.5703125" bestFit="1" customWidth="1"/>
    <col min="6408" max="6408" width="9.5703125" bestFit="1" customWidth="1"/>
    <col min="6409" max="6409" width="13.28515625" bestFit="1" customWidth="1"/>
    <col min="6410" max="6411" width="10.5703125" bestFit="1" customWidth="1"/>
    <col min="6412" max="6412" width="9.28515625" bestFit="1" customWidth="1"/>
    <col min="6413" max="6413" width="10.5703125" bestFit="1" customWidth="1"/>
    <col min="6415" max="6415" width="16.85546875" bestFit="1" customWidth="1"/>
    <col min="6659" max="6662" width="9.5703125" bestFit="1" customWidth="1"/>
    <col min="6664" max="6664" width="9.5703125" bestFit="1" customWidth="1"/>
    <col min="6665" max="6665" width="13.28515625" bestFit="1" customWidth="1"/>
    <col min="6666" max="6667" width="10.5703125" bestFit="1" customWidth="1"/>
    <col min="6668" max="6668" width="9.28515625" bestFit="1" customWidth="1"/>
    <col min="6669" max="6669" width="10.5703125" bestFit="1" customWidth="1"/>
    <col min="6671" max="6671" width="16.85546875" bestFit="1" customWidth="1"/>
    <col min="6915" max="6918" width="9.5703125" bestFit="1" customWidth="1"/>
    <col min="6920" max="6920" width="9.5703125" bestFit="1" customWidth="1"/>
    <col min="6921" max="6921" width="13.28515625" bestFit="1" customWidth="1"/>
    <col min="6922" max="6923" width="10.5703125" bestFit="1" customWidth="1"/>
    <col min="6924" max="6924" width="9.28515625" bestFit="1" customWidth="1"/>
    <col min="6925" max="6925" width="10.5703125" bestFit="1" customWidth="1"/>
    <col min="6927" max="6927" width="16.85546875" bestFit="1" customWidth="1"/>
    <col min="7171" max="7174" width="9.5703125" bestFit="1" customWidth="1"/>
    <col min="7176" max="7176" width="9.5703125" bestFit="1" customWidth="1"/>
    <col min="7177" max="7177" width="13.28515625" bestFit="1" customWidth="1"/>
    <col min="7178" max="7179" width="10.5703125" bestFit="1" customWidth="1"/>
    <col min="7180" max="7180" width="9.28515625" bestFit="1" customWidth="1"/>
    <col min="7181" max="7181" width="10.5703125" bestFit="1" customWidth="1"/>
    <col min="7183" max="7183" width="16.85546875" bestFit="1" customWidth="1"/>
    <col min="7427" max="7430" width="9.5703125" bestFit="1" customWidth="1"/>
    <col min="7432" max="7432" width="9.5703125" bestFit="1" customWidth="1"/>
    <col min="7433" max="7433" width="13.28515625" bestFit="1" customWidth="1"/>
    <col min="7434" max="7435" width="10.5703125" bestFit="1" customWidth="1"/>
    <col min="7436" max="7436" width="9.28515625" bestFit="1" customWidth="1"/>
    <col min="7437" max="7437" width="10.5703125" bestFit="1" customWidth="1"/>
    <col min="7439" max="7439" width="16.85546875" bestFit="1" customWidth="1"/>
    <col min="7683" max="7686" width="9.5703125" bestFit="1" customWidth="1"/>
    <col min="7688" max="7688" width="9.5703125" bestFit="1" customWidth="1"/>
    <col min="7689" max="7689" width="13.28515625" bestFit="1" customWidth="1"/>
    <col min="7690" max="7691" width="10.5703125" bestFit="1" customWidth="1"/>
    <col min="7692" max="7692" width="9.28515625" bestFit="1" customWidth="1"/>
    <col min="7693" max="7693" width="10.5703125" bestFit="1" customWidth="1"/>
    <col min="7695" max="7695" width="16.85546875" bestFit="1" customWidth="1"/>
    <col min="7939" max="7942" width="9.5703125" bestFit="1" customWidth="1"/>
    <col min="7944" max="7944" width="9.5703125" bestFit="1" customWidth="1"/>
    <col min="7945" max="7945" width="13.28515625" bestFit="1" customWidth="1"/>
    <col min="7946" max="7947" width="10.5703125" bestFit="1" customWidth="1"/>
    <col min="7948" max="7948" width="9.28515625" bestFit="1" customWidth="1"/>
    <col min="7949" max="7949" width="10.5703125" bestFit="1" customWidth="1"/>
    <col min="7951" max="7951" width="16.85546875" bestFit="1" customWidth="1"/>
    <col min="8195" max="8198" width="9.5703125" bestFit="1" customWidth="1"/>
    <col min="8200" max="8200" width="9.5703125" bestFit="1" customWidth="1"/>
    <col min="8201" max="8201" width="13.28515625" bestFit="1" customWidth="1"/>
    <col min="8202" max="8203" width="10.5703125" bestFit="1" customWidth="1"/>
    <col min="8204" max="8204" width="9.28515625" bestFit="1" customWidth="1"/>
    <col min="8205" max="8205" width="10.5703125" bestFit="1" customWidth="1"/>
    <col min="8207" max="8207" width="16.85546875" bestFit="1" customWidth="1"/>
    <col min="8451" max="8454" width="9.5703125" bestFit="1" customWidth="1"/>
    <col min="8456" max="8456" width="9.5703125" bestFit="1" customWidth="1"/>
    <col min="8457" max="8457" width="13.28515625" bestFit="1" customWidth="1"/>
    <col min="8458" max="8459" width="10.5703125" bestFit="1" customWidth="1"/>
    <col min="8460" max="8460" width="9.28515625" bestFit="1" customWidth="1"/>
    <col min="8461" max="8461" width="10.5703125" bestFit="1" customWidth="1"/>
    <col min="8463" max="8463" width="16.85546875" bestFit="1" customWidth="1"/>
    <col min="8707" max="8710" width="9.5703125" bestFit="1" customWidth="1"/>
    <col min="8712" max="8712" width="9.5703125" bestFit="1" customWidth="1"/>
    <col min="8713" max="8713" width="13.28515625" bestFit="1" customWidth="1"/>
    <col min="8714" max="8715" width="10.5703125" bestFit="1" customWidth="1"/>
    <col min="8716" max="8716" width="9.28515625" bestFit="1" customWidth="1"/>
    <col min="8717" max="8717" width="10.5703125" bestFit="1" customWidth="1"/>
    <col min="8719" max="8719" width="16.85546875" bestFit="1" customWidth="1"/>
    <col min="8963" max="8966" width="9.5703125" bestFit="1" customWidth="1"/>
    <col min="8968" max="8968" width="9.5703125" bestFit="1" customWidth="1"/>
    <col min="8969" max="8969" width="13.28515625" bestFit="1" customWidth="1"/>
    <col min="8970" max="8971" width="10.5703125" bestFit="1" customWidth="1"/>
    <col min="8972" max="8972" width="9.28515625" bestFit="1" customWidth="1"/>
    <col min="8973" max="8973" width="10.5703125" bestFit="1" customWidth="1"/>
    <col min="8975" max="8975" width="16.85546875" bestFit="1" customWidth="1"/>
    <col min="9219" max="9222" width="9.5703125" bestFit="1" customWidth="1"/>
    <col min="9224" max="9224" width="9.5703125" bestFit="1" customWidth="1"/>
    <col min="9225" max="9225" width="13.28515625" bestFit="1" customWidth="1"/>
    <col min="9226" max="9227" width="10.5703125" bestFit="1" customWidth="1"/>
    <col min="9228" max="9228" width="9.28515625" bestFit="1" customWidth="1"/>
    <col min="9229" max="9229" width="10.5703125" bestFit="1" customWidth="1"/>
    <col min="9231" max="9231" width="16.85546875" bestFit="1" customWidth="1"/>
    <col min="9475" max="9478" width="9.5703125" bestFit="1" customWidth="1"/>
    <col min="9480" max="9480" width="9.5703125" bestFit="1" customWidth="1"/>
    <col min="9481" max="9481" width="13.28515625" bestFit="1" customWidth="1"/>
    <col min="9482" max="9483" width="10.5703125" bestFit="1" customWidth="1"/>
    <col min="9484" max="9484" width="9.28515625" bestFit="1" customWidth="1"/>
    <col min="9485" max="9485" width="10.5703125" bestFit="1" customWidth="1"/>
    <col min="9487" max="9487" width="16.85546875" bestFit="1" customWidth="1"/>
    <col min="9731" max="9734" width="9.5703125" bestFit="1" customWidth="1"/>
    <col min="9736" max="9736" width="9.5703125" bestFit="1" customWidth="1"/>
    <col min="9737" max="9737" width="13.28515625" bestFit="1" customWidth="1"/>
    <col min="9738" max="9739" width="10.5703125" bestFit="1" customWidth="1"/>
    <col min="9740" max="9740" width="9.28515625" bestFit="1" customWidth="1"/>
    <col min="9741" max="9741" width="10.5703125" bestFit="1" customWidth="1"/>
    <col min="9743" max="9743" width="16.85546875" bestFit="1" customWidth="1"/>
    <col min="9987" max="9990" width="9.5703125" bestFit="1" customWidth="1"/>
    <col min="9992" max="9992" width="9.5703125" bestFit="1" customWidth="1"/>
    <col min="9993" max="9993" width="13.28515625" bestFit="1" customWidth="1"/>
    <col min="9994" max="9995" width="10.5703125" bestFit="1" customWidth="1"/>
    <col min="9996" max="9996" width="9.28515625" bestFit="1" customWidth="1"/>
    <col min="9997" max="9997" width="10.5703125" bestFit="1" customWidth="1"/>
    <col min="9999" max="9999" width="16.85546875" bestFit="1" customWidth="1"/>
    <col min="10243" max="10246" width="9.5703125" bestFit="1" customWidth="1"/>
    <col min="10248" max="10248" width="9.5703125" bestFit="1" customWidth="1"/>
    <col min="10249" max="10249" width="13.28515625" bestFit="1" customWidth="1"/>
    <col min="10250" max="10251" width="10.5703125" bestFit="1" customWidth="1"/>
    <col min="10252" max="10252" width="9.28515625" bestFit="1" customWidth="1"/>
    <col min="10253" max="10253" width="10.5703125" bestFit="1" customWidth="1"/>
    <col min="10255" max="10255" width="16.85546875" bestFit="1" customWidth="1"/>
    <col min="10499" max="10502" width="9.5703125" bestFit="1" customWidth="1"/>
    <col min="10504" max="10504" width="9.5703125" bestFit="1" customWidth="1"/>
    <col min="10505" max="10505" width="13.28515625" bestFit="1" customWidth="1"/>
    <col min="10506" max="10507" width="10.5703125" bestFit="1" customWidth="1"/>
    <col min="10508" max="10508" width="9.28515625" bestFit="1" customWidth="1"/>
    <col min="10509" max="10509" width="10.5703125" bestFit="1" customWidth="1"/>
    <col min="10511" max="10511" width="16.85546875" bestFit="1" customWidth="1"/>
    <col min="10755" max="10758" width="9.5703125" bestFit="1" customWidth="1"/>
    <col min="10760" max="10760" width="9.5703125" bestFit="1" customWidth="1"/>
    <col min="10761" max="10761" width="13.28515625" bestFit="1" customWidth="1"/>
    <col min="10762" max="10763" width="10.5703125" bestFit="1" customWidth="1"/>
    <col min="10764" max="10764" width="9.28515625" bestFit="1" customWidth="1"/>
    <col min="10765" max="10765" width="10.5703125" bestFit="1" customWidth="1"/>
    <col min="10767" max="10767" width="16.85546875" bestFit="1" customWidth="1"/>
    <col min="11011" max="11014" width="9.5703125" bestFit="1" customWidth="1"/>
    <col min="11016" max="11016" width="9.5703125" bestFit="1" customWidth="1"/>
    <col min="11017" max="11017" width="13.28515625" bestFit="1" customWidth="1"/>
    <col min="11018" max="11019" width="10.5703125" bestFit="1" customWidth="1"/>
    <col min="11020" max="11020" width="9.28515625" bestFit="1" customWidth="1"/>
    <col min="11021" max="11021" width="10.5703125" bestFit="1" customWidth="1"/>
    <col min="11023" max="11023" width="16.85546875" bestFit="1" customWidth="1"/>
    <col min="11267" max="11270" width="9.5703125" bestFit="1" customWidth="1"/>
    <col min="11272" max="11272" width="9.5703125" bestFit="1" customWidth="1"/>
    <col min="11273" max="11273" width="13.28515625" bestFit="1" customWidth="1"/>
    <col min="11274" max="11275" width="10.5703125" bestFit="1" customWidth="1"/>
    <col min="11276" max="11276" width="9.28515625" bestFit="1" customWidth="1"/>
    <col min="11277" max="11277" width="10.5703125" bestFit="1" customWidth="1"/>
    <col min="11279" max="11279" width="16.85546875" bestFit="1" customWidth="1"/>
    <col min="11523" max="11526" width="9.5703125" bestFit="1" customWidth="1"/>
    <col min="11528" max="11528" width="9.5703125" bestFit="1" customWidth="1"/>
    <col min="11529" max="11529" width="13.28515625" bestFit="1" customWidth="1"/>
    <col min="11530" max="11531" width="10.5703125" bestFit="1" customWidth="1"/>
    <col min="11532" max="11532" width="9.28515625" bestFit="1" customWidth="1"/>
    <col min="11533" max="11533" width="10.5703125" bestFit="1" customWidth="1"/>
    <col min="11535" max="11535" width="16.85546875" bestFit="1" customWidth="1"/>
    <col min="11779" max="11782" width="9.5703125" bestFit="1" customWidth="1"/>
    <col min="11784" max="11784" width="9.5703125" bestFit="1" customWidth="1"/>
    <col min="11785" max="11785" width="13.28515625" bestFit="1" customWidth="1"/>
    <col min="11786" max="11787" width="10.5703125" bestFit="1" customWidth="1"/>
    <col min="11788" max="11788" width="9.28515625" bestFit="1" customWidth="1"/>
    <col min="11789" max="11789" width="10.5703125" bestFit="1" customWidth="1"/>
    <col min="11791" max="11791" width="16.85546875" bestFit="1" customWidth="1"/>
    <col min="12035" max="12038" width="9.5703125" bestFit="1" customWidth="1"/>
    <col min="12040" max="12040" width="9.5703125" bestFit="1" customWidth="1"/>
    <col min="12041" max="12041" width="13.28515625" bestFit="1" customWidth="1"/>
    <col min="12042" max="12043" width="10.5703125" bestFit="1" customWidth="1"/>
    <col min="12044" max="12044" width="9.28515625" bestFit="1" customWidth="1"/>
    <col min="12045" max="12045" width="10.5703125" bestFit="1" customWidth="1"/>
    <col min="12047" max="12047" width="16.85546875" bestFit="1" customWidth="1"/>
    <col min="12291" max="12294" width="9.5703125" bestFit="1" customWidth="1"/>
    <col min="12296" max="12296" width="9.5703125" bestFit="1" customWidth="1"/>
    <col min="12297" max="12297" width="13.28515625" bestFit="1" customWidth="1"/>
    <col min="12298" max="12299" width="10.5703125" bestFit="1" customWidth="1"/>
    <col min="12300" max="12300" width="9.28515625" bestFit="1" customWidth="1"/>
    <col min="12301" max="12301" width="10.5703125" bestFit="1" customWidth="1"/>
    <col min="12303" max="12303" width="16.85546875" bestFit="1" customWidth="1"/>
    <col min="12547" max="12550" width="9.5703125" bestFit="1" customWidth="1"/>
    <col min="12552" max="12552" width="9.5703125" bestFit="1" customWidth="1"/>
    <col min="12553" max="12553" width="13.28515625" bestFit="1" customWidth="1"/>
    <col min="12554" max="12555" width="10.5703125" bestFit="1" customWidth="1"/>
    <col min="12556" max="12556" width="9.28515625" bestFit="1" customWidth="1"/>
    <col min="12557" max="12557" width="10.5703125" bestFit="1" customWidth="1"/>
    <col min="12559" max="12559" width="16.85546875" bestFit="1" customWidth="1"/>
    <col min="12803" max="12806" width="9.5703125" bestFit="1" customWidth="1"/>
    <col min="12808" max="12808" width="9.5703125" bestFit="1" customWidth="1"/>
    <col min="12809" max="12809" width="13.28515625" bestFit="1" customWidth="1"/>
    <col min="12810" max="12811" width="10.5703125" bestFit="1" customWidth="1"/>
    <col min="12812" max="12812" width="9.28515625" bestFit="1" customWidth="1"/>
    <col min="12813" max="12813" width="10.5703125" bestFit="1" customWidth="1"/>
    <col min="12815" max="12815" width="16.85546875" bestFit="1" customWidth="1"/>
    <col min="13059" max="13062" width="9.5703125" bestFit="1" customWidth="1"/>
    <col min="13064" max="13064" width="9.5703125" bestFit="1" customWidth="1"/>
    <col min="13065" max="13065" width="13.28515625" bestFit="1" customWidth="1"/>
    <col min="13066" max="13067" width="10.5703125" bestFit="1" customWidth="1"/>
    <col min="13068" max="13068" width="9.28515625" bestFit="1" customWidth="1"/>
    <col min="13069" max="13069" width="10.5703125" bestFit="1" customWidth="1"/>
    <col min="13071" max="13071" width="16.85546875" bestFit="1" customWidth="1"/>
    <col min="13315" max="13318" width="9.5703125" bestFit="1" customWidth="1"/>
    <col min="13320" max="13320" width="9.5703125" bestFit="1" customWidth="1"/>
    <col min="13321" max="13321" width="13.28515625" bestFit="1" customWidth="1"/>
    <col min="13322" max="13323" width="10.5703125" bestFit="1" customWidth="1"/>
    <col min="13324" max="13324" width="9.28515625" bestFit="1" customWidth="1"/>
    <col min="13325" max="13325" width="10.5703125" bestFit="1" customWidth="1"/>
    <col min="13327" max="13327" width="16.85546875" bestFit="1" customWidth="1"/>
    <col min="13571" max="13574" width="9.5703125" bestFit="1" customWidth="1"/>
    <col min="13576" max="13576" width="9.5703125" bestFit="1" customWidth="1"/>
    <col min="13577" max="13577" width="13.28515625" bestFit="1" customWidth="1"/>
    <col min="13578" max="13579" width="10.5703125" bestFit="1" customWidth="1"/>
    <col min="13580" max="13580" width="9.28515625" bestFit="1" customWidth="1"/>
    <col min="13581" max="13581" width="10.5703125" bestFit="1" customWidth="1"/>
    <col min="13583" max="13583" width="16.85546875" bestFit="1" customWidth="1"/>
    <col min="13827" max="13830" width="9.5703125" bestFit="1" customWidth="1"/>
    <col min="13832" max="13832" width="9.5703125" bestFit="1" customWidth="1"/>
    <col min="13833" max="13833" width="13.28515625" bestFit="1" customWidth="1"/>
    <col min="13834" max="13835" width="10.5703125" bestFit="1" customWidth="1"/>
    <col min="13836" max="13836" width="9.28515625" bestFit="1" customWidth="1"/>
    <col min="13837" max="13837" width="10.5703125" bestFit="1" customWidth="1"/>
    <col min="13839" max="13839" width="16.85546875" bestFit="1" customWidth="1"/>
    <col min="14083" max="14086" width="9.5703125" bestFit="1" customWidth="1"/>
    <col min="14088" max="14088" width="9.5703125" bestFit="1" customWidth="1"/>
    <col min="14089" max="14089" width="13.28515625" bestFit="1" customWidth="1"/>
    <col min="14090" max="14091" width="10.5703125" bestFit="1" customWidth="1"/>
    <col min="14092" max="14092" width="9.28515625" bestFit="1" customWidth="1"/>
    <col min="14093" max="14093" width="10.5703125" bestFit="1" customWidth="1"/>
    <col min="14095" max="14095" width="16.85546875" bestFit="1" customWidth="1"/>
    <col min="14339" max="14342" width="9.5703125" bestFit="1" customWidth="1"/>
    <col min="14344" max="14344" width="9.5703125" bestFit="1" customWidth="1"/>
    <col min="14345" max="14345" width="13.28515625" bestFit="1" customWidth="1"/>
    <col min="14346" max="14347" width="10.5703125" bestFit="1" customWidth="1"/>
    <col min="14348" max="14348" width="9.28515625" bestFit="1" customWidth="1"/>
    <col min="14349" max="14349" width="10.5703125" bestFit="1" customWidth="1"/>
    <col min="14351" max="14351" width="16.85546875" bestFit="1" customWidth="1"/>
    <col min="14595" max="14598" width="9.5703125" bestFit="1" customWidth="1"/>
    <col min="14600" max="14600" width="9.5703125" bestFit="1" customWidth="1"/>
    <col min="14601" max="14601" width="13.28515625" bestFit="1" customWidth="1"/>
    <col min="14602" max="14603" width="10.5703125" bestFit="1" customWidth="1"/>
    <col min="14604" max="14604" width="9.28515625" bestFit="1" customWidth="1"/>
    <col min="14605" max="14605" width="10.5703125" bestFit="1" customWidth="1"/>
    <col min="14607" max="14607" width="16.85546875" bestFit="1" customWidth="1"/>
    <col min="14851" max="14854" width="9.5703125" bestFit="1" customWidth="1"/>
    <col min="14856" max="14856" width="9.5703125" bestFit="1" customWidth="1"/>
    <col min="14857" max="14857" width="13.28515625" bestFit="1" customWidth="1"/>
    <col min="14858" max="14859" width="10.5703125" bestFit="1" customWidth="1"/>
    <col min="14860" max="14860" width="9.28515625" bestFit="1" customWidth="1"/>
    <col min="14861" max="14861" width="10.5703125" bestFit="1" customWidth="1"/>
    <col min="14863" max="14863" width="16.85546875" bestFit="1" customWidth="1"/>
    <col min="15107" max="15110" width="9.5703125" bestFit="1" customWidth="1"/>
    <col min="15112" max="15112" width="9.5703125" bestFit="1" customWidth="1"/>
    <col min="15113" max="15113" width="13.28515625" bestFit="1" customWidth="1"/>
    <col min="15114" max="15115" width="10.5703125" bestFit="1" customWidth="1"/>
    <col min="15116" max="15116" width="9.28515625" bestFit="1" customWidth="1"/>
    <col min="15117" max="15117" width="10.5703125" bestFit="1" customWidth="1"/>
    <col min="15119" max="15119" width="16.85546875" bestFit="1" customWidth="1"/>
    <col min="15363" max="15366" width="9.5703125" bestFit="1" customWidth="1"/>
    <col min="15368" max="15368" width="9.5703125" bestFit="1" customWidth="1"/>
    <col min="15369" max="15369" width="13.28515625" bestFit="1" customWidth="1"/>
    <col min="15370" max="15371" width="10.5703125" bestFit="1" customWidth="1"/>
    <col min="15372" max="15372" width="9.28515625" bestFit="1" customWidth="1"/>
    <col min="15373" max="15373" width="10.5703125" bestFit="1" customWidth="1"/>
    <col min="15375" max="15375" width="16.85546875" bestFit="1" customWidth="1"/>
    <col min="15619" max="15622" width="9.5703125" bestFit="1" customWidth="1"/>
    <col min="15624" max="15624" width="9.5703125" bestFit="1" customWidth="1"/>
    <col min="15625" max="15625" width="13.28515625" bestFit="1" customWidth="1"/>
    <col min="15626" max="15627" width="10.5703125" bestFit="1" customWidth="1"/>
    <col min="15628" max="15628" width="9.28515625" bestFit="1" customWidth="1"/>
    <col min="15629" max="15629" width="10.5703125" bestFit="1" customWidth="1"/>
    <col min="15631" max="15631" width="16.85546875" bestFit="1" customWidth="1"/>
    <col min="15875" max="15878" width="9.5703125" bestFit="1" customWidth="1"/>
    <col min="15880" max="15880" width="9.5703125" bestFit="1" customWidth="1"/>
    <col min="15881" max="15881" width="13.28515625" bestFit="1" customWidth="1"/>
    <col min="15882" max="15883" width="10.5703125" bestFit="1" customWidth="1"/>
    <col min="15884" max="15884" width="9.28515625" bestFit="1" customWidth="1"/>
    <col min="15885" max="15885" width="10.5703125" bestFit="1" customWidth="1"/>
    <col min="15887" max="15887" width="16.85546875" bestFit="1" customWidth="1"/>
    <col min="16131" max="16134" width="9.5703125" bestFit="1" customWidth="1"/>
    <col min="16136" max="16136" width="9.5703125" bestFit="1" customWidth="1"/>
    <col min="16137" max="16137" width="13.28515625" bestFit="1" customWidth="1"/>
    <col min="16138" max="16139" width="10.5703125" bestFit="1" customWidth="1"/>
    <col min="16140" max="16140" width="9.28515625" bestFit="1" customWidth="1"/>
    <col min="16141" max="16141" width="10.5703125" bestFit="1" customWidth="1"/>
    <col min="16143" max="16143" width="16.85546875" bestFit="1" customWidth="1"/>
  </cols>
  <sheetData>
    <row r="2" spans="2:6" x14ac:dyDescent="0.25">
      <c r="B2" t="s">
        <v>3</v>
      </c>
      <c r="C2" t="s">
        <v>4</v>
      </c>
      <c r="D2" t="s">
        <v>5</v>
      </c>
      <c r="E2" t="s">
        <v>6</v>
      </c>
    </row>
    <row r="3" spans="2:6" x14ac:dyDescent="0.25">
      <c r="B3">
        <v>2002</v>
      </c>
      <c r="C3" s="2">
        <v>2453.6903682845395</v>
      </c>
      <c r="D3" s="2">
        <v>1316.4220176570991</v>
      </c>
      <c r="E3" s="2">
        <v>3154.027423</v>
      </c>
    </row>
    <row r="4" spans="2:6" x14ac:dyDescent="0.25">
      <c r="B4">
        <v>2003</v>
      </c>
      <c r="C4" s="2">
        <v>2393.7756512246006</v>
      </c>
      <c r="D4" s="2">
        <v>1324.2962548539333</v>
      </c>
      <c r="E4" s="2">
        <v>2930.2089879999999</v>
      </c>
    </row>
    <row r="5" spans="2:6" x14ac:dyDescent="0.25">
      <c r="B5">
        <v>2004</v>
      </c>
      <c r="C5" s="2">
        <v>2446.8075683186894</v>
      </c>
      <c r="D5" s="2">
        <v>1380.8569613738555</v>
      </c>
      <c r="E5" s="2">
        <v>3180.9966630000004</v>
      </c>
    </row>
    <row r="6" spans="2:6" x14ac:dyDescent="0.25">
      <c r="B6">
        <v>2005</v>
      </c>
      <c r="C6" s="2">
        <v>2494.2732838115112</v>
      </c>
      <c r="D6" s="2">
        <v>1404.8860236675778</v>
      </c>
      <c r="E6" s="2">
        <v>3342.6186899999998</v>
      </c>
    </row>
    <row r="7" spans="2:6" x14ac:dyDescent="0.25">
      <c r="B7">
        <v>2006</v>
      </c>
      <c r="C7" s="2">
        <v>2509.4494590518721</v>
      </c>
      <c r="D7" s="2">
        <v>1417.7747553957056</v>
      </c>
      <c r="E7" s="2">
        <v>3311.179306</v>
      </c>
    </row>
    <row r="8" spans="2:6" x14ac:dyDescent="0.25">
      <c r="B8">
        <v>2007</v>
      </c>
      <c r="C8" s="2">
        <v>2434.035108799028</v>
      </c>
      <c r="D8" s="2">
        <v>1423.7717494985905</v>
      </c>
      <c r="E8" s="2">
        <v>3174.0473319999996</v>
      </c>
    </row>
    <row r="9" spans="2:6" x14ac:dyDescent="0.25">
      <c r="B9">
        <v>2008</v>
      </c>
      <c r="C9" s="2">
        <v>2460.332617763032</v>
      </c>
      <c r="D9" s="2">
        <v>1428.9440464805298</v>
      </c>
      <c r="E9" s="2">
        <v>3321.7594989999998</v>
      </c>
    </row>
    <row r="10" spans="2:6" x14ac:dyDescent="0.25">
      <c r="B10">
        <v>2009</v>
      </c>
      <c r="C10" s="2">
        <v>2453.4852344641185</v>
      </c>
      <c r="D10" s="2">
        <v>1438.10772277244</v>
      </c>
      <c r="E10" s="2">
        <v>3206.3114969999997</v>
      </c>
    </row>
    <row r="11" spans="2:6" x14ac:dyDescent="0.25">
      <c r="B11">
        <v>2010</v>
      </c>
      <c r="C11" s="2">
        <v>2501.1674036882173</v>
      </c>
      <c r="D11" s="2">
        <v>1438.8587360623701</v>
      </c>
      <c r="E11" s="2">
        <v>3255.7305550000001</v>
      </c>
    </row>
    <row r="12" spans="2:6" x14ac:dyDescent="0.25">
      <c r="B12">
        <v>2011</v>
      </c>
      <c r="C12" s="2">
        <v>2368.8092902774147</v>
      </c>
      <c r="D12" s="2">
        <v>1386.6298322784319</v>
      </c>
      <c r="E12" s="2">
        <v>3249.8907869999998</v>
      </c>
    </row>
    <row r="13" spans="2:6" x14ac:dyDescent="0.25">
      <c r="B13">
        <v>2012</v>
      </c>
      <c r="C13" s="2">
        <v>2314.5726176508606</v>
      </c>
      <c r="D13" s="2">
        <v>1364.405459853876</v>
      </c>
      <c r="E13" s="2">
        <v>3059.7520339999996</v>
      </c>
    </row>
    <row r="14" spans="2:6" x14ac:dyDescent="0.25">
      <c r="B14">
        <v>2013</v>
      </c>
      <c r="C14" s="2">
        <v>2272.7129967605551</v>
      </c>
      <c r="D14" s="2">
        <v>1336.9481996357915</v>
      </c>
      <c r="E14" s="2">
        <v>2869.6623420000001</v>
      </c>
    </row>
    <row r="15" spans="2:6" x14ac:dyDescent="0.25">
      <c r="B15">
        <v>2014</v>
      </c>
      <c r="C15" s="2">
        <v>2287.2763259715625</v>
      </c>
      <c r="D15" s="2">
        <v>1354.6888756787791</v>
      </c>
      <c r="E15" s="2">
        <v>2810.190959</v>
      </c>
    </row>
    <row r="16" spans="2:6" x14ac:dyDescent="0.25">
      <c r="B16">
        <v>2015</v>
      </c>
      <c r="C16" s="2">
        <v>2197.9760667325395</v>
      </c>
      <c r="D16" s="2">
        <v>1326.9271509128644</v>
      </c>
      <c r="E16" s="2">
        <v>2693.4610419999999</v>
      </c>
      <c r="F16" s="3"/>
    </row>
    <row r="17" spans="2:15" x14ac:dyDescent="0.25">
      <c r="B17">
        <v>2016</v>
      </c>
      <c r="C17" s="2">
        <v>2114.7990029498656</v>
      </c>
      <c r="D17" s="2">
        <v>1303.0001160744339</v>
      </c>
      <c r="E17" s="2">
        <v>2408.1941029999998</v>
      </c>
      <c r="F17" s="3"/>
    </row>
    <row r="18" spans="2:15" x14ac:dyDescent="0.25">
      <c r="B18">
        <v>2017</v>
      </c>
      <c r="C18" s="2">
        <v>2041.5259902044761</v>
      </c>
      <c r="D18" s="2">
        <v>1267.5236050460769</v>
      </c>
      <c r="E18" s="2">
        <v>2403.0712270000004</v>
      </c>
      <c r="F18" s="3"/>
    </row>
    <row r="19" spans="2:15" x14ac:dyDescent="0.25">
      <c r="B19">
        <v>2018</v>
      </c>
      <c r="C19" s="2">
        <v>2055.7326425332831</v>
      </c>
      <c r="D19" s="2">
        <v>1247.7055868336438</v>
      </c>
      <c r="E19" s="2">
        <v>2398.5442090000001</v>
      </c>
    </row>
    <row r="20" spans="2:15" x14ac:dyDescent="0.25">
      <c r="B20">
        <v>2019</v>
      </c>
      <c r="C20" s="2">
        <v>2041.6900464846419</v>
      </c>
      <c r="D20" s="2">
        <v>1242.1342294550698</v>
      </c>
      <c r="E20" s="2">
        <v>2319.2937360000001</v>
      </c>
    </row>
    <row r="21" spans="2:15" x14ac:dyDescent="0.25">
      <c r="B21">
        <v>2020</v>
      </c>
      <c r="C21" s="2">
        <v>2069.3176856888626</v>
      </c>
      <c r="D21" s="2">
        <v>1166.5036194570323</v>
      </c>
      <c r="E21" s="2">
        <v>1963.684792</v>
      </c>
    </row>
    <row r="22" spans="2:15" x14ac:dyDescent="0.25">
      <c r="B22">
        <v>2021</v>
      </c>
      <c r="C22" s="2">
        <v>2026.2649266751027</v>
      </c>
      <c r="D22" s="2">
        <v>1152.7967993354011</v>
      </c>
      <c r="E22" s="2">
        <v>1960.410592</v>
      </c>
    </row>
    <row r="23" spans="2:15" x14ac:dyDescent="0.25">
      <c r="B23">
        <v>2022</v>
      </c>
      <c r="C23" s="2">
        <v>1972.8187277854795</v>
      </c>
      <c r="D23" s="2">
        <v>1211.0265498984054</v>
      </c>
      <c r="E23" s="2">
        <v>2031.5658034295993</v>
      </c>
    </row>
    <row r="24" spans="2:15" x14ac:dyDescent="0.25">
      <c r="B24">
        <v>2023</v>
      </c>
      <c r="C24" s="2">
        <v>1958.6373344876304</v>
      </c>
      <c r="D24" s="2">
        <v>1220.1134340578208</v>
      </c>
      <c r="E24" s="2">
        <v>1991.6266627999739</v>
      </c>
    </row>
    <row r="25" spans="2:15" x14ac:dyDescent="0.25">
      <c r="B25">
        <v>2024</v>
      </c>
      <c r="C25" s="2">
        <v>1928.7191507623736</v>
      </c>
      <c r="D25" s="2">
        <v>1657.1778051563579</v>
      </c>
      <c r="E25" s="2">
        <v>1988.3649655771223</v>
      </c>
    </row>
    <row r="26" spans="2:15" x14ac:dyDescent="0.25">
      <c r="B26">
        <v>2025</v>
      </c>
      <c r="C26" s="2">
        <v>1908.5530301423291</v>
      </c>
      <c r="D26" s="2">
        <v>1654.3716410603249</v>
      </c>
      <c r="E26" s="2">
        <v>1978.3491163782433</v>
      </c>
      <c r="I26" s="3"/>
      <c r="J26" s="3"/>
      <c r="K26" s="3"/>
      <c r="L26" s="3"/>
      <c r="M26" s="3"/>
      <c r="O26" s="3"/>
    </row>
    <row r="27" spans="2:15" x14ac:dyDescent="0.25">
      <c r="B27">
        <v>2026</v>
      </c>
      <c r="C27" s="2">
        <v>1890.3446787220898</v>
      </c>
      <c r="D27" s="2">
        <v>1649.5076203139924</v>
      </c>
      <c r="E27" s="2">
        <v>1968.4787402732097</v>
      </c>
      <c r="H27" s="3"/>
      <c r="I27" s="3"/>
      <c r="J27" s="3"/>
      <c r="K27" s="3"/>
      <c r="L27" s="3"/>
      <c r="M27" s="3"/>
      <c r="O27" s="3"/>
    </row>
    <row r="28" spans="2:15" x14ac:dyDescent="0.25">
      <c r="B28">
        <v>2027</v>
      </c>
      <c r="C28" s="2">
        <v>1872.9908473741082</v>
      </c>
      <c r="D28" s="2">
        <v>1644.1576607023187</v>
      </c>
      <c r="E28" s="2">
        <v>1958.3108958868559</v>
      </c>
      <c r="I28" s="3"/>
      <c r="J28" s="3"/>
      <c r="K28" s="3"/>
      <c r="L28" s="3"/>
      <c r="M28" s="3"/>
    </row>
    <row r="29" spans="2:15" x14ac:dyDescent="0.25">
      <c r="B29">
        <v>2028</v>
      </c>
      <c r="C29" s="2">
        <v>1861.6295231963231</v>
      </c>
      <c r="D29" s="2">
        <v>1641.4651224906411</v>
      </c>
      <c r="E29" s="2">
        <v>1953.3012540288162</v>
      </c>
    </row>
    <row r="30" spans="2:15" x14ac:dyDescent="0.25">
      <c r="B30">
        <v>2029</v>
      </c>
      <c r="C30" s="2">
        <v>1847.7872100079094</v>
      </c>
      <c r="D30" s="2">
        <v>1637.4067021449118</v>
      </c>
      <c r="E30" s="2">
        <v>1951.2300936681634</v>
      </c>
    </row>
    <row r="31" spans="2:15" x14ac:dyDescent="0.25">
      <c r="B31">
        <v>2030</v>
      </c>
      <c r="C31" s="2">
        <v>1832.2342282155532</v>
      </c>
      <c r="D31" s="2">
        <v>1632.6298855336127</v>
      </c>
      <c r="E31" s="2">
        <v>1950.411523469194</v>
      </c>
    </row>
    <row r="32" spans="2:15" x14ac:dyDescent="0.25">
      <c r="B32">
        <v>2031</v>
      </c>
      <c r="C32" s="2">
        <v>1820.8894001786346</v>
      </c>
      <c r="D32" s="2">
        <v>1628.667910837916</v>
      </c>
      <c r="E32" s="2">
        <v>1949.8499197595127</v>
      </c>
    </row>
    <row r="33" spans="2:5" x14ac:dyDescent="0.25">
      <c r="B33">
        <v>2032</v>
      </c>
      <c r="C33" s="2">
        <v>1809.985322369726</v>
      </c>
      <c r="D33" s="2">
        <v>1625.1901731561948</v>
      </c>
      <c r="E33" s="2">
        <v>1947.0120043882903</v>
      </c>
    </row>
    <row r="34" spans="2:5" x14ac:dyDescent="0.25">
      <c r="B34">
        <v>2033</v>
      </c>
      <c r="C34" s="2">
        <v>1799.5572176805213</v>
      </c>
      <c r="D34" s="2">
        <v>1621.9119235439291</v>
      </c>
      <c r="E34" s="2">
        <v>1944.0201119661954</v>
      </c>
    </row>
    <row r="35" spans="2:5" x14ac:dyDescent="0.25">
      <c r="B35">
        <v>2034</v>
      </c>
      <c r="C35" s="2">
        <v>1790.6305049002956</v>
      </c>
      <c r="D35" s="2">
        <v>1619.1309675650709</v>
      </c>
      <c r="E35" s="2">
        <v>1942.0265868733954</v>
      </c>
    </row>
    <row r="36" spans="2:5" x14ac:dyDescent="0.25">
      <c r="B36">
        <v>2035</v>
      </c>
      <c r="C36" s="2">
        <v>1781.6323790863362</v>
      </c>
      <c r="D36" s="2">
        <v>1616.5314298694095</v>
      </c>
      <c r="E36" s="2">
        <v>1939.5436521651836</v>
      </c>
    </row>
    <row r="37" spans="2:5" x14ac:dyDescent="0.25">
      <c r="B37">
        <v>2036</v>
      </c>
      <c r="C37" s="2">
        <v>1773.0642339199755</v>
      </c>
      <c r="D37" s="2">
        <v>1614.1100214947019</v>
      </c>
      <c r="E37" s="2">
        <v>1936.6957054234479</v>
      </c>
    </row>
    <row r="38" spans="2:5" x14ac:dyDescent="0.25">
      <c r="B38">
        <v>2037</v>
      </c>
      <c r="C38" s="2">
        <v>1764.7981562618197</v>
      </c>
      <c r="D38" s="2">
        <v>1611.8313825200603</v>
      </c>
      <c r="E38" s="2">
        <v>1933.1315297327596</v>
      </c>
    </row>
    <row r="39" spans="2:5" x14ac:dyDescent="0.25">
      <c r="C39" s="2"/>
      <c r="D39" s="2"/>
      <c r="E39" s="2"/>
    </row>
    <row r="40" spans="2:5" x14ac:dyDescent="0.25">
      <c r="C40" s="2"/>
      <c r="D40" s="2"/>
      <c r="E40" s="2"/>
    </row>
  </sheetData>
  <pageMargins left="0.7" right="0.7" top="1.8125" bottom="0.75" header="0.3" footer="0.3"/>
  <pageSetup orientation="portrait" r:id="rId1"/>
  <headerFooter>
    <oddHeader>&amp;R&amp;"Times New Roman,Regular"&amp;12KPSC Case No. 2023-00092
Commission Staff's Dated May 22, 2023
Item No. 8
Attachment 13
Page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C12A-991B-4471-B749-9C3EDB63FFC0}">
  <dimension ref="A1:D40"/>
  <sheetViews>
    <sheetView tabSelected="1" view="pageLayout" zoomScaleNormal="100" workbookViewId="0">
      <selection activeCell="E7" sqref="E7"/>
    </sheetView>
  </sheetViews>
  <sheetFormatPr defaultRowHeight="15" x14ac:dyDescent="0.25"/>
  <sheetData>
    <row r="1" spans="1:4" x14ac:dyDescent="0.25">
      <c r="A1" s="4" t="s">
        <v>7</v>
      </c>
      <c r="B1" t="s">
        <v>8</v>
      </c>
      <c r="C1" t="s">
        <v>9</v>
      </c>
      <c r="D1" t="s">
        <v>10</v>
      </c>
    </row>
    <row r="2" spans="1:4" x14ac:dyDescent="0.25">
      <c r="A2">
        <v>2000</v>
      </c>
      <c r="B2">
        <v>1558</v>
      </c>
      <c r="C2">
        <v>1438.6610067570346</v>
      </c>
    </row>
    <row r="3" spans="1:4" x14ac:dyDescent="0.25">
      <c r="A3">
        <v>2001</v>
      </c>
      <c r="B3">
        <v>1579</v>
      </c>
      <c r="C3">
        <v>1477.572169427257</v>
      </c>
    </row>
    <row r="4" spans="1:4" x14ac:dyDescent="0.25">
      <c r="A4" s="5">
        <v>2002</v>
      </c>
      <c r="B4">
        <v>1551</v>
      </c>
      <c r="C4">
        <v>1513.7978943240637</v>
      </c>
    </row>
    <row r="5" spans="1:4" x14ac:dyDescent="0.25">
      <c r="A5" s="5">
        <v>2003</v>
      </c>
      <c r="B5">
        <v>1564</v>
      </c>
      <c r="C5">
        <v>1520.8571256441642</v>
      </c>
    </row>
    <row r="6" spans="1:4" x14ac:dyDescent="0.25">
      <c r="A6" s="5">
        <v>2004</v>
      </c>
      <c r="B6">
        <v>1615</v>
      </c>
      <c r="C6">
        <v>1535.3311739148714</v>
      </c>
    </row>
    <row r="7" spans="1:4" x14ac:dyDescent="0.25">
      <c r="A7" s="5">
        <v>2005</v>
      </c>
      <c r="B7">
        <v>1685</v>
      </c>
      <c r="C7">
        <v>1569.7635593034131</v>
      </c>
    </row>
    <row r="8" spans="1:4" x14ac:dyDescent="0.25">
      <c r="A8" s="5">
        <v>2006</v>
      </c>
      <c r="B8">
        <v>1636</v>
      </c>
      <c r="C8">
        <v>1620.0895214428988</v>
      </c>
    </row>
    <row r="9" spans="1:4" x14ac:dyDescent="0.25">
      <c r="A9" s="5">
        <v>2007</v>
      </c>
      <c r="B9">
        <v>1808</v>
      </c>
      <c r="C9">
        <v>1596.562225967313</v>
      </c>
    </row>
    <row r="10" spans="1:4" x14ac:dyDescent="0.25">
      <c r="A10" s="5">
        <v>2008</v>
      </c>
      <c r="B10">
        <v>1678</v>
      </c>
      <c r="C10">
        <v>1604.1743796455587</v>
      </c>
    </row>
    <row r="11" spans="1:4" x14ac:dyDescent="0.25">
      <c r="A11" s="5">
        <v>2009</v>
      </c>
      <c r="B11">
        <v>1674</v>
      </c>
      <c r="C11">
        <v>1595.3286438299003</v>
      </c>
    </row>
    <row r="12" spans="1:4" x14ac:dyDescent="0.25">
      <c r="A12" s="5">
        <v>2010</v>
      </c>
      <c r="B12">
        <v>1596</v>
      </c>
      <c r="C12">
        <v>1599.5817307803532</v>
      </c>
    </row>
    <row r="13" spans="1:4" x14ac:dyDescent="0.25">
      <c r="A13" s="5">
        <v>2011</v>
      </c>
      <c r="B13">
        <v>1522</v>
      </c>
      <c r="C13">
        <v>1580.6560903236625</v>
      </c>
    </row>
    <row r="14" spans="1:4" x14ac:dyDescent="0.25">
      <c r="A14" s="5">
        <v>2012</v>
      </c>
      <c r="B14">
        <v>1378</v>
      </c>
      <c r="C14">
        <v>1582.9267855324483</v>
      </c>
    </row>
    <row r="15" spans="1:4" x14ac:dyDescent="0.25">
      <c r="A15" s="5">
        <v>2013</v>
      </c>
      <c r="B15">
        <v>1409</v>
      </c>
      <c r="C15">
        <v>1518.4209271950049</v>
      </c>
    </row>
    <row r="16" spans="1:4" x14ac:dyDescent="0.25">
      <c r="A16" s="5">
        <v>2014</v>
      </c>
      <c r="B16">
        <v>1645.365</v>
      </c>
      <c r="C16">
        <v>1520.6643940691283</v>
      </c>
    </row>
    <row r="17" spans="1:4" x14ac:dyDescent="0.25">
      <c r="A17" s="5">
        <v>2015</v>
      </c>
      <c r="B17">
        <v>1665.6790000000001</v>
      </c>
      <c r="C17">
        <v>1456.8553702080576</v>
      </c>
    </row>
    <row r="18" spans="1:4" x14ac:dyDescent="0.25">
      <c r="A18" s="5">
        <v>2016</v>
      </c>
      <c r="B18">
        <v>1341.7720000000002</v>
      </c>
      <c r="C18">
        <v>1398.8770942374465</v>
      </c>
    </row>
    <row r="19" spans="1:4" x14ac:dyDescent="0.25">
      <c r="A19" s="5">
        <v>2017</v>
      </c>
      <c r="B19">
        <v>1217.1290000000001</v>
      </c>
      <c r="C19">
        <v>1331.8540288358245</v>
      </c>
    </row>
    <row r="20" spans="1:4" x14ac:dyDescent="0.25">
      <c r="A20" s="5">
        <v>2018</v>
      </c>
      <c r="B20">
        <v>1445.6210000000001</v>
      </c>
      <c r="C20">
        <v>1354.8027344218278</v>
      </c>
      <c r="D20" s="1"/>
    </row>
    <row r="21" spans="1:4" x14ac:dyDescent="0.25">
      <c r="A21" s="5">
        <v>2019</v>
      </c>
      <c r="B21">
        <v>1296.557</v>
      </c>
      <c r="C21">
        <v>1315.3602962237032</v>
      </c>
      <c r="D21" s="1"/>
    </row>
    <row r="22" spans="1:4" x14ac:dyDescent="0.25">
      <c r="A22" s="5">
        <v>2020</v>
      </c>
      <c r="B22">
        <v>1166.288</v>
      </c>
      <c r="C22">
        <v>1279.46042641296</v>
      </c>
    </row>
    <row r="23" spans="1:4" x14ac:dyDescent="0.25">
      <c r="A23" s="5">
        <v>2021</v>
      </c>
      <c r="B23">
        <v>1065.394</v>
      </c>
      <c r="C23">
        <v>1216.8330600854499</v>
      </c>
    </row>
    <row r="24" spans="1:4" x14ac:dyDescent="0.25">
      <c r="A24" s="5">
        <v>2022</v>
      </c>
      <c r="B24">
        <v>1186.883</v>
      </c>
      <c r="C24">
        <v>1244.2501108342001</v>
      </c>
    </row>
    <row r="25" spans="1:4" x14ac:dyDescent="0.25">
      <c r="A25" s="5">
        <v>2023</v>
      </c>
      <c r="B25" s="1"/>
      <c r="C25" s="1"/>
      <c r="D25">
        <v>1229.7678615474499</v>
      </c>
    </row>
    <row r="26" spans="1:4" x14ac:dyDescent="0.25">
      <c r="A26" s="5">
        <v>2024</v>
      </c>
      <c r="B26" s="1"/>
      <c r="C26" s="1"/>
      <c r="D26">
        <v>1289.34413977806</v>
      </c>
    </row>
    <row r="27" spans="1:4" x14ac:dyDescent="0.25">
      <c r="A27" s="5">
        <v>2025</v>
      </c>
      <c r="B27" s="1"/>
      <c r="C27" s="1"/>
      <c r="D27">
        <v>1283.3616281471</v>
      </c>
    </row>
    <row r="28" spans="1:4" x14ac:dyDescent="0.25">
      <c r="A28" s="5">
        <v>2026</v>
      </c>
      <c r="B28" s="1"/>
      <c r="C28" s="1"/>
      <c r="D28">
        <v>1255.73832454028</v>
      </c>
    </row>
    <row r="29" spans="1:4" x14ac:dyDescent="0.25">
      <c r="A29" s="5">
        <v>2027</v>
      </c>
      <c r="B29" s="1"/>
      <c r="C29" s="1"/>
      <c r="D29">
        <v>1247.0970611124501</v>
      </c>
    </row>
    <row r="30" spans="1:4" x14ac:dyDescent="0.25">
      <c r="A30" s="5">
        <v>2028</v>
      </c>
      <c r="B30" s="1"/>
      <c r="C30" s="1"/>
      <c r="D30">
        <v>1234.74352597293</v>
      </c>
    </row>
    <row r="31" spans="1:4" x14ac:dyDescent="0.25">
      <c r="A31" s="5">
        <v>2029</v>
      </c>
      <c r="B31" s="1"/>
      <c r="C31" s="1"/>
      <c r="D31">
        <v>1231.4415486202799</v>
      </c>
    </row>
    <row r="32" spans="1:4" x14ac:dyDescent="0.25">
      <c r="A32" s="5">
        <v>2030</v>
      </c>
      <c r="B32" s="1"/>
      <c r="C32" s="1"/>
      <c r="D32">
        <v>1223.32493725475</v>
      </c>
    </row>
    <row r="33" spans="1:4" x14ac:dyDescent="0.25">
      <c r="A33" s="5">
        <v>2031</v>
      </c>
      <c r="B33" s="1"/>
      <c r="C33" s="1"/>
      <c r="D33">
        <v>1216.8596183735301</v>
      </c>
    </row>
    <row r="34" spans="1:4" x14ac:dyDescent="0.25">
      <c r="A34" s="5">
        <v>2032</v>
      </c>
      <c r="B34" s="1"/>
      <c r="C34" s="1"/>
      <c r="D34">
        <v>1206.44847732383</v>
      </c>
    </row>
    <row r="35" spans="1:4" x14ac:dyDescent="0.25">
      <c r="A35" s="5">
        <v>2033</v>
      </c>
      <c r="B35" s="1"/>
      <c r="C35" s="1"/>
      <c r="D35">
        <v>1204.9461572129001</v>
      </c>
    </row>
    <row r="36" spans="1:4" x14ac:dyDescent="0.25">
      <c r="A36" s="5">
        <v>2034</v>
      </c>
      <c r="B36" s="1"/>
      <c r="C36" s="1"/>
      <c r="D36">
        <v>1198.3558521427601</v>
      </c>
    </row>
    <row r="37" spans="1:4" x14ac:dyDescent="0.25">
      <c r="A37" s="5">
        <v>2035</v>
      </c>
      <c r="B37" s="1"/>
      <c r="C37" s="1"/>
      <c r="D37">
        <v>1193.4247351660899</v>
      </c>
    </row>
    <row r="38" spans="1:4" x14ac:dyDescent="0.25">
      <c r="A38" s="5">
        <v>2036</v>
      </c>
      <c r="B38" s="1"/>
      <c r="C38" s="1"/>
      <c r="D38">
        <v>1185.1707020505801</v>
      </c>
    </row>
    <row r="39" spans="1:4" x14ac:dyDescent="0.25">
      <c r="A39" s="5">
        <v>2037</v>
      </c>
      <c r="B39" s="1"/>
      <c r="C39" s="1"/>
      <c r="D39">
        <v>1182.9288317559001</v>
      </c>
    </row>
    <row r="40" spans="1:4" x14ac:dyDescent="0.25">
      <c r="B40" s="1"/>
      <c r="C40" s="1"/>
      <c r="D40" s="1"/>
    </row>
  </sheetData>
  <pageMargins left="0.7" right="0.7" top="1.8125" bottom="0.75" header="0.3" footer="0.3"/>
  <pageSetup orientation="portrait" r:id="rId1"/>
  <headerFooter>
    <oddHeader>&amp;R&amp;"Times New Roman,Regular"&amp;12KPSC Case No. 2023-00092
Commission Staff's Dated May 22, 2023
Item No. 8
Attachment 13
Page &amp;P of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B3F01-C8D9-403E-8886-019AFE666AC9}">
  <dimension ref="A1:O42"/>
  <sheetViews>
    <sheetView tabSelected="1" view="pageLayout" zoomScaleNormal="70" workbookViewId="0">
      <selection activeCell="E7" sqref="E7"/>
    </sheetView>
  </sheetViews>
  <sheetFormatPr defaultRowHeight="15" x14ac:dyDescent="0.25"/>
  <cols>
    <col min="1" max="1" width="5.42578125" bestFit="1" customWidth="1"/>
    <col min="2" max="2" width="11.85546875" customWidth="1"/>
    <col min="3" max="3" width="12.7109375" customWidth="1"/>
    <col min="4" max="4" width="17.7109375" customWidth="1"/>
    <col min="5" max="5" width="17.28515625" customWidth="1"/>
    <col min="6" max="6" width="16.7109375" customWidth="1"/>
    <col min="7" max="7" width="9.85546875" bestFit="1" customWidth="1"/>
    <col min="8" max="8" width="12" bestFit="1" customWidth="1"/>
    <col min="9" max="9" width="14.28515625" bestFit="1" customWidth="1"/>
    <col min="10" max="10" width="12.28515625" customWidth="1"/>
    <col min="11" max="11" width="11.85546875" customWidth="1"/>
    <col min="12" max="12" width="14.140625" bestFit="1" customWidth="1"/>
    <col min="13" max="13" width="9.5703125" bestFit="1" customWidth="1"/>
    <col min="257" max="257" width="5.42578125" bestFit="1" customWidth="1"/>
    <col min="258" max="258" width="11.85546875" customWidth="1"/>
    <col min="259" max="259" width="12.7109375" customWidth="1"/>
    <col min="260" max="260" width="17.7109375" customWidth="1"/>
    <col min="261" max="261" width="17.28515625" customWidth="1"/>
    <col min="262" max="262" width="16.7109375" customWidth="1"/>
    <col min="263" max="263" width="9.85546875" bestFit="1" customWidth="1"/>
    <col min="264" max="264" width="12" bestFit="1" customWidth="1"/>
    <col min="265" max="265" width="14.28515625" bestFit="1" customWidth="1"/>
    <col min="266" max="266" width="12.28515625" customWidth="1"/>
    <col min="267" max="267" width="11.85546875" customWidth="1"/>
    <col min="268" max="268" width="14.140625" bestFit="1" customWidth="1"/>
    <col min="269" max="269" width="9.5703125" bestFit="1" customWidth="1"/>
    <col min="513" max="513" width="5.42578125" bestFit="1" customWidth="1"/>
    <col min="514" max="514" width="11.85546875" customWidth="1"/>
    <col min="515" max="515" width="12.7109375" customWidth="1"/>
    <col min="516" max="516" width="17.7109375" customWidth="1"/>
    <col min="517" max="517" width="17.28515625" customWidth="1"/>
    <col min="518" max="518" width="16.7109375" customWidth="1"/>
    <col min="519" max="519" width="9.85546875" bestFit="1" customWidth="1"/>
    <col min="520" max="520" width="12" bestFit="1" customWidth="1"/>
    <col min="521" max="521" width="14.28515625" bestFit="1" customWidth="1"/>
    <col min="522" max="522" width="12.28515625" customWidth="1"/>
    <col min="523" max="523" width="11.85546875" customWidth="1"/>
    <col min="524" max="524" width="14.140625" bestFit="1" customWidth="1"/>
    <col min="525" max="525" width="9.5703125" bestFit="1" customWidth="1"/>
    <col min="769" max="769" width="5.42578125" bestFit="1" customWidth="1"/>
    <col min="770" max="770" width="11.85546875" customWidth="1"/>
    <col min="771" max="771" width="12.7109375" customWidth="1"/>
    <col min="772" max="772" width="17.7109375" customWidth="1"/>
    <col min="773" max="773" width="17.28515625" customWidth="1"/>
    <col min="774" max="774" width="16.7109375" customWidth="1"/>
    <col min="775" max="775" width="9.85546875" bestFit="1" customWidth="1"/>
    <col min="776" max="776" width="12" bestFit="1" customWidth="1"/>
    <col min="777" max="777" width="14.28515625" bestFit="1" customWidth="1"/>
    <col min="778" max="778" width="12.28515625" customWidth="1"/>
    <col min="779" max="779" width="11.85546875" customWidth="1"/>
    <col min="780" max="780" width="14.140625" bestFit="1" customWidth="1"/>
    <col min="781" max="781" width="9.5703125" bestFit="1" customWidth="1"/>
    <col min="1025" max="1025" width="5.42578125" bestFit="1" customWidth="1"/>
    <col min="1026" max="1026" width="11.85546875" customWidth="1"/>
    <col min="1027" max="1027" width="12.7109375" customWidth="1"/>
    <col min="1028" max="1028" width="17.7109375" customWidth="1"/>
    <col min="1029" max="1029" width="17.28515625" customWidth="1"/>
    <col min="1030" max="1030" width="16.7109375" customWidth="1"/>
    <col min="1031" max="1031" width="9.85546875" bestFit="1" customWidth="1"/>
    <col min="1032" max="1032" width="12" bestFit="1" customWidth="1"/>
    <col min="1033" max="1033" width="14.28515625" bestFit="1" customWidth="1"/>
    <col min="1034" max="1034" width="12.28515625" customWidth="1"/>
    <col min="1035" max="1035" width="11.85546875" customWidth="1"/>
    <col min="1036" max="1036" width="14.140625" bestFit="1" customWidth="1"/>
    <col min="1037" max="1037" width="9.5703125" bestFit="1" customWidth="1"/>
    <col min="1281" max="1281" width="5.42578125" bestFit="1" customWidth="1"/>
    <col min="1282" max="1282" width="11.85546875" customWidth="1"/>
    <col min="1283" max="1283" width="12.7109375" customWidth="1"/>
    <col min="1284" max="1284" width="17.7109375" customWidth="1"/>
    <col min="1285" max="1285" width="17.28515625" customWidth="1"/>
    <col min="1286" max="1286" width="16.7109375" customWidth="1"/>
    <col min="1287" max="1287" width="9.85546875" bestFit="1" customWidth="1"/>
    <col min="1288" max="1288" width="12" bestFit="1" customWidth="1"/>
    <col min="1289" max="1289" width="14.28515625" bestFit="1" customWidth="1"/>
    <col min="1290" max="1290" width="12.28515625" customWidth="1"/>
    <col min="1291" max="1291" width="11.85546875" customWidth="1"/>
    <col min="1292" max="1292" width="14.140625" bestFit="1" customWidth="1"/>
    <col min="1293" max="1293" width="9.5703125" bestFit="1" customWidth="1"/>
    <col min="1537" max="1537" width="5.42578125" bestFit="1" customWidth="1"/>
    <col min="1538" max="1538" width="11.85546875" customWidth="1"/>
    <col min="1539" max="1539" width="12.7109375" customWidth="1"/>
    <col min="1540" max="1540" width="17.7109375" customWidth="1"/>
    <col min="1541" max="1541" width="17.28515625" customWidth="1"/>
    <col min="1542" max="1542" width="16.7109375" customWidth="1"/>
    <col min="1543" max="1543" width="9.85546875" bestFit="1" customWidth="1"/>
    <col min="1544" max="1544" width="12" bestFit="1" customWidth="1"/>
    <col min="1545" max="1545" width="14.28515625" bestFit="1" customWidth="1"/>
    <col min="1546" max="1546" width="12.28515625" customWidth="1"/>
    <col min="1547" max="1547" width="11.85546875" customWidth="1"/>
    <col min="1548" max="1548" width="14.140625" bestFit="1" customWidth="1"/>
    <col min="1549" max="1549" width="9.5703125" bestFit="1" customWidth="1"/>
    <col min="1793" max="1793" width="5.42578125" bestFit="1" customWidth="1"/>
    <col min="1794" max="1794" width="11.85546875" customWidth="1"/>
    <col min="1795" max="1795" width="12.7109375" customWidth="1"/>
    <col min="1796" max="1796" width="17.7109375" customWidth="1"/>
    <col min="1797" max="1797" width="17.28515625" customWidth="1"/>
    <col min="1798" max="1798" width="16.7109375" customWidth="1"/>
    <col min="1799" max="1799" width="9.85546875" bestFit="1" customWidth="1"/>
    <col min="1800" max="1800" width="12" bestFit="1" customWidth="1"/>
    <col min="1801" max="1801" width="14.28515625" bestFit="1" customWidth="1"/>
    <col min="1802" max="1802" width="12.28515625" customWidth="1"/>
    <col min="1803" max="1803" width="11.85546875" customWidth="1"/>
    <col min="1804" max="1804" width="14.140625" bestFit="1" customWidth="1"/>
    <col min="1805" max="1805" width="9.5703125" bestFit="1" customWidth="1"/>
    <col min="2049" max="2049" width="5.42578125" bestFit="1" customWidth="1"/>
    <col min="2050" max="2050" width="11.85546875" customWidth="1"/>
    <col min="2051" max="2051" width="12.7109375" customWidth="1"/>
    <col min="2052" max="2052" width="17.7109375" customWidth="1"/>
    <col min="2053" max="2053" width="17.28515625" customWidth="1"/>
    <col min="2054" max="2054" width="16.7109375" customWidth="1"/>
    <col min="2055" max="2055" width="9.85546875" bestFit="1" customWidth="1"/>
    <col min="2056" max="2056" width="12" bestFit="1" customWidth="1"/>
    <col min="2057" max="2057" width="14.28515625" bestFit="1" customWidth="1"/>
    <col min="2058" max="2058" width="12.28515625" customWidth="1"/>
    <col min="2059" max="2059" width="11.85546875" customWidth="1"/>
    <col min="2060" max="2060" width="14.140625" bestFit="1" customWidth="1"/>
    <col min="2061" max="2061" width="9.5703125" bestFit="1" customWidth="1"/>
    <col min="2305" max="2305" width="5.42578125" bestFit="1" customWidth="1"/>
    <col min="2306" max="2306" width="11.85546875" customWidth="1"/>
    <col min="2307" max="2307" width="12.7109375" customWidth="1"/>
    <col min="2308" max="2308" width="17.7109375" customWidth="1"/>
    <col min="2309" max="2309" width="17.28515625" customWidth="1"/>
    <col min="2310" max="2310" width="16.7109375" customWidth="1"/>
    <col min="2311" max="2311" width="9.85546875" bestFit="1" customWidth="1"/>
    <col min="2312" max="2312" width="12" bestFit="1" customWidth="1"/>
    <col min="2313" max="2313" width="14.28515625" bestFit="1" customWidth="1"/>
    <col min="2314" max="2314" width="12.28515625" customWidth="1"/>
    <col min="2315" max="2315" width="11.85546875" customWidth="1"/>
    <col min="2316" max="2316" width="14.140625" bestFit="1" customWidth="1"/>
    <col min="2317" max="2317" width="9.5703125" bestFit="1" customWidth="1"/>
    <col min="2561" max="2561" width="5.42578125" bestFit="1" customWidth="1"/>
    <col min="2562" max="2562" width="11.85546875" customWidth="1"/>
    <col min="2563" max="2563" width="12.7109375" customWidth="1"/>
    <col min="2564" max="2564" width="17.7109375" customWidth="1"/>
    <col min="2565" max="2565" width="17.28515625" customWidth="1"/>
    <col min="2566" max="2566" width="16.7109375" customWidth="1"/>
    <col min="2567" max="2567" width="9.85546875" bestFit="1" customWidth="1"/>
    <col min="2568" max="2568" width="12" bestFit="1" customWidth="1"/>
    <col min="2569" max="2569" width="14.28515625" bestFit="1" customWidth="1"/>
    <col min="2570" max="2570" width="12.28515625" customWidth="1"/>
    <col min="2571" max="2571" width="11.85546875" customWidth="1"/>
    <col min="2572" max="2572" width="14.140625" bestFit="1" customWidth="1"/>
    <col min="2573" max="2573" width="9.5703125" bestFit="1" customWidth="1"/>
    <col min="2817" max="2817" width="5.42578125" bestFit="1" customWidth="1"/>
    <col min="2818" max="2818" width="11.85546875" customWidth="1"/>
    <col min="2819" max="2819" width="12.7109375" customWidth="1"/>
    <col min="2820" max="2820" width="17.7109375" customWidth="1"/>
    <col min="2821" max="2821" width="17.28515625" customWidth="1"/>
    <col min="2822" max="2822" width="16.7109375" customWidth="1"/>
    <col min="2823" max="2823" width="9.85546875" bestFit="1" customWidth="1"/>
    <col min="2824" max="2824" width="12" bestFit="1" customWidth="1"/>
    <col min="2825" max="2825" width="14.28515625" bestFit="1" customWidth="1"/>
    <col min="2826" max="2826" width="12.28515625" customWidth="1"/>
    <col min="2827" max="2827" width="11.85546875" customWidth="1"/>
    <col min="2828" max="2828" width="14.140625" bestFit="1" customWidth="1"/>
    <col min="2829" max="2829" width="9.5703125" bestFit="1" customWidth="1"/>
    <col min="3073" max="3073" width="5.42578125" bestFit="1" customWidth="1"/>
    <col min="3074" max="3074" width="11.85546875" customWidth="1"/>
    <col min="3075" max="3075" width="12.7109375" customWidth="1"/>
    <col min="3076" max="3076" width="17.7109375" customWidth="1"/>
    <col min="3077" max="3077" width="17.28515625" customWidth="1"/>
    <col min="3078" max="3078" width="16.7109375" customWidth="1"/>
    <col min="3079" max="3079" width="9.85546875" bestFit="1" customWidth="1"/>
    <col min="3080" max="3080" width="12" bestFit="1" customWidth="1"/>
    <col min="3081" max="3081" width="14.28515625" bestFit="1" customWidth="1"/>
    <col min="3082" max="3082" width="12.28515625" customWidth="1"/>
    <col min="3083" max="3083" width="11.85546875" customWidth="1"/>
    <col min="3084" max="3084" width="14.140625" bestFit="1" customWidth="1"/>
    <col min="3085" max="3085" width="9.5703125" bestFit="1" customWidth="1"/>
    <col min="3329" max="3329" width="5.42578125" bestFit="1" customWidth="1"/>
    <col min="3330" max="3330" width="11.85546875" customWidth="1"/>
    <col min="3331" max="3331" width="12.7109375" customWidth="1"/>
    <col min="3332" max="3332" width="17.7109375" customWidth="1"/>
    <col min="3333" max="3333" width="17.28515625" customWidth="1"/>
    <col min="3334" max="3334" width="16.7109375" customWidth="1"/>
    <col min="3335" max="3335" width="9.85546875" bestFit="1" customWidth="1"/>
    <col min="3336" max="3336" width="12" bestFit="1" customWidth="1"/>
    <col min="3337" max="3337" width="14.28515625" bestFit="1" customWidth="1"/>
    <col min="3338" max="3338" width="12.28515625" customWidth="1"/>
    <col min="3339" max="3339" width="11.85546875" customWidth="1"/>
    <col min="3340" max="3340" width="14.140625" bestFit="1" customWidth="1"/>
    <col min="3341" max="3341" width="9.5703125" bestFit="1" customWidth="1"/>
    <col min="3585" max="3585" width="5.42578125" bestFit="1" customWidth="1"/>
    <col min="3586" max="3586" width="11.85546875" customWidth="1"/>
    <col min="3587" max="3587" width="12.7109375" customWidth="1"/>
    <col min="3588" max="3588" width="17.7109375" customWidth="1"/>
    <col min="3589" max="3589" width="17.28515625" customWidth="1"/>
    <col min="3590" max="3590" width="16.7109375" customWidth="1"/>
    <col min="3591" max="3591" width="9.85546875" bestFit="1" customWidth="1"/>
    <col min="3592" max="3592" width="12" bestFit="1" customWidth="1"/>
    <col min="3593" max="3593" width="14.28515625" bestFit="1" customWidth="1"/>
    <col min="3594" max="3594" width="12.28515625" customWidth="1"/>
    <col min="3595" max="3595" width="11.85546875" customWidth="1"/>
    <col min="3596" max="3596" width="14.140625" bestFit="1" customWidth="1"/>
    <col min="3597" max="3597" width="9.5703125" bestFit="1" customWidth="1"/>
    <col min="3841" max="3841" width="5.42578125" bestFit="1" customWidth="1"/>
    <col min="3842" max="3842" width="11.85546875" customWidth="1"/>
    <col min="3843" max="3843" width="12.7109375" customWidth="1"/>
    <col min="3844" max="3844" width="17.7109375" customWidth="1"/>
    <col min="3845" max="3845" width="17.28515625" customWidth="1"/>
    <col min="3846" max="3846" width="16.7109375" customWidth="1"/>
    <col min="3847" max="3847" width="9.85546875" bestFit="1" customWidth="1"/>
    <col min="3848" max="3848" width="12" bestFit="1" customWidth="1"/>
    <col min="3849" max="3849" width="14.28515625" bestFit="1" customWidth="1"/>
    <col min="3850" max="3850" width="12.28515625" customWidth="1"/>
    <col min="3851" max="3851" width="11.85546875" customWidth="1"/>
    <col min="3852" max="3852" width="14.140625" bestFit="1" customWidth="1"/>
    <col min="3853" max="3853" width="9.5703125" bestFit="1" customWidth="1"/>
    <col min="4097" max="4097" width="5.42578125" bestFit="1" customWidth="1"/>
    <col min="4098" max="4098" width="11.85546875" customWidth="1"/>
    <col min="4099" max="4099" width="12.7109375" customWidth="1"/>
    <col min="4100" max="4100" width="17.7109375" customWidth="1"/>
    <col min="4101" max="4101" width="17.28515625" customWidth="1"/>
    <col min="4102" max="4102" width="16.7109375" customWidth="1"/>
    <col min="4103" max="4103" width="9.85546875" bestFit="1" customWidth="1"/>
    <col min="4104" max="4104" width="12" bestFit="1" customWidth="1"/>
    <col min="4105" max="4105" width="14.28515625" bestFit="1" customWidth="1"/>
    <col min="4106" max="4106" width="12.28515625" customWidth="1"/>
    <col min="4107" max="4107" width="11.85546875" customWidth="1"/>
    <col min="4108" max="4108" width="14.140625" bestFit="1" customWidth="1"/>
    <col min="4109" max="4109" width="9.5703125" bestFit="1" customWidth="1"/>
    <col min="4353" max="4353" width="5.42578125" bestFit="1" customWidth="1"/>
    <col min="4354" max="4354" width="11.85546875" customWidth="1"/>
    <col min="4355" max="4355" width="12.7109375" customWidth="1"/>
    <col min="4356" max="4356" width="17.7109375" customWidth="1"/>
    <col min="4357" max="4357" width="17.28515625" customWidth="1"/>
    <col min="4358" max="4358" width="16.7109375" customWidth="1"/>
    <col min="4359" max="4359" width="9.85546875" bestFit="1" customWidth="1"/>
    <col min="4360" max="4360" width="12" bestFit="1" customWidth="1"/>
    <col min="4361" max="4361" width="14.28515625" bestFit="1" customWidth="1"/>
    <col min="4362" max="4362" width="12.28515625" customWidth="1"/>
    <col min="4363" max="4363" width="11.85546875" customWidth="1"/>
    <col min="4364" max="4364" width="14.140625" bestFit="1" customWidth="1"/>
    <col min="4365" max="4365" width="9.5703125" bestFit="1" customWidth="1"/>
    <col min="4609" max="4609" width="5.42578125" bestFit="1" customWidth="1"/>
    <col min="4610" max="4610" width="11.85546875" customWidth="1"/>
    <col min="4611" max="4611" width="12.7109375" customWidth="1"/>
    <col min="4612" max="4612" width="17.7109375" customWidth="1"/>
    <col min="4613" max="4613" width="17.28515625" customWidth="1"/>
    <col min="4614" max="4614" width="16.7109375" customWidth="1"/>
    <col min="4615" max="4615" width="9.85546875" bestFit="1" customWidth="1"/>
    <col min="4616" max="4616" width="12" bestFit="1" customWidth="1"/>
    <col min="4617" max="4617" width="14.28515625" bestFit="1" customWidth="1"/>
    <col min="4618" max="4618" width="12.28515625" customWidth="1"/>
    <col min="4619" max="4619" width="11.85546875" customWidth="1"/>
    <col min="4620" max="4620" width="14.140625" bestFit="1" customWidth="1"/>
    <col min="4621" max="4621" width="9.5703125" bestFit="1" customWidth="1"/>
    <col min="4865" max="4865" width="5.42578125" bestFit="1" customWidth="1"/>
    <col min="4866" max="4866" width="11.85546875" customWidth="1"/>
    <col min="4867" max="4867" width="12.7109375" customWidth="1"/>
    <col min="4868" max="4868" width="17.7109375" customWidth="1"/>
    <col min="4869" max="4869" width="17.28515625" customWidth="1"/>
    <col min="4870" max="4870" width="16.7109375" customWidth="1"/>
    <col min="4871" max="4871" width="9.85546875" bestFit="1" customWidth="1"/>
    <col min="4872" max="4872" width="12" bestFit="1" customWidth="1"/>
    <col min="4873" max="4873" width="14.28515625" bestFit="1" customWidth="1"/>
    <col min="4874" max="4874" width="12.28515625" customWidth="1"/>
    <col min="4875" max="4875" width="11.85546875" customWidth="1"/>
    <col min="4876" max="4876" width="14.140625" bestFit="1" customWidth="1"/>
    <col min="4877" max="4877" width="9.5703125" bestFit="1" customWidth="1"/>
    <col min="5121" max="5121" width="5.42578125" bestFit="1" customWidth="1"/>
    <col min="5122" max="5122" width="11.85546875" customWidth="1"/>
    <col min="5123" max="5123" width="12.7109375" customWidth="1"/>
    <col min="5124" max="5124" width="17.7109375" customWidth="1"/>
    <col min="5125" max="5125" width="17.28515625" customWidth="1"/>
    <col min="5126" max="5126" width="16.7109375" customWidth="1"/>
    <col min="5127" max="5127" width="9.85546875" bestFit="1" customWidth="1"/>
    <col min="5128" max="5128" width="12" bestFit="1" customWidth="1"/>
    <col min="5129" max="5129" width="14.28515625" bestFit="1" customWidth="1"/>
    <col min="5130" max="5130" width="12.28515625" customWidth="1"/>
    <col min="5131" max="5131" width="11.85546875" customWidth="1"/>
    <col min="5132" max="5132" width="14.140625" bestFit="1" customWidth="1"/>
    <col min="5133" max="5133" width="9.5703125" bestFit="1" customWidth="1"/>
    <col min="5377" max="5377" width="5.42578125" bestFit="1" customWidth="1"/>
    <col min="5378" max="5378" width="11.85546875" customWidth="1"/>
    <col min="5379" max="5379" width="12.7109375" customWidth="1"/>
    <col min="5380" max="5380" width="17.7109375" customWidth="1"/>
    <col min="5381" max="5381" width="17.28515625" customWidth="1"/>
    <col min="5382" max="5382" width="16.7109375" customWidth="1"/>
    <col min="5383" max="5383" width="9.85546875" bestFit="1" customWidth="1"/>
    <col min="5384" max="5384" width="12" bestFit="1" customWidth="1"/>
    <col min="5385" max="5385" width="14.28515625" bestFit="1" customWidth="1"/>
    <col min="5386" max="5386" width="12.28515625" customWidth="1"/>
    <col min="5387" max="5387" width="11.85546875" customWidth="1"/>
    <col min="5388" max="5388" width="14.140625" bestFit="1" customWidth="1"/>
    <col min="5389" max="5389" width="9.5703125" bestFit="1" customWidth="1"/>
    <col min="5633" max="5633" width="5.42578125" bestFit="1" customWidth="1"/>
    <col min="5634" max="5634" width="11.85546875" customWidth="1"/>
    <col min="5635" max="5635" width="12.7109375" customWidth="1"/>
    <col min="5636" max="5636" width="17.7109375" customWidth="1"/>
    <col min="5637" max="5637" width="17.28515625" customWidth="1"/>
    <col min="5638" max="5638" width="16.7109375" customWidth="1"/>
    <col min="5639" max="5639" width="9.85546875" bestFit="1" customWidth="1"/>
    <col min="5640" max="5640" width="12" bestFit="1" customWidth="1"/>
    <col min="5641" max="5641" width="14.28515625" bestFit="1" customWidth="1"/>
    <col min="5642" max="5642" width="12.28515625" customWidth="1"/>
    <col min="5643" max="5643" width="11.85546875" customWidth="1"/>
    <col min="5644" max="5644" width="14.140625" bestFit="1" customWidth="1"/>
    <col min="5645" max="5645" width="9.5703125" bestFit="1" customWidth="1"/>
    <col min="5889" max="5889" width="5.42578125" bestFit="1" customWidth="1"/>
    <col min="5890" max="5890" width="11.85546875" customWidth="1"/>
    <col min="5891" max="5891" width="12.7109375" customWidth="1"/>
    <col min="5892" max="5892" width="17.7109375" customWidth="1"/>
    <col min="5893" max="5893" width="17.28515625" customWidth="1"/>
    <col min="5894" max="5894" width="16.7109375" customWidth="1"/>
    <col min="5895" max="5895" width="9.85546875" bestFit="1" customWidth="1"/>
    <col min="5896" max="5896" width="12" bestFit="1" customWidth="1"/>
    <col min="5897" max="5897" width="14.28515625" bestFit="1" customWidth="1"/>
    <col min="5898" max="5898" width="12.28515625" customWidth="1"/>
    <col min="5899" max="5899" width="11.85546875" customWidth="1"/>
    <col min="5900" max="5900" width="14.140625" bestFit="1" customWidth="1"/>
    <col min="5901" max="5901" width="9.5703125" bestFit="1" customWidth="1"/>
    <col min="6145" max="6145" width="5.42578125" bestFit="1" customWidth="1"/>
    <col min="6146" max="6146" width="11.85546875" customWidth="1"/>
    <col min="6147" max="6147" width="12.7109375" customWidth="1"/>
    <col min="6148" max="6148" width="17.7109375" customWidth="1"/>
    <col min="6149" max="6149" width="17.28515625" customWidth="1"/>
    <col min="6150" max="6150" width="16.7109375" customWidth="1"/>
    <col min="6151" max="6151" width="9.85546875" bestFit="1" customWidth="1"/>
    <col min="6152" max="6152" width="12" bestFit="1" customWidth="1"/>
    <col min="6153" max="6153" width="14.28515625" bestFit="1" customWidth="1"/>
    <col min="6154" max="6154" width="12.28515625" customWidth="1"/>
    <col min="6155" max="6155" width="11.85546875" customWidth="1"/>
    <col min="6156" max="6156" width="14.140625" bestFit="1" customWidth="1"/>
    <col min="6157" max="6157" width="9.5703125" bestFit="1" customWidth="1"/>
    <col min="6401" max="6401" width="5.42578125" bestFit="1" customWidth="1"/>
    <col min="6402" max="6402" width="11.85546875" customWidth="1"/>
    <col min="6403" max="6403" width="12.7109375" customWidth="1"/>
    <col min="6404" max="6404" width="17.7109375" customWidth="1"/>
    <col min="6405" max="6405" width="17.28515625" customWidth="1"/>
    <col min="6406" max="6406" width="16.7109375" customWidth="1"/>
    <col min="6407" max="6407" width="9.85546875" bestFit="1" customWidth="1"/>
    <col min="6408" max="6408" width="12" bestFit="1" customWidth="1"/>
    <col min="6409" max="6409" width="14.28515625" bestFit="1" customWidth="1"/>
    <col min="6410" max="6410" width="12.28515625" customWidth="1"/>
    <col min="6411" max="6411" width="11.85546875" customWidth="1"/>
    <col min="6412" max="6412" width="14.140625" bestFit="1" customWidth="1"/>
    <col min="6413" max="6413" width="9.5703125" bestFit="1" customWidth="1"/>
    <col min="6657" max="6657" width="5.42578125" bestFit="1" customWidth="1"/>
    <col min="6658" max="6658" width="11.85546875" customWidth="1"/>
    <col min="6659" max="6659" width="12.7109375" customWidth="1"/>
    <col min="6660" max="6660" width="17.7109375" customWidth="1"/>
    <col min="6661" max="6661" width="17.28515625" customWidth="1"/>
    <col min="6662" max="6662" width="16.7109375" customWidth="1"/>
    <col min="6663" max="6663" width="9.85546875" bestFit="1" customWidth="1"/>
    <col min="6664" max="6664" width="12" bestFit="1" customWidth="1"/>
    <col min="6665" max="6665" width="14.28515625" bestFit="1" customWidth="1"/>
    <col min="6666" max="6666" width="12.28515625" customWidth="1"/>
    <col min="6667" max="6667" width="11.85546875" customWidth="1"/>
    <col min="6668" max="6668" width="14.140625" bestFit="1" customWidth="1"/>
    <col min="6669" max="6669" width="9.5703125" bestFit="1" customWidth="1"/>
    <col min="6913" max="6913" width="5.42578125" bestFit="1" customWidth="1"/>
    <col min="6914" max="6914" width="11.85546875" customWidth="1"/>
    <col min="6915" max="6915" width="12.7109375" customWidth="1"/>
    <col min="6916" max="6916" width="17.7109375" customWidth="1"/>
    <col min="6917" max="6917" width="17.28515625" customWidth="1"/>
    <col min="6918" max="6918" width="16.7109375" customWidth="1"/>
    <col min="6919" max="6919" width="9.85546875" bestFit="1" customWidth="1"/>
    <col min="6920" max="6920" width="12" bestFit="1" customWidth="1"/>
    <col min="6921" max="6921" width="14.28515625" bestFit="1" customWidth="1"/>
    <col min="6922" max="6922" width="12.28515625" customWidth="1"/>
    <col min="6923" max="6923" width="11.85546875" customWidth="1"/>
    <col min="6924" max="6924" width="14.140625" bestFit="1" customWidth="1"/>
    <col min="6925" max="6925" width="9.5703125" bestFit="1" customWidth="1"/>
    <col min="7169" max="7169" width="5.42578125" bestFit="1" customWidth="1"/>
    <col min="7170" max="7170" width="11.85546875" customWidth="1"/>
    <col min="7171" max="7171" width="12.7109375" customWidth="1"/>
    <col min="7172" max="7172" width="17.7109375" customWidth="1"/>
    <col min="7173" max="7173" width="17.28515625" customWidth="1"/>
    <col min="7174" max="7174" width="16.7109375" customWidth="1"/>
    <col min="7175" max="7175" width="9.85546875" bestFit="1" customWidth="1"/>
    <col min="7176" max="7176" width="12" bestFit="1" customWidth="1"/>
    <col min="7177" max="7177" width="14.28515625" bestFit="1" customWidth="1"/>
    <col min="7178" max="7178" width="12.28515625" customWidth="1"/>
    <col min="7179" max="7179" width="11.85546875" customWidth="1"/>
    <col min="7180" max="7180" width="14.140625" bestFit="1" customWidth="1"/>
    <col min="7181" max="7181" width="9.5703125" bestFit="1" customWidth="1"/>
    <col min="7425" max="7425" width="5.42578125" bestFit="1" customWidth="1"/>
    <col min="7426" max="7426" width="11.85546875" customWidth="1"/>
    <col min="7427" max="7427" width="12.7109375" customWidth="1"/>
    <col min="7428" max="7428" width="17.7109375" customWidth="1"/>
    <col min="7429" max="7429" width="17.28515625" customWidth="1"/>
    <col min="7430" max="7430" width="16.7109375" customWidth="1"/>
    <col min="7431" max="7431" width="9.85546875" bestFit="1" customWidth="1"/>
    <col min="7432" max="7432" width="12" bestFit="1" customWidth="1"/>
    <col min="7433" max="7433" width="14.28515625" bestFit="1" customWidth="1"/>
    <col min="7434" max="7434" width="12.28515625" customWidth="1"/>
    <col min="7435" max="7435" width="11.85546875" customWidth="1"/>
    <col min="7436" max="7436" width="14.140625" bestFit="1" customWidth="1"/>
    <col min="7437" max="7437" width="9.5703125" bestFit="1" customWidth="1"/>
    <col min="7681" max="7681" width="5.42578125" bestFit="1" customWidth="1"/>
    <col min="7682" max="7682" width="11.85546875" customWidth="1"/>
    <col min="7683" max="7683" width="12.7109375" customWidth="1"/>
    <col min="7684" max="7684" width="17.7109375" customWidth="1"/>
    <col min="7685" max="7685" width="17.28515625" customWidth="1"/>
    <col min="7686" max="7686" width="16.7109375" customWidth="1"/>
    <col min="7687" max="7687" width="9.85546875" bestFit="1" customWidth="1"/>
    <col min="7688" max="7688" width="12" bestFit="1" customWidth="1"/>
    <col min="7689" max="7689" width="14.28515625" bestFit="1" customWidth="1"/>
    <col min="7690" max="7690" width="12.28515625" customWidth="1"/>
    <col min="7691" max="7691" width="11.85546875" customWidth="1"/>
    <col min="7692" max="7692" width="14.140625" bestFit="1" customWidth="1"/>
    <col min="7693" max="7693" width="9.5703125" bestFit="1" customWidth="1"/>
    <col min="7937" max="7937" width="5.42578125" bestFit="1" customWidth="1"/>
    <col min="7938" max="7938" width="11.85546875" customWidth="1"/>
    <col min="7939" max="7939" width="12.7109375" customWidth="1"/>
    <col min="7940" max="7940" width="17.7109375" customWidth="1"/>
    <col min="7941" max="7941" width="17.28515625" customWidth="1"/>
    <col min="7942" max="7942" width="16.7109375" customWidth="1"/>
    <col min="7943" max="7943" width="9.85546875" bestFit="1" customWidth="1"/>
    <col min="7944" max="7944" width="12" bestFit="1" customWidth="1"/>
    <col min="7945" max="7945" width="14.28515625" bestFit="1" customWidth="1"/>
    <col min="7946" max="7946" width="12.28515625" customWidth="1"/>
    <col min="7947" max="7947" width="11.85546875" customWidth="1"/>
    <col min="7948" max="7948" width="14.140625" bestFit="1" customWidth="1"/>
    <col min="7949" max="7949" width="9.5703125" bestFit="1" customWidth="1"/>
    <col min="8193" max="8193" width="5.42578125" bestFit="1" customWidth="1"/>
    <col min="8194" max="8194" width="11.85546875" customWidth="1"/>
    <col min="8195" max="8195" width="12.7109375" customWidth="1"/>
    <col min="8196" max="8196" width="17.7109375" customWidth="1"/>
    <col min="8197" max="8197" width="17.28515625" customWidth="1"/>
    <col min="8198" max="8198" width="16.7109375" customWidth="1"/>
    <col min="8199" max="8199" width="9.85546875" bestFit="1" customWidth="1"/>
    <col min="8200" max="8200" width="12" bestFit="1" customWidth="1"/>
    <col min="8201" max="8201" width="14.28515625" bestFit="1" customWidth="1"/>
    <col min="8202" max="8202" width="12.28515625" customWidth="1"/>
    <col min="8203" max="8203" width="11.85546875" customWidth="1"/>
    <col min="8204" max="8204" width="14.140625" bestFit="1" customWidth="1"/>
    <col min="8205" max="8205" width="9.5703125" bestFit="1" customWidth="1"/>
    <col min="8449" max="8449" width="5.42578125" bestFit="1" customWidth="1"/>
    <col min="8450" max="8450" width="11.85546875" customWidth="1"/>
    <col min="8451" max="8451" width="12.7109375" customWidth="1"/>
    <col min="8452" max="8452" width="17.7109375" customWidth="1"/>
    <col min="8453" max="8453" width="17.28515625" customWidth="1"/>
    <col min="8454" max="8454" width="16.7109375" customWidth="1"/>
    <col min="8455" max="8455" width="9.85546875" bestFit="1" customWidth="1"/>
    <col min="8456" max="8456" width="12" bestFit="1" customWidth="1"/>
    <col min="8457" max="8457" width="14.28515625" bestFit="1" customWidth="1"/>
    <col min="8458" max="8458" width="12.28515625" customWidth="1"/>
    <col min="8459" max="8459" width="11.85546875" customWidth="1"/>
    <col min="8460" max="8460" width="14.140625" bestFit="1" customWidth="1"/>
    <col min="8461" max="8461" width="9.5703125" bestFit="1" customWidth="1"/>
    <col min="8705" max="8705" width="5.42578125" bestFit="1" customWidth="1"/>
    <col min="8706" max="8706" width="11.85546875" customWidth="1"/>
    <col min="8707" max="8707" width="12.7109375" customWidth="1"/>
    <col min="8708" max="8708" width="17.7109375" customWidth="1"/>
    <col min="8709" max="8709" width="17.28515625" customWidth="1"/>
    <col min="8710" max="8710" width="16.7109375" customWidth="1"/>
    <col min="8711" max="8711" width="9.85546875" bestFit="1" customWidth="1"/>
    <col min="8712" max="8712" width="12" bestFit="1" customWidth="1"/>
    <col min="8713" max="8713" width="14.28515625" bestFit="1" customWidth="1"/>
    <col min="8714" max="8714" width="12.28515625" customWidth="1"/>
    <col min="8715" max="8715" width="11.85546875" customWidth="1"/>
    <col min="8716" max="8716" width="14.140625" bestFit="1" customWidth="1"/>
    <col min="8717" max="8717" width="9.5703125" bestFit="1" customWidth="1"/>
    <col min="8961" max="8961" width="5.42578125" bestFit="1" customWidth="1"/>
    <col min="8962" max="8962" width="11.85546875" customWidth="1"/>
    <col min="8963" max="8963" width="12.7109375" customWidth="1"/>
    <col min="8964" max="8964" width="17.7109375" customWidth="1"/>
    <col min="8965" max="8965" width="17.28515625" customWidth="1"/>
    <col min="8966" max="8966" width="16.7109375" customWidth="1"/>
    <col min="8967" max="8967" width="9.85546875" bestFit="1" customWidth="1"/>
    <col min="8968" max="8968" width="12" bestFit="1" customWidth="1"/>
    <col min="8969" max="8969" width="14.28515625" bestFit="1" customWidth="1"/>
    <col min="8970" max="8970" width="12.28515625" customWidth="1"/>
    <col min="8971" max="8971" width="11.85546875" customWidth="1"/>
    <col min="8972" max="8972" width="14.140625" bestFit="1" customWidth="1"/>
    <col min="8973" max="8973" width="9.5703125" bestFit="1" customWidth="1"/>
    <col min="9217" max="9217" width="5.42578125" bestFit="1" customWidth="1"/>
    <col min="9218" max="9218" width="11.85546875" customWidth="1"/>
    <col min="9219" max="9219" width="12.7109375" customWidth="1"/>
    <col min="9220" max="9220" width="17.7109375" customWidth="1"/>
    <col min="9221" max="9221" width="17.28515625" customWidth="1"/>
    <col min="9222" max="9222" width="16.7109375" customWidth="1"/>
    <col min="9223" max="9223" width="9.85546875" bestFit="1" customWidth="1"/>
    <col min="9224" max="9224" width="12" bestFit="1" customWidth="1"/>
    <col min="9225" max="9225" width="14.28515625" bestFit="1" customWidth="1"/>
    <col min="9226" max="9226" width="12.28515625" customWidth="1"/>
    <col min="9227" max="9227" width="11.85546875" customWidth="1"/>
    <col min="9228" max="9228" width="14.140625" bestFit="1" customWidth="1"/>
    <col min="9229" max="9229" width="9.5703125" bestFit="1" customWidth="1"/>
    <col min="9473" max="9473" width="5.42578125" bestFit="1" customWidth="1"/>
    <col min="9474" max="9474" width="11.85546875" customWidth="1"/>
    <col min="9475" max="9475" width="12.7109375" customWidth="1"/>
    <col min="9476" max="9476" width="17.7109375" customWidth="1"/>
    <col min="9477" max="9477" width="17.28515625" customWidth="1"/>
    <col min="9478" max="9478" width="16.7109375" customWidth="1"/>
    <col min="9479" max="9479" width="9.85546875" bestFit="1" customWidth="1"/>
    <col min="9480" max="9480" width="12" bestFit="1" customWidth="1"/>
    <col min="9481" max="9481" width="14.28515625" bestFit="1" customWidth="1"/>
    <col min="9482" max="9482" width="12.28515625" customWidth="1"/>
    <col min="9483" max="9483" width="11.85546875" customWidth="1"/>
    <col min="9484" max="9484" width="14.140625" bestFit="1" customWidth="1"/>
    <col min="9485" max="9485" width="9.5703125" bestFit="1" customWidth="1"/>
    <col min="9729" max="9729" width="5.42578125" bestFit="1" customWidth="1"/>
    <col min="9730" max="9730" width="11.85546875" customWidth="1"/>
    <col min="9731" max="9731" width="12.7109375" customWidth="1"/>
    <col min="9732" max="9732" width="17.7109375" customWidth="1"/>
    <col min="9733" max="9733" width="17.28515625" customWidth="1"/>
    <col min="9734" max="9734" width="16.7109375" customWidth="1"/>
    <col min="9735" max="9735" width="9.85546875" bestFit="1" customWidth="1"/>
    <col min="9736" max="9736" width="12" bestFit="1" customWidth="1"/>
    <col min="9737" max="9737" width="14.28515625" bestFit="1" customWidth="1"/>
    <col min="9738" max="9738" width="12.28515625" customWidth="1"/>
    <col min="9739" max="9739" width="11.85546875" customWidth="1"/>
    <col min="9740" max="9740" width="14.140625" bestFit="1" customWidth="1"/>
    <col min="9741" max="9741" width="9.5703125" bestFit="1" customWidth="1"/>
    <col min="9985" max="9985" width="5.42578125" bestFit="1" customWidth="1"/>
    <col min="9986" max="9986" width="11.85546875" customWidth="1"/>
    <col min="9987" max="9987" width="12.7109375" customWidth="1"/>
    <col min="9988" max="9988" width="17.7109375" customWidth="1"/>
    <col min="9989" max="9989" width="17.28515625" customWidth="1"/>
    <col min="9990" max="9990" width="16.7109375" customWidth="1"/>
    <col min="9991" max="9991" width="9.85546875" bestFit="1" customWidth="1"/>
    <col min="9992" max="9992" width="12" bestFit="1" customWidth="1"/>
    <col min="9993" max="9993" width="14.28515625" bestFit="1" customWidth="1"/>
    <col min="9994" max="9994" width="12.28515625" customWidth="1"/>
    <col min="9995" max="9995" width="11.85546875" customWidth="1"/>
    <col min="9996" max="9996" width="14.140625" bestFit="1" customWidth="1"/>
    <col min="9997" max="9997" width="9.5703125" bestFit="1" customWidth="1"/>
    <col min="10241" max="10241" width="5.42578125" bestFit="1" customWidth="1"/>
    <col min="10242" max="10242" width="11.85546875" customWidth="1"/>
    <col min="10243" max="10243" width="12.7109375" customWidth="1"/>
    <col min="10244" max="10244" width="17.7109375" customWidth="1"/>
    <col min="10245" max="10245" width="17.28515625" customWidth="1"/>
    <col min="10246" max="10246" width="16.7109375" customWidth="1"/>
    <col min="10247" max="10247" width="9.85546875" bestFit="1" customWidth="1"/>
    <col min="10248" max="10248" width="12" bestFit="1" customWidth="1"/>
    <col min="10249" max="10249" width="14.28515625" bestFit="1" customWidth="1"/>
    <col min="10250" max="10250" width="12.28515625" customWidth="1"/>
    <col min="10251" max="10251" width="11.85546875" customWidth="1"/>
    <col min="10252" max="10252" width="14.140625" bestFit="1" customWidth="1"/>
    <col min="10253" max="10253" width="9.5703125" bestFit="1" customWidth="1"/>
    <col min="10497" max="10497" width="5.42578125" bestFit="1" customWidth="1"/>
    <col min="10498" max="10498" width="11.85546875" customWidth="1"/>
    <col min="10499" max="10499" width="12.7109375" customWidth="1"/>
    <col min="10500" max="10500" width="17.7109375" customWidth="1"/>
    <col min="10501" max="10501" width="17.28515625" customWidth="1"/>
    <col min="10502" max="10502" width="16.7109375" customWidth="1"/>
    <col min="10503" max="10503" width="9.85546875" bestFit="1" customWidth="1"/>
    <col min="10504" max="10504" width="12" bestFit="1" customWidth="1"/>
    <col min="10505" max="10505" width="14.28515625" bestFit="1" customWidth="1"/>
    <col min="10506" max="10506" width="12.28515625" customWidth="1"/>
    <col min="10507" max="10507" width="11.85546875" customWidth="1"/>
    <col min="10508" max="10508" width="14.140625" bestFit="1" customWidth="1"/>
    <col min="10509" max="10509" width="9.5703125" bestFit="1" customWidth="1"/>
    <col min="10753" max="10753" width="5.42578125" bestFit="1" customWidth="1"/>
    <col min="10754" max="10754" width="11.85546875" customWidth="1"/>
    <col min="10755" max="10755" width="12.7109375" customWidth="1"/>
    <col min="10756" max="10756" width="17.7109375" customWidth="1"/>
    <col min="10757" max="10757" width="17.28515625" customWidth="1"/>
    <col min="10758" max="10758" width="16.7109375" customWidth="1"/>
    <col min="10759" max="10759" width="9.85546875" bestFit="1" customWidth="1"/>
    <col min="10760" max="10760" width="12" bestFit="1" customWidth="1"/>
    <col min="10761" max="10761" width="14.28515625" bestFit="1" customWidth="1"/>
    <col min="10762" max="10762" width="12.28515625" customWidth="1"/>
    <col min="10763" max="10763" width="11.85546875" customWidth="1"/>
    <col min="10764" max="10764" width="14.140625" bestFit="1" customWidth="1"/>
    <col min="10765" max="10765" width="9.5703125" bestFit="1" customWidth="1"/>
    <col min="11009" max="11009" width="5.42578125" bestFit="1" customWidth="1"/>
    <col min="11010" max="11010" width="11.85546875" customWidth="1"/>
    <col min="11011" max="11011" width="12.7109375" customWidth="1"/>
    <col min="11012" max="11012" width="17.7109375" customWidth="1"/>
    <col min="11013" max="11013" width="17.28515625" customWidth="1"/>
    <col min="11014" max="11014" width="16.7109375" customWidth="1"/>
    <col min="11015" max="11015" width="9.85546875" bestFit="1" customWidth="1"/>
    <col min="11016" max="11016" width="12" bestFit="1" customWidth="1"/>
    <col min="11017" max="11017" width="14.28515625" bestFit="1" customWidth="1"/>
    <col min="11018" max="11018" width="12.28515625" customWidth="1"/>
    <col min="11019" max="11019" width="11.85546875" customWidth="1"/>
    <col min="11020" max="11020" width="14.140625" bestFit="1" customWidth="1"/>
    <col min="11021" max="11021" width="9.5703125" bestFit="1" customWidth="1"/>
    <col min="11265" max="11265" width="5.42578125" bestFit="1" customWidth="1"/>
    <col min="11266" max="11266" width="11.85546875" customWidth="1"/>
    <col min="11267" max="11267" width="12.7109375" customWidth="1"/>
    <col min="11268" max="11268" width="17.7109375" customWidth="1"/>
    <col min="11269" max="11269" width="17.28515625" customWidth="1"/>
    <col min="11270" max="11270" width="16.7109375" customWidth="1"/>
    <col min="11271" max="11271" width="9.85546875" bestFit="1" customWidth="1"/>
    <col min="11272" max="11272" width="12" bestFit="1" customWidth="1"/>
    <col min="11273" max="11273" width="14.28515625" bestFit="1" customWidth="1"/>
    <col min="11274" max="11274" width="12.28515625" customWidth="1"/>
    <col min="11275" max="11275" width="11.85546875" customWidth="1"/>
    <col min="11276" max="11276" width="14.140625" bestFit="1" customWidth="1"/>
    <col min="11277" max="11277" width="9.5703125" bestFit="1" customWidth="1"/>
    <col min="11521" max="11521" width="5.42578125" bestFit="1" customWidth="1"/>
    <col min="11522" max="11522" width="11.85546875" customWidth="1"/>
    <col min="11523" max="11523" width="12.7109375" customWidth="1"/>
    <col min="11524" max="11524" width="17.7109375" customWidth="1"/>
    <col min="11525" max="11525" width="17.28515625" customWidth="1"/>
    <col min="11526" max="11526" width="16.7109375" customWidth="1"/>
    <col min="11527" max="11527" width="9.85546875" bestFit="1" customWidth="1"/>
    <col min="11528" max="11528" width="12" bestFit="1" customWidth="1"/>
    <col min="11529" max="11529" width="14.28515625" bestFit="1" customWidth="1"/>
    <col min="11530" max="11530" width="12.28515625" customWidth="1"/>
    <col min="11531" max="11531" width="11.85546875" customWidth="1"/>
    <col min="11532" max="11532" width="14.140625" bestFit="1" customWidth="1"/>
    <col min="11533" max="11533" width="9.5703125" bestFit="1" customWidth="1"/>
    <col min="11777" max="11777" width="5.42578125" bestFit="1" customWidth="1"/>
    <col min="11778" max="11778" width="11.85546875" customWidth="1"/>
    <col min="11779" max="11779" width="12.7109375" customWidth="1"/>
    <col min="11780" max="11780" width="17.7109375" customWidth="1"/>
    <col min="11781" max="11781" width="17.28515625" customWidth="1"/>
    <col min="11782" max="11782" width="16.7109375" customWidth="1"/>
    <col min="11783" max="11783" width="9.85546875" bestFit="1" customWidth="1"/>
    <col min="11784" max="11784" width="12" bestFit="1" customWidth="1"/>
    <col min="11785" max="11785" width="14.28515625" bestFit="1" customWidth="1"/>
    <col min="11786" max="11786" width="12.28515625" customWidth="1"/>
    <col min="11787" max="11787" width="11.85546875" customWidth="1"/>
    <col min="11788" max="11788" width="14.140625" bestFit="1" customWidth="1"/>
    <col min="11789" max="11789" width="9.5703125" bestFit="1" customWidth="1"/>
    <col min="12033" max="12033" width="5.42578125" bestFit="1" customWidth="1"/>
    <col min="12034" max="12034" width="11.85546875" customWidth="1"/>
    <col min="12035" max="12035" width="12.7109375" customWidth="1"/>
    <col min="12036" max="12036" width="17.7109375" customWidth="1"/>
    <col min="12037" max="12037" width="17.28515625" customWidth="1"/>
    <col min="12038" max="12038" width="16.7109375" customWidth="1"/>
    <col min="12039" max="12039" width="9.85546875" bestFit="1" customWidth="1"/>
    <col min="12040" max="12040" width="12" bestFit="1" customWidth="1"/>
    <col min="12041" max="12041" width="14.28515625" bestFit="1" customWidth="1"/>
    <col min="12042" max="12042" width="12.28515625" customWidth="1"/>
    <col min="12043" max="12043" width="11.85546875" customWidth="1"/>
    <col min="12044" max="12044" width="14.140625" bestFit="1" customWidth="1"/>
    <col min="12045" max="12045" width="9.5703125" bestFit="1" customWidth="1"/>
    <col min="12289" max="12289" width="5.42578125" bestFit="1" customWidth="1"/>
    <col min="12290" max="12290" width="11.85546875" customWidth="1"/>
    <col min="12291" max="12291" width="12.7109375" customWidth="1"/>
    <col min="12292" max="12292" width="17.7109375" customWidth="1"/>
    <col min="12293" max="12293" width="17.28515625" customWidth="1"/>
    <col min="12294" max="12294" width="16.7109375" customWidth="1"/>
    <col min="12295" max="12295" width="9.85546875" bestFit="1" customWidth="1"/>
    <col min="12296" max="12296" width="12" bestFit="1" customWidth="1"/>
    <col min="12297" max="12297" width="14.28515625" bestFit="1" customWidth="1"/>
    <col min="12298" max="12298" width="12.28515625" customWidth="1"/>
    <col min="12299" max="12299" width="11.85546875" customWidth="1"/>
    <col min="12300" max="12300" width="14.140625" bestFit="1" customWidth="1"/>
    <col min="12301" max="12301" width="9.5703125" bestFit="1" customWidth="1"/>
    <col min="12545" max="12545" width="5.42578125" bestFit="1" customWidth="1"/>
    <col min="12546" max="12546" width="11.85546875" customWidth="1"/>
    <col min="12547" max="12547" width="12.7109375" customWidth="1"/>
    <col min="12548" max="12548" width="17.7109375" customWidth="1"/>
    <col min="12549" max="12549" width="17.28515625" customWidth="1"/>
    <col min="12550" max="12550" width="16.7109375" customWidth="1"/>
    <col min="12551" max="12551" width="9.85546875" bestFit="1" customWidth="1"/>
    <col min="12552" max="12552" width="12" bestFit="1" customWidth="1"/>
    <col min="12553" max="12553" width="14.28515625" bestFit="1" customWidth="1"/>
    <col min="12554" max="12554" width="12.28515625" customWidth="1"/>
    <col min="12555" max="12555" width="11.85546875" customWidth="1"/>
    <col min="12556" max="12556" width="14.140625" bestFit="1" customWidth="1"/>
    <col min="12557" max="12557" width="9.5703125" bestFit="1" customWidth="1"/>
    <col min="12801" max="12801" width="5.42578125" bestFit="1" customWidth="1"/>
    <col min="12802" max="12802" width="11.85546875" customWidth="1"/>
    <col min="12803" max="12803" width="12.7109375" customWidth="1"/>
    <col min="12804" max="12804" width="17.7109375" customWidth="1"/>
    <col min="12805" max="12805" width="17.28515625" customWidth="1"/>
    <col min="12806" max="12806" width="16.7109375" customWidth="1"/>
    <col min="12807" max="12807" width="9.85546875" bestFit="1" customWidth="1"/>
    <col min="12808" max="12808" width="12" bestFit="1" customWidth="1"/>
    <col min="12809" max="12809" width="14.28515625" bestFit="1" customWidth="1"/>
    <col min="12810" max="12810" width="12.28515625" customWidth="1"/>
    <col min="12811" max="12811" width="11.85546875" customWidth="1"/>
    <col min="12812" max="12812" width="14.140625" bestFit="1" customWidth="1"/>
    <col min="12813" max="12813" width="9.5703125" bestFit="1" customWidth="1"/>
    <col min="13057" max="13057" width="5.42578125" bestFit="1" customWidth="1"/>
    <col min="13058" max="13058" width="11.85546875" customWidth="1"/>
    <col min="13059" max="13059" width="12.7109375" customWidth="1"/>
    <col min="13060" max="13060" width="17.7109375" customWidth="1"/>
    <col min="13061" max="13061" width="17.28515625" customWidth="1"/>
    <col min="13062" max="13062" width="16.7109375" customWidth="1"/>
    <col min="13063" max="13063" width="9.85546875" bestFit="1" customWidth="1"/>
    <col min="13064" max="13064" width="12" bestFit="1" customWidth="1"/>
    <col min="13065" max="13065" width="14.28515625" bestFit="1" customWidth="1"/>
    <col min="13066" max="13066" width="12.28515625" customWidth="1"/>
    <col min="13067" max="13067" width="11.85546875" customWidth="1"/>
    <col min="13068" max="13068" width="14.140625" bestFit="1" customWidth="1"/>
    <col min="13069" max="13069" width="9.5703125" bestFit="1" customWidth="1"/>
    <col min="13313" max="13313" width="5.42578125" bestFit="1" customWidth="1"/>
    <col min="13314" max="13314" width="11.85546875" customWidth="1"/>
    <col min="13315" max="13315" width="12.7109375" customWidth="1"/>
    <col min="13316" max="13316" width="17.7109375" customWidth="1"/>
    <col min="13317" max="13317" width="17.28515625" customWidth="1"/>
    <col min="13318" max="13318" width="16.7109375" customWidth="1"/>
    <col min="13319" max="13319" width="9.85546875" bestFit="1" customWidth="1"/>
    <col min="13320" max="13320" width="12" bestFit="1" customWidth="1"/>
    <col min="13321" max="13321" width="14.28515625" bestFit="1" customWidth="1"/>
    <col min="13322" max="13322" width="12.28515625" customWidth="1"/>
    <col min="13323" max="13323" width="11.85546875" customWidth="1"/>
    <col min="13324" max="13324" width="14.140625" bestFit="1" customWidth="1"/>
    <col min="13325" max="13325" width="9.5703125" bestFit="1" customWidth="1"/>
    <col min="13569" max="13569" width="5.42578125" bestFit="1" customWidth="1"/>
    <col min="13570" max="13570" width="11.85546875" customWidth="1"/>
    <col min="13571" max="13571" width="12.7109375" customWidth="1"/>
    <col min="13572" max="13572" width="17.7109375" customWidth="1"/>
    <col min="13573" max="13573" width="17.28515625" customWidth="1"/>
    <col min="13574" max="13574" width="16.7109375" customWidth="1"/>
    <col min="13575" max="13575" width="9.85546875" bestFit="1" customWidth="1"/>
    <col min="13576" max="13576" width="12" bestFit="1" customWidth="1"/>
    <col min="13577" max="13577" width="14.28515625" bestFit="1" customWidth="1"/>
    <col min="13578" max="13578" width="12.28515625" customWidth="1"/>
    <col min="13579" max="13579" width="11.85546875" customWidth="1"/>
    <col min="13580" max="13580" width="14.140625" bestFit="1" customWidth="1"/>
    <col min="13581" max="13581" width="9.5703125" bestFit="1" customWidth="1"/>
    <col min="13825" max="13825" width="5.42578125" bestFit="1" customWidth="1"/>
    <col min="13826" max="13826" width="11.85546875" customWidth="1"/>
    <col min="13827" max="13827" width="12.7109375" customWidth="1"/>
    <col min="13828" max="13828" width="17.7109375" customWidth="1"/>
    <col min="13829" max="13829" width="17.28515625" customWidth="1"/>
    <col min="13830" max="13830" width="16.7109375" customWidth="1"/>
    <col min="13831" max="13831" width="9.85546875" bestFit="1" customWidth="1"/>
    <col min="13832" max="13832" width="12" bestFit="1" customWidth="1"/>
    <col min="13833" max="13833" width="14.28515625" bestFit="1" customWidth="1"/>
    <col min="13834" max="13834" width="12.28515625" customWidth="1"/>
    <col min="13835" max="13835" width="11.85546875" customWidth="1"/>
    <col min="13836" max="13836" width="14.140625" bestFit="1" customWidth="1"/>
    <col min="13837" max="13837" width="9.5703125" bestFit="1" customWidth="1"/>
    <col min="14081" max="14081" width="5.42578125" bestFit="1" customWidth="1"/>
    <col min="14082" max="14082" width="11.85546875" customWidth="1"/>
    <col min="14083" max="14083" width="12.7109375" customWidth="1"/>
    <col min="14084" max="14084" width="17.7109375" customWidth="1"/>
    <col min="14085" max="14085" width="17.28515625" customWidth="1"/>
    <col min="14086" max="14086" width="16.7109375" customWidth="1"/>
    <col min="14087" max="14087" width="9.85546875" bestFit="1" customWidth="1"/>
    <col min="14088" max="14088" width="12" bestFit="1" customWidth="1"/>
    <col min="14089" max="14089" width="14.28515625" bestFit="1" customWidth="1"/>
    <col min="14090" max="14090" width="12.28515625" customWidth="1"/>
    <col min="14091" max="14091" width="11.85546875" customWidth="1"/>
    <col min="14092" max="14092" width="14.140625" bestFit="1" customWidth="1"/>
    <col min="14093" max="14093" width="9.5703125" bestFit="1" customWidth="1"/>
    <col min="14337" max="14337" width="5.42578125" bestFit="1" customWidth="1"/>
    <col min="14338" max="14338" width="11.85546875" customWidth="1"/>
    <col min="14339" max="14339" width="12.7109375" customWidth="1"/>
    <col min="14340" max="14340" width="17.7109375" customWidth="1"/>
    <col min="14341" max="14341" width="17.28515625" customWidth="1"/>
    <col min="14342" max="14342" width="16.7109375" customWidth="1"/>
    <col min="14343" max="14343" width="9.85546875" bestFit="1" customWidth="1"/>
    <col min="14344" max="14344" width="12" bestFit="1" customWidth="1"/>
    <col min="14345" max="14345" width="14.28515625" bestFit="1" customWidth="1"/>
    <col min="14346" max="14346" width="12.28515625" customWidth="1"/>
    <col min="14347" max="14347" width="11.85546875" customWidth="1"/>
    <col min="14348" max="14348" width="14.140625" bestFit="1" customWidth="1"/>
    <col min="14349" max="14349" width="9.5703125" bestFit="1" customWidth="1"/>
    <col min="14593" max="14593" width="5.42578125" bestFit="1" customWidth="1"/>
    <col min="14594" max="14594" width="11.85546875" customWidth="1"/>
    <col min="14595" max="14595" width="12.7109375" customWidth="1"/>
    <col min="14596" max="14596" width="17.7109375" customWidth="1"/>
    <col min="14597" max="14597" width="17.28515625" customWidth="1"/>
    <col min="14598" max="14598" width="16.7109375" customWidth="1"/>
    <col min="14599" max="14599" width="9.85546875" bestFit="1" customWidth="1"/>
    <col min="14600" max="14600" width="12" bestFit="1" customWidth="1"/>
    <col min="14601" max="14601" width="14.28515625" bestFit="1" customWidth="1"/>
    <col min="14602" max="14602" width="12.28515625" customWidth="1"/>
    <col min="14603" max="14603" width="11.85546875" customWidth="1"/>
    <col min="14604" max="14604" width="14.140625" bestFit="1" customWidth="1"/>
    <col min="14605" max="14605" width="9.5703125" bestFit="1" customWidth="1"/>
    <col min="14849" max="14849" width="5.42578125" bestFit="1" customWidth="1"/>
    <col min="14850" max="14850" width="11.85546875" customWidth="1"/>
    <col min="14851" max="14851" width="12.7109375" customWidth="1"/>
    <col min="14852" max="14852" width="17.7109375" customWidth="1"/>
    <col min="14853" max="14853" width="17.28515625" customWidth="1"/>
    <col min="14854" max="14854" width="16.7109375" customWidth="1"/>
    <col min="14855" max="14855" width="9.85546875" bestFit="1" customWidth="1"/>
    <col min="14856" max="14856" width="12" bestFit="1" customWidth="1"/>
    <col min="14857" max="14857" width="14.28515625" bestFit="1" customWidth="1"/>
    <col min="14858" max="14858" width="12.28515625" customWidth="1"/>
    <col min="14859" max="14859" width="11.85546875" customWidth="1"/>
    <col min="14860" max="14860" width="14.140625" bestFit="1" customWidth="1"/>
    <col min="14861" max="14861" width="9.5703125" bestFit="1" customWidth="1"/>
    <col min="15105" max="15105" width="5.42578125" bestFit="1" customWidth="1"/>
    <col min="15106" max="15106" width="11.85546875" customWidth="1"/>
    <col min="15107" max="15107" width="12.7109375" customWidth="1"/>
    <col min="15108" max="15108" width="17.7109375" customWidth="1"/>
    <col min="15109" max="15109" width="17.28515625" customWidth="1"/>
    <col min="15110" max="15110" width="16.7109375" customWidth="1"/>
    <col min="15111" max="15111" width="9.85546875" bestFit="1" customWidth="1"/>
    <col min="15112" max="15112" width="12" bestFit="1" customWidth="1"/>
    <col min="15113" max="15113" width="14.28515625" bestFit="1" customWidth="1"/>
    <col min="15114" max="15114" width="12.28515625" customWidth="1"/>
    <col min="15115" max="15115" width="11.85546875" customWidth="1"/>
    <col min="15116" max="15116" width="14.140625" bestFit="1" customWidth="1"/>
    <col min="15117" max="15117" width="9.5703125" bestFit="1" customWidth="1"/>
    <col min="15361" max="15361" width="5.42578125" bestFit="1" customWidth="1"/>
    <col min="15362" max="15362" width="11.85546875" customWidth="1"/>
    <col min="15363" max="15363" width="12.7109375" customWidth="1"/>
    <col min="15364" max="15364" width="17.7109375" customWidth="1"/>
    <col min="15365" max="15365" width="17.28515625" customWidth="1"/>
    <col min="15366" max="15366" width="16.7109375" customWidth="1"/>
    <col min="15367" max="15367" width="9.85546875" bestFit="1" customWidth="1"/>
    <col min="15368" max="15368" width="12" bestFit="1" customWidth="1"/>
    <col min="15369" max="15369" width="14.28515625" bestFit="1" customWidth="1"/>
    <col min="15370" max="15370" width="12.28515625" customWidth="1"/>
    <col min="15371" max="15371" width="11.85546875" customWidth="1"/>
    <col min="15372" max="15372" width="14.140625" bestFit="1" customWidth="1"/>
    <col min="15373" max="15373" width="9.5703125" bestFit="1" customWidth="1"/>
    <col min="15617" max="15617" width="5.42578125" bestFit="1" customWidth="1"/>
    <col min="15618" max="15618" width="11.85546875" customWidth="1"/>
    <col min="15619" max="15619" width="12.7109375" customWidth="1"/>
    <col min="15620" max="15620" width="17.7109375" customWidth="1"/>
    <col min="15621" max="15621" width="17.28515625" customWidth="1"/>
    <col min="15622" max="15622" width="16.7109375" customWidth="1"/>
    <col min="15623" max="15623" width="9.85546875" bestFit="1" customWidth="1"/>
    <col min="15624" max="15624" width="12" bestFit="1" customWidth="1"/>
    <col min="15625" max="15625" width="14.28515625" bestFit="1" customWidth="1"/>
    <col min="15626" max="15626" width="12.28515625" customWidth="1"/>
    <col min="15627" max="15627" width="11.85546875" customWidth="1"/>
    <col min="15628" max="15628" width="14.140625" bestFit="1" customWidth="1"/>
    <col min="15629" max="15629" width="9.5703125" bestFit="1" customWidth="1"/>
    <col min="15873" max="15873" width="5.42578125" bestFit="1" customWidth="1"/>
    <col min="15874" max="15874" width="11.85546875" customWidth="1"/>
    <col min="15875" max="15875" width="12.7109375" customWidth="1"/>
    <col min="15876" max="15876" width="17.7109375" customWidth="1"/>
    <col min="15877" max="15877" width="17.28515625" customWidth="1"/>
    <col min="15878" max="15878" width="16.7109375" customWidth="1"/>
    <col min="15879" max="15879" width="9.85546875" bestFit="1" customWidth="1"/>
    <col min="15880" max="15880" width="12" bestFit="1" customWidth="1"/>
    <col min="15881" max="15881" width="14.28515625" bestFit="1" customWidth="1"/>
    <col min="15882" max="15882" width="12.28515625" customWidth="1"/>
    <col min="15883" max="15883" width="11.85546875" customWidth="1"/>
    <col min="15884" max="15884" width="14.140625" bestFit="1" customWidth="1"/>
    <col min="15885" max="15885" width="9.5703125" bestFit="1" customWidth="1"/>
    <col min="16129" max="16129" width="5.42578125" bestFit="1" customWidth="1"/>
    <col min="16130" max="16130" width="11.85546875" customWidth="1"/>
    <col min="16131" max="16131" width="12.7109375" customWidth="1"/>
    <col min="16132" max="16132" width="17.7109375" customWidth="1"/>
    <col min="16133" max="16133" width="17.28515625" customWidth="1"/>
    <col min="16134" max="16134" width="16.7109375" customWidth="1"/>
    <col min="16135" max="16135" width="9.85546875" bestFit="1" customWidth="1"/>
    <col min="16136" max="16136" width="12" bestFit="1" customWidth="1"/>
    <col min="16137" max="16137" width="14.28515625" bestFit="1" customWidth="1"/>
    <col min="16138" max="16138" width="12.28515625" customWidth="1"/>
    <col min="16139" max="16139" width="11.85546875" customWidth="1"/>
    <col min="16140" max="16140" width="14.140625" bestFit="1" customWidth="1"/>
    <col min="16141" max="16141" width="9.5703125" bestFit="1" customWidth="1"/>
  </cols>
  <sheetData>
    <row r="1" spans="1:15" x14ac:dyDescent="0.25">
      <c r="A1" s="6" t="s">
        <v>11</v>
      </c>
      <c r="B1" s="7" t="s">
        <v>12</v>
      </c>
      <c r="C1" s="7" t="s">
        <v>13</v>
      </c>
      <c r="D1" s="7" t="s">
        <v>14</v>
      </c>
      <c r="E1" s="7" t="s">
        <v>15</v>
      </c>
      <c r="F1" s="7" t="s">
        <v>16</v>
      </c>
      <c r="G1" s="7" t="s">
        <v>17</v>
      </c>
      <c r="H1" s="7" t="s">
        <v>18</v>
      </c>
      <c r="I1" s="7" t="s">
        <v>19</v>
      </c>
      <c r="J1" s="7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x14ac:dyDescent="0.25">
      <c r="A2" s="8" t="s">
        <v>26</v>
      </c>
      <c r="B2" s="3">
        <v>2492.189315000001</v>
      </c>
      <c r="C2" s="9"/>
      <c r="D2" s="9"/>
      <c r="E2" s="3">
        <v>1442.4461170000002</v>
      </c>
      <c r="F2" s="9"/>
      <c r="G2" s="9"/>
      <c r="H2" s="9"/>
      <c r="I2" s="10">
        <v>7909.8950000000013</v>
      </c>
      <c r="J2" s="9"/>
      <c r="K2" s="9"/>
      <c r="L2" s="9"/>
      <c r="M2" s="11"/>
      <c r="N2" s="11"/>
    </row>
    <row r="3" spans="1:15" x14ac:dyDescent="0.25">
      <c r="A3" s="8" t="s">
        <v>27</v>
      </c>
      <c r="B3" s="3">
        <v>2428.5530609999992</v>
      </c>
      <c r="C3" s="9"/>
      <c r="D3" s="9"/>
      <c r="E3" s="3">
        <v>1417.6260810000003</v>
      </c>
      <c r="F3" s="9"/>
      <c r="G3" s="9"/>
      <c r="H3" s="9"/>
      <c r="I3" s="1">
        <v>7556.951</v>
      </c>
      <c r="J3" s="9"/>
      <c r="K3" s="9"/>
      <c r="L3" s="9"/>
      <c r="M3" s="11"/>
      <c r="N3" s="11"/>
    </row>
    <row r="4" spans="1:15" x14ac:dyDescent="0.25">
      <c r="A4" s="8" t="s">
        <v>28</v>
      </c>
      <c r="B4" s="3">
        <v>2582.025924</v>
      </c>
      <c r="C4" s="9"/>
      <c r="D4" s="9"/>
      <c r="E4" s="3">
        <v>1458.9217169999997</v>
      </c>
      <c r="F4" s="9"/>
      <c r="G4" s="9"/>
      <c r="H4" s="9"/>
      <c r="I4" s="1">
        <v>7924.1079999999993</v>
      </c>
      <c r="J4" s="9"/>
      <c r="K4" s="9"/>
      <c r="L4" s="9"/>
      <c r="M4" s="11"/>
      <c r="N4" s="11"/>
    </row>
    <row r="5" spans="1:15" x14ac:dyDescent="0.25">
      <c r="A5" s="8" t="s">
        <v>29</v>
      </c>
      <c r="B5" s="3">
        <v>2408.9798930000006</v>
      </c>
      <c r="C5" s="9"/>
      <c r="D5" s="9"/>
      <c r="E5" s="3">
        <v>1406.69461</v>
      </c>
      <c r="F5" s="9"/>
      <c r="G5" s="9"/>
      <c r="H5" s="9"/>
      <c r="I5" s="1">
        <v>7547.6610000000001</v>
      </c>
      <c r="J5" s="9"/>
      <c r="K5" s="9"/>
      <c r="L5" s="9"/>
      <c r="M5" s="11"/>
      <c r="N5" s="11"/>
    </row>
    <row r="6" spans="1:15" x14ac:dyDescent="0.25">
      <c r="A6" s="8" t="s">
        <v>30</v>
      </c>
      <c r="B6" s="3">
        <v>2226.9294629999999</v>
      </c>
      <c r="C6" s="9"/>
      <c r="D6" s="9"/>
      <c r="E6" s="3">
        <v>1347.5205120000001</v>
      </c>
      <c r="F6" s="9"/>
      <c r="G6" s="9"/>
      <c r="H6" s="9"/>
      <c r="I6" s="1">
        <v>7154.8229999999994</v>
      </c>
      <c r="J6" s="9"/>
      <c r="K6" s="9"/>
      <c r="L6" s="9"/>
      <c r="M6" s="11"/>
      <c r="N6" s="11"/>
    </row>
    <row r="7" spans="1:15" x14ac:dyDescent="0.25">
      <c r="A7" s="8" t="s">
        <v>31</v>
      </c>
      <c r="B7" s="3">
        <v>2328.2049650000013</v>
      </c>
      <c r="C7" s="9"/>
      <c r="D7" s="9"/>
      <c r="E7" s="3">
        <v>1355.151869</v>
      </c>
      <c r="F7" s="9"/>
      <c r="G7" s="9"/>
      <c r="H7" s="9"/>
      <c r="I7" s="1">
        <v>7128.5737739999995</v>
      </c>
      <c r="J7" s="9"/>
      <c r="K7" s="9"/>
      <c r="L7" s="9"/>
      <c r="M7" s="11"/>
      <c r="N7" s="11"/>
    </row>
    <row r="8" spans="1:15" x14ac:dyDescent="0.25">
      <c r="A8" s="8" t="s">
        <v>32</v>
      </c>
      <c r="B8" s="3">
        <v>2363.3756530000001</v>
      </c>
      <c r="C8" s="9"/>
      <c r="D8" s="9"/>
      <c r="E8" s="3">
        <v>1365.6059420000004</v>
      </c>
      <c r="F8" s="9"/>
      <c r="G8" s="9"/>
      <c r="H8" s="9"/>
      <c r="I8" s="1">
        <v>7091.2509349999982</v>
      </c>
      <c r="J8" s="9"/>
      <c r="K8" s="9"/>
      <c r="L8" s="9"/>
      <c r="M8" s="11"/>
      <c r="N8" s="11"/>
    </row>
    <row r="9" spans="1:15" x14ac:dyDescent="0.25">
      <c r="A9" s="8" t="s">
        <v>33</v>
      </c>
      <c r="B9" s="3">
        <v>2229.5086059999985</v>
      </c>
      <c r="C9" s="9"/>
      <c r="D9" s="9"/>
      <c r="E9" s="3">
        <v>1335.8598350000002</v>
      </c>
      <c r="F9" s="9"/>
      <c r="G9" s="9"/>
      <c r="H9" s="9"/>
      <c r="I9" s="1">
        <v>6753.6587159999999</v>
      </c>
      <c r="J9" s="9"/>
      <c r="K9" s="9"/>
      <c r="L9" s="9"/>
      <c r="M9" s="11"/>
      <c r="N9" s="11"/>
    </row>
    <row r="10" spans="1:15" x14ac:dyDescent="0.25">
      <c r="A10" s="8" t="s">
        <v>34</v>
      </c>
      <c r="B10" s="3">
        <v>2098.3118899999999</v>
      </c>
      <c r="C10" s="9"/>
      <c r="D10" s="9"/>
      <c r="E10" s="3">
        <v>1301.7219480000001</v>
      </c>
      <c r="F10" s="9"/>
      <c r="G10" s="9"/>
      <c r="H10" s="9"/>
      <c r="I10" s="1">
        <v>6367.0483340000019</v>
      </c>
      <c r="J10" s="9"/>
      <c r="K10" s="9"/>
      <c r="L10" s="9"/>
      <c r="M10" s="11"/>
      <c r="N10" s="11"/>
    </row>
    <row r="11" spans="1:15" x14ac:dyDescent="0.25">
      <c r="A11" s="8" t="s">
        <v>35</v>
      </c>
      <c r="B11" s="3">
        <v>1918.1555690000007</v>
      </c>
      <c r="C11" s="9"/>
      <c r="D11" s="9"/>
      <c r="E11" s="3">
        <v>1233.640034</v>
      </c>
      <c r="F11" s="9"/>
      <c r="G11" s="9"/>
      <c r="H11" s="9"/>
      <c r="I11" s="1">
        <v>6060.1316500000003</v>
      </c>
      <c r="J11" s="9"/>
      <c r="K11" s="9"/>
      <c r="L11" s="9"/>
      <c r="M11" s="11"/>
      <c r="N11" s="11"/>
    </row>
    <row r="12" spans="1:15" x14ac:dyDescent="0.25">
      <c r="A12" s="8" t="s">
        <v>36</v>
      </c>
      <c r="B12" s="3">
        <v>2168.2123320000001</v>
      </c>
      <c r="C12" s="3"/>
      <c r="E12" s="3">
        <v>1282.8352979999997</v>
      </c>
      <c r="F12" s="3"/>
      <c r="H12" s="12"/>
      <c r="I12" s="1">
        <v>6345.5951189999996</v>
      </c>
      <c r="J12" s="13"/>
      <c r="K12" s="13"/>
      <c r="L12" s="9"/>
      <c r="N12" s="13"/>
    </row>
    <row r="13" spans="1:15" x14ac:dyDescent="0.25">
      <c r="A13" s="8" t="s">
        <v>37</v>
      </c>
      <c r="B13" s="3">
        <v>2030.9798189999995</v>
      </c>
      <c r="C13" s="3"/>
      <c r="E13" s="3">
        <v>1240.4543110000002</v>
      </c>
      <c r="F13" s="3"/>
      <c r="H13" s="12"/>
      <c r="I13" s="1">
        <v>6091.4492529999998</v>
      </c>
      <c r="J13" s="13"/>
      <c r="K13" s="13"/>
      <c r="L13" s="9"/>
      <c r="M13" s="14"/>
      <c r="N13" s="14"/>
      <c r="O13" s="2"/>
    </row>
    <row r="14" spans="1:15" x14ac:dyDescent="0.25">
      <c r="A14" s="8" t="s">
        <v>38</v>
      </c>
      <c r="B14" s="3">
        <v>1953.0083879999988</v>
      </c>
      <c r="C14" s="3"/>
      <c r="E14" s="3">
        <v>1133.89733</v>
      </c>
      <c r="F14" s="3"/>
      <c r="H14" s="12"/>
      <c r="I14" s="1">
        <v>5571.1391309999999</v>
      </c>
      <c r="J14" s="13"/>
      <c r="K14" s="13"/>
      <c r="L14" s="9"/>
      <c r="M14" s="14"/>
      <c r="N14" s="14"/>
      <c r="O14" s="2"/>
    </row>
    <row r="15" spans="1:15" x14ac:dyDescent="0.25">
      <c r="A15" s="8" t="s">
        <v>39</v>
      </c>
      <c r="B15" s="3">
        <v>2025.0389609999979</v>
      </c>
      <c r="C15" s="3"/>
      <c r="E15" s="3">
        <v>1167.6434529999999</v>
      </c>
      <c r="F15" s="3"/>
      <c r="H15" s="12"/>
      <c r="I15" s="1">
        <v>5608.7039240000004</v>
      </c>
      <c r="J15" s="13"/>
      <c r="K15" s="13"/>
      <c r="L15" s="9"/>
      <c r="M15" s="14"/>
      <c r="N15" s="14"/>
      <c r="O15" s="2"/>
    </row>
    <row r="16" spans="1:15" x14ac:dyDescent="0.25">
      <c r="A16" s="8" t="s">
        <v>40</v>
      </c>
      <c r="B16" s="3">
        <v>1946.0003716405122</v>
      </c>
      <c r="C16" s="3"/>
      <c r="E16" s="3">
        <v>1162.7719505131574</v>
      </c>
      <c r="F16" s="3"/>
      <c r="H16" s="12"/>
      <c r="I16" s="1">
        <v>5739.8186749724</v>
      </c>
      <c r="J16" s="13"/>
      <c r="K16" s="13"/>
      <c r="L16" s="9"/>
      <c r="M16" s="14"/>
      <c r="N16" s="14"/>
      <c r="O16" s="2"/>
    </row>
    <row r="17" spans="1:15" x14ac:dyDescent="0.25">
      <c r="A17" s="8" t="s">
        <v>41</v>
      </c>
      <c r="B17" s="3">
        <v>1950.2679187463302</v>
      </c>
      <c r="C17" s="3">
        <v>1958.2332677543934</v>
      </c>
      <c r="D17" s="1">
        <v>1945.8811763221915</v>
      </c>
      <c r="E17" s="3">
        <v>1215.8480098262892</v>
      </c>
      <c r="F17" s="3">
        <v>1219.0728804319199</v>
      </c>
      <c r="G17" s="1">
        <v>1215.3830698224308</v>
      </c>
      <c r="H17" s="15">
        <v>0</v>
      </c>
      <c r="I17" s="1">
        <v>5643.4541970935597</v>
      </c>
      <c r="J17" s="13">
        <f t="shared" ref="J17:J31" si="0">I17+(C17-B17)+(F17-E17)</f>
        <v>5654.6444167072532</v>
      </c>
      <c r="K17" s="13">
        <f t="shared" ref="K17:K31" si="1">+I17+(D17-B17)+(G17-E17)</f>
        <v>5638.6025146655629</v>
      </c>
      <c r="L17" s="9">
        <f t="shared" ref="L17:L31" si="2">+I17+H17</f>
        <v>5643.4541970935597</v>
      </c>
      <c r="M17" s="14">
        <v>5840.9810111503903</v>
      </c>
      <c r="N17" s="14">
        <v>5488.0392536967656</v>
      </c>
      <c r="O17" s="2">
        <v>5645.2106002575292</v>
      </c>
    </row>
    <row r="18" spans="1:15" x14ac:dyDescent="0.25">
      <c r="A18" s="8" t="s">
        <v>42</v>
      </c>
      <c r="B18" s="3">
        <v>1928.2409672778342</v>
      </c>
      <c r="C18" s="3">
        <v>1942.4203096415185</v>
      </c>
      <c r="D18" s="1">
        <v>1921.3468967314207</v>
      </c>
      <c r="E18" s="3">
        <v>1656.93410171455</v>
      </c>
      <c r="F18" s="3">
        <v>1663.1277990702665</v>
      </c>
      <c r="G18" s="1">
        <v>1655.6911799705238</v>
      </c>
      <c r="H18" s="15">
        <v>0</v>
      </c>
      <c r="I18" s="1">
        <v>6097.8595319040796</v>
      </c>
      <c r="J18" s="13">
        <f t="shared" si="0"/>
        <v>6118.2325716234809</v>
      </c>
      <c r="K18" s="13">
        <f t="shared" si="1"/>
        <v>6089.72253961364</v>
      </c>
      <c r="L18" s="9">
        <f t="shared" si="2"/>
        <v>6097.8595319040796</v>
      </c>
      <c r="M18" s="14">
        <v>6353.3545193908112</v>
      </c>
      <c r="N18" s="14">
        <v>5902.9367247346554</v>
      </c>
      <c r="O18" s="2">
        <v>6101.4278177392998</v>
      </c>
    </row>
    <row r="19" spans="1:15" x14ac:dyDescent="0.25">
      <c r="A19" s="8" t="s">
        <v>43</v>
      </c>
      <c r="B19" s="3">
        <v>1906.9105759597469</v>
      </c>
      <c r="C19" s="3">
        <v>1926.9391286727996</v>
      </c>
      <c r="D19" s="1">
        <v>1897.8222986519756</v>
      </c>
      <c r="E19" s="3">
        <v>1653.5345738042442</v>
      </c>
      <c r="F19" s="3">
        <v>1662.4183403988684</v>
      </c>
      <c r="G19" s="1">
        <v>1651.7014085691821</v>
      </c>
      <c r="H19" s="15">
        <v>0</v>
      </c>
      <c r="I19" s="1">
        <v>6059.6875868967099</v>
      </c>
      <c r="J19" s="13">
        <f t="shared" si="0"/>
        <v>6088.5999062043866</v>
      </c>
      <c r="K19" s="13">
        <f t="shared" si="1"/>
        <v>6048.7661443538764</v>
      </c>
      <c r="L19" s="9">
        <f t="shared" si="2"/>
        <v>6059.6875868967099</v>
      </c>
      <c r="M19" s="14">
        <v>6350.7782137749864</v>
      </c>
      <c r="N19" s="14">
        <v>5835.2276461263209</v>
      </c>
      <c r="O19" s="2">
        <v>6064.9863081620279</v>
      </c>
    </row>
    <row r="20" spans="1:15" x14ac:dyDescent="0.25">
      <c r="A20" s="8" t="s">
        <v>44</v>
      </c>
      <c r="B20" s="3">
        <v>1889.9586535715382</v>
      </c>
      <c r="C20" s="3">
        <v>1915.2746874936336</v>
      </c>
      <c r="D20" s="1">
        <v>1874.5857271830419</v>
      </c>
      <c r="E20" s="3">
        <v>1649.3108848330414</v>
      </c>
      <c r="F20" s="3">
        <v>1661.203200925481</v>
      </c>
      <c r="G20" s="1">
        <v>1646.747181736805</v>
      </c>
      <c r="H20" s="15">
        <v>0</v>
      </c>
      <c r="I20" s="1">
        <v>5948.24491639391</v>
      </c>
      <c r="J20" s="13">
        <f t="shared" si="0"/>
        <v>5985.4532664084445</v>
      </c>
      <c r="K20" s="13">
        <f t="shared" si="1"/>
        <v>5930.3082869091777</v>
      </c>
      <c r="L20" s="9">
        <f t="shared" si="2"/>
        <v>5948.24491639391</v>
      </c>
      <c r="M20" s="14">
        <v>6265.6838352768236</v>
      </c>
      <c r="N20" s="14">
        <v>5697.9774218994589</v>
      </c>
      <c r="O20" s="2">
        <v>5955.5436649195244</v>
      </c>
    </row>
    <row r="21" spans="1:15" x14ac:dyDescent="0.25">
      <c r="A21" s="8" t="s">
        <v>45</v>
      </c>
      <c r="B21" s="3">
        <v>1875.1958379773512</v>
      </c>
      <c r="C21" s="3">
        <v>1905.3245182949101</v>
      </c>
      <c r="D21" s="1">
        <v>1854.0955633526032</v>
      </c>
      <c r="E21" s="3">
        <v>1645.2814213852735</v>
      </c>
      <c r="F21" s="3">
        <v>1659.8958976393162</v>
      </c>
      <c r="G21" s="1">
        <v>1641.8888583974224</v>
      </c>
      <c r="H21" s="15">
        <v>0</v>
      </c>
      <c r="I21" s="1">
        <v>5917.9813949790696</v>
      </c>
      <c r="J21" s="13">
        <f t="shared" si="0"/>
        <v>5962.7245515506711</v>
      </c>
      <c r="K21" s="13">
        <f t="shared" si="1"/>
        <v>5893.4885573664706</v>
      </c>
      <c r="L21" s="9">
        <f t="shared" si="2"/>
        <v>5917.9813949790696</v>
      </c>
      <c r="M21" s="14">
        <v>6262.8458207157819</v>
      </c>
      <c r="N21" s="14">
        <v>5649.0090423104339</v>
      </c>
      <c r="O21" s="2">
        <v>5927.2787385619395</v>
      </c>
    </row>
    <row r="22" spans="1:15" x14ac:dyDescent="0.25">
      <c r="A22" s="8" t="s">
        <v>46</v>
      </c>
      <c r="B22" s="3">
        <v>1861.3744151975718</v>
      </c>
      <c r="C22" s="3">
        <v>1895.6383100946323</v>
      </c>
      <c r="D22" s="1">
        <v>1835.3628649879354</v>
      </c>
      <c r="E22" s="3">
        <v>1641.335108177437</v>
      </c>
      <c r="F22" s="3">
        <v>1658.6055496361641</v>
      </c>
      <c r="G22" s="1">
        <v>1637.1504332504521</v>
      </c>
      <c r="H22" s="15">
        <v>0</v>
      </c>
      <c r="I22" s="1">
        <v>5892.0605350129299</v>
      </c>
      <c r="J22" s="13">
        <f t="shared" si="0"/>
        <v>5943.5948713687176</v>
      </c>
      <c r="K22" s="13">
        <f t="shared" si="1"/>
        <v>5861.8643098763096</v>
      </c>
      <c r="L22" s="9">
        <f t="shared" si="2"/>
        <v>5892.0605350129299</v>
      </c>
      <c r="M22" s="14">
        <v>6264.8005268624038</v>
      </c>
      <c r="N22" s="14">
        <v>5613.3097655427673</v>
      </c>
      <c r="O22" s="2">
        <v>5903.4398665954768</v>
      </c>
    </row>
    <row r="23" spans="1:15" x14ac:dyDescent="0.25">
      <c r="A23" s="8" t="s">
        <v>47</v>
      </c>
      <c r="B23" s="3">
        <v>1848.2951574628121</v>
      </c>
      <c r="C23" s="3">
        <v>1886.2079815610384</v>
      </c>
      <c r="D23" s="1">
        <v>1819.0452786407909</v>
      </c>
      <c r="E23" s="3">
        <v>1637.6655746217316</v>
      </c>
      <c r="F23" s="3">
        <v>1657.4118635382147</v>
      </c>
      <c r="G23" s="1">
        <v>1632.8316119370609</v>
      </c>
      <c r="H23" s="15">
        <v>0</v>
      </c>
      <c r="I23" s="1">
        <v>5872.3806154937702</v>
      </c>
      <c r="J23" s="13">
        <f t="shared" si="0"/>
        <v>5930.03972850848</v>
      </c>
      <c r="K23" s="13">
        <f t="shared" si="1"/>
        <v>5838.2967739870783</v>
      </c>
      <c r="L23" s="9">
        <f t="shared" si="2"/>
        <v>5872.3806154937702</v>
      </c>
      <c r="M23" s="14">
        <v>6270.9053572818702</v>
      </c>
      <c r="N23" s="14">
        <v>5577.5657590941009</v>
      </c>
      <c r="O23" s="2">
        <v>5885.9415517173065</v>
      </c>
    </row>
    <row r="24" spans="1:15" x14ac:dyDescent="0.25">
      <c r="A24" s="8" t="s">
        <v>48</v>
      </c>
      <c r="B24" s="3">
        <v>1833.0927430093559</v>
      </c>
      <c r="C24" s="3">
        <v>1874.5915890555784</v>
      </c>
      <c r="D24" s="1">
        <v>1802.7349834957047</v>
      </c>
      <c r="E24" s="3">
        <v>1633.067422623154</v>
      </c>
      <c r="F24" s="3">
        <v>1655.8789946788368</v>
      </c>
      <c r="G24" s="1">
        <v>1626.8318453982183</v>
      </c>
      <c r="H24" s="15">
        <v>0</v>
      </c>
      <c r="I24" s="1">
        <v>5849.58498466727</v>
      </c>
      <c r="J24" s="13">
        <f t="shared" si="0"/>
        <v>5913.8954027691752</v>
      </c>
      <c r="K24" s="13">
        <f t="shared" si="1"/>
        <v>5812.9916479286831</v>
      </c>
      <c r="L24" s="9">
        <f t="shared" si="2"/>
        <v>5849.58498466727</v>
      </c>
      <c r="M24" s="14">
        <v>6270.4963751669111</v>
      </c>
      <c r="N24" s="14">
        <v>5536.1060132066686</v>
      </c>
      <c r="O24" s="2">
        <v>5865.3984217707211</v>
      </c>
    </row>
    <row r="25" spans="1:15" x14ac:dyDescent="0.25">
      <c r="A25" s="8" t="s">
        <v>49</v>
      </c>
      <c r="B25" s="3">
        <v>1821.1797705891179</v>
      </c>
      <c r="C25" s="3">
        <v>1865.6558742341695</v>
      </c>
      <c r="D25" s="1">
        <v>1789.8332633872803</v>
      </c>
      <c r="E25" s="3">
        <v>1628.8158964349132</v>
      </c>
      <c r="F25" s="3">
        <v>1654.3068434892655</v>
      </c>
      <c r="G25" s="1">
        <v>1621.2856325581006</v>
      </c>
      <c r="H25" s="15">
        <v>0</v>
      </c>
      <c r="I25" s="1">
        <v>5831.5363315615105</v>
      </c>
      <c r="J25" s="13">
        <f t="shared" si="0"/>
        <v>5901.5033822609148</v>
      </c>
      <c r="K25" s="13">
        <f t="shared" si="1"/>
        <v>5792.6595604828608</v>
      </c>
      <c r="L25" s="9">
        <f t="shared" si="2"/>
        <v>5831.5363315615105</v>
      </c>
      <c r="M25" s="14">
        <v>6274.7909124092603</v>
      </c>
      <c r="N25" s="14">
        <v>5500.3715399948278</v>
      </c>
      <c r="O25" s="2">
        <v>5849.6935409763528</v>
      </c>
    </row>
    <row r="26" spans="1:15" x14ac:dyDescent="0.25">
      <c r="A26" s="8" t="s">
        <v>50</v>
      </c>
      <c r="B26" s="3">
        <v>1810.4499285719744</v>
      </c>
      <c r="C26" s="3">
        <v>1857.3817376444842</v>
      </c>
      <c r="D26" s="1">
        <v>1777.8856220586179</v>
      </c>
      <c r="E26" s="3">
        <v>1625.4269570147637</v>
      </c>
      <c r="F26" s="3">
        <v>1653.3872361558529</v>
      </c>
      <c r="G26" s="1">
        <v>1616.6893518738632</v>
      </c>
      <c r="H26" s="15">
        <v>0</v>
      </c>
      <c r="I26" s="1">
        <v>5813.7276131567696</v>
      </c>
      <c r="J26" s="13">
        <f t="shared" si="0"/>
        <v>5888.6197013703686</v>
      </c>
      <c r="K26" s="13">
        <f t="shared" si="1"/>
        <v>5772.4257015025123</v>
      </c>
      <c r="L26" s="9">
        <f t="shared" si="2"/>
        <v>5813.7276131567696</v>
      </c>
      <c r="M26" s="14">
        <v>6276.8825768099578</v>
      </c>
      <c r="N26" s="14">
        <v>5471.7160009218451</v>
      </c>
      <c r="O26" s="2">
        <v>5834.3244576511952</v>
      </c>
    </row>
    <row r="27" spans="1:15" x14ac:dyDescent="0.25">
      <c r="A27" s="8" t="s">
        <v>51</v>
      </c>
      <c r="B27" s="3">
        <v>1800.0609732930718</v>
      </c>
      <c r="C27" s="3">
        <v>1848.9608130979955</v>
      </c>
      <c r="D27" s="1">
        <v>1766.253553795505</v>
      </c>
      <c r="E27" s="3">
        <v>1622.1686596725867</v>
      </c>
      <c r="F27" s="3">
        <v>1652.3767422336955</v>
      </c>
      <c r="G27" s="1">
        <v>1612.3784413818721</v>
      </c>
      <c r="H27" s="15">
        <v>0</v>
      </c>
      <c r="I27" s="1">
        <v>5794.9045376021204</v>
      </c>
      <c r="J27" s="13">
        <f t="shared" si="0"/>
        <v>5874.0124599681531</v>
      </c>
      <c r="K27" s="13">
        <f t="shared" si="1"/>
        <v>5751.3068998138388</v>
      </c>
      <c r="L27" s="9">
        <f t="shared" si="2"/>
        <v>5794.9045376021204</v>
      </c>
      <c r="M27" s="14">
        <v>6286.32978152957</v>
      </c>
      <c r="N27" s="14">
        <v>5436.70633293014</v>
      </c>
      <c r="O27" s="2">
        <v>5818.0413317135644</v>
      </c>
    </row>
    <row r="28" spans="1:15" x14ac:dyDescent="0.25">
      <c r="A28" s="8" t="s">
        <v>52</v>
      </c>
      <c r="B28" s="3">
        <v>1790.9755707045385</v>
      </c>
      <c r="C28" s="3">
        <v>1841.3475044122904</v>
      </c>
      <c r="D28" s="1">
        <v>1755.9167492728736</v>
      </c>
      <c r="E28" s="3">
        <v>1619.3068283525367</v>
      </c>
      <c r="F28" s="3">
        <v>1651.5886234940222</v>
      </c>
      <c r="G28" s="1">
        <v>1608.6217740699549</v>
      </c>
      <c r="H28" s="15">
        <v>0</v>
      </c>
      <c r="I28" s="1">
        <v>5779.9988162889103</v>
      </c>
      <c r="J28" s="13">
        <f t="shared" si="0"/>
        <v>5862.6525451381476</v>
      </c>
      <c r="K28" s="13">
        <f t="shared" si="1"/>
        <v>5734.2549405746631</v>
      </c>
      <c r="L28" s="9">
        <f t="shared" si="2"/>
        <v>5779.9988162889103</v>
      </c>
      <c r="M28" s="14">
        <v>6300.278688200714</v>
      </c>
      <c r="N28" s="14">
        <v>5392.6736059803352</v>
      </c>
      <c r="O28" s="2">
        <v>5805.8101029602858</v>
      </c>
    </row>
    <row r="29" spans="1:15" x14ac:dyDescent="0.25">
      <c r="A29" s="8" t="s">
        <v>53</v>
      </c>
      <c r="B29" s="3">
        <v>1782.0426645723164</v>
      </c>
      <c r="C29" s="3">
        <v>1833.40821470425</v>
      </c>
      <c r="D29" s="1">
        <v>1745.9833369392027</v>
      </c>
      <c r="E29" s="3">
        <v>1616.7405294897226</v>
      </c>
      <c r="F29" s="3">
        <v>1650.9723507673959</v>
      </c>
      <c r="G29" s="1">
        <v>1605.3007833932941</v>
      </c>
      <c r="H29" s="15">
        <v>0</v>
      </c>
      <c r="I29" s="1">
        <v>5764.7913591690003</v>
      </c>
      <c r="J29" s="13">
        <f t="shared" si="0"/>
        <v>5850.3887305786075</v>
      </c>
      <c r="K29" s="13">
        <f t="shared" si="1"/>
        <v>5717.2922854394583</v>
      </c>
      <c r="L29" s="9">
        <f t="shared" si="2"/>
        <v>5764.7913591690003</v>
      </c>
      <c r="M29" s="14">
        <v>6318.6388481989989</v>
      </c>
      <c r="N29" s="14">
        <v>5349.425134771609</v>
      </c>
      <c r="O29" s="2">
        <v>5793.4088339194113</v>
      </c>
    </row>
    <row r="30" spans="1:15" x14ac:dyDescent="0.25">
      <c r="A30" s="8" t="s">
        <v>54</v>
      </c>
      <c r="B30" s="3">
        <v>1773.5012432023468</v>
      </c>
      <c r="C30" s="3">
        <v>1825.4101402597032</v>
      </c>
      <c r="D30" s="1">
        <v>1736.633989535658</v>
      </c>
      <c r="E30" s="3">
        <v>1614.3327407429804</v>
      </c>
      <c r="F30" s="3">
        <v>1650.3368645061837</v>
      </c>
      <c r="G30" s="1">
        <v>1602.2432726120255</v>
      </c>
      <c r="H30" s="15">
        <v>0</v>
      </c>
      <c r="I30" s="1">
        <v>5749.7713217591399</v>
      </c>
      <c r="J30" s="13">
        <f t="shared" si="0"/>
        <v>5837.6843425796997</v>
      </c>
      <c r="K30" s="13">
        <f t="shared" si="1"/>
        <v>5700.8145999614962</v>
      </c>
      <c r="L30" s="9">
        <f t="shared" si="2"/>
        <v>5749.7713217591399</v>
      </c>
      <c r="M30" s="14">
        <v>6340.4901608657065</v>
      </c>
      <c r="N30" s="14">
        <v>5307.5791031226991</v>
      </c>
      <c r="O30" s="2">
        <v>5781.3335046668863</v>
      </c>
    </row>
    <row r="31" spans="1:15" x14ac:dyDescent="0.25">
      <c r="A31" s="8" t="s">
        <v>55</v>
      </c>
      <c r="B31" s="3">
        <v>1765.2207366314969</v>
      </c>
      <c r="C31" s="3">
        <v>1817.2419704281281</v>
      </c>
      <c r="D31" s="1">
        <v>1727.7313250533973</v>
      </c>
      <c r="E31" s="3">
        <v>1612.0467481566</v>
      </c>
      <c r="F31" s="3">
        <v>1649.6599517298778</v>
      </c>
      <c r="G31" s="1">
        <v>1599.3917121953959</v>
      </c>
      <c r="H31" s="15">
        <v>0</v>
      </c>
      <c r="I31" s="1">
        <v>5734.2042138260904</v>
      </c>
      <c r="J31" s="13">
        <f t="shared" si="0"/>
        <v>5823.8386511959998</v>
      </c>
      <c r="K31" s="13">
        <f t="shared" si="1"/>
        <v>5684.0597662867867</v>
      </c>
      <c r="L31" s="9">
        <f t="shared" si="2"/>
        <v>5734.2042138260904</v>
      </c>
      <c r="M31" s="14">
        <v>6362.6595772490336</v>
      </c>
      <c r="N31" s="14">
        <v>5265.2401283181771</v>
      </c>
      <c r="O31" s="2">
        <v>5768.8686944451574</v>
      </c>
    </row>
    <row r="32" spans="1:15" x14ac:dyDescent="0.25">
      <c r="A32" s="8"/>
      <c r="B32" s="3"/>
      <c r="C32" s="3"/>
      <c r="E32" s="3"/>
      <c r="F32" s="3"/>
      <c r="H32" s="5"/>
      <c r="I32" s="1"/>
      <c r="J32" s="13"/>
      <c r="K32" s="13"/>
      <c r="L32" s="9"/>
      <c r="M32" s="14"/>
      <c r="N32" s="14"/>
      <c r="O32" s="2"/>
    </row>
    <row r="33" spans="1:12" x14ac:dyDescent="0.25">
      <c r="A33" s="8"/>
      <c r="B33" s="1"/>
      <c r="C33" s="1"/>
      <c r="E33" s="1"/>
      <c r="F33" s="1"/>
      <c r="H33" s="5"/>
      <c r="I33" s="1"/>
      <c r="J33" s="13"/>
      <c r="K33" s="13"/>
      <c r="L33" s="9"/>
    </row>
    <row r="34" spans="1:12" x14ac:dyDescent="0.25">
      <c r="I34" s="14"/>
    </row>
    <row r="35" spans="1:12" x14ac:dyDescent="0.25">
      <c r="I35" s="14"/>
    </row>
    <row r="36" spans="1:12" x14ac:dyDescent="0.25">
      <c r="I36" s="14"/>
    </row>
    <row r="37" spans="1:12" x14ac:dyDescent="0.25">
      <c r="I37" s="14"/>
    </row>
    <row r="38" spans="1:12" x14ac:dyDescent="0.25">
      <c r="I38" s="14"/>
    </row>
    <row r="39" spans="1:12" x14ac:dyDescent="0.25">
      <c r="I39" s="14"/>
    </row>
    <row r="40" spans="1:12" x14ac:dyDescent="0.25">
      <c r="I40" s="14"/>
    </row>
    <row r="41" spans="1:12" x14ac:dyDescent="0.25">
      <c r="I41" s="14"/>
    </row>
    <row r="42" spans="1:12" x14ac:dyDescent="0.25">
      <c r="I42" s="14"/>
    </row>
  </sheetData>
  <pageMargins left="0.7" right="0.7" top="1.8125" bottom="0.75" header="0.3" footer="0.3"/>
  <pageSetup orientation="portrait" r:id="rId1"/>
  <headerFooter>
    <oddHeader>&amp;R&amp;"Times New Roman,Regular"&amp;12KPSC Case No. 2023-00092
Commission Staff's Dated May 22, 2023
Item No. 8
Attachment 13
Page &amp;P of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D964-7ADB-49B8-925B-4FB45338216B}">
  <dimension ref="A1:Z40"/>
  <sheetViews>
    <sheetView tabSelected="1" view="pageLayout" zoomScaleNormal="100" workbookViewId="0">
      <selection activeCell="E7" sqref="E7"/>
    </sheetView>
  </sheetViews>
  <sheetFormatPr defaultRowHeight="15" x14ac:dyDescent="0.25"/>
  <cols>
    <col min="2" max="2" width="14.28515625" bestFit="1" customWidth="1"/>
    <col min="4" max="4" width="17.28515625" bestFit="1" customWidth="1"/>
    <col min="5" max="5" width="17.28515625" customWidth="1"/>
    <col min="6" max="6" width="15.28515625" bestFit="1" customWidth="1"/>
    <col min="22" max="22" width="10.7109375" bestFit="1" customWidth="1"/>
    <col min="258" max="258" width="14.28515625" bestFit="1" customWidth="1"/>
    <col min="260" max="260" width="17.28515625" bestFit="1" customWidth="1"/>
    <col min="261" max="261" width="17.28515625" customWidth="1"/>
    <col min="262" max="262" width="15.28515625" bestFit="1" customWidth="1"/>
    <col min="278" max="278" width="10.7109375" bestFit="1" customWidth="1"/>
    <col min="514" max="514" width="14.28515625" bestFit="1" customWidth="1"/>
    <col min="516" max="516" width="17.28515625" bestFit="1" customWidth="1"/>
    <col min="517" max="517" width="17.28515625" customWidth="1"/>
    <col min="518" max="518" width="15.28515625" bestFit="1" customWidth="1"/>
    <col min="534" max="534" width="10.7109375" bestFit="1" customWidth="1"/>
    <col min="770" max="770" width="14.28515625" bestFit="1" customWidth="1"/>
    <col min="772" max="772" width="17.28515625" bestFit="1" customWidth="1"/>
    <col min="773" max="773" width="17.28515625" customWidth="1"/>
    <col min="774" max="774" width="15.28515625" bestFit="1" customWidth="1"/>
    <col min="790" max="790" width="10.7109375" bestFit="1" customWidth="1"/>
    <col min="1026" max="1026" width="14.28515625" bestFit="1" customWidth="1"/>
    <col min="1028" max="1028" width="17.28515625" bestFit="1" customWidth="1"/>
    <col min="1029" max="1029" width="17.28515625" customWidth="1"/>
    <col min="1030" max="1030" width="15.28515625" bestFit="1" customWidth="1"/>
    <col min="1046" max="1046" width="10.7109375" bestFit="1" customWidth="1"/>
    <col min="1282" max="1282" width="14.28515625" bestFit="1" customWidth="1"/>
    <col min="1284" max="1284" width="17.28515625" bestFit="1" customWidth="1"/>
    <col min="1285" max="1285" width="17.28515625" customWidth="1"/>
    <col min="1286" max="1286" width="15.28515625" bestFit="1" customWidth="1"/>
    <col min="1302" max="1302" width="10.7109375" bestFit="1" customWidth="1"/>
    <col min="1538" max="1538" width="14.28515625" bestFit="1" customWidth="1"/>
    <col min="1540" max="1540" width="17.28515625" bestFit="1" customWidth="1"/>
    <col min="1541" max="1541" width="17.28515625" customWidth="1"/>
    <col min="1542" max="1542" width="15.28515625" bestFit="1" customWidth="1"/>
    <col min="1558" max="1558" width="10.7109375" bestFit="1" customWidth="1"/>
    <col min="1794" max="1794" width="14.28515625" bestFit="1" customWidth="1"/>
    <col min="1796" max="1796" width="17.28515625" bestFit="1" customWidth="1"/>
    <col min="1797" max="1797" width="17.28515625" customWidth="1"/>
    <col min="1798" max="1798" width="15.28515625" bestFit="1" customWidth="1"/>
    <col min="1814" max="1814" width="10.7109375" bestFit="1" customWidth="1"/>
    <col min="2050" max="2050" width="14.28515625" bestFit="1" customWidth="1"/>
    <col min="2052" max="2052" width="17.28515625" bestFit="1" customWidth="1"/>
    <col min="2053" max="2053" width="17.28515625" customWidth="1"/>
    <col min="2054" max="2054" width="15.28515625" bestFit="1" customWidth="1"/>
    <col min="2070" max="2070" width="10.7109375" bestFit="1" customWidth="1"/>
    <col min="2306" max="2306" width="14.28515625" bestFit="1" customWidth="1"/>
    <col min="2308" max="2308" width="17.28515625" bestFit="1" customWidth="1"/>
    <col min="2309" max="2309" width="17.28515625" customWidth="1"/>
    <col min="2310" max="2310" width="15.28515625" bestFit="1" customWidth="1"/>
    <col min="2326" max="2326" width="10.7109375" bestFit="1" customWidth="1"/>
    <col min="2562" max="2562" width="14.28515625" bestFit="1" customWidth="1"/>
    <col min="2564" max="2564" width="17.28515625" bestFit="1" customWidth="1"/>
    <col min="2565" max="2565" width="17.28515625" customWidth="1"/>
    <col min="2566" max="2566" width="15.28515625" bestFit="1" customWidth="1"/>
    <col min="2582" max="2582" width="10.7109375" bestFit="1" customWidth="1"/>
    <col min="2818" max="2818" width="14.28515625" bestFit="1" customWidth="1"/>
    <col min="2820" max="2820" width="17.28515625" bestFit="1" customWidth="1"/>
    <col min="2821" max="2821" width="17.28515625" customWidth="1"/>
    <col min="2822" max="2822" width="15.28515625" bestFit="1" customWidth="1"/>
    <col min="2838" max="2838" width="10.7109375" bestFit="1" customWidth="1"/>
    <col min="3074" max="3074" width="14.28515625" bestFit="1" customWidth="1"/>
    <col min="3076" max="3076" width="17.28515625" bestFit="1" customWidth="1"/>
    <col min="3077" max="3077" width="17.28515625" customWidth="1"/>
    <col min="3078" max="3078" width="15.28515625" bestFit="1" customWidth="1"/>
    <col min="3094" max="3094" width="10.7109375" bestFit="1" customWidth="1"/>
    <col min="3330" max="3330" width="14.28515625" bestFit="1" customWidth="1"/>
    <col min="3332" max="3332" width="17.28515625" bestFit="1" customWidth="1"/>
    <col min="3333" max="3333" width="17.28515625" customWidth="1"/>
    <col min="3334" max="3334" width="15.28515625" bestFit="1" customWidth="1"/>
    <col min="3350" max="3350" width="10.7109375" bestFit="1" customWidth="1"/>
    <col min="3586" max="3586" width="14.28515625" bestFit="1" customWidth="1"/>
    <col min="3588" max="3588" width="17.28515625" bestFit="1" customWidth="1"/>
    <col min="3589" max="3589" width="17.28515625" customWidth="1"/>
    <col min="3590" max="3590" width="15.28515625" bestFit="1" customWidth="1"/>
    <col min="3606" max="3606" width="10.7109375" bestFit="1" customWidth="1"/>
    <col min="3842" max="3842" width="14.28515625" bestFit="1" customWidth="1"/>
    <col min="3844" max="3844" width="17.28515625" bestFit="1" customWidth="1"/>
    <col min="3845" max="3845" width="17.28515625" customWidth="1"/>
    <col min="3846" max="3846" width="15.28515625" bestFit="1" customWidth="1"/>
    <col min="3862" max="3862" width="10.7109375" bestFit="1" customWidth="1"/>
    <col min="4098" max="4098" width="14.28515625" bestFit="1" customWidth="1"/>
    <col min="4100" max="4100" width="17.28515625" bestFit="1" customWidth="1"/>
    <col min="4101" max="4101" width="17.28515625" customWidth="1"/>
    <col min="4102" max="4102" width="15.28515625" bestFit="1" customWidth="1"/>
    <col min="4118" max="4118" width="10.7109375" bestFit="1" customWidth="1"/>
    <col min="4354" max="4354" width="14.28515625" bestFit="1" customWidth="1"/>
    <col min="4356" max="4356" width="17.28515625" bestFit="1" customWidth="1"/>
    <col min="4357" max="4357" width="17.28515625" customWidth="1"/>
    <col min="4358" max="4358" width="15.28515625" bestFit="1" customWidth="1"/>
    <col min="4374" max="4374" width="10.7109375" bestFit="1" customWidth="1"/>
    <col min="4610" max="4610" width="14.28515625" bestFit="1" customWidth="1"/>
    <col min="4612" max="4612" width="17.28515625" bestFit="1" customWidth="1"/>
    <col min="4613" max="4613" width="17.28515625" customWidth="1"/>
    <col min="4614" max="4614" width="15.28515625" bestFit="1" customWidth="1"/>
    <col min="4630" max="4630" width="10.7109375" bestFit="1" customWidth="1"/>
    <col min="4866" max="4866" width="14.28515625" bestFit="1" customWidth="1"/>
    <col min="4868" max="4868" width="17.28515625" bestFit="1" customWidth="1"/>
    <col min="4869" max="4869" width="17.28515625" customWidth="1"/>
    <col min="4870" max="4870" width="15.28515625" bestFit="1" customWidth="1"/>
    <col min="4886" max="4886" width="10.7109375" bestFit="1" customWidth="1"/>
    <col min="5122" max="5122" width="14.28515625" bestFit="1" customWidth="1"/>
    <col min="5124" max="5124" width="17.28515625" bestFit="1" customWidth="1"/>
    <col min="5125" max="5125" width="17.28515625" customWidth="1"/>
    <col min="5126" max="5126" width="15.28515625" bestFit="1" customWidth="1"/>
    <col min="5142" max="5142" width="10.7109375" bestFit="1" customWidth="1"/>
    <col min="5378" max="5378" width="14.28515625" bestFit="1" customWidth="1"/>
    <col min="5380" max="5380" width="17.28515625" bestFit="1" customWidth="1"/>
    <col min="5381" max="5381" width="17.28515625" customWidth="1"/>
    <col min="5382" max="5382" width="15.28515625" bestFit="1" customWidth="1"/>
    <col min="5398" max="5398" width="10.7109375" bestFit="1" customWidth="1"/>
    <col min="5634" max="5634" width="14.28515625" bestFit="1" customWidth="1"/>
    <col min="5636" max="5636" width="17.28515625" bestFit="1" customWidth="1"/>
    <col min="5637" max="5637" width="17.28515625" customWidth="1"/>
    <col min="5638" max="5638" width="15.28515625" bestFit="1" customWidth="1"/>
    <col min="5654" max="5654" width="10.7109375" bestFit="1" customWidth="1"/>
    <col min="5890" max="5890" width="14.28515625" bestFit="1" customWidth="1"/>
    <col min="5892" max="5892" width="17.28515625" bestFit="1" customWidth="1"/>
    <col min="5893" max="5893" width="17.28515625" customWidth="1"/>
    <col min="5894" max="5894" width="15.28515625" bestFit="1" customWidth="1"/>
    <col min="5910" max="5910" width="10.7109375" bestFit="1" customWidth="1"/>
    <col min="6146" max="6146" width="14.28515625" bestFit="1" customWidth="1"/>
    <col min="6148" max="6148" width="17.28515625" bestFit="1" customWidth="1"/>
    <col min="6149" max="6149" width="17.28515625" customWidth="1"/>
    <col min="6150" max="6150" width="15.28515625" bestFit="1" customWidth="1"/>
    <col min="6166" max="6166" width="10.7109375" bestFit="1" customWidth="1"/>
    <col min="6402" max="6402" width="14.28515625" bestFit="1" customWidth="1"/>
    <col min="6404" max="6404" width="17.28515625" bestFit="1" customWidth="1"/>
    <col min="6405" max="6405" width="17.28515625" customWidth="1"/>
    <col min="6406" max="6406" width="15.28515625" bestFit="1" customWidth="1"/>
    <col min="6422" max="6422" width="10.7109375" bestFit="1" customWidth="1"/>
    <col min="6658" max="6658" width="14.28515625" bestFit="1" customWidth="1"/>
    <col min="6660" max="6660" width="17.28515625" bestFit="1" customWidth="1"/>
    <col min="6661" max="6661" width="17.28515625" customWidth="1"/>
    <col min="6662" max="6662" width="15.28515625" bestFit="1" customWidth="1"/>
    <col min="6678" max="6678" width="10.7109375" bestFit="1" customWidth="1"/>
    <col min="6914" max="6914" width="14.28515625" bestFit="1" customWidth="1"/>
    <col min="6916" max="6916" width="17.28515625" bestFit="1" customWidth="1"/>
    <col min="6917" max="6917" width="17.28515625" customWidth="1"/>
    <col min="6918" max="6918" width="15.28515625" bestFit="1" customWidth="1"/>
    <col min="6934" max="6934" width="10.7109375" bestFit="1" customWidth="1"/>
    <col min="7170" max="7170" width="14.28515625" bestFit="1" customWidth="1"/>
    <col min="7172" max="7172" width="17.28515625" bestFit="1" customWidth="1"/>
    <col min="7173" max="7173" width="17.28515625" customWidth="1"/>
    <col min="7174" max="7174" width="15.28515625" bestFit="1" customWidth="1"/>
    <col min="7190" max="7190" width="10.7109375" bestFit="1" customWidth="1"/>
    <col min="7426" max="7426" width="14.28515625" bestFit="1" customWidth="1"/>
    <col min="7428" max="7428" width="17.28515625" bestFit="1" customWidth="1"/>
    <col min="7429" max="7429" width="17.28515625" customWidth="1"/>
    <col min="7430" max="7430" width="15.28515625" bestFit="1" customWidth="1"/>
    <col min="7446" max="7446" width="10.7109375" bestFit="1" customWidth="1"/>
    <col min="7682" max="7682" width="14.28515625" bestFit="1" customWidth="1"/>
    <col min="7684" max="7684" width="17.28515625" bestFit="1" customWidth="1"/>
    <col min="7685" max="7685" width="17.28515625" customWidth="1"/>
    <col min="7686" max="7686" width="15.28515625" bestFit="1" customWidth="1"/>
    <col min="7702" max="7702" width="10.7109375" bestFit="1" customWidth="1"/>
    <col min="7938" max="7938" width="14.28515625" bestFit="1" customWidth="1"/>
    <col min="7940" max="7940" width="17.28515625" bestFit="1" customWidth="1"/>
    <col min="7941" max="7941" width="17.28515625" customWidth="1"/>
    <col min="7942" max="7942" width="15.28515625" bestFit="1" customWidth="1"/>
    <col min="7958" max="7958" width="10.7109375" bestFit="1" customWidth="1"/>
    <col min="8194" max="8194" width="14.28515625" bestFit="1" customWidth="1"/>
    <col min="8196" max="8196" width="17.28515625" bestFit="1" customWidth="1"/>
    <col min="8197" max="8197" width="17.28515625" customWidth="1"/>
    <col min="8198" max="8198" width="15.28515625" bestFit="1" customWidth="1"/>
    <col min="8214" max="8214" width="10.7109375" bestFit="1" customWidth="1"/>
    <col min="8450" max="8450" width="14.28515625" bestFit="1" customWidth="1"/>
    <col min="8452" max="8452" width="17.28515625" bestFit="1" customWidth="1"/>
    <col min="8453" max="8453" width="17.28515625" customWidth="1"/>
    <col min="8454" max="8454" width="15.28515625" bestFit="1" customWidth="1"/>
    <col min="8470" max="8470" width="10.7109375" bestFit="1" customWidth="1"/>
    <col min="8706" max="8706" width="14.28515625" bestFit="1" customWidth="1"/>
    <col min="8708" max="8708" width="17.28515625" bestFit="1" customWidth="1"/>
    <col min="8709" max="8709" width="17.28515625" customWidth="1"/>
    <col min="8710" max="8710" width="15.28515625" bestFit="1" customWidth="1"/>
    <col min="8726" max="8726" width="10.7109375" bestFit="1" customWidth="1"/>
    <col min="8962" max="8962" width="14.28515625" bestFit="1" customWidth="1"/>
    <col min="8964" max="8964" width="17.28515625" bestFit="1" customWidth="1"/>
    <col min="8965" max="8965" width="17.28515625" customWidth="1"/>
    <col min="8966" max="8966" width="15.28515625" bestFit="1" customWidth="1"/>
    <col min="8982" max="8982" width="10.7109375" bestFit="1" customWidth="1"/>
    <col min="9218" max="9218" width="14.28515625" bestFit="1" customWidth="1"/>
    <col min="9220" max="9220" width="17.28515625" bestFit="1" customWidth="1"/>
    <col min="9221" max="9221" width="17.28515625" customWidth="1"/>
    <col min="9222" max="9222" width="15.28515625" bestFit="1" customWidth="1"/>
    <col min="9238" max="9238" width="10.7109375" bestFit="1" customWidth="1"/>
    <col min="9474" max="9474" width="14.28515625" bestFit="1" customWidth="1"/>
    <col min="9476" max="9476" width="17.28515625" bestFit="1" customWidth="1"/>
    <col min="9477" max="9477" width="17.28515625" customWidth="1"/>
    <col min="9478" max="9478" width="15.28515625" bestFit="1" customWidth="1"/>
    <col min="9494" max="9494" width="10.7109375" bestFit="1" customWidth="1"/>
    <col min="9730" max="9730" width="14.28515625" bestFit="1" customWidth="1"/>
    <col min="9732" max="9732" width="17.28515625" bestFit="1" customWidth="1"/>
    <col min="9733" max="9733" width="17.28515625" customWidth="1"/>
    <col min="9734" max="9734" width="15.28515625" bestFit="1" customWidth="1"/>
    <col min="9750" max="9750" width="10.7109375" bestFit="1" customWidth="1"/>
    <col min="9986" max="9986" width="14.28515625" bestFit="1" customWidth="1"/>
    <col min="9988" max="9988" width="17.28515625" bestFit="1" customWidth="1"/>
    <col min="9989" max="9989" width="17.28515625" customWidth="1"/>
    <col min="9990" max="9990" width="15.28515625" bestFit="1" customWidth="1"/>
    <col min="10006" max="10006" width="10.7109375" bestFit="1" customWidth="1"/>
    <col min="10242" max="10242" width="14.28515625" bestFit="1" customWidth="1"/>
    <col min="10244" max="10244" width="17.28515625" bestFit="1" customWidth="1"/>
    <col min="10245" max="10245" width="17.28515625" customWidth="1"/>
    <col min="10246" max="10246" width="15.28515625" bestFit="1" customWidth="1"/>
    <col min="10262" max="10262" width="10.7109375" bestFit="1" customWidth="1"/>
    <col min="10498" max="10498" width="14.28515625" bestFit="1" customWidth="1"/>
    <col min="10500" max="10500" width="17.28515625" bestFit="1" customWidth="1"/>
    <col min="10501" max="10501" width="17.28515625" customWidth="1"/>
    <col min="10502" max="10502" width="15.28515625" bestFit="1" customWidth="1"/>
    <col min="10518" max="10518" width="10.7109375" bestFit="1" customWidth="1"/>
    <col min="10754" max="10754" width="14.28515625" bestFit="1" customWidth="1"/>
    <col min="10756" max="10756" width="17.28515625" bestFit="1" customWidth="1"/>
    <col min="10757" max="10757" width="17.28515625" customWidth="1"/>
    <col min="10758" max="10758" width="15.28515625" bestFit="1" customWidth="1"/>
    <col min="10774" max="10774" width="10.7109375" bestFit="1" customWidth="1"/>
    <col min="11010" max="11010" width="14.28515625" bestFit="1" customWidth="1"/>
    <col min="11012" max="11012" width="17.28515625" bestFit="1" customWidth="1"/>
    <col min="11013" max="11013" width="17.28515625" customWidth="1"/>
    <col min="11014" max="11014" width="15.28515625" bestFit="1" customWidth="1"/>
    <col min="11030" max="11030" width="10.7109375" bestFit="1" customWidth="1"/>
    <col min="11266" max="11266" width="14.28515625" bestFit="1" customWidth="1"/>
    <col min="11268" max="11268" width="17.28515625" bestFit="1" customWidth="1"/>
    <col min="11269" max="11269" width="17.28515625" customWidth="1"/>
    <col min="11270" max="11270" width="15.28515625" bestFit="1" customWidth="1"/>
    <col min="11286" max="11286" width="10.7109375" bestFit="1" customWidth="1"/>
    <col min="11522" max="11522" width="14.28515625" bestFit="1" customWidth="1"/>
    <col min="11524" max="11524" width="17.28515625" bestFit="1" customWidth="1"/>
    <col min="11525" max="11525" width="17.28515625" customWidth="1"/>
    <col min="11526" max="11526" width="15.28515625" bestFit="1" customWidth="1"/>
    <col min="11542" max="11542" width="10.7109375" bestFit="1" customWidth="1"/>
    <col min="11778" max="11778" width="14.28515625" bestFit="1" customWidth="1"/>
    <col min="11780" max="11780" width="17.28515625" bestFit="1" customWidth="1"/>
    <col min="11781" max="11781" width="17.28515625" customWidth="1"/>
    <col min="11782" max="11782" width="15.28515625" bestFit="1" customWidth="1"/>
    <col min="11798" max="11798" width="10.7109375" bestFit="1" customWidth="1"/>
    <col min="12034" max="12034" width="14.28515625" bestFit="1" customWidth="1"/>
    <col min="12036" max="12036" width="17.28515625" bestFit="1" customWidth="1"/>
    <col min="12037" max="12037" width="17.28515625" customWidth="1"/>
    <col min="12038" max="12038" width="15.28515625" bestFit="1" customWidth="1"/>
    <col min="12054" max="12054" width="10.7109375" bestFit="1" customWidth="1"/>
    <col min="12290" max="12290" width="14.28515625" bestFit="1" customWidth="1"/>
    <col min="12292" max="12292" width="17.28515625" bestFit="1" customWidth="1"/>
    <col min="12293" max="12293" width="17.28515625" customWidth="1"/>
    <col min="12294" max="12294" width="15.28515625" bestFit="1" customWidth="1"/>
    <col min="12310" max="12310" width="10.7109375" bestFit="1" customWidth="1"/>
    <col min="12546" max="12546" width="14.28515625" bestFit="1" customWidth="1"/>
    <col min="12548" max="12548" width="17.28515625" bestFit="1" customWidth="1"/>
    <col min="12549" max="12549" width="17.28515625" customWidth="1"/>
    <col min="12550" max="12550" width="15.28515625" bestFit="1" customWidth="1"/>
    <col min="12566" max="12566" width="10.7109375" bestFit="1" customWidth="1"/>
    <col min="12802" max="12802" width="14.28515625" bestFit="1" customWidth="1"/>
    <col min="12804" max="12804" width="17.28515625" bestFit="1" customWidth="1"/>
    <col min="12805" max="12805" width="17.28515625" customWidth="1"/>
    <col min="12806" max="12806" width="15.28515625" bestFit="1" customWidth="1"/>
    <col min="12822" max="12822" width="10.7109375" bestFit="1" customWidth="1"/>
    <col min="13058" max="13058" width="14.28515625" bestFit="1" customWidth="1"/>
    <col min="13060" max="13060" width="17.28515625" bestFit="1" customWidth="1"/>
    <col min="13061" max="13061" width="17.28515625" customWidth="1"/>
    <col min="13062" max="13062" width="15.28515625" bestFit="1" customWidth="1"/>
    <col min="13078" max="13078" width="10.7109375" bestFit="1" customWidth="1"/>
    <col min="13314" max="13314" width="14.28515625" bestFit="1" customWidth="1"/>
    <col min="13316" max="13316" width="17.28515625" bestFit="1" customWidth="1"/>
    <col min="13317" max="13317" width="17.28515625" customWidth="1"/>
    <col min="13318" max="13318" width="15.28515625" bestFit="1" customWidth="1"/>
    <col min="13334" max="13334" width="10.7109375" bestFit="1" customWidth="1"/>
    <col min="13570" max="13570" width="14.28515625" bestFit="1" customWidth="1"/>
    <col min="13572" max="13572" width="17.28515625" bestFit="1" customWidth="1"/>
    <col min="13573" max="13573" width="17.28515625" customWidth="1"/>
    <col min="13574" max="13574" width="15.28515625" bestFit="1" customWidth="1"/>
    <col min="13590" max="13590" width="10.7109375" bestFit="1" customWidth="1"/>
    <col min="13826" max="13826" width="14.28515625" bestFit="1" customWidth="1"/>
    <col min="13828" max="13828" width="17.28515625" bestFit="1" customWidth="1"/>
    <col min="13829" max="13829" width="17.28515625" customWidth="1"/>
    <col min="13830" max="13830" width="15.28515625" bestFit="1" customWidth="1"/>
    <col min="13846" max="13846" width="10.7109375" bestFit="1" customWidth="1"/>
    <col min="14082" max="14082" width="14.28515625" bestFit="1" customWidth="1"/>
    <col min="14084" max="14084" width="17.28515625" bestFit="1" customWidth="1"/>
    <col min="14085" max="14085" width="17.28515625" customWidth="1"/>
    <col min="14086" max="14086" width="15.28515625" bestFit="1" customWidth="1"/>
    <col min="14102" max="14102" width="10.7109375" bestFit="1" customWidth="1"/>
    <col min="14338" max="14338" width="14.28515625" bestFit="1" customWidth="1"/>
    <col min="14340" max="14340" width="17.28515625" bestFit="1" customWidth="1"/>
    <col min="14341" max="14341" width="17.28515625" customWidth="1"/>
    <col min="14342" max="14342" width="15.28515625" bestFit="1" customWidth="1"/>
    <col min="14358" max="14358" width="10.7109375" bestFit="1" customWidth="1"/>
    <col min="14594" max="14594" width="14.28515625" bestFit="1" customWidth="1"/>
    <col min="14596" max="14596" width="17.28515625" bestFit="1" customWidth="1"/>
    <col min="14597" max="14597" width="17.28515625" customWidth="1"/>
    <col min="14598" max="14598" width="15.28515625" bestFit="1" customWidth="1"/>
    <col min="14614" max="14614" width="10.7109375" bestFit="1" customWidth="1"/>
    <col min="14850" max="14850" width="14.28515625" bestFit="1" customWidth="1"/>
    <col min="14852" max="14852" width="17.28515625" bestFit="1" customWidth="1"/>
    <col min="14853" max="14853" width="17.28515625" customWidth="1"/>
    <col min="14854" max="14854" width="15.28515625" bestFit="1" customWidth="1"/>
    <col min="14870" max="14870" width="10.7109375" bestFit="1" customWidth="1"/>
    <col min="15106" max="15106" width="14.28515625" bestFit="1" customWidth="1"/>
    <col min="15108" max="15108" width="17.28515625" bestFit="1" customWidth="1"/>
    <col min="15109" max="15109" width="17.28515625" customWidth="1"/>
    <col min="15110" max="15110" width="15.28515625" bestFit="1" customWidth="1"/>
    <col min="15126" max="15126" width="10.7109375" bestFit="1" customWidth="1"/>
    <col min="15362" max="15362" width="14.28515625" bestFit="1" customWidth="1"/>
    <col min="15364" max="15364" width="17.28515625" bestFit="1" customWidth="1"/>
    <col min="15365" max="15365" width="17.28515625" customWidth="1"/>
    <col min="15366" max="15366" width="15.28515625" bestFit="1" customWidth="1"/>
    <col min="15382" max="15382" width="10.7109375" bestFit="1" customWidth="1"/>
    <col min="15618" max="15618" width="14.28515625" bestFit="1" customWidth="1"/>
    <col min="15620" max="15620" width="17.28515625" bestFit="1" customWidth="1"/>
    <col min="15621" max="15621" width="17.28515625" customWidth="1"/>
    <col min="15622" max="15622" width="15.28515625" bestFit="1" customWidth="1"/>
    <col min="15638" max="15638" width="10.7109375" bestFit="1" customWidth="1"/>
    <col min="15874" max="15874" width="14.28515625" bestFit="1" customWidth="1"/>
    <col min="15876" max="15876" width="17.28515625" bestFit="1" customWidth="1"/>
    <col min="15877" max="15877" width="17.28515625" customWidth="1"/>
    <col min="15878" max="15878" width="15.28515625" bestFit="1" customWidth="1"/>
    <col min="15894" max="15894" width="10.7109375" bestFit="1" customWidth="1"/>
    <col min="16130" max="16130" width="14.28515625" bestFit="1" customWidth="1"/>
    <col min="16132" max="16132" width="17.28515625" bestFit="1" customWidth="1"/>
    <col min="16133" max="16133" width="17.28515625" customWidth="1"/>
    <col min="16134" max="16134" width="15.28515625" bestFit="1" customWidth="1"/>
    <col min="16150" max="16150" width="10.7109375" bestFit="1" customWidth="1"/>
  </cols>
  <sheetData>
    <row r="1" spans="1:26" x14ac:dyDescent="0.25">
      <c r="U1" t="s">
        <v>56</v>
      </c>
      <c r="V1" t="s">
        <v>57</v>
      </c>
      <c r="X1" t="s">
        <v>58</v>
      </c>
    </row>
    <row r="2" spans="1:26" x14ac:dyDescent="0.25">
      <c r="A2" t="s">
        <v>7</v>
      </c>
      <c r="B2" t="s">
        <v>59</v>
      </c>
      <c r="C2" t="s">
        <v>60</v>
      </c>
      <c r="D2" t="s">
        <v>61</v>
      </c>
      <c r="E2" t="s">
        <v>62</v>
      </c>
      <c r="F2" s="16" t="s">
        <v>63</v>
      </c>
      <c r="H2">
        <v>1000</v>
      </c>
      <c r="U2" t="s">
        <v>7</v>
      </c>
    </row>
    <row r="3" spans="1:26" x14ac:dyDescent="0.25">
      <c r="A3">
        <v>2002</v>
      </c>
      <c r="B3" s="10">
        <v>2453690.3682845398</v>
      </c>
      <c r="C3" s="1">
        <v>144399.5</v>
      </c>
      <c r="D3" s="1">
        <f>+(B3/C3)*1000</f>
        <v>16992.374407699055</v>
      </c>
      <c r="E3" s="1"/>
      <c r="F3" s="16">
        <f>+Z3</f>
        <v>0</v>
      </c>
      <c r="U3">
        <v>2002</v>
      </c>
      <c r="V3" s="1">
        <v>2418836.6400000006</v>
      </c>
      <c r="X3" s="1">
        <v>2418836.640000002</v>
      </c>
      <c r="Z3" s="1">
        <f t="shared" ref="Z3:Z38" si="0">+X3-V3</f>
        <v>0</v>
      </c>
    </row>
    <row r="4" spans="1:26" x14ac:dyDescent="0.25">
      <c r="A4">
        <v>2003</v>
      </c>
      <c r="B4" s="10">
        <v>2393775.6512246002</v>
      </c>
      <c r="C4" s="1">
        <v>144487.16666666701</v>
      </c>
      <c r="D4" s="1">
        <f t="shared" ref="D4:D38" si="1">+(B4/C4)*1000</f>
        <v>16567.392844978811</v>
      </c>
      <c r="E4" s="1"/>
      <c r="F4" s="16">
        <f t="shared" ref="F4:F35" si="2">+Z4</f>
        <v>0</v>
      </c>
      <c r="U4">
        <v>2003</v>
      </c>
      <c r="V4" s="1">
        <v>2385007.0969999987</v>
      </c>
      <c r="X4" s="1">
        <v>2385007.0969999991</v>
      </c>
      <c r="Z4" s="1">
        <f t="shared" si="0"/>
        <v>0</v>
      </c>
    </row>
    <row r="5" spans="1:26" x14ac:dyDescent="0.25">
      <c r="A5">
        <v>2004</v>
      </c>
      <c r="B5" s="10">
        <v>2446807.5683186897</v>
      </c>
      <c r="C5" s="1">
        <v>144433.58333333299</v>
      </c>
      <c r="D5" s="1">
        <f t="shared" si="1"/>
        <v>16940.710822577821</v>
      </c>
      <c r="E5" s="1"/>
      <c r="F5" s="16">
        <f t="shared" si="2"/>
        <v>0</v>
      </c>
      <c r="U5">
        <v>2004</v>
      </c>
      <c r="V5" s="1">
        <v>2408938.2300000004</v>
      </c>
      <c r="X5" s="1">
        <v>2408938.2300000009</v>
      </c>
      <c r="Z5" s="1">
        <f t="shared" si="0"/>
        <v>0</v>
      </c>
    </row>
    <row r="6" spans="1:26" x14ac:dyDescent="0.25">
      <c r="A6">
        <v>2005</v>
      </c>
      <c r="B6" s="10">
        <v>2494273.2838115096</v>
      </c>
      <c r="C6" s="1">
        <v>144512.66666666701</v>
      </c>
      <c r="D6" s="1">
        <f t="shared" si="1"/>
        <v>17259.893830378216</v>
      </c>
      <c r="E6" s="1"/>
      <c r="F6" s="16">
        <f t="shared" si="2"/>
        <v>0</v>
      </c>
      <c r="U6">
        <v>2005</v>
      </c>
      <c r="V6" s="1">
        <v>2511661.0989999985</v>
      </c>
      <c r="X6" s="1">
        <v>2511661.0989999995</v>
      </c>
      <c r="Z6" s="1">
        <f t="shared" si="0"/>
        <v>0</v>
      </c>
    </row>
    <row r="7" spans="1:26" x14ac:dyDescent="0.25">
      <c r="A7">
        <v>2006</v>
      </c>
      <c r="B7" s="10">
        <v>2509449.4590518698</v>
      </c>
      <c r="C7" s="1">
        <v>144446.5</v>
      </c>
      <c r="D7" s="1">
        <f t="shared" si="1"/>
        <v>17372.864410365564</v>
      </c>
      <c r="E7" s="1">
        <f t="shared" ref="E7:E35" si="3">+(F7/C7)*1000</f>
        <v>110.7360839349502</v>
      </c>
      <c r="F7" s="10">
        <f t="shared" si="2"/>
        <v>15995.439748109784</v>
      </c>
      <c r="U7">
        <v>2006</v>
      </c>
      <c r="V7" s="1">
        <v>2431627.2600000007</v>
      </c>
      <c r="X7" s="1">
        <v>2447622.6997481105</v>
      </c>
      <c r="Z7" s="1">
        <f t="shared" si="0"/>
        <v>15995.439748109784</v>
      </c>
    </row>
    <row r="8" spans="1:26" x14ac:dyDescent="0.25">
      <c r="A8">
        <v>2007</v>
      </c>
      <c r="B8" s="10">
        <v>2434035.1087990296</v>
      </c>
      <c r="C8" s="1">
        <v>144206.58333333299</v>
      </c>
      <c r="D8" s="1">
        <f t="shared" si="1"/>
        <v>16878.807142755515</v>
      </c>
      <c r="E8" s="1">
        <f t="shared" si="3"/>
        <v>236.8637911774953</v>
      </c>
      <c r="F8" s="10">
        <f t="shared" si="2"/>
        <v>34157.318041086663</v>
      </c>
      <c r="U8">
        <v>2007</v>
      </c>
      <c r="V8" s="1">
        <v>2507356.2030000002</v>
      </c>
      <c r="X8" s="1">
        <v>2541513.5210410869</v>
      </c>
      <c r="Z8" s="1">
        <f t="shared" si="0"/>
        <v>34157.318041086663</v>
      </c>
    </row>
    <row r="9" spans="1:26" x14ac:dyDescent="0.25">
      <c r="A9">
        <v>2008</v>
      </c>
      <c r="B9" s="10">
        <v>2460332.6177630303</v>
      </c>
      <c r="C9" s="1">
        <v>144105.41666666701</v>
      </c>
      <c r="D9" s="1">
        <f t="shared" si="1"/>
        <v>17073.144609505365</v>
      </c>
      <c r="E9" s="1">
        <f t="shared" si="3"/>
        <v>323.24680962099569</v>
      </c>
      <c r="F9" s="10">
        <f t="shared" si="2"/>
        <v>46581.616186604369</v>
      </c>
      <c r="U9">
        <v>2008</v>
      </c>
      <c r="V9" s="1">
        <v>2492189.3150000009</v>
      </c>
      <c r="X9" s="1">
        <v>2538770.9311866052</v>
      </c>
      <c r="Z9" s="1">
        <f t="shared" si="0"/>
        <v>46581.616186604369</v>
      </c>
    </row>
    <row r="10" spans="1:26" x14ac:dyDescent="0.25">
      <c r="A10">
        <v>2009</v>
      </c>
      <c r="B10" s="10">
        <v>2453485.2344641201</v>
      </c>
      <c r="C10" s="1">
        <v>143628.08333333299</v>
      </c>
      <c r="D10" s="1">
        <f t="shared" si="1"/>
        <v>17082.211065715161</v>
      </c>
      <c r="E10" s="1">
        <f t="shared" si="3"/>
        <v>465.48617881755251</v>
      </c>
      <c r="F10" s="10">
        <f t="shared" si="2"/>
        <v>66856.887681722175</v>
      </c>
      <c r="U10">
        <v>2009</v>
      </c>
      <c r="V10" s="1">
        <v>2428553.0609999993</v>
      </c>
      <c r="X10" s="1">
        <v>2495409.9486817215</v>
      </c>
      <c r="Z10" s="1">
        <f t="shared" si="0"/>
        <v>66856.887681722175</v>
      </c>
    </row>
    <row r="11" spans="1:26" x14ac:dyDescent="0.25">
      <c r="A11">
        <v>2010</v>
      </c>
      <c r="B11" s="10">
        <v>2501167.4036882198</v>
      </c>
      <c r="C11" s="1">
        <v>142971.08333333299</v>
      </c>
      <c r="D11" s="1">
        <f t="shared" si="1"/>
        <v>17494.218728530017</v>
      </c>
      <c r="E11" s="1">
        <f t="shared" si="3"/>
        <v>757.15653291175261</v>
      </c>
      <c r="F11" s="10">
        <f t="shared" si="2"/>
        <v>108251.48976330366</v>
      </c>
      <c r="U11">
        <v>2010</v>
      </c>
      <c r="V11" s="1">
        <v>2582025.9240000001</v>
      </c>
      <c r="X11" s="1">
        <v>2690277.4137633038</v>
      </c>
      <c r="Z11" s="1">
        <f t="shared" si="0"/>
        <v>108251.48976330366</v>
      </c>
    </row>
    <row r="12" spans="1:26" x14ac:dyDescent="0.25">
      <c r="A12">
        <v>2011</v>
      </c>
      <c r="B12" s="10">
        <v>2368809.2902774103</v>
      </c>
      <c r="C12" s="1">
        <v>141859.75</v>
      </c>
      <c r="D12" s="1">
        <f t="shared" si="1"/>
        <v>16698.248025091052</v>
      </c>
      <c r="E12" s="1">
        <f t="shared" si="3"/>
        <v>841.28332002988327</v>
      </c>
      <c r="F12" s="10">
        <f t="shared" si="2"/>
        <v>119344.24145860923</v>
      </c>
      <c r="U12">
        <v>2011</v>
      </c>
      <c r="V12" s="1">
        <v>2408979.8930000006</v>
      </c>
      <c r="X12" s="1">
        <v>2528324.1344586099</v>
      </c>
      <c r="Z12" s="1">
        <f t="shared" si="0"/>
        <v>119344.24145860923</v>
      </c>
    </row>
    <row r="13" spans="1:26" x14ac:dyDescent="0.25">
      <c r="A13">
        <v>2012</v>
      </c>
      <c r="B13" s="10">
        <v>2314572.61765086</v>
      </c>
      <c r="C13" s="1">
        <v>140928.91666666701</v>
      </c>
      <c r="D13" s="1">
        <f t="shared" si="1"/>
        <v>16423.68842673656</v>
      </c>
      <c r="E13" s="1">
        <f t="shared" si="3"/>
        <v>889.11902554362882</v>
      </c>
      <c r="F13" s="10">
        <f t="shared" si="2"/>
        <v>125302.58105758624</v>
      </c>
      <c r="U13">
        <v>2012</v>
      </c>
      <c r="V13" s="1">
        <v>2226929.463</v>
      </c>
      <c r="X13" s="1">
        <v>2352232.0440575862</v>
      </c>
      <c r="Z13" s="1">
        <f t="shared" si="0"/>
        <v>125302.58105758624</v>
      </c>
    </row>
    <row r="14" spans="1:26" x14ac:dyDescent="0.25">
      <c r="A14">
        <v>2013</v>
      </c>
      <c r="B14" s="10">
        <v>2272712.9967605602</v>
      </c>
      <c r="C14" s="1">
        <v>140163.75</v>
      </c>
      <c r="D14" s="1">
        <f t="shared" si="1"/>
        <v>16214.69885587793</v>
      </c>
      <c r="E14" s="1">
        <f t="shared" si="3"/>
        <v>1066.945394947576</v>
      </c>
      <c r="F14" s="10">
        <f t="shared" si="2"/>
        <v>149547.06760108331</v>
      </c>
      <c r="U14">
        <v>2013</v>
      </c>
      <c r="V14" s="1">
        <v>2328204.9650000012</v>
      </c>
      <c r="X14" s="1">
        <v>2477752.0326010846</v>
      </c>
      <c r="Z14" s="1">
        <f t="shared" si="0"/>
        <v>149547.06760108331</v>
      </c>
    </row>
    <row r="15" spans="1:26" x14ac:dyDescent="0.25">
      <c r="A15">
        <v>2014</v>
      </c>
      <c r="B15" s="10">
        <v>2287276.3259715596</v>
      </c>
      <c r="C15" s="1">
        <v>138957.83333333299</v>
      </c>
      <c r="D15" s="1">
        <f t="shared" si="1"/>
        <v>16460.218694435353</v>
      </c>
      <c r="E15" s="1">
        <f t="shared" si="3"/>
        <v>1134.1719229196369</v>
      </c>
      <c r="F15" s="10">
        <f t="shared" si="2"/>
        <v>157602.07303641271</v>
      </c>
      <c r="U15">
        <v>2014</v>
      </c>
      <c r="V15" s="1">
        <v>2363375.6529999999</v>
      </c>
      <c r="X15" s="1">
        <v>2520977.7260364126</v>
      </c>
      <c r="Z15" s="1">
        <f t="shared" si="0"/>
        <v>157602.07303641271</v>
      </c>
    </row>
    <row r="16" spans="1:26" x14ac:dyDescent="0.25">
      <c r="A16">
        <v>2015</v>
      </c>
      <c r="B16" s="10">
        <v>2197976.0667325398</v>
      </c>
      <c r="C16" s="1">
        <v>137943.91666666701</v>
      </c>
      <c r="D16" s="1">
        <f t="shared" si="1"/>
        <v>15933.838329701872</v>
      </c>
      <c r="E16" s="1">
        <f t="shared" si="3"/>
        <v>1307.9357885283612</v>
      </c>
      <c r="F16" s="10">
        <f t="shared" si="2"/>
        <v>180421.78541810764</v>
      </c>
      <c r="U16">
        <v>2015</v>
      </c>
      <c r="V16" s="1">
        <v>2229508.6059999983</v>
      </c>
      <c r="X16" s="1">
        <v>2409930.3914181059</v>
      </c>
      <c r="Z16" s="1">
        <f t="shared" si="0"/>
        <v>180421.78541810764</v>
      </c>
    </row>
    <row r="17" spans="1:26" x14ac:dyDescent="0.25">
      <c r="A17">
        <v>2016</v>
      </c>
      <c r="B17" s="10">
        <v>2114799.0029498702</v>
      </c>
      <c r="C17" s="1">
        <v>137013.08333333299</v>
      </c>
      <c r="D17" s="1">
        <f t="shared" si="1"/>
        <v>15435.015047467186</v>
      </c>
      <c r="E17" s="1">
        <f t="shared" si="3"/>
        <v>1587.3271543512969</v>
      </c>
      <c r="F17" s="10">
        <f t="shared" si="2"/>
        <v>217484.58767639659</v>
      </c>
      <c r="U17">
        <v>2016</v>
      </c>
      <c r="V17" s="1">
        <v>2098311.89</v>
      </c>
      <c r="X17" s="1">
        <v>2315796.4776763967</v>
      </c>
      <c r="Z17" s="1">
        <f t="shared" si="0"/>
        <v>217484.58767639659</v>
      </c>
    </row>
    <row r="18" spans="1:26" x14ac:dyDescent="0.25">
      <c r="A18">
        <v>2017</v>
      </c>
      <c r="B18" s="10">
        <v>2041525.99020448</v>
      </c>
      <c r="C18" s="1">
        <v>135896.25</v>
      </c>
      <c r="D18" s="1">
        <f t="shared" si="1"/>
        <v>15022.680833389295</v>
      </c>
      <c r="E18" s="1">
        <f t="shared" si="3"/>
        <v>1619.4788526134539</v>
      </c>
      <c r="F18" s="10">
        <f t="shared" si="2"/>
        <v>220081.10302447109</v>
      </c>
      <c r="U18">
        <v>2017</v>
      </c>
      <c r="V18" s="1">
        <v>1918155.5690000006</v>
      </c>
      <c r="X18" s="1">
        <v>2138236.6720244717</v>
      </c>
      <c r="Z18" s="1">
        <f t="shared" si="0"/>
        <v>220081.10302447109</v>
      </c>
    </row>
    <row r="19" spans="1:26" x14ac:dyDescent="0.25">
      <c r="A19">
        <v>2018</v>
      </c>
      <c r="B19" s="1">
        <v>2055732.64253328</v>
      </c>
      <c r="C19" s="1">
        <v>134966.75</v>
      </c>
      <c r="D19" s="1">
        <f t="shared" si="1"/>
        <v>15231.400641515633</v>
      </c>
      <c r="E19" s="1">
        <f t="shared" si="3"/>
        <v>1896.7465366339452</v>
      </c>
      <c r="F19" s="10">
        <f t="shared" si="2"/>
        <v>255997.71562323952</v>
      </c>
      <c r="U19">
        <v>2018</v>
      </c>
      <c r="V19" s="1">
        <v>2168212.3319999999</v>
      </c>
      <c r="X19" s="1">
        <v>2424210.0476232395</v>
      </c>
      <c r="Z19" s="1">
        <f t="shared" si="0"/>
        <v>255997.71562323952</v>
      </c>
    </row>
    <row r="20" spans="1:26" x14ac:dyDescent="0.25">
      <c r="A20">
        <v>2019</v>
      </c>
      <c r="B20" s="1">
        <v>2041690.0464846401</v>
      </c>
      <c r="C20" s="1">
        <v>133978.08333333299</v>
      </c>
      <c r="D20" s="1">
        <f t="shared" si="1"/>
        <v>15238.985330197504</v>
      </c>
      <c r="E20" s="1">
        <f t="shared" si="3"/>
        <v>1933.6395029084813</v>
      </c>
      <c r="F20" s="10">
        <f t="shared" si="2"/>
        <v>259065.31445729709</v>
      </c>
      <c r="U20">
        <v>2019</v>
      </c>
      <c r="V20" s="1">
        <v>2030979.8189999994</v>
      </c>
      <c r="X20" s="1">
        <v>2290045.1334572965</v>
      </c>
      <c r="Z20" s="1">
        <f t="shared" si="0"/>
        <v>259065.31445729709</v>
      </c>
    </row>
    <row r="21" spans="1:26" x14ac:dyDescent="0.25">
      <c r="A21">
        <v>2020</v>
      </c>
      <c r="B21" s="1">
        <v>2069317.68568886</v>
      </c>
      <c r="C21" s="1">
        <v>134284.33333333299</v>
      </c>
      <c r="D21" s="1">
        <f t="shared" si="1"/>
        <v>15409.971024335418</v>
      </c>
      <c r="E21" s="1">
        <f t="shared" si="3"/>
        <v>1960.0859424247551</v>
      </c>
      <c r="F21" s="10">
        <f t="shared" si="2"/>
        <v>263208.83405454597</v>
      </c>
      <c r="U21">
        <v>2020</v>
      </c>
      <c r="V21" s="1">
        <v>1953008.3879999989</v>
      </c>
      <c r="X21" s="1">
        <v>2216217.2220545448</v>
      </c>
      <c r="Z21" s="1">
        <f t="shared" si="0"/>
        <v>263208.83405454597</v>
      </c>
    </row>
    <row r="22" spans="1:26" x14ac:dyDescent="0.25">
      <c r="A22">
        <v>2021</v>
      </c>
      <c r="B22" s="1">
        <v>2026264.9266751001</v>
      </c>
      <c r="C22" s="1">
        <v>133906.34150496</v>
      </c>
      <c r="D22" s="1">
        <f t="shared" si="1"/>
        <v>15131.956439867679</v>
      </c>
      <c r="E22" s="1">
        <f t="shared" si="3"/>
        <v>2026.5607738599974</v>
      </c>
      <c r="F22" s="10">
        <f t="shared" si="2"/>
        <v>271369.3390650528</v>
      </c>
      <c r="U22">
        <v>2021</v>
      </c>
      <c r="V22" s="1">
        <v>2025038.960999998</v>
      </c>
      <c r="X22" s="1">
        <v>2296408.3000650508</v>
      </c>
      <c r="Z22" s="1">
        <f t="shared" si="0"/>
        <v>271369.3390650528</v>
      </c>
    </row>
    <row r="23" spans="1:26" x14ac:dyDescent="0.25">
      <c r="A23">
        <v>2022</v>
      </c>
      <c r="B23" s="1">
        <v>1972818.72778548</v>
      </c>
      <c r="C23" s="1">
        <v>132497.763463179</v>
      </c>
      <c r="D23" s="1">
        <f t="shared" si="1"/>
        <v>14889.449272354883</v>
      </c>
      <c r="E23" s="1">
        <f t="shared" si="3"/>
        <v>2032.3792865446148</v>
      </c>
      <c r="F23" s="10">
        <f t="shared" si="2"/>
        <v>269285.70997605287</v>
      </c>
      <c r="U23">
        <v>2022</v>
      </c>
      <c r="V23" s="1">
        <v>1946000.3716405123</v>
      </c>
      <c r="X23" s="1">
        <v>2215286.0816165651</v>
      </c>
      <c r="Z23" s="1">
        <f t="shared" si="0"/>
        <v>269285.70997605287</v>
      </c>
    </row>
    <row r="24" spans="1:26" x14ac:dyDescent="0.25">
      <c r="A24">
        <v>2023</v>
      </c>
      <c r="B24" s="1">
        <v>1958637.3344876298</v>
      </c>
      <c r="C24" s="1">
        <v>131195.01749567501</v>
      </c>
      <c r="D24" s="1">
        <f t="shared" si="1"/>
        <v>14929.205177721009</v>
      </c>
      <c r="E24" s="1">
        <f t="shared" si="3"/>
        <v>2110.0917193744262</v>
      </c>
      <c r="F24" s="10">
        <f t="shared" si="2"/>
        <v>276833.52004080685</v>
      </c>
      <c r="U24">
        <v>2023</v>
      </c>
      <c r="V24" s="1">
        <v>1950267.9187463303</v>
      </c>
      <c r="X24" s="1">
        <v>2227101.4387871372</v>
      </c>
      <c r="Z24" s="1">
        <f t="shared" si="0"/>
        <v>276833.52004080685</v>
      </c>
    </row>
    <row r="25" spans="1:26" x14ac:dyDescent="0.25">
      <c r="A25">
        <v>2024</v>
      </c>
      <c r="B25" s="1">
        <v>1928719.1507623699</v>
      </c>
      <c r="C25" s="1">
        <v>130081.979345206</v>
      </c>
      <c r="D25" s="1">
        <f t="shared" si="1"/>
        <v>14826.951130901978</v>
      </c>
      <c r="E25" s="1">
        <f t="shared" si="3"/>
        <v>2163.7223487290403</v>
      </c>
      <c r="F25" s="10">
        <f t="shared" si="2"/>
        <v>281461.28587613162</v>
      </c>
      <c r="U25">
        <v>2024</v>
      </c>
      <c r="V25" s="1">
        <v>1928240.9672778342</v>
      </c>
      <c r="X25" s="1">
        <v>2209702.2531539658</v>
      </c>
      <c r="Z25" s="1">
        <f t="shared" si="0"/>
        <v>281461.28587613162</v>
      </c>
    </row>
    <row r="26" spans="1:26" x14ac:dyDescent="0.25">
      <c r="A26">
        <v>2025</v>
      </c>
      <c r="B26" s="1">
        <v>1908553.0301423301</v>
      </c>
      <c r="C26" s="1">
        <v>129098.52513434899</v>
      </c>
      <c r="D26" s="1">
        <f t="shared" si="1"/>
        <v>14783.693525206085</v>
      </c>
      <c r="E26" s="1">
        <f t="shared" si="3"/>
        <v>2212.0425141855667</v>
      </c>
      <c r="F26" s="10">
        <f t="shared" si="2"/>
        <v>285571.42611583392</v>
      </c>
      <c r="U26">
        <v>2025</v>
      </c>
      <c r="V26" s="1">
        <v>1906910.575959747</v>
      </c>
      <c r="X26" s="1">
        <v>2192482.0020755809</v>
      </c>
      <c r="Z26" s="1">
        <f t="shared" si="0"/>
        <v>285571.42611583392</v>
      </c>
    </row>
    <row r="27" spans="1:26" x14ac:dyDescent="0.25">
      <c r="A27">
        <v>2026</v>
      </c>
      <c r="B27" s="1">
        <v>1890344.6787220901</v>
      </c>
      <c r="C27" s="1">
        <v>128204.432200333</v>
      </c>
      <c r="D27" s="1">
        <f t="shared" si="1"/>
        <v>14744.76854098325</v>
      </c>
      <c r="E27" s="1">
        <f t="shared" si="3"/>
        <v>2257.4288638710473</v>
      </c>
      <c r="F27" s="10">
        <f t="shared" si="2"/>
        <v>289412.38572523044</v>
      </c>
      <c r="U27">
        <v>2026</v>
      </c>
      <c r="V27" s="1">
        <v>1889958.6535715382</v>
      </c>
      <c r="X27" s="1">
        <v>2179371.0392967686</v>
      </c>
      <c r="Z27" s="1">
        <f t="shared" si="0"/>
        <v>289412.38572523044</v>
      </c>
    </row>
    <row r="28" spans="1:26" x14ac:dyDescent="0.25">
      <c r="A28">
        <v>2027</v>
      </c>
      <c r="B28" s="1">
        <v>1872990.84737411</v>
      </c>
      <c r="C28" s="1">
        <v>127373.09305941001</v>
      </c>
      <c r="D28" s="1">
        <f t="shared" si="1"/>
        <v>14704.760655380333</v>
      </c>
      <c r="E28" s="1">
        <f t="shared" si="3"/>
        <v>2300.6923319550519</v>
      </c>
      <c r="F28" s="10">
        <f t="shared" si="2"/>
        <v>293046.29849918187</v>
      </c>
      <c r="U28">
        <v>2027</v>
      </c>
      <c r="V28" s="1">
        <v>1875195.8379773512</v>
      </c>
      <c r="X28" s="1">
        <v>2168242.136476533</v>
      </c>
      <c r="Z28" s="1">
        <f t="shared" si="0"/>
        <v>293046.29849918187</v>
      </c>
    </row>
    <row r="29" spans="1:26" x14ac:dyDescent="0.25">
      <c r="A29">
        <v>2028</v>
      </c>
      <c r="B29" s="1">
        <v>1861629.52319632</v>
      </c>
      <c r="C29" s="1">
        <v>126584.15200875601</v>
      </c>
      <c r="D29" s="1">
        <f t="shared" si="1"/>
        <v>14706.655561965992</v>
      </c>
      <c r="E29" s="1">
        <f t="shared" si="3"/>
        <v>2338.2154270887127</v>
      </c>
      <c r="F29" s="10">
        <f t="shared" si="2"/>
        <v>295981.01705181599</v>
      </c>
      <c r="U29">
        <v>2028</v>
      </c>
      <c r="V29" s="1">
        <v>1861374.4151975717</v>
      </c>
      <c r="X29" s="1">
        <v>2157355.4322493877</v>
      </c>
      <c r="Z29" s="1">
        <f t="shared" si="0"/>
        <v>295981.01705181599</v>
      </c>
    </row>
    <row r="30" spans="1:26" x14ac:dyDescent="0.25">
      <c r="A30">
        <v>2029</v>
      </c>
      <c r="B30" s="1">
        <v>1847787.2100079102</v>
      </c>
      <c r="C30" s="1">
        <v>125827.49682842501</v>
      </c>
      <c r="D30" s="1">
        <f t="shared" si="1"/>
        <v>14685.082804496247</v>
      </c>
      <c r="E30" s="1">
        <f t="shared" si="3"/>
        <v>2371.7511244869388</v>
      </c>
      <c r="F30" s="10">
        <f t="shared" si="2"/>
        <v>298431.50709419372</v>
      </c>
      <c r="U30">
        <v>2029</v>
      </c>
      <c r="V30" s="1">
        <v>1848295.157462812</v>
      </c>
      <c r="X30" s="1">
        <v>2146726.6645570057</v>
      </c>
      <c r="Z30" s="1">
        <f t="shared" si="0"/>
        <v>298431.50709419372</v>
      </c>
    </row>
    <row r="31" spans="1:26" x14ac:dyDescent="0.25">
      <c r="A31">
        <v>2030</v>
      </c>
      <c r="B31" s="1">
        <v>1832234.2282155501</v>
      </c>
      <c r="C31" s="1">
        <v>125098.902058423</v>
      </c>
      <c r="D31" s="1">
        <f t="shared" si="1"/>
        <v>14646.285443495501</v>
      </c>
      <c r="E31" s="1">
        <f t="shared" si="3"/>
        <v>2401.0383196268617</v>
      </c>
      <c r="F31" s="10">
        <f t="shared" si="2"/>
        <v>300367.25758552132</v>
      </c>
      <c r="U31">
        <v>2030</v>
      </c>
      <c r="V31" s="1">
        <v>1833092.7430093559</v>
      </c>
      <c r="X31" s="1">
        <v>2133460.0005948772</v>
      </c>
      <c r="Z31" s="1">
        <f t="shared" si="0"/>
        <v>300367.25758552132</v>
      </c>
    </row>
    <row r="32" spans="1:26" x14ac:dyDescent="0.25">
      <c r="A32">
        <v>2031</v>
      </c>
      <c r="B32" s="1">
        <v>1820889.4001786299</v>
      </c>
      <c r="C32" s="1">
        <v>124390.56231345399</v>
      </c>
      <c r="D32" s="1">
        <f t="shared" si="1"/>
        <v>14638.485157661224</v>
      </c>
      <c r="E32" s="1">
        <f t="shared" si="3"/>
        <v>2428.9636566635622</v>
      </c>
      <c r="F32" s="10">
        <f t="shared" si="2"/>
        <v>302140.15509132389</v>
      </c>
      <c r="U32">
        <v>2031</v>
      </c>
      <c r="V32" s="1">
        <v>1821179.7705891179</v>
      </c>
      <c r="X32" s="1">
        <v>2123319.9256804418</v>
      </c>
      <c r="Z32" s="1">
        <f t="shared" si="0"/>
        <v>302140.15509132389</v>
      </c>
    </row>
    <row r="33" spans="1:26" x14ac:dyDescent="0.25">
      <c r="A33">
        <v>2032</v>
      </c>
      <c r="B33" s="1">
        <v>1809985.3223697301</v>
      </c>
      <c r="C33" s="1">
        <v>123695.15628297</v>
      </c>
      <c r="D33" s="1">
        <f t="shared" si="1"/>
        <v>14632.628930344978</v>
      </c>
      <c r="E33" s="1">
        <f t="shared" si="3"/>
        <v>2453.2732103741205</v>
      </c>
      <c r="F33" s="10">
        <f t="shared" si="2"/>
        <v>303458.0131620504</v>
      </c>
      <c r="U33">
        <v>2032</v>
      </c>
      <c r="V33" s="1">
        <v>1810449.9285719744</v>
      </c>
      <c r="X33" s="1">
        <v>2113907.9417340248</v>
      </c>
      <c r="Z33" s="1">
        <f t="shared" si="0"/>
        <v>303458.0131620504</v>
      </c>
    </row>
    <row r="34" spans="1:26" x14ac:dyDescent="0.25">
      <c r="A34">
        <v>2033</v>
      </c>
      <c r="B34" s="1">
        <v>1799557.2176805199</v>
      </c>
      <c r="C34" s="1">
        <v>123009.892696043</v>
      </c>
      <c r="D34" s="1">
        <f t="shared" si="1"/>
        <v>14629.369868057844</v>
      </c>
      <c r="E34" s="1">
        <f t="shared" si="3"/>
        <v>2473.291648371513</v>
      </c>
      <c r="F34" s="10">
        <f t="shared" si="2"/>
        <v>304239.34027219913</v>
      </c>
      <c r="U34">
        <v>2033</v>
      </c>
      <c r="V34" s="1">
        <v>1800060.9732930718</v>
      </c>
      <c r="X34" s="1">
        <v>2104300.313565271</v>
      </c>
      <c r="Z34" s="1">
        <f t="shared" si="0"/>
        <v>304239.34027219913</v>
      </c>
    </row>
    <row r="35" spans="1:26" x14ac:dyDescent="0.25">
      <c r="A35">
        <v>2034</v>
      </c>
      <c r="B35" s="1">
        <v>1790630.5049002999</v>
      </c>
      <c r="C35" s="1">
        <v>122324.05596586601</v>
      </c>
      <c r="D35" s="1">
        <f t="shared" si="1"/>
        <v>14638.416710119289</v>
      </c>
      <c r="E35" s="1">
        <f t="shared" si="3"/>
        <v>2489.428204520204</v>
      </c>
      <c r="F35" s="10">
        <f t="shared" si="2"/>
        <v>304516.95501273475</v>
      </c>
      <c r="U35">
        <v>2034</v>
      </c>
      <c r="V35" s="1">
        <v>1790975.5707045386</v>
      </c>
      <c r="X35" s="1">
        <v>2095492.5257172734</v>
      </c>
      <c r="Z35" s="1">
        <f t="shared" si="0"/>
        <v>304516.95501273475</v>
      </c>
    </row>
    <row r="36" spans="1:26" x14ac:dyDescent="0.25">
      <c r="A36">
        <v>2035</v>
      </c>
      <c r="B36" s="1">
        <v>1781632.3790863401</v>
      </c>
      <c r="C36" s="1">
        <v>121634.28032709099</v>
      </c>
      <c r="D36" s="1">
        <f t="shared" si="1"/>
        <v>14647.452792874592</v>
      </c>
      <c r="E36" s="1">
        <f>+(F36/C36)*1000</f>
        <v>2501.6806751947706</v>
      </c>
      <c r="F36" s="10">
        <f>+Z36</f>
        <v>304290.12853550701</v>
      </c>
      <c r="U36">
        <v>2035</v>
      </c>
      <c r="V36" s="1">
        <v>1782042.6645723165</v>
      </c>
      <c r="X36" s="1">
        <v>2086332.7931078235</v>
      </c>
      <c r="Z36" s="1">
        <f t="shared" si="0"/>
        <v>304290.12853550701</v>
      </c>
    </row>
    <row r="37" spans="1:26" x14ac:dyDescent="0.25">
      <c r="A37">
        <v>2036</v>
      </c>
      <c r="B37" s="1">
        <v>1773064.23391998</v>
      </c>
      <c r="C37" s="1">
        <v>120939.629755856</v>
      </c>
      <c r="D37" s="1">
        <f t="shared" si="1"/>
        <v>14660.738068235458</v>
      </c>
      <c r="E37" s="1">
        <f>+(F37/C37)*1000</f>
        <v>2510.2471986423134</v>
      </c>
      <c r="F37" s="10">
        <f>+Z37</f>
        <v>303588.36679947609</v>
      </c>
      <c r="U37">
        <v>2036</v>
      </c>
      <c r="V37" s="1">
        <v>1773501.2432023468</v>
      </c>
      <c r="X37" s="1">
        <v>2077089.6100018229</v>
      </c>
      <c r="Z37" s="1">
        <f t="shared" si="0"/>
        <v>303588.36679947609</v>
      </c>
    </row>
    <row r="38" spans="1:26" x14ac:dyDescent="0.25">
      <c r="A38">
        <v>2037</v>
      </c>
      <c r="B38" s="1">
        <v>1764798.1562618199</v>
      </c>
      <c r="C38" s="1">
        <v>120229.258732691</v>
      </c>
      <c r="D38" s="1">
        <f t="shared" si="1"/>
        <v>14678.607976661853</v>
      </c>
      <c r="E38" s="1">
        <f>+(F38/C38)*1000</f>
        <v>2515.3930197202808</v>
      </c>
      <c r="F38" s="10">
        <f>+Z38</f>
        <v>302423.83818235458</v>
      </c>
      <c r="U38">
        <v>2037</v>
      </c>
      <c r="V38" s="1">
        <v>1765220.736631497</v>
      </c>
      <c r="X38" s="1">
        <v>2067644.5748138516</v>
      </c>
      <c r="Z38" s="1">
        <f t="shared" si="0"/>
        <v>302423.83818235458</v>
      </c>
    </row>
    <row r="39" spans="1:26" x14ac:dyDescent="0.25">
      <c r="B39" s="1"/>
      <c r="C39" s="1"/>
      <c r="D39" s="1"/>
      <c r="E39" s="17"/>
      <c r="F39" s="16"/>
    </row>
    <row r="40" spans="1:26" x14ac:dyDescent="0.25">
      <c r="B40" s="1"/>
      <c r="C40" s="1"/>
      <c r="D40" s="1"/>
      <c r="E40" s="17"/>
      <c r="F40" s="16"/>
    </row>
  </sheetData>
  <pageMargins left="0.7" right="0.7" top="1.8125" bottom="0.75" header="0.3" footer="0.3"/>
  <pageSetup orientation="portrait" r:id="rId1"/>
  <headerFooter>
    <oddHeader>&amp;R&amp;"Times New Roman,Regular"&amp;12KPSC Case No. 2023-00092
Commission Staff's Dated May 22, 2023
Item No. 8
Attachment 13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cyODE8L1VzZXJOYW1lPjxEYXRlVGltZT41LzUvMjAyMyA1OjM2OjM1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6F5020F2-DFE0-4FF1-AE9C-0AA2ED3A155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01FF133-EF0F-47DA-8207-C3E670459B6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Coal Production</vt:lpstr>
      <vt:lpstr>Sales</vt:lpstr>
      <vt:lpstr>Peaks</vt:lpstr>
      <vt:lpstr>Efficiencies</vt:lpstr>
      <vt:lpstr>Res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s212374</cp:lastModifiedBy>
  <dcterms:created xsi:type="dcterms:W3CDTF">2023-05-05T17:35:38Z</dcterms:created>
  <dcterms:modified xsi:type="dcterms:W3CDTF">2023-06-20T16:52:00Z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c54f02f8-2b02-468a-8491-1f1e11d67a46</vt:lpwstr>
  </property>
  <property fmtid="{D5CDD505-2E9C-101B-9397-08002B2CF9AE}" pid="3" name="bjClsUserRVM">
    <vt:lpwstr>[]</vt:lpwstr>
  </property>
  <property fmtid="{D5CDD505-2E9C-101B-9397-08002B2CF9AE}" pid="4" name="bjSaver">
    <vt:lpwstr>laB92PiTOE+fMBo2q6pNUjoWMyCT+M9K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{6F5020F2-DFE0-4FF1-AE9C-0AA2ED3A155F}</vt:lpwstr>
  </property>
</Properties>
</file>