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CD3C8E23-9B49-4621-8654-0109BB807A73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3" l="1"/>
  <c r="E40" i="3"/>
  <c r="E29" i="3"/>
  <c r="E25" i="3"/>
  <c r="E21" i="3"/>
  <c r="E17" i="3"/>
  <c r="C24" i="4" l="1"/>
  <c r="C33" i="4"/>
  <c r="C32" i="4"/>
  <c r="B50" i="1"/>
  <c r="B48" i="1"/>
  <c r="D34" i="1"/>
  <c r="B40" i="1"/>
  <c r="B38" i="1"/>
  <c r="B57" i="1" s="1"/>
  <c r="B23" i="1"/>
  <c r="B45" i="1"/>
  <c r="D29" i="1"/>
  <c r="B32" i="1"/>
  <c r="B21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A41" i="1"/>
  <c r="B39" i="3" l="1"/>
  <c r="B42" i="3" s="1"/>
  <c r="E16" i="3"/>
  <c r="B18" i="3"/>
  <c r="E23" i="3"/>
  <c r="B34" i="3"/>
  <c r="C21" i="4"/>
  <c r="E30" i="3"/>
  <c r="E12" i="3"/>
  <c r="E32" i="3" l="1"/>
  <c r="D21" i="4"/>
  <c r="D24" i="4" s="1"/>
  <c r="B15" i="3"/>
  <c r="F21" i="4" l="1"/>
  <c r="F24" i="4" s="1"/>
  <c r="E33" i="4" s="1"/>
  <c r="B17" i="3"/>
  <c r="B20" i="3" s="1"/>
  <c r="B22" i="3" s="1"/>
  <c r="E38" i="3" l="1"/>
  <c r="E42" i="3" l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<sst xmlns="http://schemas.openxmlformats.org/spreadsheetml/2006/main" count="181" uniqueCount="120">
  <si>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</si>
  <si>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</si>
  <si>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</si>
  <si>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</si>
  <si>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</si>
  <si>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</si>
  <si>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</si>
  <si>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</si>
  <si>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</si>
  <si>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</si>
  <si>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</si>
  <si>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</si>
  <si>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</si>
  <si>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</si>
  <si>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</si>
  <si>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</si>
  <si>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</si>
  <si>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</si>
  <si>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</si>
  <si>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</si>
  <si>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</si>
  <si>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</si>
  <si>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</si>
  <si>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</si>
  <si>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</si>
  <si>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</si>
  <si>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</si>
  <si>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</si>
  <si>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</si>
  <si>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</si>
  <si>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</si>
  <si>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</si>
  <si>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</si>
  <si>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</si>
  <si>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</si>
  <si>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</si>
  <si>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</si>
  <si>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</si>
  <si>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</si>
  <si>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</si>
  <si>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</si>
  <si>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</si>
  <si>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</si>
  <si>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</si>
  <si>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</si>
  <si>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</si>
  <si>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</si>
  <si>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</si>
  <si>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</si>
  <si>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</si>
  <si>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</si>
  <si>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</si>
  <si>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</si>
  <si>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</si>
  <si>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</si>
  <si>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</si>
  <si>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</si>
  <si>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</si>
  <si>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</si>
  <si>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</si>
  <si>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</si>
  <si>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</si>
  <si>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</si>
  <si>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</si>
  <si>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</si>
  <si>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</si>
  <si>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</si>
  <si>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</si>
  <si>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</si>
  <si>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</si>
  <si>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</si>
  <si>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</si>
  <si>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</si>
  <si>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</si>
  <si>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</si>
  <si>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</si>
  <si>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</si>
  <si>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</si>
  <si>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</si>
  <si>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</si>
  <si>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</si>
  <si>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</si>
  <si>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</si>
  <si>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</si>
  <si>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</si>
  <si>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</si>
  <si>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</si>
  <si>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</si>
  <si>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</si>
  <si>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</si>
  <si>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</si>
  <si>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</si>
  <si>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</si>
  <si>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</si>
  <si>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</si>
  <si>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</si>
  <si>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</si>
  <si>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</si>
  <si>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</si>
  <si>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</si>
  <si>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</si>
  <si>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</si>
  <si>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</si>
  <si>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</si>
  <si>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</si>
  <si>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</si>
  <si>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</si>
  <si>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</si>
  <si>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</si>
  <si>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</si>
  <si>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</si>
  <si>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</si>
  <si>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</si>
  <si>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</si>
  <si>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</si>
  <si>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</si>
  <si>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May 2022</t>
  </si>
  <si>
    <t>March 2022</t>
  </si>
  <si>
    <t>July 01, 2022</t>
  </si>
  <si>
    <t>June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</si>
</sst>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6" transitionEvaluation="1" transitionEntry="1">
    <pageSetUpPr fitToPage="1"/>
  </sheetPr>
  <dimension ref="A1:D57"/>
  <sheetViews>
    <sheetView showGridLines="0" topLeftCell="A46" zoomScale="154" zoomScaleNormal="154" workbookViewId="0">
      <selection activeCell="E46" sqref="E46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91906034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91906034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7.0699999999999999E-3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649776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649776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7.0699999999999999E-3</v>
      </c>
      <c r="C23" s="2" t="s">
        <v>0</v>
      </c>
    </row>
    <row r="24" spans="1:4" x14ac:dyDescent="0.15">
      <c r="A24" s="5" t="str">
        <f>A7</f>
        <v>May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1.421E-2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83216565</v>
      </c>
      <c r="C29" s="2" t="s">
        <v>0</v>
      </c>
      <c r="D29" s="13">
        <f>B34/B29</f>
        <v>1.4220300369283448E-2</v>
      </c>
    </row>
    <row r="30" spans="1:4" x14ac:dyDescent="0.15">
      <c r="A30" s="1" t="s">
        <v>60</v>
      </c>
      <c r="B30" s="6">
        <v>-388091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82828474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1183364.55</v>
      </c>
      <c r="C34" s="2" t="s">
        <v>0</v>
      </c>
      <c r="D34" s="13">
        <f>B34/B29</f>
        <v>1.4220300369283448E-2</v>
      </c>
    </row>
    <row r="35" spans="1:4" x14ac:dyDescent="0.15">
      <c r="A35" s="1" t="s">
        <v>72</v>
      </c>
      <c r="B35" s="11">
        <v>-4649.51</v>
      </c>
      <c r="C35" s="2" t="s">
        <v>0</v>
      </c>
    </row>
    <row r="36" spans="1:4" x14ac:dyDescent="0.15">
      <c r="A36" s="1" t="s">
        <v>76</v>
      </c>
      <c r="B36" s="11">
        <v>1112.5999999999999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1179827.6400000001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1.4244E-2</v>
      </c>
      <c r="C40" s="2" t="s">
        <v>0</v>
      </c>
    </row>
    <row r="41" spans="1:4" x14ac:dyDescent="0.15">
      <c r="A41" s="5" t="str">
        <f>A7</f>
        <v>May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91906034</v>
      </c>
      <c r="C44" s="2" t="s">
        <v>0</v>
      </c>
    </row>
    <row r="45" spans="1:4" x14ac:dyDescent="0.15">
      <c r="A45" s="1" t="s">
        <v>87</v>
      </c>
      <c r="B45" s="7">
        <f>B32</f>
        <v>82828474</v>
      </c>
      <c r="C45" s="2" t="s">
        <v>0</v>
      </c>
    </row>
    <row r="46" spans="1:4" ht="12.75" thickBot="1" x14ac:dyDescent="0.2">
      <c r="A46" s="1" t="s">
        <v>89</v>
      </c>
      <c r="B46" s="35">
        <v>78297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8999263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9.7919999999999993E-2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1.4239999999999999E-2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4" zoomScale="130" zoomScaleNormal="130" workbookViewId="0">
      <selection activeCell="G31" sqref="G31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May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1337726011</v>
      </c>
      <c r="D15" s="6">
        <v>1272648940</v>
      </c>
      <c r="E15" s="6">
        <v>1140563</v>
      </c>
      <c r="F15" s="7">
        <f>C15-D15-E15</f>
        <v>63936508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89692010</v>
      </c>
      <c r="D18" s="6">
        <v>82509572</v>
      </c>
      <c r="E18" s="6">
        <v>78442</v>
      </c>
      <c r="F18" s="7">
        <f>C18-D18-E18</f>
        <v>7103996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91906034</v>
      </c>
      <c r="D21" s="7">
        <f>BACKUP!B45</f>
        <v>82828474</v>
      </c>
      <c r="E21" s="7">
        <f>BACKUP!B46</f>
        <v>78297</v>
      </c>
      <c r="F21" s="7">
        <f>C21-D21-E21</f>
        <v>8999263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1339940035</v>
      </c>
      <c r="D24" s="37">
        <f>D15-D18+D21</f>
        <v>1272967842</v>
      </c>
      <c r="E24" s="37">
        <f>E15-E18+E21</f>
        <v>1140418</v>
      </c>
      <c r="F24" s="37">
        <f>F15-F18+F21</f>
        <v>65831775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65831775</v>
      </c>
      <c r="F32" s="1" t="s">
        <v>64</v>
      </c>
    </row>
    <row r="33" spans="1:6" ht="12.75" thickBot="1" x14ac:dyDescent="0.2">
      <c r="B33" s="40" t="s">
        <v>14</v>
      </c>
      <c r="C33" s="7">
        <f>C24</f>
        <v>1339940035</v>
      </c>
      <c r="D33" s="3" t="s">
        <v>65</v>
      </c>
      <c r="E33" s="39">
        <f>ROUND(C32/C33,5)</f>
        <v>4.913E-2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10" zoomScale="140" zoomScaleNormal="140" workbookViewId="0">
      <selection activeCell="E21" sqref="E21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May 2022</v>
      </c>
      <c r="C12" s="48"/>
      <c r="D12" s="42" t="s">
        <v>11</v>
      </c>
      <c r="E12" s="52" t="str">
        <f>B12</f>
        <v>May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91906034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649776</v>
      </c>
    </row>
    <row r="17" spans="1:8" x14ac:dyDescent="0.15">
      <c r="A17" s="17" t="s">
        <v>25</v>
      </c>
      <c r="B17" s="18">
        <f>COMP!D21</f>
        <v>82828474</v>
      </c>
      <c r="C17" s="20"/>
      <c r="D17" s="17" t="s">
        <v>26</v>
      </c>
      <c r="E17" s="22">
        <f>B42</f>
        <v>274202.35999999987</v>
      </c>
    </row>
    <row r="18" spans="1:8" x14ac:dyDescent="0.15">
      <c r="A18" s="17" t="s">
        <v>28</v>
      </c>
      <c r="B18" s="47">
        <f>COMP!E21</f>
        <v>78297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82906771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923978.35999999987</v>
      </c>
    </row>
    <row r="22" spans="1:8" ht="13.5" thickTop="1" thickBot="1" x14ac:dyDescent="0.2">
      <c r="A22" s="17" t="s">
        <v>37</v>
      </c>
      <c r="B22" s="46">
        <f>B15-B20</f>
        <v>8999263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91906034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7.0699999999999999E-3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1.421E-2</v>
      </c>
      <c r="C29" s="20"/>
      <c r="D29" s="17" t="s">
        <v>52</v>
      </c>
      <c r="E29" s="25">
        <f>COMP!E33</f>
        <v>4.913E-2</v>
      </c>
    </row>
    <row r="30" spans="1:8" x14ac:dyDescent="0.15">
      <c r="A30" s="17" t="s">
        <v>50</v>
      </c>
      <c r="B30" s="18">
        <f>BACKUP!B29</f>
        <v>83216565</v>
      </c>
      <c r="C30" s="20"/>
      <c r="D30" s="17" t="s">
        <v>54</v>
      </c>
      <c r="E30" s="26" t="str">
        <f>B12</f>
        <v>May 2022</v>
      </c>
    </row>
    <row r="31" spans="1:8" x14ac:dyDescent="0.15">
      <c r="A31" s="17" t="s">
        <v>51</v>
      </c>
      <c r="B31" s="47">
        <f>BACKUP!B30</f>
        <v>-388091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9.7919999999999993E-2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82828474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1454030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0.95086999999999999</v>
      </c>
    </row>
    <row r="39" spans="1:5" x14ac:dyDescent="0.15">
      <c r="A39" s="17" t="s">
        <v>70</v>
      </c>
      <c r="B39" s="45">
        <f>BACKUP!B38</f>
        <v>1179827.6400000001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1.005E-2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1.057E-2</v>
      </c>
    </row>
    <row r="42" spans="1:5" ht="12.75" thickBot="1" x14ac:dyDescent="0.2">
      <c r="A42" s="17" t="s">
        <v>80</v>
      </c>
      <c r="B42" s="50">
        <f>+B37-B39</f>
        <v>274202.35999999987</v>
      </c>
      <c r="C42" s="20"/>
      <c r="D42" s="17" t="s">
        <v>83</v>
      </c>
      <c r="E42" s="58">
        <f>E41*100</f>
        <v>1.0569999999999999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1.0569999999999999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2022-06-13T13:01:18Z</cp:lastPrinted>
  <dcterms:created xsi:type="dcterms:W3CDTF">1999-02-10T19:57:02Z</dcterms:created>
  <dcterms:modified xsi:type="dcterms:W3CDTF">2024-06-13T15:34:00Z</dcterms:modified>
</cp:coreProperties>
</file>