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0\"/>
    </mc:Choice>
  </mc:AlternateContent>
  <xr:revisionPtr revIDLastSave="0" documentId="13_ncr:1_{42CD5D44-5989-4F36-869E-E6DA34EF9186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<sst xmlns="http://schemas.openxmlformats.org/spreadsheetml/2006/main" count="181" uniqueCount="120">
  <si>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</si>
  <si>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</si>
  <si>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</si>
  <si>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</si>
  <si>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</si>
  <si>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</si>
  <si>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</si>
  <si>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</si>
  <si>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</si>
  <si>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</si>
  <si>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</si>
  <si>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</si>
  <si>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</si>
  <si>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</si>
  <si>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</si>
  <si>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</si>
  <si>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</si>
  <si>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</si>
  <si>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</si>
  <si>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</si>
  <si>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</si>
  <si>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</si>
  <si>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</si>
  <si>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</si>
  <si>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</si>
  <si>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</si>
  <si>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</si>
  <si>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</si>
  <si>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</si>
  <si>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</si>
  <si>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</si>
  <si>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</si>
  <si>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</si>
  <si>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</si>
  <si>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</si>
  <si>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</si>
  <si>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</si>
  <si>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</si>
  <si>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</si>
  <si>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</si>
  <si>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</si>
  <si>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</si>
  <si>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</si>
  <si>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</si>
  <si>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</si>
  <si>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</si>
  <si>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</si>
  <si>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</si>
  <si>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</si>
  <si>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</si>
  <si>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</si>
  <si>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</si>
  <si>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</si>
  <si>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</si>
  <si>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</si>
  <si>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</si>
  <si>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</si>
  <si>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</si>
  <si>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</si>
  <si>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</si>
  <si>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</si>
  <si>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</si>
  <si>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</si>
  <si>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</si>
  <si>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</si>
  <si>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</si>
  <si>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</si>
  <si>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</si>
  <si>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</si>
  <si>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</si>
  <si>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</si>
  <si>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</si>
  <si>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</si>
  <si>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</si>
  <si>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</si>
  <si>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</si>
  <si>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</si>
  <si>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</si>
  <si>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</si>
  <si>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</si>
  <si>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</si>
  <si>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</si>
  <si>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</si>
  <si>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</si>
  <si>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</si>
  <si>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</si>
  <si>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</si>
  <si>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</si>
  <si>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</si>
  <si>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</si>
  <si>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</si>
  <si>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</si>
  <si>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</si>
  <si>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</si>
  <si>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</si>
  <si>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</si>
  <si>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</si>
  <si>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</si>
  <si>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</si>
  <si>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</si>
  <si>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</si>
  <si>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</si>
  <si>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</si>
  <si>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</si>
  <si>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</si>
  <si>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</si>
  <si>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</si>
  <si>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</si>
  <si>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</si>
  <si>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</si>
  <si>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</si>
  <si>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</si>
  <si>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</si>
  <si>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</si>
  <si>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</si>
  <si>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</si>
  <si>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November 2020</t>
  </si>
  <si>
    <t>September 2020</t>
  </si>
  <si>
    <t>Jan 01, 2021</t>
  </si>
  <si>
    <t>Dec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</si>
</sst>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D57"/>
  <sheetViews>
    <sheetView showGridLines="0" zoomScale="154" zoomScaleNormal="154" workbookViewId="0"/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99615320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99615320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-5.2599999999999999E-3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-523977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-523977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-5.2599999999999999E-3</v>
      </c>
      <c r="C23" s="2" t="s">
        <v>0</v>
      </c>
    </row>
    <row r="24" spans="1:4" x14ac:dyDescent="0.15">
      <c r="A24" s="5" t="str">
        <f>A7</f>
        <v>November 2020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-7.0000000000000001E-3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87267621</v>
      </c>
      <c r="C29" s="2" t="s">
        <v>0</v>
      </c>
      <c r="D29" s="13">
        <f>B34/B29</f>
        <v>-7.0008078941443813E-3</v>
      </c>
    </row>
    <row r="30" spans="1:4" x14ac:dyDescent="0.15">
      <c r="A30" s="1" t="s">
        <v>60</v>
      </c>
      <c r="B30" s="6">
        <v>-61412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87206209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-610943.85</v>
      </c>
      <c r="C34" s="2" t="s">
        <v>0</v>
      </c>
      <c r="D34" s="13">
        <f>B34/B29</f>
        <v>-7.0008078941443813E-3</v>
      </c>
    </row>
    <row r="35" spans="1:4" x14ac:dyDescent="0.15">
      <c r="A35" s="1" t="s">
        <v>72</v>
      </c>
      <c r="B35" s="11">
        <v>417.83</v>
      </c>
      <c r="C35" s="2" t="s">
        <v>0</v>
      </c>
    </row>
    <row r="36" spans="1:4" x14ac:dyDescent="0.15">
      <c r="A36" s="1" t="s">
        <v>76</v>
      </c>
      <c r="B36" s="11">
        <v>-618.88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-611144.9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-7.0080000000000003E-3</v>
      </c>
      <c r="C40" s="2" t="s">
        <v>0</v>
      </c>
    </row>
    <row r="41" spans="1:4" x14ac:dyDescent="0.15">
      <c r="A41" s="5" t="str">
        <f>A7</f>
        <v>November 2020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99615320</v>
      </c>
      <c r="C44" s="2" t="s">
        <v>0</v>
      </c>
    </row>
    <row r="45" spans="1:4" x14ac:dyDescent="0.15">
      <c r="A45" s="1" t="s">
        <v>87</v>
      </c>
      <c r="B45" s="7">
        <f>B32</f>
        <v>87206209</v>
      </c>
      <c r="C45" s="2" t="s">
        <v>0</v>
      </c>
    </row>
    <row r="46" spans="1:4" ht="12.75" thickBot="1" x14ac:dyDescent="0.2">
      <c r="A46" s="1" t="s">
        <v>89</v>
      </c>
      <c r="B46" s="35">
        <v>88411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12320700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0.12368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-7.0099999999999997E-3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6" zoomScale="130" zoomScaleNormal="130" workbookViewId="0">
      <selection activeCell="E31" sqref="E31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November 2020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1288556657</v>
      </c>
      <c r="D15" s="6">
        <v>1228549039</v>
      </c>
      <c r="E15" s="6">
        <v>1214507</v>
      </c>
      <c r="F15" s="7">
        <f>C15-D15-E15</f>
        <v>58793111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117045825</v>
      </c>
      <c r="D18" s="6">
        <v>99071914</v>
      </c>
      <c r="E18" s="6">
        <v>95311</v>
      </c>
      <c r="F18" s="7">
        <f>C18-D18-E18</f>
        <v>17878600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99615320</v>
      </c>
      <c r="D21" s="7">
        <f>BACKUP!B45</f>
        <v>87206209</v>
      </c>
      <c r="E21" s="7">
        <f>BACKUP!B46</f>
        <v>88411</v>
      </c>
      <c r="F21" s="7">
        <f>C21-D21-E21</f>
        <v>12320700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1271126152</v>
      </c>
      <c r="D24" s="37">
        <f>D15-D18+D21</f>
        <v>1216683334</v>
      </c>
      <c r="E24" s="37">
        <f>E15-E18+E21</f>
        <v>1207607</v>
      </c>
      <c r="F24" s="37">
        <f>F15-F18+F21</f>
        <v>53235211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53235211</v>
      </c>
      <c r="F32" s="1" t="s">
        <v>64</v>
      </c>
    </row>
    <row r="33" spans="1:6" ht="12.75" thickBot="1" x14ac:dyDescent="0.2">
      <c r="B33" s="40" t="s">
        <v>14</v>
      </c>
      <c r="C33" s="7">
        <f>C24</f>
        <v>1271126152</v>
      </c>
      <c r="D33" s="3" t="s">
        <v>65</v>
      </c>
      <c r="E33" s="39">
        <f>ROUND(C32/C33,5)</f>
        <v>4.1880000000000001E-2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8" zoomScale="140" zoomScaleNormal="140" workbookViewId="0">
      <selection activeCell="E41" sqref="E41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November 2020</v>
      </c>
      <c r="C12" s="48"/>
      <c r="D12" s="42" t="s">
        <v>11</v>
      </c>
      <c r="E12" s="52" t="str">
        <f>B12</f>
        <v>November 2020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99615320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-523977</v>
      </c>
    </row>
    <row r="17" spans="1:5" x14ac:dyDescent="0.15">
      <c r="A17" s="17" t="s">
        <v>25</v>
      </c>
      <c r="B17" s="18">
        <f>COMP!D21</f>
        <v>87206209</v>
      </c>
      <c r="C17" s="20"/>
      <c r="D17" s="17" t="s">
        <v>26</v>
      </c>
      <c r="E17" s="22">
        <f>B42</f>
        <v>-19248.229999999981</v>
      </c>
    </row>
    <row r="18" spans="1:5" x14ac:dyDescent="0.15">
      <c r="A18" s="17" t="s">
        <v>28</v>
      </c>
      <c r="B18" s="47">
        <f>COMP!E21</f>
        <v>88411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87294620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-543225.23</v>
      </c>
    </row>
    <row r="22" spans="1:5" ht="13.5" thickTop="1" thickBot="1" x14ac:dyDescent="0.2">
      <c r="A22" s="17" t="s">
        <v>37</v>
      </c>
      <c r="B22" s="46">
        <f>B15-B20</f>
        <v>12320700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99615320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-5.2599999999999999E-3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-7.0000000000000001E-3</v>
      </c>
      <c r="C29" s="20"/>
      <c r="D29" s="17" t="s">
        <v>52</v>
      </c>
      <c r="E29" s="25">
        <f>COMP!E33</f>
        <v>4.1880000000000001E-2</v>
      </c>
    </row>
    <row r="30" spans="1:5" x14ac:dyDescent="0.15">
      <c r="A30" s="17" t="s">
        <v>50</v>
      </c>
      <c r="B30" s="18">
        <f>BACKUP!B29</f>
        <v>87267621</v>
      </c>
      <c r="C30" s="20"/>
      <c r="D30" s="17" t="s">
        <v>54</v>
      </c>
      <c r="E30" s="26" t="str">
        <f>B12</f>
        <v>November 2020</v>
      </c>
    </row>
    <row r="31" spans="1:5" x14ac:dyDescent="0.15">
      <c r="A31" s="17" t="s">
        <v>51</v>
      </c>
      <c r="B31" s="47">
        <f>BACKUP!B30</f>
        <v>-61412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0.12368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87206209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-630393.13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0.95811999999999997</v>
      </c>
    </row>
    <row r="39" spans="1:5" x14ac:dyDescent="0.15">
      <c r="A39" s="17" t="s">
        <v>70</v>
      </c>
      <c r="B39" s="45">
        <f>BACKUP!B38</f>
        <v>-611144.9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-5.45E-3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-5.6899999999999997E-3</v>
      </c>
    </row>
    <row r="42" spans="1:5" ht="12.75" thickBot="1" x14ac:dyDescent="0.2">
      <c r="A42" s="17" t="s">
        <v>80</v>
      </c>
      <c r="B42" s="50">
        <f>+B37-B39</f>
        <v>-19248.229999999981</v>
      </c>
      <c r="C42" s="20"/>
      <c r="D42" s="17" t="s">
        <v>83</v>
      </c>
      <c r="E42" s="58">
        <f>E41*100</f>
        <v>-0.56899999999999995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-0.56899999999999995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2020-12-08T18:57:44Z</cp:lastPrinted>
  <dcterms:created xsi:type="dcterms:W3CDTF">1999-02-10T19:57:02Z</dcterms:created>
  <dcterms:modified xsi:type="dcterms:W3CDTF">2024-06-13T15:25:28Z</dcterms:modified>
</cp:coreProperties>
</file>