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8926C0FB-CBB2-42C6-80DC-56F95ADC25D9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<sst xmlns="http://schemas.openxmlformats.org/spreadsheetml/2006/main" count="181" uniqueCount="120">
  <si>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</si>
  <si>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</si>
  <si>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</si>
  <si>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</si>
  <si>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</si>
  <si>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</si>
  <si>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</si>
  <si>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</si>
  <si>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</si>
  <si>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</si>
  <si>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</si>
  <si>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</si>
  <si>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</si>
  <si>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</si>
  <si>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</si>
  <si>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</si>
  <si>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</si>
  <si>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</si>
  <si>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</si>
  <si>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</si>
  <si>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</si>
  <si>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</si>
  <si>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</si>
  <si>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</si>
  <si>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</si>
  <si>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</si>
  <si>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</si>
  <si>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</si>
  <si>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</si>
  <si>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</si>
  <si>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</si>
  <si>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</si>
  <si>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</si>
  <si>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</si>
  <si>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</si>
  <si>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</si>
  <si>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</si>
  <si>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</si>
  <si>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</si>
  <si>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</si>
  <si>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</si>
  <si>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</si>
  <si>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</si>
  <si>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</si>
  <si>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</si>
  <si>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</si>
  <si>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</si>
  <si>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</si>
  <si>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</si>
  <si>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</si>
  <si>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</si>
  <si>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</si>
  <si>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</si>
  <si>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</si>
  <si>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</si>
  <si>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</si>
  <si>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</si>
  <si>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</si>
  <si>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</si>
  <si>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</si>
  <si>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</si>
  <si>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</si>
  <si>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</si>
  <si>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</si>
  <si>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</si>
  <si>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</si>
  <si>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</si>
  <si>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</si>
  <si>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</si>
  <si>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</si>
  <si>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</si>
  <si>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</si>
  <si>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</si>
  <si>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</si>
  <si>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</si>
  <si>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</si>
  <si>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</si>
  <si>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</si>
  <si>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</si>
  <si>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</si>
  <si>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</si>
  <si>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</si>
  <si>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</si>
  <si>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</si>
  <si>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</si>
  <si>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</si>
  <si>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</si>
  <si>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</si>
  <si>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</si>
  <si>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</si>
  <si>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</si>
  <si>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</si>
  <si>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</si>
  <si>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</si>
  <si>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</si>
  <si>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</si>
  <si>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</si>
  <si>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</si>
  <si>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</si>
  <si>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</si>
  <si>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</si>
  <si>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</si>
  <si>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</si>
  <si>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</si>
  <si>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</si>
  <si>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</si>
  <si>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</si>
  <si>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</si>
  <si>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</si>
  <si>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</si>
  <si>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</si>
  <si>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</si>
  <si>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</si>
  <si>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</si>
  <si>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</si>
  <si>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</si>
  <si>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January 2021</t>
  </si>
  <si>
    <t>November 2020</t>
  </si>
  <si>
    <t>Mar 01, 2021</t>
  </si>
  <si>
    <t>Feb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</si>
</sst>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6" transitionEvaluation="1" transitionEntry="1">
    <pageSetUpPr fitToPage="1"/>
  </sheetPr>
  <dimension ref="A1:D57"/>
  <sheetViews>
    <sheetView showGridLines="0" topLeftCell="A26" zoomScale="154" zoomScaleNormal="154" workbookViewId="0">
      <selection activeCell="B48" sqref="B48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148852109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148852109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-3.9699999999999996E-3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-590943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-590943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-3.9699999999999996E-3</v>
      </c>
      <c r="C23" s="2" t="s">
        <v>0</v>
      </c>
    </row>
    <row r="24" spans="1:4" x14ac:dyDescent="0.15">
      <c r="A24" s="5" t="str">
        <f>A7</f>
        <v>January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-5.6899999999999997E-3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139580058</v>
      </c>
      <c r="C29" s="2" t="s">
        <v>0</v>
      </c>
      <c r="D29" s="13">
        <f>B34/B29</f>
        <v>-5.6898714714676505E-3</v>
      </c>
    </row>
    <row r="30" spans="1:4" x14ac:dyDescent="0.15">
      <c r="A30" s="1" t="s">
        <v>60</v>
      </c>
      <c r="B30" s="6">
        <v>38404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139618462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-794192.59</v>
      </c>
      <c r="C34" s="2" t="s">
        <v>0</v>
      </c>
      <c r="D34" s="13">
        <f>B34/B29</f>
        <v>-5.6898714714676505E-3</v>
      </c>
    </row>
    <row r="35" spans="1:4" x14ac:dyDescent="0.15">
      <c r="A35" s="1" t="s">
        <v>72</v>
      </c>
      <c r="B35" s="11">
        <v>-250.55</v>
      </c>
      <c r="C35" s="2" t="s">
        <v>0</v>
      </c>
    </row>
    <row r="36" spans="1:4" x14ac:dyDescent="0.15">
      <c r="A36" s="1" t="s">
        <v>76</v>
      </c>
      <c r="B36" s="11">
        <v>-673.84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-795116.98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-5.6950000000000004E-3</v>
      </c>
      <c r="C40" s="2" t="s">
        <v>0</v>
      </c>
    </row>
    <row r="41" spans="1:4" x14ac:dyDescent="0.15">
      <c r="A41" s="5" t="str">
        <f>A7</f>
        <v>January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148852109</v>
      </c>
      <c r="C44" s="2" t="s">
        <v>0</v>
      </c>
    </row>
    <row r="45" spans="1:4" x14ac:dyDescent="0.15">
      <c r="A45" s="1" t="s">
        <v>87</v>
      </c>
      <c r="B45" s="7">
        <f>B32</f>
        <v>139618462</v>
      </c>
      <c r="C45" s="2" t="s">
        <v>0</v>
      </c>
    </row>
    <row r="46" spans="1:4" ht="12.75" thickBot="1" x14ac:dyDescent="0.2">
      <c r="A46" s="1" t="s">
        <v>89</v>
      </c>
      <c r="B46" s="35">
        <v>118426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9115221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6.1240000000000003E-2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-5.6899999999999997E-3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zoomScale="130" zoomScaleNormal="130" workbookViewId="0">
      <selection activeCell="D19" sqref="D19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January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1292850795</v>
      </c>
      <c r="D15" s="6">
        <v>1216666214</v>
      </c>
      <c r="E15" s="6">
        <v>1192929</v>
      </c>
      <c r="F15" s="7">
        <f>C15-D15-E15</f>
        <v>74991652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129619512</v>
      </c>
      <c r="D18" s="6">
        <v>114168552</v>
      </c>
      <c r="E18" s="6">
        <v>108564</v>
      </c>
      <c r="F18" s="7">
        <f>C18-D18-E18</f>
        <v>15342396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148852109</v>
      </c>
      <c r="D21" s="7">
        <f>BACKUP!B45</f>
        <v>139618462</v>
      </c>
      <c r="E21" s="7">
        <f>BACKUP!B46</f>
        <v>118426</v>
      </c>
      <c r="F21" s="7">
        <f>C21-D21-E21</f>
        <v>9115221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1312083392</v>
      </c>
      <c r="D24" s="37">
        <f>D15-D18+D21</f>
        <v>1242116124</v>
      </c>
      <c r="E24" s="37">
        <f>E15-E18+E21</f>
        <v>1202791</v>
      </c>
      <c r="F24" s="37">
        <f>F15-F18+F21</f>
        <v>68764477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68764477</v>
      </c>
      <c r="F32" s="1" t="s">
        <v>64</v>
      </c>
    </row>
    <row r="33" spans="1:6" ht="12.75" thickBot="1" x14ac:dyDescent="0.2">
      <c r="B33" s="40" t="s">
        <v>14</v>
      </c>
      <c r="C33" s="7">
        <f>C24</f>
        <v>1312083392</v>
      </c>
      <c r="D33" s="3" t="s">
        <v>65</v>
      </c>
      <c r="E33" s="39">
        <f>ROUND(C32/C33,5)</f>
        <v>5.2409999999999998E-2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28" zoomScale="140" zoomScaleNormal="140" workbookViewId="0">
      <selection activeCell="E54" sqref="E54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January 2021</v>
      </c>
      <c r="C12" s="48"/>
      <c r="D12" s="42" t="s">
        <v>11</v>
      </c>
      <c r="E12" s="52" t="str">
        <f>B12</f>
        <v>January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148852109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-590943</v>
      </c>
    </row>
    <row r="17" spans="1:5" x14ac:dyDescent="0.15">
      <c r="A17" s="17" t="s">
        <v>25</v>
      </c>
      <c r="B17" s="18">
        <f>COMP!D21</f>
        <v>139618462</v>
      </c>
      <c r="C17" s="20"/>
      <c r="D17" s="17" t="s">
        <v>26</v>
      </c>
      <c r="E17" s="22">
        <f>B42</f>
        <v>251891.75</v>
      </c>
    </row>
    <row r="18" spans="1:5" x14ac:dyDescent="0.15">
      <c r="A18" s="17" t="s">
        <v>28</v>
      </c>
      <c r="B18" s="47">
        <f>COMP!E21</f>
        <v>118426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139736888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-339051.25</v>
      </c>
    </row>
    <row r="22" spans="1:5" ht="13.5" thickTop="1" thickBot="1" x14ac:dyDescent="0.2">
      <c r="A22" s="17" t="s">
        <v>37</v>
      </c>
      <c r="B22" s="46">
        <f>B15-B20</f>
        <v>9115221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148852109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-3.9699999999999996E-3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-5.6899999999999997E-3</v>
      </c>
      <c r="C29" s="20"/>
      <c r="D29" s="17" t="s">
        <v>52</v>
      </c>
      <c r="E29" s="25">
        <f>COMP!E33</f>
        <v>5.2409999999999998E-2</v>
      </c>
    </row>
    <row r="30" spans="1:5" x14ac:dyDescent="0.15">
      <c r="A30" s="17" t="s">
        <v>50</v>
      </c>
      <c r="B30" s="18">
        <f>BACKUP!B29</f>
        <v>139580058</v>
      </c>
      <c r="C30" s="20"/>
      <c r="D30" s="17" t="s">
        <v>54</v>
      </c>
      <c r="E30" s="26" t="str">
        <f>B12</f>
        <v>January 2021</v>
      </c>
    </row>
    <row r="31" spans="1:5" x14ac:dyDescent="0.15">
      <c r="A31" s="17" t="s">
        <v>51</v>
      </c>
      <c r="B31" s="47">
        <f>BACKUP!B30</f>
        <v>38404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6.1240000000000003E-2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139618462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-543225.23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0.94759000000000004</v>
      </c>
    </row>
    <row r="39" spans="1:5" x14ac:dyDescent="0.15">
      <c r="A39" s="17" t="s">
        <v>70</v>
      </c>
      <c r="B39" s="45">
        <f>BACKUP!B38</f>
        <v>-795116.98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-2.2799999999999999E-3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-2.4099999999999998E-3</v>
      </c>
    </row>
    <row r="42" spans="1:5" ht="12.75" thickBot="1" x14ac:dyDescent="0.2">
      <c r="A42" s="17" t="s">
        <v>80</v>
      </c>
      <c r="B42" s="50">
        <f>+B37-B39</f>
        <v>251891.75</v>
      </c>
      <c r="C42" s="20"/>
      <c r="D42" s="17" t="s">
        <v>83</v>
      </c>
      <c r="E42" s="58">
        <f>E41*100</f>
        <v>-0.24099999999999999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-0.24099999999999999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2021-02-18T19:42:35Z</cp:lastPrinted>
  <dcterms:created xsi:type="dcterms:W3CDTF">1999-02-10T19:57:02Z</dcterms:created>
  <dcterms:modified xsi:type="dcterms:W3CDTF">2024-06-13T15:29:46Z</dcterms:modified>
</cp:coreProperties>
</file>