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ial Services\General Accounting\Fuel Adjustment Clause\2023-00014\Data Request\Filing\"/>
    </mc:Choice>
  </mc:AlternateContent>
  <xr:revisionPtr revIDLastSave="0" documentId="13_ncr:1_{8C777B84-B30C-4D0B-A704-DA2938E852D8}" xr6:coauthVersionLast="47" xr6:coauthVersionMax="47" xr10:uidLastSave="{00000000-0000-0000-0000-000000000000}"/>
  <bookViews>
    <workbookView xWindow="28680" yWindow="-120" windowWidth="29040" windowHeight="17520" firstSheet="15" activeTab="23" xr2:uid="{AFF6BD4E-F645-403E-9BAC-922B7C14EAC4}"/>
  </bookViews>
  <sheets>
    <sheet name="November 2020" sheetId="1" r:id="rId1"/>
    <sheet name="December 2020" sheetId="2" r:id="rId2"/>
    <sheet name="January 2021" sheetId="3" r:id="rId3"/>
    <sheet name="February 2021" sheetId="4" r:id="rId4"/>
    <sheet name="March 2021" sheetId="5" r:id="rId5"/>
    <sheet name="April 2021" sheetId="6" r:id="rId6"/>
    <sheet name="May 2021" sheetId="7" r:id="rId7"/>
    <sheet name="June 2021" sheetId="8" r:id="rId8"/>
    <sheet name="July 2021" sheetId="9" r:id="rId9"/>
    <sheet name="August 2021" sheetId="10" r:id="rId10"/>
    <sheet name="September 2021" sheetId="11" r:id="rId11"/>
    <sheet name="October 2021" sheetId="12" r:id="rId12"/>
    <sheet name="November 2021" sheetId="13" r:id="rId13"/>
    <sheet name="December 2021" sheetId="14" r:id="rId14"/>
    <sheet name="January 2022" sheetId="15" r:id="rId15"/>
    <sheet name="February 2022" sheetId="16" r:id="rId16"/>
    <sheet name="March 2022" sheetId="17" r:id="rId17"/>
    <sheet name="April 2022" sheetId="18" r:id="rId18"/>
    <sheet name="May 2022" sheetId="19" r:id="rId19"/>
    <sheet name="June 2022" sheetId="20" r:id="rId20"/>
    <sheet name="July 2022" sheetId="21" r:id="rId21"/>
    <sheet name="August 2022" sheetId="22" r:id="rId22"/>
    <sheet name="September 2022" sheetId="23" r:id="rId23"/>
    <sheet name="October 2022" sheetId="24" r:id="rId24"/>
  </sheets>
  <definedNames>
    <definedName name="_xlnm.Print_Area" localSheetId="5">'April 2021'!$B$1:$F$23</definedName>
    <definedName name="_xlnm.Print_Area" localSheetId="17">'April 2022'!$B$1:$F$23</definedName>
    <definedName name="_xlnm.Print_Area" localSheetId="9">'August 2021'!$B$1:$F$23</definedName>
    <definedName name="_xlnm.Print_Area" localSheetId="21">'August 2022'!$B$1:$F$23</definedName>
    <definedName name="_xlnm.Print_Area" localSheetId="1">'December 2020'!$B$1:$F$23</definedName>
    <definedName name="_xlnm.Print_Area" localSheetId="13">'December 2021'!$B$1:$F$23</definedName>
    <definedName name="_xlnm.Print_Area" localSheetId="3">'February 2021'!$B$1:$F$23</definedName>
    <definedName name="_xlnm.Print_Area" localSheetId="15">'February 2022'!$B$1:$F$23</definedName>
    <definedName name="_xlnm.Print_Area" localSheetId="2">'January 2021'!$B$1:$F$23</definedName>
    <definedName name="_xlnm.Print_Area" localSheetId="14">'January 2022'!$B$1:$F$23</definedName>
    <definedName name="_xlnm.Print_Area" localSheetId="8">'July 2021'!$B$1:$F$23</definedName>
    <definedName name="_xlnm.Print_Area" localSheetId="20">'July 2022'!$B$1:$F$23</definedName>
    <definedName name="_xlnm.Print_Area" localSheetId="7">'June 2021'!$B$1:$F$23</definedName>
    <definedName name="_xlnm.Print_Area" localSheetId="19">'June 2022'!$B$1:$F$23</definedName>
    <definedName name="_xlnm.Print_Area" localSheetId="4">'March 2021'!$B$1:$F$23</definedName>
    <definedName name="_xlnm.Print_Area" localSheetId="16">'March 2022'!$B$1:$F$23</definedName>
    <definedName name="_xlnm.Print_Area" localSheetId="6">'May 2021'!$B$1:$F$23</definedName>
    <definedName name="_xlnm.Print_Area" localSheetId="18">'May 2022'!$B$1:$F$23</definedName>
    <definedName name="_xlnm.Print_Area" localSheetId="0">'November 2020'!$B$1:$F$23</definedName>
    <definedName name="_xlnm.Print_Area" localSheetId="12">'November 2021'!$B$1:$F$23</definedName>
    <definedName name="_xlnm.Print_Area" localSheetId="11">'October 2021'!$B$1:$F$23</definedName>
    <definedName name="_xlnm.Print_Area" localSheetId="23">'October 2022'!$B$1:$F$23</definedName>
    <definedName name="_xlnm.Print_Area" localSheetId="10">'September 2021'!$B$1:$F$23</definedName>
    <definedName name="_xlnm.Print_Area" localSheetId="22">'September 2022'!$B$1:$F$23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4" l="1"/>
  <c r="E12" i="24"/>
  <c r="D12" i="24"/>
  <c r="C12" i="24"/>
  <c r="F11" i="24"/>
  <c r="F10" i="24"/>
  <c r="F9" i="24"/>
  <c r="F12" i="24" s="1"/>
  <c r="E16" i="23"/>
  <c r="E12" i="23"/>
  <c r="D12" i="23"/>
  <c r="C12" i="23"/>
  <c r="F11" i="23"/>
  <c r="F10" i="23"/>
  <c r="F9" i="23"/>
  <c r="F12" i="23" s="1"/>
  <c r="E16" i="22"/>
  <c r="E12" i="22"/>
  <c r="D12" i="22"/>
  <c r="C12" i="22"/>
  <c r="F11" i="22"/>
  <c r="F10" i="22"/>
  <c r="F9" i="22"/>
  <c r="F12" i="22" s="1"/>
  <c r="E16" i="21"/>
  <c r="E12" i="21"/>
  <c r="D12" i="21"/>
  <c r="C12" i="21"/>
  <c r="F11" i="21"/>
  <c r="F10" i="21"/>
  <c r="F9" i="21"/>
  <c r="F12" i="21" s="1"/>
  <c r="E16" i="20"/>
  <c r="E12" i="20"/>
  <c r="D12" i="20"/>
  <c r="C12" i="20"/>
  <c r="F11" i="20"/>
  <c r="F10" i="20"/>
  <c r="F9" i="20"/>
  <c r="F12" i="20" s="1"/>
  <c r="E16" i="19"/>
  <c r="E12" i="19"/>
  <c r="D12" i="19"/>
  <c r="C12" i="19"/>
  <c r="F11" i="19"/>
  <c r="F10" i="19"/>
  <c r="F9" i="19"/>
  <c r="F12" i="19" s="1"/>
  <c r="E16" i="18"/>
  <c r="E12" i="18"/>
  <c r="D12" i="18"/>
  <c r="C12" i="18"/>
  <c r="F11" i="18"/>
  <c r="F10" i="18"/>
  <c r="F9" i="18"/>
  <c r="F12" i="18" s="1"/>
  <c r="E16" i="17"/>
  <c r="E12" i="17"/>
  <c r="D12" i="17"/>
  <c r="C12" i="17"/>
  <c r="F11" i="17"/>
  <c r="F10" i="17"/>
  <c r="F9" i="17"/>
  <c r="F12" i="17" s="1"/>
  <c r="E16" i="16"/>
  <c r="E12" i="16"/>
  <c r="D12" i="16"/>
  <c r="C12" i="16"/>
  <c r="F11" i="16"/>
  <c r="F10" i="16"/>
  <c r="F9" i="16"/>
  <c r="F12" i="16" s="1"/>
  <c r="E16" i="15"/>
  <c r="E12" i="15"/>
  <c r="D12" i="15"/>
  <c r="C12" i="15"/>
  <c r="F11" i="15"/>
  <c r="F10" i="15"/>
  <c r="F9" i="15"/>
  <c r="F12" i="15" s="1"/>
  <c r="E16" i="14"/>
  <c r="E12" i="14"/>
  <c r="D12" i="14"/>
  <c r="C12" i="14"/>
  <c r="F11" i="14"/>
  <c r="F10" i="14"/>
  <c r="F9" i="14"/>
  <c r="F12" i="14" s="1"/>
  <c r="E16" i="13"/>
  <c r="E12" i="13"/>
  <c r="D12" i="13"/>
  <c r="C12" i="13"/>
  <c r="F11" i="13"/>
  <c r="F10" i="13"/>
  <c r="F9" i="13"/>
  <c r="F12" i="13" s="1"/>
  <c r="E16" i="12"/>
  <c r="E12" i="12"/>
  <c r="D12" i="12"/>
  <c r="C12" i="12"/>
  <c r="F11" i="12"/>
  <c r="F10" i="12"/>
  <c r="F9" i="12"/>
  <c r="F12" i="12" s="1"/>
  <c r="E16" i="11"/>
  <c r="E12" i="11"/>
  <c r="D12" i="11"/>
  <c r="C12" i="11"/>
  <c r="F11" i="11"/>
  <c r="F10" i="11"/>
  <c r="F9" i="11"/>
  <c r="F12" i="11" s="1"/>
  <c r="E16" i="10"/>
  <c r="E12" i="10"/>
  <c r="D12" i="10"/>
  <c r="C12" i="10"/>
  <c r="F11" i="10"/>
  <c r="F10" i="10"/>
  <c r="F9" i="10"/>
  <c r="F12" i="10" s="1"/>
  <c r="E16" i="9"/>
  <c r="E12" i="9"/>
  <c r="D12" i="9"/>
  <c r="C12" i="9"/>
  <c r="F11" i="9"/>
  <c r="F10" i="9"/>
  <c r="F9" i="9"/>
  <c r="F12" i="9" s="1"/>
  <c r="E16" i="8"/>
  <c r="E12" i="8"/>
  <c r="D12" i="8"/>
  <c r="C12" i="8"/>
  <c r="F11" i="8"/>
  <c r="F10" i="8"/>
  <c r="F9" i="8"/>
  <c r="F12" i="8" s="1"/>
  <c r="E16" i="7"/>
  <c r="E12" i="7"/>
  <c r="D12" i="7"/>
  <c r="C12" i="7"/>
  <c r="F11" i="7"/>
  <c r="F10" i="7"/>
  <c r="F9" i="7"/>
  <c r="F12" i="7" s="1"/>
  <c r="E16" i="6"/>
  <c r="E12" i="6"/>
  <c r="D12" i="6"/>
  <c r="C12" i="6"/>
  <c r="F11" i="6"/>
  <c r="F10" i="6"/>
  <c r="F9" i="6"/>
  <c r="F12" i="6" s="1"/>
  <c r="E16" i="5"/>
  <c r="E12" i="5"/>
  <c r="D12" i="5"/>
  <c r="C12" i="5"/>
  <c r="F11" i="5"/>
  <c r="F10" i="5"/>
  <c r="F9" i="5"/>
  <c r="F12" i="5" s="1"/>
  <c r="E16" i="4"/>
  <c r="E12" i="4"/>
  <c r="D12" i="4"/>
  <c r="C12" i="4"/>
  <c r="F11" i="4"/>
  <c r="F10" i="4"/>
  <c r="F9" i="4"/>
  <c r="F12" i="4" s="1"/>
  <c r="E16" i="3"/>
  <c r="E12" i="3"/>
  <c r="D12" i="3"/>
  <c r="C12" i="3"/>
  <c r="F11" i="3"/>
  <c r="F10" i="3"/>
  <c r="F9" i="3"/>
  <c r="F12" i="3" s="1"/>
  <c r="E16" i="2"/>
  <c r="E12" i="2"/>
  <c r="D12" i="2"/>
  <c r="C12" i="2"/>
  <c r="F11" i="2"/>
  <c r="F10" i="2"/>
  <c r="F9" i="2"/>
  <c r="F12" i="2" s="1"/>
  <c r="E16" i="1"/>
  <c r="E12" i="1"/>
  <c r="D12" i="1"/>
  <c r="C12" i="1"/>
  <c r="F11" i="1"/>
  <c r="F10" i="1"/>
  <c r="F9" i="1"/>
  <c r="F12" i="1" s="1"/>
  <c r="D18" i="1" l="1"/>
  <c r="C16" i="1"/>
  <c r="D18" i="3"/>
  <c r="C16" i="3"/>
  <c r="D18" i="5"/>
  <c r="C16" i="5"/>
  <c r="D18" i="7"/>
  <c r="C16" i="7"/>
  <c r="D18" i="9"/>
  <c r="C16" i="9"/>
  <c r="D18" i="11"/>
  <c r="C16" i="11"/>
  <c r="D18" i="13"/>
  <c r="C16" i="13"/>
  <c r="D18" i="15"/>
  <c r="C16" i="15"/>
  <c r="D18" i="17"/>
  <c r="C16" i="17"/>
  <c r="D18" i="19"/>
  <c r="C16" i="19"/>
  <c r="D18" i="21"/>
  <c r="C16" i="21"/>
  <c r="D18" i="23"/>
  <c r="C16" i="23"/>
  <c r="D18" i="2"/>
  <c r="C16" i="2"/>
  <c r="D18" i="4"/>
  <c r="C16" i="4"/>
  <c r="D18" i="6"/>
  <c r="C16" i="6"/>
  <c r="D18" i="8"/>
  <c r="C16" i="8"/>
  <c r="D18" i="10"/>
  <c r="C16" i="10"/>
  <c r="D18" i="12"/>
  <c r="C16" i="12"/>
  <c r="D18" i="14"/>
  <c r="C16" i="14"/>
  <c r="D18" i="16"/>
  <c r="C16" i="16"/>
  <c r="D18" i="18"/>
  <c r="C16" i="18"/>
  <c r="D18" i="20"/>
  <c r="C16" i="20"/>
  <c r="D18" i="22"/>
  <c r="C16" i="22"/>
  <c r="D18" i="24"/>
  <c r="C16" i="24"/>
</calcChain>
</file>

<file path=xl/sharedStrings.xml><?xml version="1.0" encoding="utf-8"?>
<sst xmlns="http://schemas.openxmlformats.org/spreadsheetml/2006/main" count="600" uniqueCount="47">
  <si>
    <t>SCHEDULE 1</t>
  </si>
  <si>
    <t>TWELVE MONTH ACTUAL LINE LOSS</t>
  </si>
  <si>
    <t>FOR FUEL ADJUSTMENT CHARGE CALCULATION</t>
  </si>
  <si>
    <t>FOR NOVEMBER 2020 (EXCLUDES ESSITY)</t>
  </si>
  <si>
    <t>(A)</t>
  </si>
  <si>
    <t>(B)</t>
  </si>
  <si>
    <t>(C)</t>
  </si>
  <si>
    <t>(D)</t>
  </si>
  <si>
    <t>KWH PURCH</t>
  </si>
  <si>
    <t>KWH SOLD</t>
  </si>
  <si>
    <t>OFFICE USE</t>
  </si>
  <si>
    <t>KWH LOSSES</t>
  </si>
  <si>
    <t>PREVIOUS TWELVE MONTHS TOTAL</t>
  </si>
  <si>
    <t>LESS: PRIOR YEAR- CURRENT MO. TOTAL</t>
  </si>
  <si>
    <t>PLUS: CURRENT YEAR-CURRENT MO. TOTAL</t>
  </si>
  <si>
    <t>MOST RECENT TWELVE MONTH TOTAL</t>
  </si>
  <si>
    <t>DIVIDE BY (A)</t>
  </si>
  <si>
    <t>=</t>
  </si>
  <si>
    <t>ENTER ON LINE 16 OF THE</t>
  </si>
  <si>
    <t>CURRENT MONTH'S (FAC)</t>
  </si>
  <si>
    <t>REPORT.</t>
  </si>
  <si>
    <t>Variable Rate Loans Current Interest Rate:</t>
  </si>
  <si>
    <t>CFC (Monthly)</t>
  </si>
  <si>
    <t>FFB (90 DAY)</t>
  </si>
  <si>
    <t>FOR DECEMBER 2020 (EXCLUDES ESSITY)</t>
  </si>
  <si>
    <t>FOR JANUARY 2021 (EXCLUDES ESSITY)</t>
  </si>
  <si>
    <t>FOR FEBRUARY 2021 (EXCLUDES ESSITY)</t>
  </si>
  <si>
    <t>FOR MARCH 2021 (EXCLUDES ESSITY)</t>
  </si>
  <si>
    <t>FOR APRIL 2021 (EXCLUDES ESSITY)</t>
  </si>
  <si>
    <t>FOR MAY 2021 (EXCLUDES ESSITY)</t>
  </si>
  <si>
    <t>FOR JUNE 2021 (EXCLUDES ESSITY)</t>
  </si>
  <si>
    <t>FOR JULY 2021 (EXCLUDES ESSITY)</t>
  </si>
  <si>
    <t>FOR AUGUST 2021 (EXCLUDES ESSITY)</t>
  </si>
  <si>
    <t>FOR SEPTEMBER 2021 (EXCLUDES ESSITY)</t>
  </si>
  <si>
    <t>FOR OCTOBER 2021 (EXCLUDES ESSITY)</t>
  </si>
  <si>
    <t>FOR NOVEMBER 2021 (EXCLUDES ESSITY)</t>
  </si>
  <si>
    <t>FOR DECEMBER 2021 (EXCLUDES ESSITY)</t>
  </si>
  <si>
    <t>FOR JANUARY 2022 (EXCLUDES ESSITY)</t>
  </si>
  <si>
    <t>FOR FEBRUARY 2022 (EXCLUDES ESSITY)</t>
  </si>
  <si>
    <t>FOR MARCH 2022 (EXCLUDES ESSITY)</t>
  </si>
  <si>
    <t>FOR APRIL 2022 (EXCLUDES ESSITY)</t>
  </si>
  <si>
    <t>FOR MAY 2022 (EXCLUDES ESSITY)</t>
  </si>
  <si>
    <t>FOR JUNE 2022 (EXCLUDES ESSITY)</t>
  </si>
  <si>
    <t>FOR JULY 2022 (EXCLUDES ESSITY)</t>
  </si>
  <si>
    <t>FOR AUGUST 2022 (EXCLUDES ESSITY)</t>
  </si>
  <si>
    <t>FOR SEPTEMBER 2022 (EXCLUDES ESSITY)</t>
  </si>
  <si>
    <t>FOR OCTOBER 2022 (EXCLUDES ESSITY)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</si>
</sst>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0.0%"/>
    <numFmt numFmtId="166" formatCode="&quot;$&quot;#,##0.00000_);[Red]\(&quot;$&quot;#,##0.00000\)"/>
    <numFmt numFmtId="167" formatCode="&quot;$&quot;#,##0.00"/>
  </numFmts>
  <fonts count="3" x14ac:knownFonts="1">
    <font>
      <sz val="12"/>
      <name val="Helv"/>
    </font>
    <font>
      <sz val="14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1" fillId="0" borderId="0" xfId="0" applyFont="1" applyAlignment="1" applyProtection="1">
      <alignment horizontal="centerContinuous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37" fontId="1" fillId="2" borderId="0" xfId="0" applyNumberFormat="1" applyFont="1" applyFill="1" applyProtection="1">
      <protection locked="0"/>
    </xf>
    <xf numFmtId="37" fontId="1" fillId="0" borderId="0" xfId="0" applyNumberFormat="1" applyFont="1"/>
    <xf numFmtId="37" fontId="1" fillId="2" borderId="1" xfId="0" applyNumberFormat="1" applyFont="1" applyFill="1" applyBorder="1" applyProtection="1">
      <protection locked="0"/>
    </xf>
    <xf numFmtId="37" fontId="1" fillId="0" borderId="2" xfId="0" applyNumberFormat="1" applyFont="1" applyBorder="1"/>
    <xf numFmtId="37" fontId="1" fillId="0" borderId="3" xfId="0" applyNumberFormat="1" applyFont="1" applyBorder="1"/>
    <xf numFmtId="0" fontId="1" fillId="0" borderId="0" xfId="0" applyFont="1" applyAlignment="1">
      <alignment horizontal="right"/>
    </xf>
    <xf numFmtId="37" fontId="1" fillId="0" borderId="1" xfId="0" applyNumberFormat="1" applyFont="1" applyBorder="1"/>
    <xf numFmtId="164" fontId="1" fillId="0" borderId="3" xfId="0" applyNumberFormat="1" applyFont="1" applyBorder="1"/>
    <xf numFmtId="164" fontId="1" fillId="3" borderId="0" xfId="0" applyNumberFormat="1" applyFont="1" applyFill="1" applyProtection="1">
      <protection locked="0"/>
    </xf>
    <xf numFmtId="165" fontId="1" fillId="0" borderId="0" xfId="0" applyNumberFormat="1" applyFont="1"/>
    <xf numFmtId="0" fontId="1" fillId="0" borderId="0" xfId="0" quotePrefix="1" applyFont="1" applyAlignment="1">
      <alignment horizontal="left"/>
    </xf>
    <xf numFmtId="164" fontId="1" fillId="0" borderId="0" xfId="0" applyNumberFormat="1" applyFont="1"/>
    <xf numFmtId="166" fontId="1" fillId="0" borderId="0" xfId="0" applyNumberFormat="1" applyFont="1"/>
    <xf numFmtId="167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49C46-3B58-4AB6-B84B-CA9D6B54F998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1251443126</v>
      </c>
      <c r="D9" s="7">
        <v>1190732510</v>
      </c>
      <c r="E9" s="7">
        <v>923898</v>
      </c>
      <c r="F9" s="8">
        <f>+C9-D9-E9</f>
        <v>59786718</v>
      </c>
    </row>
    <row r="10" spans="2:6" ht="18" x14ac:dyDescent="0.25">
      <c r="B10" s="3" t="s">
        <v>13</v>
      </c>
      <c r="C10" s="7">
        <v>111547391</v>
      </c>
      <c r="D10" s="7">
        <v>92017587</v>
      </c>
      <c r="E10" s="7">
        <v>122313</v>
      </c>
      <c r="F10" s="8">
        <f>+C10-D10-E10</f>
        <v>19407491</v>
      </c>
    </row>
    <row r="11" spans="2:6" ht="18" x14ac:dyDescent="0.25">
      <c r="B11" s="3" t="s">
        <v>14</v>
      </c>
      <c r="C11" s="9">
        <v>92452860</v>
      </c>
      <c r="D11" s="9">
        <v>83450431</v>
      </c>
      <c r="E11" s="9">
        <v>95534</v>
      </c>
      <c r="F11" s="10">
        <f>+C11-D11-E11</f>
        <v>8906895</v>
      </c>
    </row>
    <row r="12" spans="2:6" ht="18.75" thickBot="1" x14ac:dyDescent="0.3">
      <c r="B12" s="3" t="s">
        <v>15</v>
      </c>
      <c r="C12" s="11">
        <f>SUM(C9-C10+C11)</f>
        <v>1232348595</v>
      </c>
      <c r="D12" s="11">
        <f>SUM(D9-D10+D11)</f>
        <v>1182165354</v>
      </c>
      <c r="E12" s="11">
        <f>SUM(E9-E10+E11)</f>
        <v>897119</v>
      </c>
      <c r="F12" s="11">
        <f>SUM(F9-F10+F11)</f>
        <v>49286122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49286122</v>
      </c>
      <c r="D16" s="5" t="s">
        <v>16</v>
      </c>
      <c r="E16" s="13">
        <f>C12</f>
        <v>1232348595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3.9993652932269544E-2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8.0000000000000004E-4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D6F9F-3E58-40B9-ACDB-ED4B647EC5A2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32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1281724897</v>
      </c>
      <c r="D9" s="7">
        <v>1226561787</v>
      </c>
      <c r="E9" s="7">
        <v>941420</v>
      </c>
      <c r="F9" s="8">
        <f>+C9-D9-E9</f>
        <v>54221690</v>
      </c>
    </row>
    <row r="10" spans="2:6" ht="18" x14ac:dyDescent="0.25">
      <c r="B10" s="3" t="s">
        <v>13</v>
      </c>
      <c r="C10" s="7">
        <v>110490033</v>
      </c>
      <c r="D10" s="7">
        <v>112883663</v>
      </c>
      <c r="E10" s="7">
        <v>83439</v>
      </c>
      <c r="F10" s="8">
        <f>+C10-D10-E10</f>
        <v>-2477069</v>
      </c>
    </row>
    <row r="11" spans="2:6" ht="18" x14ac:dyDescent="0.25">
      <c r="B11" s="3" t="s">
        <v>14</v>
      </c>
      <c r="C11" s="9">
        <v>114525509</v>
      </c>
      <c r="D11" s="9">
        <v>107691072</v>
      </c>
      <c r="E11" s="9">
        <v>79247</v>
      </c>
      <c r="F11" s="10">
        <f>+C11-D11-E11</f>
        <v>6755190</v>
      </c>
    </row>
    <row r="12" spans="2:6" ht="18.75" thickBot="1" x14ac:dyDescent="0.3">
      <c r="B12" s="3" t="s">
        <v>15</v>
      </c>
      <c r="C12" s="11">
        <f>SUM(C9-C10+C11)</f>
        <v>1285760373</v>
      </c>
      <c r="D12" s="11">
        <f>SUM(D9-D10+D11)</f>
        <v>1221369196</v>
      </c>
      <c r="E12" s="11">
        <f>SUM(E9-E10+E11)</f>
        <v>937228</v>
      </c>
      <c r="F12" s="11">
        <f>SUM(F9-F10+F11)</f>
        <v>63453949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63453949</v>
      </c>
      <c r="D16" s="5" t="s">
        <v>16</v>
      </c>
      <c r="E16" s="13">
        <f>C12</f>
        <v>1285760373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4.9351302414108546E-2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5.0000000000000001E-4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AB75-7B55-4103-A8CF-983C3CACCD84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33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1285760373</v>
      </c>
      <c r="D9" s="7">
        <v>1221369196</v>
      </c>
      <c r="E9" s="7">
        <v>937228</v>
      </c>
      <c r="F9" s="8">
        <f>+C9-D9-E9</f>
        <v>63453949</v>
      </c>
    </row>
    <row r="10" spans="2:6" ht="18" x14ac:dyDescent="0.25">
      <c r="B10" s="3" t="s">
        <v>13</v>
      </c>
      <c r="C10" s="7">
        <v>90385754</v>
      </c>
      <c r="D10" s="7">
        <v>102503210</v>
      </c>
      <c r="E10" s="7">
        <v>76576</v>
      </c>
      <c r="F10" s="8">
        <f>+C10-D10-E10</f>
        <v>-12194032</v>
      </c>
    </row>
    <row r="11" spans="2:6" ht="18" x14ac:dyDescent="0.25">
      <c r="B11" s="3" t="s">
        <v>14</v>
      </c>
      <c r="C11" s="9">
        <v>90626416</v>
      </c>
      <c r="D11" s="9">
        <v>104938214</v>
      </c>
      <c r="E11" s="9">
        <v>74509</v>
      </c>
      <c r="F11" s="10">
        <f>+C11-D11-E11</f>
        <v>-14386307</v>
      </c>
    </row>
    <row r="12" spans="2:6" ht="18.75" thickBot="1" x14ac:dyDescent="0.3">
      <c r="B12" s="3" t="s">
        <v>15</v>
      </c>
      <c r="C12" s="11">
        <f>SUM(C9-C10+C11)</f>
        <v>1286001035</v>
      </c>
      <c r="D12" s="11">
        <f>SUM(D9-D10+D11)</f>
        <v>1223804200</v>
      </c>
      <c r="E12" s="11">
        <f>SUM(E9-E10+E11)</f>
        <v>935161</v>
      </c>
      <c r="F12" s="11">
        <f>SUM(F9-F10+F11)</f>
        <v>61261674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61261674</v>
      </c>
      <c r="D16" s="5" t="s">
        <v>16</v>
      </c>
      <c r="E16" s="13">
        <f>C12</f>
        <v>1286001035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4.7637344242106305E-2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4.0000000000000002E-4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24E7-8673-4088-95B9-88EFE8F11F44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34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1286001035</v>
      </c>
      <c r="D9" s="7">
        <v>1223804200</v>
      </c>
      <c r="E9" s="7">
        <v>935161</v>
      </c>
      <c r="F9" s="8">
        <f>+C9-D9-E9</f>
        <v>61261674</v>
      </c>
    </row>
    <row r="10" spans="2:6" ht="18" x14ac:dyDescent="0.25">
      <c r="B10" s="3" t="s">
        <v>13</v>
      </c>
      <c r="C10" s="7">
        <v>81969864</v>
      </c>
      <c r="D10" s="7">
        <v>79488212</v>
      </c>
      <c r="E10" s="7">
        <v>72929</v>
      </c>
      <c r="F10" s="8">
        <f>+C10-D10-E10</f>
        <v>2408723</v>
      </c>
    </row>
    <row r="11" spans="2:6" ht="18" x14ac:dyDescent="0.25">
      <c r="B11" s="3" t="s">
        <v>14</v>
      </c>
      <c r="C11" s="9">
        <v>83302935</v>
      </c>
      <c r="D11" s="9">
        <v>83308980</v>
      </c>
      <c r="E11" s="9">
        <v>75282</v>
      </c>
      <c r="F11" s="10">
        <f>+C11-D11-E11</f>
        <v>-81327</v>
      </c>
    </row>
    <row r="12" spans="2:6" ht="18.75" thickBot="1" x14ac:dyDescent="0.3">
      <c r="B12" s="3" t="s">
        <v>15</v>
      </c>
      <c r="C12" s="11">
        <f>SUM(C9-C10+C11)</f>
        <v>1287334106</v>
      </c>
      <c r="D12" s="11">
        <f>SUM(D9-D10+D11)</f>
        <v>1227624968</v>
      </c>
      <c r="E12" s="11">
        <f>SUM(E9-E10+E11)</f>
        <v>937514</v>
      </c>
      <c r="F12" s="11">
        <f>SUM(F9-F10+F11)</f>
        <v>58771624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58771624</v>
      </c>
      <c r="D16" s="5" t="s">
        <v>16</v>
      </c>
      <c r="E16" s="13">
        <f>C12</f>
        <v>1287334106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4.5653745772816494E-2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5.9999999999999995E-4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D53B-C0BD-4829-BCA1-410E9A9E38BD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35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1287334106</v>
      </c>
      <c r="D9" s="7">
        <v>1227624968</v>
      </c>
      <c r="E9" s="7">
        <v>937514</v>
      </c>
      <c r="F9" s="8">
        <f>+C9-D9-E9</f>
        <v>58771624</v>
      </c>
    </row>
    <row r="10" spans="2:6" ht="18" x14ac:dyDescent="0.25">
      <c r="B10" s="3" t="s">
        <v>13</v>
      </c>
      <c r="C10" s="7">
        <v>92452860</v>
      </c>
      <c r="D10" s="7">
        <v>83450431</v>
      </c>
      <c r="E10" s="7">
        <v>95534</v>
      </c>
      <c r="F10" s="8">
        <f>+C10-D10-E10</f>
        <v>8906895</v>
      </c>
    </row>
    <row r="11" spans="2:6" ht="18" x14ac:dyDescent="0.25">
      <c r="B11" s="3" t="s">
        <v>14</v>
      </c>
      <c r="C11" s="9">
        <v>106000432</v>
      </c>
      <c r="D11" s="9">
        <v>86816045</v>
      </c>
      <c r="E11" s="9">
        <v>104043</v>
      </c>
      <c r="F11" s="10">
        <f>+C11-D11-E11</f>
        <v>19080344</v>
      </c>
    </row>
    <row r="12" spans="2:6" ht="18.75" thickBot="1" x14ac:dyDescent="0.3">
      <c r="B12" s="3" t="s">
        <v>15</v>
      </c>
      <c r="C12" s="11">
        <f>SUM(C9-C10+C11)</f>
        <v>1300881678</v>
      </c>
      <c r="D12" s="11">
        <f>SUM(D9-D10+D11)</f>
        <v>1230990582</v>
      </c>
      <c r="E12" s="11">
        <f>SUM(E9-E10+E11)</f>
        <v>946023</v>
      </c>
      <c r="F12" s="11">
        <f>SUM(F9-F10+F11)</f>
        <v>68945073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68945073</v>
      </c>
      <c r="D16" s="5" t="s">
        <v>16</v>
      </c>
      <c r="E16" s="13">
        <f>C12</f>
        <v>1300881678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5.2998727067935535E-2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1E-3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6911-3E2B-43AB-9A78-4B61F3E3B183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36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1300881678</v>
      </c>
      <c r="D9" s="7">
        <v>1230990582</v>
      </c>
      <c r="E9" s="7">
        <v>946023</v>
      </c>
      <c r="F9" s="8">
        <f>+C9-D9-E9</f>
        <v>68945073</v>
      </c>
    </row>
    <row r="10" spans="2:6" ht="18" x14ac:dyDescent="0.25">
      <c r="B10" s="3" t="s">
        <v>13</v>
      </c>
      <c r="C10" s="7">
        <v>134018324</v>
      </c>
      <c r="D10" s="7">
        <v>103130386</v>
      </c>
      <c r="E10" s="7">
        <v>140347</v>
      </c>
      <c r="F10" s="8">
        <f>+C10-D10-E10</f>
        <v>30747591</v>
      </c>
    </row>
    <row r="11" spans="2:6" ht="18" x14ac:dyDescent="0.25">
      <c r="B11" s="3" t="s">
        <v>14</v>
      </c>
      <c r="C11" s="9">
        <v>107268414</v>
      </c>
      <c r="D11" s="9">
        <v>103693801</v>
      </c>
      <c r="E11" s="9">
        <v>109624</v>
      </c>
      <c r="F11" s="10">
        <f>+C11-D11-E11</f>
        <v>3464989</v>
      </c>
    </row>
    <row r="12" spans="2:6" ht="18.75" thickBot="1" x14ac:dyDescent="0.3">
      <c r="B12" s="3" t="s">
        <v>15</v>
      </c>
      <c r="C12" s="11">
        <f>SUM(C9-C10+C11)</f>
        <v>1274131768</v>
      </c>
      <c r="D12" s="11">
        <f>SUM(D9-D10+D11)</f>
        <v>1231553997</v>
      </c>
      <c r="E12" s="11">
        <f>SUM(E9-E10+E11)</f>
        <v>915300</v>
      </c>
      <c r="F12" s="11">
        <f>SUM(F9-F10+F11)</f>
        <v>41662471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41662471</v>
      </c>
      <c r="D16" s="5" t="s">
        <v>16</v>
      </c>
      <c r="E16" s="13">
        <f>C12</f>
        <v>1274131768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3.2698714564975827E-2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2.7000000000000001E-3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B5D2-DAEE-4ED2-A087-8AFBEBE391A4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37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1274131768</v>
      </c>
      <c r="D9" s="7">
        <v>1231553997</v>
      </c>
      <c r="E9" s="7">
        <v>915300</v>
      </c>
      <c r="F9" s="8">
        <f>+C9-D9-E9</f>
        <v>41662471</v>
      </c>
    </row>
    <row r="10" spans="2:6" ht="18" x14ac:dyDescent="0.25">
      <c r="B10" s="3" t="s">
        <v>13</v>
      </c>
      <c r="C10" s="7">
        <v>140437439</v>
      </c>
      <c r="D10" s="7">
        <v>130098384</v>
      </c>
      <c r="E10" s="7">
        <v>147837</v>
      </c>
      <c r="F10" s="8">
        <f>+C10-D10-E10</f>
        <v>10191218</v>
      </c>
    </row>
    <row r="11" spans="2:6" ht="18" x14ac:dyDescent="0.25">
      <c r="B11" s="3" t="s">
        <v>14</v>
      </c>
      <c r="C11" s="9">
        <v>155142956</v>
      </c>
      <c r="D11" s="9">
        <v>116484024</v>
      </c>
      <c r="E11" s="9">
        <v>150860</v>
      </c>
      <c r="F11" s="10">
        <f>+C11-D11-E11</f>
        <v>38508072</v>
      </c>
    </row>
    <row r="12" spans="2:6" ht="18.75" thickBot="1" x14ac:dyDescent="0.3">
      <c r="B12" s="3" t="s">
        <v>15</v>
      </c>
      <c r="C12" s="11">
        <f>SUM(C9-C10+C11)</f>
        <v>1288837285</v>
      </c>
      <c r="D12" s="11">
        <f>SUM(D9-D10+D11)</f>
        <v>1217939637</v>
      </c>
      <c r="E12" s="11">
        <f>SUM(E9-E10+E11)</f>
        <v>918323</v>
      </c>
      <c r="F12" s="11">
        <f>SUM(F9-F10+F11)</f>
        <v>69979325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69979325</v>
      </c>
      <c r="D16" s="5" t="s">
        <v>16</v>
      </c>
      <c r="E16" s="13">
        <f>C12</f>
        <v>1288837285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5.4296477774539241E-2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3.5000000000000001E-3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4011-D2B4-4991-B0C1-2E141BC7343A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38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1288837285</v>
      </c>
      <c r="D9" s="7">
        <v>1217939637</v>
      </c>
      <c r="E9" s="7">
        <v>918323</v>
      </c>
      <c r="F9" s="8">
        <f>+C9-D9-E9</f>
        <v>69979325</v>
      </c>
    </row>
    <row r="10" spans="2:6" ht="18" x14ac:dyDescent="0.25">
      <c r="B10" s="3" t="s">
        <v>13</v>
      </c>
      <c r="C10" s="7">
        <v>139394136</v>
      </c>
      <c r="D10" s="7">
        <v>142248449</v>
      </c>
      <c r="E10" s="7">
        <v>148350</v>
      </c>
      <c r="F10" s="8">
        <f>+C10-D10-E10</f>
        <v>-3002663</v>
      </c>
    </row>
    <row r="11" spans="2:6" ht="18" x14ac:dyDescent="0.25">
      <c r="B11" s="3" t="s">
        <v>14</v>
      </c>
      <c r="C11" s="9">
        <v>120371686</v>
      </c>
      <c r="D11" s="9">
        <v>144187730</v>
      </c>
      <c r="E11" s="9">
        <v>123872</v>
      </c>
      <c r="F11" s="10">
        <f>+C11-D11-E11</f>
        <v>-23939916</v>
      </c>
    </row>
    <row r="12" spans="2:6" ht="18.75" thickBot="1" x14ac:dyDescent="0.3">
      <c r="B12" s="3" t="s">
        <v>15</v>
      </c>
      <c r="C12" s="11">
        <f>SUM(C9-C10+C11)</f>
        <v>1269814835</v>
      </c>
      <c r="D12" s="11">
        <f>SUM(D9-D10+D11)</f>
        <v>1219878918</v>
      </c>
      <c r="E12" s="11">
        <f>SUM(E9-E10+E11)</f>
        <v>893845</v>
      </c>
      <c r="F12" s="11">
        <f>SUM(F9-F10+F11)</f>
        <v>49042072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49042072</v>
      </c>
      <c r="D16" s="5" t="s">
        <v>16</v>
      </c>
      <c r="E16" s="13">
        <f>C12</f>
        <v>1269814835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3.8621435699323831E-2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7.7999999999999996E-3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F2BA-86C7-4AE9-AF40-4CDF092FA1F2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39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1269814835</v>
      </c>
      <c r="D9" s="7">
        <v>1219878918</v>
      </c>
      <c r="E9" s="7">
        <v>893845</v>
      </c>
      <c r="F9" s="8">
        <f>+C9-D9-E9</f>
        <v>49042072</v>
      </c>
    </row>
    <row r="10" spans="2:6" ht="18" x14ac:dyDescent="0.25">
      <c r="B10" s="3" t="s">
        <v>13</v>
      </c>
      <c r="C10" s="7">
        <v>99637975</v>
      </c>
      <c r="D10" s="7">
        <v>113231270</v>
      </c>
      <c r="E10" s="7">
        <v>106791</v>
      </c>
      <c r="F10" s="8">
        <f>+C10-D10-E10</f>
        <v>-13700086</v>
      </c>
    </row>
    <row r="11" spans="2:6" ht="18" x14ac:dyDescent="0.25">
      <c r="B11" s="3" t="s">
        <v>14</v>
      </c>
      <c r="C11" s="9">
        <v>102113663</v>
      </c>
      <c r="D11" s="9">
        <v>102035306</v>
      </c>
      <c r="E11" s="9">
        <v>102599</v>
      </c>
      <c r="F11" s="10">
        <f>+C11-D11-E11</f>
        <v>-24242</v>
      </c>
    </row>
    <row r="12" spans="2:6" ht="18.75" thickBot="1" x14ac:dyDescent="0.3">
      <c r="B12" s="3" t="s">
        <v>15</v>
      </c>
      <c r="C12" s="11">
        <f>SUM(C9-C10+C11)</f>
        <v>1272290523</v>
      </c>
      <c r="D12" s="11">
        <f>SUM(D9-D10+D11)</f>
        <v>1208682954</v>
      </c>
      <c r="E12" s="11">
        <f>SUM(E9-E10+E11)</f>
        <v>889653</v>
      </c>
      <c r="F12" s="11">
        <f>SUM(F9-F10+F11)</f>
        <v>62717916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62717916</v>
      </c>
      <c r="D16" s="5" t="s">
        <v>16</v>
      </c>
      <c r="E16" s="13">
        <f>C12</f>
        <v>1272290523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4.9295278763936842E-2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8.6E-3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F7D5-D9B1-4D51-9D86-AA8CA5476A94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40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1272290523</v>
      </c>
      <c r="D9" s="7">
        <v>1208682954</v>
      </c>
      <c r="E9" s="7">
        <v>889653</v>
      </c>
      <c r="F9" s="8">
        <f>+C9-D9-E9</f>
        <v>62717916</v>
      </c>
    </row>
    <row r="10" spans="2:6" ht="18" x14ac:dyDescent="0.25">
      <c r="B10" s="3" t="s">
        <v>13</v>
      </c>
      <c r="C10" s="7">
        <v>87084544</v>
      </c>
      <c r="D10" s="7">
        <v>88657509</v>
      </c>
      <c r="E10" s="7">
        <v>86504</v>
      </c>
      <c r="F10" s="8">
        <f>+C10-D10-E10</f>
        <v>-1659469</v>
      </c>
    </row>
    <row r="11" spans="2:6" ht="18" x14ac:dyDescent="0.25">
      <c r="B11" s="3" t="s">
        <v>14</v>
      </c>
      <c r="C11" s="9">
        <v>89289350</v>
      </c>
      <c r="D11" s="9">
        <v>95652614</v>
      </c>
      <c r="E11" s="9">
        <v>82932</v>
      </c>
      <c r="F11" s="10">
        <f>+C11-D11-E11</f>
        <v>-6446196</v>
      </c>
    </row>
    <row r="12" spans="2:6" ht="18.75" thickBot="1" x14ac:dyDescent="0.3">
      <c r="B12" s="3" t="s">
        <v>15</v>
      </c>
      <c r="C12" s="11">
        <f>SUM(C9-C10+C11)</f>
        <v>1274495329</v>
      </c>
      <c r="D12" s="11">
        <f>SUM(D9-D10+D11)</f>
        <v>1215678059</v>
      </c>
      <c r="E12" s="11">
        <f>SUM(E9-E10+E11)</f>
        <v>886081</v>
      </c>
      <c r="F12" s="11">
        <f>SUM(F9-F10+F11)</f>
        <v>57931189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57931189</v>
      </c>
      <c r="D16" s="5" t="s">
        <v>16</v>
      </c>
      <c r="E16" s="13">
        <f>C12</f>
        <v>1274495329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4.5454218373208337E-2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2.9499999999999998E-2</v>
      </c>
      <c r="D22" s="16"/>
      <c r="E22" s="5"/>
      <c r="F22" s="5"/>
    </row>
    <row r="23" spans="2:6" ht="18" x14ac:dyDescent="0.25">
      <c r="B23" s="5" t="s">
        <v>23</v>
      </c>
      <c r="C23" s="15">
        <v>1.3100000000000001E-2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4BB9-5785-4429-BEF4-B46326D668B0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41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1274495329</v>
      </c>
      <c r="D9" s="7">
        <v>1215678059</v>
      </c>
      <c r="E9" s="7">
        <v>886081</v>
      </c>
      <c r="F9" s="8">
        <f>+C9-D9-E9</f>
        <v>57931189</v>
      </c>
    </row>
    <row r="10" spans="2:6" ht="18" x14ac:dyDescent="0.25">
      <c r="B10" s="3" t="s">
        <v>13</v>
      </c>
      <c r="C10" s="7">
        <v>86406444</v>
      </c>
      <c r="D10" s="7">
        <v>80108893</v>
      </c>
      <c r="E10" s="7">
        <v>77328</v>
      </c>
      <c r="F10" s="8">
        <f>+C10-D10-E10</f>
        <v>6220223</v>
      </c>
    </row>
    <row r="11" spans="2:6" ht="18" x14ac:dyDescent="0.25">
      <c r="B11" s="3" t="s">
        <v>14</v>
      </c>
      <c r="C11" s="9">
        <v>90454517</v>
      </c>
      <c r="D11" s="9">
        <v>81102382</v>
      </c>
      <c r="E11" s="9">
        <v>72206</v>
      </c>
      <c r="F11" s="10">
        <f>+C11-D11-E11</f>
        <v>9279929</v>
      </c>
    </row>
    <row r="12" spans="2:6" ht="18.75" thickBot="1" x14ac:dyDescent="0.3">
      <c r="B12" s="3" t="s">
        <v>15</v>
      </c>
      <c r="C12" s="11">
        <f>SUM(C9-C10+C11)</f>
        <v>1278543402</v>
      </c>
      <c r="D12" s="11">
        <f>SUM(D9-D10+D11)</f>
        <v>1216671548</v>
      </c>
      <c r="E12" s="11">
        <f>SUM(E9-E10+E11)</f>
        <v>880959</v>
      </c>
      <c r="F12" s="11">
        <f>SUM(F9-F10+F11)</f>
        <v>60990895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60990895</v>
      </c>
      <c r="D16" s="5" t="s">
        <v>16</v>
      </c>
      <c r="E16" s="13">
        <f>C12</f>
        <v>1278543402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4.770342164731612E-2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3.6999999999999998E-2</v>
      </c>
      <c r="D22" s="16"/>
      <c r="E22" s="5"/>
      <c r="F22" s="5"/>
    </row>
    <row r="23" spans="2:6" ht="18" x14ac:dyDescent="0.25">
      <c r="B23" s="5" t="s">
        <v>23</v>
      </c>
      <c r="C23" s="15">
        <v>2.0199999999999999E-2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AAB4-4513-43D2-9445-1962429920EC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24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1232348595</v>
      </c>
      <c r="D9" s="7">
        <v>1182165354</v>
      </c>
      <c r="E9" s="7">
        <v>897119</v>
      </c>
      <c r="F9" s="8">
        <f>+C9-D9-E9</f>
        <v>49286122</v>
      </c>
    </row>
    <row r="10" spans="2:6" ht="18" x14ac:dyDescent="0.25">
      <c r="B10" s="3" t="s">
        <v>13</v>
      </c>
      <c r="C10" s="7">
        <v>120754594</v>
      </c>
      <c r="D10" s="7">
        <v>110040988</v>
      </c>
      <c r="E10" s="7">
        <v>130757</v>
      </c>
      <c r="F10" s="8">
        <f>+C10-D10-E10</f>
        <v>10582849</v>
      </c>
    </row>
    <row r="11" spans="2:6" ht="18" x14ac:dyDescent="0.25">
      <c r="B11" s="3" t="s">
        <v>14</v>
      </c>
      <c r="C11" s="9">
        <v>134018324</v>
      </c>
      <c r="D11" s="9">
        <v>103130386</v>
      </c>
      <c r="E11" s="9">
        <v>140347</v>
      </c>
      <c r="F11" s="10">
        <f>+C11-D11-E11</f>
        <v>30747591</v>
      </c>
    </row>
    <row r="12" spans="2:6" ht="18.75" thickBot="1" x14ac:dyDescent="0.3">
      <c r="B12" s="3" t="s">
        <v>15</v>
      </c>
      <c r="C12" s="11">
        <f>SUM(C9-C10+C11)</f>
        <v>1245612325</v>
      </c>
      <c r="D12" s="11">
        <f>SUM(D9-D10+D11)</f>
        <v>1175254752</v>
      </c>
      <c r="E12" s="11">
        <f>SUM(E9-E10+E11)</f>
        <v>906709</v>
      </c>
      <c r="F12" s="11">
        <f>SUM(F9-F10+F11)</f>
        <v>69450864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69450864</v>
      </c>
      <c r="D16" s="5" t="s">
        <v>16</v>
      </c>
      <c r="E16" s="13">
        <f>C12</f>
        <v>1245612325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5.5756403983879974E-2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4.0000000000000002E-4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272-C44B-4F2D-B801-FC21801B660A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42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1278543402</v>
      </c>
      <c r="D9" s="7">
        <v>1216671548</v>
      </c>
      <c r="E9" s="7">
        <v>880959</v>
      </c>
      <c r="F9" s="8">
        <f>+C9-D9-E9</f>
        <v>60990895</v>
      </c>
    </row>
    <row r="10" spans="2:6" ht="18" x14ac:dyDescent="0.25">
      <c r="B10" s="3" t="s">
        <v>13</v>
      </c>
      <c r="C10" s="7">
        <v>101899098</v>
      </c>
      <c r="D10" s="7">
        <v>87916082</v>
      </c>
      <c r="E10" s="7">
        <v>75851</v>
      </c>
      <c r="F10" s="8">
        <f>+C10-D10-E10</f>
        <v>13907165</v>
      </c>
    </row>
    <row r="11" spans="2:6" ht="18" x14ac:dyDescent="0.25">
      <c r="B11" s="3" t="s">
        <v>14</v>
      </c>
      <c r="C11" s="9">
        <v>107316848</v>
      </c>
      <c r="D11" s="9">
        <v>93656099</v>
      </c>
      <c r="E11" s="9">
        <v>76570</v>
      </c>
      <c r="F11" s="10">
        <f>+C11-D11-E11</f>
        <v>13584179</v>
      </c>
    </row>
    <row r="12" spans="2:6" ht="18.75" thickBot="1" x14ac:dyDescent="0.3">
      <c r="B12" s="3" t="s">
        <v>15</v>
      </c>
      <c r="C12" s="11">
        <f>SUM(C9-C10+C11)</f>
        <v>1283961152</v>
      </c>
      <c r="D12" s="11">
        <f>SUM(D9-D10+D11)</f>
        <v>1222411565</v>
      </c>
      <c r="E12" s="11">
        <f>SUM(E9-E10+E11)</f>
        <v>881678</v>
      </c>
      <c r="F12" s="11">
        <f>SUM(F9-F10+F11)</f>
        <v>60667909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60667909</v>
      </c>
      <c r="D16" s="5" t="s">
        <v>16</v>
      </c>
      <c r="E16" s="13">
        <f>C12</f>
        <v>1283961152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4.7250579899165049E-2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4.2500000000000003E-2</v>
      </c>
      <c r="D22" s="16"/>
      <c r="E22" s="5"/>
      <c r="F22" s="5"/>
    </row>
    <row r="23" spans="2:6" ht="18" x14ac:dyDescent="0.25">
      <c r="B23" s="5" t="s">
        <v>23</v>
      </c>
      <c r="C23" s="15">
        <v>2.6599999999999999E-2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E918-0D20-4FBE-B2A2-B5F0E7A6523D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43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1283961152</v>
      </c>
      <c r="D9" s="7">
        <v>1222411565</v>
      </c>
      <c r="E9" s="7">
        <v>881678</v>
      </c>
      <c r="F9" s="8">
        <f>+C9-D9-E9</f>
        <v>60667909</v>
      </c>
    </row>
    <row r="10" spans="2:6" ht="18" x14ac:dyDescent="0.25">
      <c r="B10" s="3" t="s">
        <v>13</v>
      </c>
      <c r="C10" s="7">
        <v>112184587</v>
      </c>
      <c r="D10" s="7">
        <v>101506830</v>
      </c>
      <c r="E10" s="7">
        <v>76931</v>
      </c>
      <c r="F10" s="8">
        <f>+C10-D10-E10</f>
        <v>10600826</v>
      </c>
    </row>
    <row r="11" spans="2:6" ht="18" x14ac:dyDescent="0.25">
      <c r="B11" s="3" t="s">
        <v>14</v>
      </c>
      <c r="C11" s="9">
        <v>118773784</v>
      </c>
      <c r="D11" s="9">
        <v>107710631</v>
      </c>
      <c r="E11" s="9">
        <v>82314</v>
      </c>
      <c r="F11" s="10">
        <f>+C11-D11-E11</f>
        <v>10980839</v>
      </c>
    </row>
    <row r="12" spans="2:6" ht="18.75" thickBot="1" x14ac:dyDescent="0.3">
      <c r="B12" s="3" t="s">
        <v>15</v>
      </c>
      <c r="C12" s="11">
        <f>SUM(C9-C10+C11)</f>
        <v>1290550349</v>
      </c>
      <c r="D12" s="11">
        <f>SUM(D9-D10+D11)</f>
        <v>1228615366</v>
      </c>
      <c r="E12" s="11">
        <f>SUM(E9-E10+E11)</f>
        <v>887061</v>
      </c>
      <c r="F12" s="11">
        <f>SUM(F9-F10+F11)</f>
        <v>61047922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61047922</v>
      </c>
      <c r="D16" s="5" t="s">
        <v>16</v>
      </c>
      <c r="E16" s="13">
        <f>C12</f>
        <v>1290550349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4.7303789462614758E-2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4.2500000000000003E-2</v>
      </c>
      <c r="D22" s="16"/>
      <c r="E22" s="5"/>
      <c r="F22" s="5"/>
    </row>
    <row r="23" spans="2:6" ht="18" x14ac:dyDescent="0.25">
      <c r="B23" s="5" t="s">
        <v>23</v>
      </c>
      <c r="C23" s="15">
        <v>3.0800000000000001E-2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58BBF-01DA-4FD5-A564-6CEA08DCC88C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44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1290550349</v>
      </c>
      <c r="D9" s="7">
        <v>1228615366</v>
      </c>
      <c r="E9" s="7">
        <v>887061</v>
      </c>
      <c r="F9" s="8">
        <f>+C9-D9-E9</f>
        <v>61047922</v>
      </c>
    </row>
    <row r="10" spans="2:6" ht="18" x14ac:dyDescent="0.25">
      <c r="B10" s="3" t="s">
        <v>13</v>
      </c>
      <c r="C10" s="7">
        <v>114525509</v>
      </c>
      <c r="D10" s="7">
        <v>107691072</v>
      </c>
      <c r="E10" s="7">
        <v>79247</v>
      </c>
      <c r="F10" s="8">
        <f>+C10-D10-E10</f>
        <v>6755190</v>
      </c>
    </row>
    <row r="11" spans="2:6" ht="18" x14ac:dyDescent="0.25">
      <c r="B11" s="3" t="s">
        <v>14</v>
      </c>
      <c r="C11" s="9">
        <v>112846190</v>
      </c>
      <c r="D11" s="9">
        <v>111590602</v>
      </c>
      <c r="E11" s="9">
        <v>81091</v>
      </c>
      <c r="F11" s="10">
        <f>+C11-D11-E11</f>
        <v>1174497</v>
      </c>
    </row>
    <row r="12" spans="2:6" ht="18.75" thickBot="1" x14ac:dyDescent="0.3">
      <c r="B12" s="3" t="s">
        <v>15</v>
      </c>
      <c r="C12" s="11">
        <f>SUM(C9-C10+C11)</f>
        <v>1288871030</v>
      </c>
      <c r="D12" s="11">
        <f>SUM(D9-D10+D11)</f>
        <v>1232514896</v>
      </c>
      <c r="E12" s="11">
        <f>SUM(E9-E10+E11)</f>
        <v>888905</v>
      </c>
      <c r="F12" s="11">
        <f>SUM(F9-F10+F11)</f>
        <v>55467229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55467229</v>
      </c>
      <c r="D16" s="5" t="s">
        <v>16</v>
      </c>
      <c r="E16" s="13">
        <f>C12</f>
        <v>1288871030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4.3035515353308858E-2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0.05</v>
      </c>
      <c r="D22" s="16"/>
      <c r="E22" s="5"/>
      <c r="F22" s="5"/>
    </row>
    <row r="23" spans="2:6" ht="18" x14ac:dyDescent="0.25">
      <c r="B23" s="5" t="s">
        <v>23</v>
      </c>
      <c r="C23" s="15">
        <v>3.49E-2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6D62-AE59-4421-A559-0FE621BD9812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45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1288871030</v>
      </c>
      <c r="D9" s="7">
        <v>1232514896</v>
      </c>
      <c r="E9" s="7">
        <v>888905</v>
      </c>
      <c r="F9" s="8">
        <f>+C9-D9-E9</f>
        <v>55467229</v>
      </c>
    </row>
    <row r="10" spans="2:6" ht="18" x14ac:dyDescent="0.25">
      <c r="B10" s="3" t="s">
        <v>13</v>
      </c>
      <c r="C10" s="7">
        <v>90626416</v>
      </c>
      <c r="D10" s="7">
        <v>104938214</v>
      </c>
      <c r="E10" s="7">
        <v>74509</v>
      </c>
      <c r="F10" s="8">
        <f>+C10-D10-E10</f>
        <v>-14386307</v>
      </c>
    </row>
    <row r="11" spans="2:6" ht="18" x14ac:dyDescent="0.25">
      <c r="B11" s="3" t="s">
        <v>14</v>
      </c>
      <c r="C11" s="9">
        <v>90136682</v>
      </c>
      <c r="D11" s="9">
        <v>102915553</v>
      </c>
      <c r="E11" s="9">
        <v>73575</v>
      </c>
      <c r="F11" s="10">
        <f>+C11-D11-E11</f>
        <v>-12852446</v>
      </c>
    </row>
    <row r="12" spans="2:6" ht="18.75" thickBot="1" x14ac:dyDescent="0.3">
      <c r="B12" s="3" t="s">
        <v>15</v>
      </c>
      <c r="C12" s="11">
        <f>SUM(C9-C10+C11)</f>
        <v>1288381296</v>
      </c>
      <c r="D12" s="11">
        <f>SUM(D9-D10+D11)</f>
        <v>1230492235</v>
      </c>
      <c r="E12" s="11">
        <f>SUM(E9-E10+E11)</f>
        <v>887971</v>
      </c>
      <c r="F12" s="11">
        <f>SUM(F9-F10+F11)</f>
        <v>57001090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57001090</v>
      </c>
      <c r="D16" s="5" t="s">
        <v>16</v>
      </c>
      <c r="E16" s="13">
        <f>C12</f>
        <v>1288381296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4.4242407257051641E-2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0.05</v>
      </c>
      <c r="D22" s="16"/>
      <c r="E22" s="5"/>
      <c r="F22" s="5"/>
    </row>
    <row r="23" spans="2:6" ht="18" x14ac:dyDescent="0.25">
      <c r="B23" s="5" t="s">
        <v>23</v>
      </c>
      <c r="C23" s="15">
        <v>4.2999999999999997E-2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1AE1-A760-4392-B3CD-2FB478E08E98}">
  <sheetPr>
    <pageSetUpPr fitToPage="1"/>
  </sheetPr>
  <dimension ref="B1:F31"/>
  <sheetViews>
    <sheetView tabSelected="1" workbookViewId="0">
      <selection activeCell="E32" sqref="E32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46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1288381296</v>
      </c>
      <c r="D9" s="7">
        <v>1230492235</v>
      </c>
      <c r="E9" s="7">
        <v>887971</v>
      </c>
      <c r="F9" s="8">
        <f>+C9-D9-E9</f>
        <v>57001090</v>
      </c>
    </row>
    <row r="10" spans="2:6" ht="18" x14ac:dyDescent="0.25">
      <c r="B10" s="3" t="s">
        <v>13</v>
      </c>
      <c r="C10" s="7">
        <v>83302935</v>
      </c>
      <c r="D10" s="7">
        <v>83308980</v>
      </c>
      <c r="E10" s="7">
        <v>75282</v>
      </c>
      <c r="F10" s="8">
        <f>+C10-D10-E10</f>
        <v>-81327</v>
      </c>
    </row>
    <row r="11" spans="2:6" ht="18" x14ac:dyDescent="0.25">
      <c r="B11" s="3" t="s">
        <v>14</v>
      </c>
      <c r="C11" s="9">
        <v>82874390</v>
      </c>
      <c r="D11" s="9">
        <v>81873816</v>
      </c>
      <c r="E11" s="9">
        <v>81357</v>
      </c>
      <c r="F11" s="10">
        <f>+C11-D11-E11</f>
        <v>919217</v>
      </c>
    </row>
    <row r="12" spans="2:6" ht="18.75" thickBot="1" x14ac:dyDescent="0.3">
      <c r="B12" s="3" t="s">
        <v>15</v>
      </c>
      <c r="C12" s="11">
        <f>SUM(C9-C10+C11)</f>
        <v>1287952751</v>
      </c>
      <c r="D12" s="11">
        <f>SUM(D9-D10+D11)</f>
        <v>1229057071</v>
      </c>
      <c r="E12" s="11">
        <f>SUM(E9-E10+E11)</f>
        <v>894046</v>
      </c>
      <c r="F12" s="11">
        <f>SUM(F9-F10+F11)</f>
        <v>58001634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58001634</v>
      </c>
      <c r="D16" s="5" t="s">
        <v>16</v>
      </c>
      <c r="E16" s="13">
        <f>C12</f>
        <v>1287952751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4.5033976560837366E-2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5.7500000000000002E-2</v>
      </c>
      <c r="D22" s="16"/>
      <c r="E22" s="5"/>
      <c r="F22" s="5"/>
    </row>
    <row r="23" spans="2:6" ht="18" x14ac:dyDescent="0.25">
      <c r="B23" s="5" t="s">
        <v>23</v>
      </c>
      <c r="C23" s="15">
        <v>4.2999999999999997E-2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A6F0-16EC-46FC-A76C-46022B746BDD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25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1245612325</v>
      </c>
      <c r="D9" s="7">
        <v>1175254752</v>
      </c>
      <c r="E9" s="7">
        <v>906709</v>
      </c>
      <c r="F9" s="8">
        <f>+C9-D9-E9</f>
        <v>69450864</v>
      </c>
    </row>
    <row r="10" spans="2:6" ht="18" x14ac:dyDescent="0.25">
      <c r="B10" s="3" t="s">
        <v>13</v>
      </c>
      <c r="C10" s="7">
        <v>122460915</v>
      </c>
      <c r="D10" s="7">
        <v>112022545</v>
      </c>
      <c r="E10" s="7">
        <v>130425</v>
      </c>
      <c r="F10" s="8">
        <f>+C10-D10-E10</f>
        <v>10307945</v>
      </c>
    </row>
    <row r="11" spans="2:6" ht="18" x14ac:dyDescent="0.25">
      <c r="B11" s="3" t="s">
        <v>14</v>
      </c>
      <c r="C11" s="9">
        <v>140437439</v>
      </c>
      <c r="D11" s="9">
        <v>130098384</v>
      </c>
      <c r="E11" s="9">
        <v>147837</v>
      </c>
      <c r="F11" s="10">
        <f>+C11-D11-E11</f>
        <v>10191218</v>
      </c>
    </row>
    <row r="12" spans="2:6" ht="18.75" thickBot="1" x14ac:dyDescent="0.3">
      <c r="B12" s="3" t="s">
        <v>15</v>
      </c>
      <c r="C12" s="11">
        <f>SUM(C9-C10+C11)</f>
        <v>1263588849</v>
      </c>
      <c r="D12" s="11">
        <f>SUM(D9-D10+D11)</f>
        <v>1193330591</v>
      </c>
      <c r="E12" s="11">
        <f>SUM(E9-E10+E11)</f>
        <v>924121</v>
      </c>
      <c r="F12" s="11">
        <f>SUM(F9-F10+F11)</f>
        <v>69334137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69334137</v>
      </c>
      <c r="D16" s="5" t="s">
        <v>16</v>
      </c>
      <c r="E16" s="13">
        <f>C12</f>
        <v>1263588849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5.4870804735947777E-2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4.0000000000000002E-4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7CAA-19D8-4BE1-A934-5051542028CE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26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1263588849</v>
      </c>
      <c r="D9" s="7">
        <v>1193330591</v>
      </c>
      <c r="E9" s="7">
        <v>924121</v>
      </c>
      <c r="F9" s="8">
        <f>+C9-D9-E9</f>
        <v>69334137</v>
      </c>
    </row>
    <row r="10" spans="2:6" ht="18" x14ac:dyDescent="0.25">
      <c r="B10" s="3" t="s">
        <v>13</v>
      </c>
      <c r="C10" s="7">
        <v>120222525</v>
      </c>
      <c r="D10" s="7">
        <v>120097963</v>
      </c>
      <c r="E10" s="7">
        <v>119328</v>
      </c>
      <c r="F10" s="8">
        <f>+C10-D10-E10</f>
        <v>5234</v>
      </c>
    </row>
    <row r="11" spans="2:6" ht="18" x14ac:dyDescent="0.25">
      <c r="B11" s="3" t="s">
        <v>14</v>
      </c>
      <c r="C11" s="9">
        <v>139394136</v>
      </c>
      <c r="D11" s="9">
        <v>142248449</v>
      </c>
      <c r="E11" s="9">
        <v>148350</v>
      </c>
      <c r="F11" s="10">
        <f>+C11-D11-E11</f>
        <v>-3002663</v>
      </c>
    </row>
    <row r="12" spans="2:6" ht="18.75" thickBot="1" x14ac:dyDescent="0.3">
      <c r="B12" s="3" t="s">
        <v>15</v>
      </c>
      <c r="C12" s="11">
        <f>SUM(C9-C10+C11)</f>
        <v>1282760460</v>
      </c>
      <c r="D12" s="11">
        <f>SUM(D9-D10+D11)</f>
        <v>1215481077</v>
      </c>
      <c r="E12" s="11">
        <f>SUM(E9-E10+E11)</f>
        <v>953143</v>
      </c>
      <c r="F12" s="11">
        <f>SUM(F9-F10+F11)</f>
        <v>66326240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66326240</v>
      </c>
      <c r="D16" s="5" t="s">
        <v>16</v>
      </c>
      <c r="E16" s="13">
        <f>C12</f>
        <v>1282760460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5.1705865645406628E-2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2.0000000000000001E-4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208F-A436-48CE-817D-5A250C11D8FD}">
  <sheetPr>
    <pageSetUpPr fitToPage="1"/>
  </sheetPr>
  <dimension ref="B1:F31"/>
  <sheetViews>
    <sheetView workbookViewId="0">
      <selection activeCell="G11" sqref="G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27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1282760460</v>
      </c>
      <c r="D9" s="7">
        <v>1215481077</v>
      </c>
      <c r="E9" s="7">
        <v>953143</v>
      </c>
      <c r="F9" s="8">
        <f>+C9-D9-E9</f>
        <v>66326240</v>
      </c>
    </row>
    <row r="10" spans="2:6" ht="18" x14ac:dyDescent="0.25">
      <c r="B10" s="3" t="s">
        <v>13</v>
      </c>
      <c r="C10" s="7">
        <v>95837724</v>
      </c>
      <c r="D10" s="7">
        <v>105845112</v>
      </c>
      <c r="E10" s="7">
        <v>102467</v>
      </c>
      <c r="F10" s="8">
        <f>+C10-D10-E10</f>
        <v>-10109855</v>
      </c>
    </row>
    <row r="11" spans="2:6" ht="18" x14ac:dyDescent="0.25">
      <c r="B11" s="3" t="s">
        <v>14</v>
      </c>
      <c r="C11" s="9">
        <v>99637975</v>
      </c>
      <c r="D11" s="9">
        <v>113231270</v>
      </c>
      <c r="E11" s="9">
        <v>106791</v>
      </c>
      <c r="F11" s="10">
        <f>+C11-D11-E11</f>
        <v>-13700086</v>
      </c>
    </row>
    <row r="12" spans="2:6" ht="18.75" thickBot="1" x14ac:dyDescent="0.3">
      <c r="B12" s="3" t="s">
        <v>15</v>
      </c>
      <c r="C12" s="11">
        <f>SUM(C9-C10+C11)</f>
        <v>1286560711</v>
      </c>
      <c r="D12" s="11">
        <f>SUM(D9-D10+D11)</f>
        <v>1222867235</v>
      </c>
      <c r="E12" s="11">
        <f>SUM(E9-E10+E11)</f>
        <v>957467</v>
      </c>
      <c r="F12" s="11">
        <f>SUM(F9-F10+F11)</f>
        <v>62736009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62736009</v>
      </c>
      <c r="D16" s="5" t="s">
        <v>16</v>
      </c>
      <c r="E16" s="13">
        <f>C12</f>
        <v>1286560711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4.8762571764870255E-2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2.0000000000000001E-4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9374-64E3-4A01-A733-0FA8E6025107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28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1286560711</v>
      </c>
      <c r="D9" s="7">
        <v>1222867235</v>
      </c>
      <c r="E9" s="7">
        <v>957467</v>
      </c>
      <c r="F9" s="8">
        <f>+C9-D9-E9</f>
        <v>62736009</v>
      </c>
    </row>
    <row r="10" spans="2:6" ht="18" x14ac:dyDescent="0.25">
      <c r="B10" s="3" t="s">
        <v>13</v>
      </c>
      <c r="C10" s="7">
        <v>82971872</v>
      </c>
      <c r="D10" s="7">
        <v>87602286</v>
      </c>
      <c r="E10" s="7">
        <v>89405</v>
      </c>
      <c r="F10" s="8">
        <f>+C10-D10-E10</f>
        <v>-4719819</v>
      </c>
    </row>
    <row r="11" spans="2:6" ht="18" x14ac:dyDescent="0.25">
      <c r="B11" s="3" t="s">
        <v>14</v>
      </c>
      <c r="C11" s="9">
        <v>87084544</v>
      </c>
      <c r="D11" s="9">
        <v>88657509</v>
      </c>
      <c r="E11" s="9">
        <v>86504</v>
      </c>
      <c r="F11" s="10">
        <f>+C11-D11-E11</f>
        <v>-1659469</v>
      </c>
    </row>
    <row r="12" spans="2:6" ht="18.75" thickBot="1" x14ac:dyDescent="0.3">
      <c r="B12" s="3" t="s">
        <v>15</v>
      </c>
      <c r="C12" s="11">
        <f>SUM(C9-C10+C11)</f>
        <v>1290673383</v>
      </c>
      <c r="D12" s="11">
        <f>SUM(D9-D10+D11)</f>
        <v>1223922458</v>
      </c>
      <c r="E12" s="11">
        <f>SUM(E9-E10+E11)</f>
        <v>954566</v>
      </c>
      <c r="F12" s="11">
        <f>SUM(F9-F10+F11)</f>
        <v>65796359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65796359</v>
      </c>
      <c r="D16" s="5" t="s">
        <v>16</v>
      </c>
      <c r="E16" s="13">
        <f>C12</f>
        <v>1290673383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5.0978318656471434E-2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2.0000000000000001E-4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F5D9B-1FCA-44A2-9843-231E32964BFC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29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1290673383</v>
      </c>
      <c r="D9" s="7">
        <v>1223922458</v>
      </c>
      <c r="E9" s="7">
        <v>954566</v>
      </c>
      <c r="F9" s="8">
        <f>+C9-D9-E9</f>
        <v>65796359</v>
      </c>
    </row>
    <row r="10" spans="2:6" ht="18" x14ac:dyDescent="0.25">
      <c r="B10" s="3" t="s">
        <v>13</v>
      </c>
      <c r="C10" s="7">
        <v>86890047</v>
      </c>
      <c r="D10" s="7">
        <v>77389743</v>
      </c>
      <c r="E10" s="7">
        <v>82009</v>
      </c>
      <c r="F10" s="8">
        <f>+C10-D10-E10</f>
        <v>9418295</v>
      </c>
    </row>
    <row r="11" spans="2:6" ht="18" x14ac:dyDescent="0.25">
      <c r="B11" s="3" t="s">
        <v>14</v>
      </c>
      <c r="C11" s="9">
        <v>86406444</v>
      </c>
      <c r="D11" s="9">
        <v>80108893</v>
      </c>
      <c r="E11" s="9">
        <v>77328</v>
      </c>
      <c r="F11" s="10">
        <f>+C11-D11-E11</f>
        <v>6220223</v>
      </c>
    </row>
    <row r="12" spans="2:6" ht="18.75" thickBot="1" x14ac:dyDescent="0.3">
      <c r="B12" s="3" t="s">
        <v>15</v>
      </c>
      <c r="C12" s="11">
        <f>SUM(C9-C10+C11)</f>
        <v>1290189780</v>
      </c>
      <c r="D12" s="11">
        <f>SUM(D9-D10+D11)</f>
        <v>1226641608</v>
      </c>
      <c r="E12" s="11">
        <f>SUM(E9-E10+E11)</f>
        <v>949885</v>
      </c>
      <c r="F12" s="11">
        <f>SUM(F9-F10+F11)</f>
        <v>62598287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62598287</v>
      </c>
      <c r="D16" s="5" t="s">
        <v>16</v>
      </c>
      <c r="E16" s="13">
        <f>C12</f>
        <v>1290189780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4.8518665990363058E-2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5.0000000000000001E-4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3E5C-868D-4CF0-8D77-6C60F2564FD1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30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1292945183</v>
      </c>
      <c r="D9" s="7">
        <v>1227122482</v>
      </c>
      <c r="E9" s="7">
        <v>950691</v>
      </c>
      <c r="F9" s="8">
        <f>+C9-D9-E9</f>
        <v>64872010</v>
      </c>
    </row>
    <row r="10" spans="2:6" ht="18" x14ac:dyDescent="0.25">
      <c r="B10" s="3" t="s">
        <v>13</v>
      </c>
      <c r="C10" s="7">
        <v>123404873</v>
      </c>
      <c r="D10" s="7">
        <v>102067525</v>
      </c>
      <c r="E10" s="7">
        <v>86202</v>
      </c>
      <c r="F10" s="8">
        <f>+C10-D10-E10</f>
        <v>21251146</v>
      </c>
    </row>
    <row r="11" spans="2:6" ht="18" x14ac:dyDescent="0.25">
      <c r="B11" s="3" t="s">
        <v>14</v>
      </c>
      <c r="C11" s="9">
        <v>112184587</v>
      </c>
      <c r="D11" s="9">
        <v>101506830</v>
      </c>
      <c r="E11" s="9">
        <v>76931</v>
      </c>
      <c r="F11" s="10">
        <f>+C11-D11-E11</f>
        <v>10600826</v>
      </c>
    </row>
    <row r="12" spans="2:6" ht="18.75" thickBot="1" x14ac:dyDescent="0.3">
      <c r="B12" s="3" t="s">
        <v>15</v>
      </c>
      <c r="C12" s="11">
        <f>SUM(C9-C10+C11)</f>
        <v>1281724897</v>
      </c>
      <c r="D12" s="11">
        <f>SUM(D9-D10+D11)</f>
        <v>1226561787</v>
      </c>
      <c r="E12" s="11">
        <f>SUM(E9-E10+E11)</f>
        <v>941420</v>
      </c>
      <c r="F12" s="11">
        <f>SUM(F9-F10+F11)</f>
        <v>54221690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54221690</v>
      </c>
      <c r="D16" s="5" t="s">
        <v>16</v>
      </c>
      <c r="E16" s="13">
        <f>C12</f>
        <v>1281724897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4.2303687887245589E-2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5.0000000000000001E-4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BAD6-A94E-4E92-BA62-303C135824F0}">
  <sheetPr>
    <pageSetUpPr fitToPage="1"/>
  </sheetPr>
  <dimension ref="B1:F31"/>
  <sheetViews>
    <sheetView workbookViewId="0">
      <selection activeCell="E11" sqref="E11"/>
    </sheetView>
  </sheetViews>
  <sheetFormatPr defaultColWidth="9.77734375" defaultRowHeight="15" x14ac:dyDescent="0.2"/>
  <cols>
    <col min="1" max="1" width="9.77734375" style="3"/>
    <col min="2" max="2" width="46.77734375" style="3" customWidth="1"/>
    <col min="3" max="3" width="18.44140625" style="3" customWidth="1"/>
    <col min="4" max="4" width="18" style="3" customWidth="1"/>
    <col min="5" max="5" width="18.88671875" style="3" customWidth="1"/>
    <col min="6" max="6" width="16.77734375" style="3" customWidth="1"/>
    <col min="7" max="7" width="2.88671875" style="3" customWidth="1"/>
    <col min="8" max="16384" width="9.77734375" style="3"/>
  </cols>
  <sheetData>
    <row r="1" spans="2:6" ht="18" x14ac:dyDescent="0.25">
      <c r="B1" s="1" t="s">
        <v>0</v>
      </c>
      <c r="C1" s="1"/>
      <c r="D1" s="1"/>
      <c r="E1" s="2"/>
      <c r="F1" s="2"/>
    </row>
    <row r="2" spans="2:6" ht="18" x14ac:dyDescent="0.25">
      <c r="B2" s="1" t="s">
        <v>1</v>
      </c>
      <c r="C2" s="1"/>
      <c r="D2" s="1"/>
      <c r="E2" s="2"/>
      <c r="F2" s="2"/>
    </row>
    <row r="3" spans="2:6" ht="18" x14ac:dyDescent="0.25">
      <c r="B3" s="1" t="s">
        <v>2</v>
      </c>
      <c r="C3" s="1"/>
      <c r="D3" s="1"/>
      <c r="E3" s="2"/>
      <c r="F3" s="2"/>
    </row>
    <row r="4" spans="2:6" ht="18" x14ac:dyDescent="0.25">
      <c r="B4" s="4" t="s">
        <v>31</v>
      </c>
      <c r="C4" s="1"/>
      <c r="D4" s="1"/>
      <c r="E4" s="2"/>
      <c r="F4" s="2"/>
    </row>
    <row r="6" spans="2:6" ht="18" x14ac:dyDescent="0.25">
      <c r="B6" s="5"/>
      <c r="C6" s="5"/>
      <c r="D6" s="5"/>
      <c r="E6" s="5"/>
      <c r="F6" s="5"/>
    </row>
    <row r="7" spans="2:6" ht="18" x14ac:dyDescent="0.25">
      <c r="B7" s="5"/>
      <c r="C7" s="6" t="s">
        <v>4</v>
      </c>
      <c r="D7" s="6" t="s">
        <v>5</v>
      </c>
      <c r="E7" s="6" t="s">
        <v>6</v>
      </c>
      <c r="F7" s="6" t="s">
        <v>7</v>
      </c>
    </row>
    <row r="8" spans="2:6" ht="18" x14ac:dyDescent="0.25">
      <c r="B8" s="5"/>
      <c r="C8" s="6" t="s">
        <v>8</v>
      </c>
      <c r="D8" s="6" t="s">
        <v>9</v>
      </c>
      <c r="E8" s="5" t="s">
        <v>10</v>
      </c>
      <c r="F8" s="5" t="s">
        <v>11</v>
      </c>
    </row>
    <row r="9" spans="2:6" ht="18" x14ac:dyDescent="0.25">
      <c r="B9" s="3" t="s">
        <v>12</v>
      </c>
      <c r="C9" s="7">
        <v>1292945183</v>
      </c>
      <c r="D9" s="7">
        <v>1227122482</v>
      </c>
      <c r="E9" s="7">
        <v>950691</v>
      </c>
      <c r="F9" s="8">
        <f>+C9-D9-E9</f>
        <v>64872010</v>
      </c>
    </row>
    <row r="10" spans="2:6" ht="18" x14ac:dyDescent="0.25">
      <c r="B10" s="3" t="s">
        <v>13</v>
      </c>
      <c r="C10" s="7">
        <v>123404873</v>
      </c>
      <c r="D10" s="7">
        <v>102067525</v>
      </c>
      <c r="E10" s="7">
        <v>86202</v>
      </c>
      <c r="F10" s="8">
        <f>+C10-D10-E10</f>
        <v>21251146</v>
      </c>
    </row>
    <row r="11" spans="2:6" ht="18" x14ac:dyDescent="0.25">
      <c r="B11" s="3" t="s">
        <v>14</v>
      </c>
      <c r="C11" s="9">
        <v>112184587</v>
      </c>
      <c r="D11" s="9">
        <v>101506830</v>
      </c>
      <c r="E11" s="9">
        <v>76931</v>
      </c>
      <c r="F11" s="10">
        <f>+C11-D11-E11</f>
        <v>10600826</v>
      </c>
    </row>
    <row r="12" spans="2:6" ht="18.75" thickBot="1" x14ac:dyDescent="0.3">
      <c r="B12" s="3" t="s">
        <v>15</v>
      </c>
      <c r="C12" s="11">
        <f>SUM(C9-C10+C11)</f>
        <v>1281724897</v>
      </c>
      <c r="D12" s="11">
        <f>SUM(D9-D10+D11)</f>
        <v>1226561787</v>
      </c>
      <c r="E12" s="11">
        <f>SUM(E9-E10+E11)</f>
        <v>941420</v>
      </c>
      <c r="F12" s="11">
        <f>SUM(F9-F10+F11)</f>
        <v>54221690</v>
      </c>
    </row>
    <row r="13" spans="2:6" ht="18.75" thickTop="1" x14ac:dyDescent="0.25">
      <c r="B13" s="5"/>
      <c r="C13" s="8"/>
      <c r="D13" s="8"/>
      <c r="E13" s="8"/>
      <c r="F13" s="8"/>
    </row>
    <row r="14" spans="2:6" ht="18" x14ac:dyDescent="0.25">
      <c r="B14" s="5"/>
      <c r="C14" s="5"/>
      <c r="D14" s="5"/>
      <c r="E14" s="5"/>
      <c r="F14" s="5"/>
    </row>
    <row r="15" spans="2:6" ht="18" x14ac:dyDescent="0.25">
      <c r="B15" s="5"/>
      <c r="C15" s="5"/>
      <c r="D15" s="5"/>
      <c r="E15" s="5"/>
      <c r="F15" s="5"/>
    </row>
    <row r="16" spans="2:6" ht="18" x14ac:dyDescent="0.25">
      <c r="B16" s="12" t="s">
        <v>7</v>
      </c>
      <c r="C16" s="13">
        <f>F12</f>
        <v>54221690</v>
      </c>
      <c r="D16" s="5" t="s">
        <v>16</v>
      </c>
      <c r="E16" s="13">
        <f>C12</f>
        <v>1281724897</v>
      </c>
      <c r="F16" s="5"/>
    </row>
    <row r="17" spans="2:6" ht="18" x14ac:dyDescent="0.25">
      <c r="B17" s="5"/>
      <c r="C17" s="5"/>
      <c r="D17" s="5"/>
      <c r="E17" s="5"/>
      <c r="F17" s="5"/>
    </row>
    <row r="18" spans="2:6" ht="18.75" thickBot="1" x14ac:dyDescent="0.3">
      <c r="B18" s="5"/>
      <c r="C18" s="6" t="s">
        <v>17</v>
      </c>
      <c r="D18" s="14">
        <f>SUM(F12/C12)</f>
        <v>4.2303687887245589E-2</v>
      </c>
      <c r="E18" s="5" t="s">
        <v>18</v>
      </c>
      <c r="F18" s="5"/>
    </row>
    <row r="19" spans="2:6" ht="18.75" thickTop="1" x14ac:dyDescent="0.25">
      <c r="B19" s="5"/>
      <c r="C19" s="5"/>
      <c r="D19" s="5"/>
      <c r="E19" s="5" t="s">
        <v>19</v>
      </c>
      <c r="F19" s="5"/>
    </row>
    <row r="20" spans="2:6" ht="18" x14ac:dyDescent="0.25">
      <c r="B20" s="5"/>
      <c r="C20" s="5"/>
      <c r="D20" s="5"/>
      <c r="E20" s="5" t="s">
        <v>20</v>
      </c>
      <c r="F20" s="5"/>
    </row>
    <row r="21" spans="2:6" ht="18" x14ac:dyDescent="0.25">
      <c r="B21" s="5" t="s">
        <v>21</v>
      </c>
      <c r="C21" s="5"/>
      <c r="D21" s="5"/>
      <c r="E21" s="5"/>
      <c r="F21" s="5"/>
    </row>
    <row r="22" spans="2:6" ht="18" x14ac:dyDescent="0.25">
      <c r="B22" s="5" t="s">
        <v>22</v>
      </c>
      <c r="C22" s="15">
        <v>2.4500000000000001E-2</v>
      </c>
      <c r="D22" s="16"/>
      <c r="E22" s="5"/>
      <c r="F22" s="5"/>
    </row>
    <row r="23" spans="2:6" ht="18" x14ac:dyDescent="0.25">
      <c r="B23" s="5" t="s">
        <v>23</v>
      </c>
      <c r="C23" s="15">
        <v>5.0000000000000001E-4</v>
      </c>
      <c r="D23" s="5"/>
      <c r="E23" s="5"/>
      <c r="F23" s="5"/>
    </row>
    <row r="24" spans="2:6" ht="18" x14ac:dyDescent="0.25">
      <c r="B24" s="17"/>
      <c r="C24" s="18"/>
      <c r="D24" s="5"/>
      <c r="E24" s="5"/>
      <c r="F24" s="5"/>
    </row>
    <row r="25" spans="2:6" ht="18" x14ac:dyDescent="0.25">
      <c r="B25" s="17"/>
      <c r="C25" s="5"/>
      <c r="D25" s="19"/>
      <c r="E25" s="5"/>
      <c r="F25" s="5"/>
    </row>
    <row r="26" spans="2:6" ht="18" x14ac:dyDescent="0.25">
      <c r="B26" s="5"/>
      <c r="C26" s="20"/>
    </row>
    <row r="27" spans="2:6" ht="18" x14ac:dyDescent="0.25">
      <c r="B27" s="5"/>
      <c r="C27" s="18"/>
    </row>
    <row r="28" spans="2:6" ht="18" x14ac:dyDescent="0.25">
      <c r="B28" s="5"/>
    </row>
    <row r="29" spans="2:6" ht="18" x14ac:dyDescent="0.25">
      <c r="B29" s="5"/>
      <c r="D29" s="19"/>
    </row>
    <row r="31" spans="2:6" ht="18" x14ac:dyDescent="0.25">
      <c r="B31" s="5"/>
      <c r="D31" s="5"/>
    </row>
  </sheetData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November 2020</vt:lpstr>
      <vt:lpstr>December 2020</vt:lpstr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'April 2021'!Print_Area</vt:lpstr>
      <vt:lpstr>'April 2022'!Print_Area</vt:lpstr>
      <vt:lpstr>'August 2021'!Print_Area</vt:lpstr>
      <vt:lpstr>'August 2022'!Print_Area</vt:lpstr>
      <vt:lpstr>'December 2020'!Print_Area</vt:lpstr>
      <vt:lpstr>'December 2021'!Print_Area</vt:lpstr>
      <vt:lpstr>'February 2021'!Print_Area</vt:lpstr>
      <vt:lpstr>'February 2022'!Print_Area</vt:lpstr>
      <vt:lpstr>'January 2021'!Print_Area</vt:lpstr>
      <vt:lpstr>'January 2022'!Print_Area</vt:lpstr>
      <vt:lpstr>'July 2021'!Print_Area</vt:lpstr>
      <vt:lpstr>'July 2022'!Print_Area</vt:lpstr>
      <vt:lpstr>'June 2021'!Print_Area</vt:lpstr>
      <vt:lpstr>'June 2022'!Print_Area</vt:lpstr>
      <vt:lpstr>'March 2021'!Print_Area</vt:lpstr>
      <vt:lpstr>'March 2022'!Print_Area</vt:lpstr>
      <vt:lpstr>'May 2021'!Print_Area</vt:lpstr>
      <vt:lpstr>'May 2022'!Print_Area</vt:lpstr>
      <vt:lpstr>'November 2020'!Print_Area</vt:lpstr>
      <vt:lpstr>'November 2021'!Print_Area</vt:lpstr>
      <vt:lpstr>'October 2021'!Print_Area</vt:lpstr>
      <vt:lpstr>'October 2022'!Print_Area</vt:lpstr>
      <vt:lpstr>'September 2021'!Print_Area</vt:lpstr>
      <vt:lpstr>'September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Logan</dc:creator>
  <cp:lastModifiedBy>Lauren Logan</cp:lastModifiedBy>
  <dcterms:created xsi:type="dcterms:W3CDTF">2024-06-11T15:08:03Z</dcterms:created>
  <dcterms:modified xsi:type="dcterms:W3CDTF">2024-06-13T14:14:41Z</dcterms:modified>
</cp:coreProperties>
</file>