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E40A17F9-5AC3-4CCB-9280-45B99654B77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<sst xmlns="http://schemas.openxmlformats.org/spreadsheetml/2006/main" count="188" uniqueCount="92">
  <si>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</si>
  <si>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</si>
  <si>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</si>
  <si>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</si>
  <si>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</si>
  <si>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</si>
  <si>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</si>
  <si>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</si>
  <si>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</si>
  <si>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</si>
  <si>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</si>
  <si>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</si>
  <si>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</si>
  <si>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</si>
  <si>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</si>
  <si>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</si>
  <si>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</si>
  <si>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</si>
  <si>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</si>
  <si>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</si>
  <si>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</si>
  <si>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</si>
  <si>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</si>
  <si>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</si>
  <si>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</si>
  <si>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</si>
  <si>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</si>
  <si>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</si>
  <si>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</si>
  <si>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</si>
  <si>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</si>
  <si>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</si>
  <si>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</si>
  <si>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</si>
  <si>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</si>
  <si>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</si>
  <si>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</si>
  <si>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</si>
  <si>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</si>
  <si>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</si>
  <si>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</si>
  <si>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</si>
  <si>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</si>
  <si>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</si>
  <si>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</si>
  <si>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</si>
  <si>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</si>
  <si>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</si>
  <si>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</si>
  <si>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</si>
  <si>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</si>
  <si>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</si>
  <si>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</si>
  <si>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</si>
  <si>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</si>
  <si>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</si>
  <si>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</si>
  <si>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</si>
  <si>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</si>
  <si>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</si>
  <si>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</si>
  <si>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</si>
  <si>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</si>
  <si>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</si>
  <si>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</si>
  <si>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</si>
  <si>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</si>
  <si>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</si>
  <si>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</si>
  <si>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</si>
  <si>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</si>
  <si>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</si>
  <si>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</si>
  <si>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</si>
  <si>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</si>
  <si>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</si>
  <si>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</si>
  <si>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</si>
  <si>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</si>
  <si>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</si>
  <si>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</si>
  <si>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</si>
  <si>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</si>
  <si>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</si>
  <si>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</si>
  <si>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</si>
  <si>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June 2021</t>
  </si>
  <si>
    <t>Issued on:  August 5, 2021</t>
  </si>
  <si>
    <t>Line 22 reflects a Fuel Adjustment Charge (Credit) of ($0.00379) per KWH to be applied to bills rendered on and after August 15, 2021.</t>
  </si>
  <si>
    <t>July 2021</t>
  </si>
  <si>
    <t>Line 22 reflects a Fuel Adjustment Charge (Credit) of ($0.00403) per KWH to be applied to bills rendered on and after August 1, 2021.</t>
  </si>
  <si>
    <t>Line 22 reflects a Fuel Adjustment Charge (Credit) of ($0.390200) per MMBTU to be applied to bills rendered on and after August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</si>
</sst>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86</v>
      </c>
      <c r="D5" s="9"/>
      <c r="E5" s="9" t="s">
        <v>9</v>
      </c>
      <c r="F5" s="9"/>
      <c r="G5" s="29" t="s">
        <v>89</v>
      </c>
      <c r="H5" s="9"/>
    </row>
    <row r="7" spans="1:8" x14ac:dyDescent="0.25">
      <c r="A7" s="6">
        <v>1</v>
      </c>
      <c r="B7" t="s">
        <v>10</v>
      </c>
      <c r="C7" s="1">
        <v>41963311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-279798+96011</f>
        <v>-183787</v>
      </c>
    </row>
    <row r="9" spans="1:8" ht="15.75" thickTop="1" x14ac:dyDescent="0.25">
      <c r="A9" s="6">
        <v>2</v>
      </c>
      <c r="B9" t="s">
        <v>12</v>
      </c>
      <c r="C9" s="1">
        <v>39634094</v>
      </c>
      <c r="E9" s="6"/>
      <c r="F9" t="s">
        <v>13</v>
      </c>
      <c r="G9" s="10">
        <f>C31</f>
        <v>17293.250000000029</v>
      </c>
    </row>
    <row r="10" spans="1:8" x14ac:dyDescent="0.25">
      <c r="A10" s="6">
        <v>3</v>
      </c>
      <c r="B10" t="s">
        <v>14</v>
      </c>
      <c r="C10" s="11">
        <v>23950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39658044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-166493.74999999997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2305267</v>
      </c>
      <c r="E14" s="6">
        <v>14</v>
      </c>
      <c r="F14" t="s">
        <v>82</v>
      </c>
      <c r="G14" s="1">
        <f>69709705-23824174-280936</f>
        <v>45604595</v>
      </c>
    </row>
    <row r="15" spans="1:8" x14ac:dyDescent="0.25">
      <c r="A15" s="6"/>
      <c r="C15" s="1"/>
      <c r="E15" s="6"/>
      <c r="F15" t="s">
        <v>83</v>
      </c>
      <c r="G15" s="11">
        <v>475412</v>
      </c>
    </row>
    <row r="16" spans="1:8" x14ac:dyDescent="0.25">
      <c r="A16" s="6"/>
      <c r="C16" s="1"/>
      <c r="E16" s="6"/>
      <c r="F16" t="s">
        <v>84</v>
      </c>
      <c r="G16" s="1">
        <f>SUM(G14:G15)</f>
        <v>46080007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-4.030010572399558E-3</v>
      </c>
    </row>
    <row r="19" spans="1:8" x14ac:dyDescent="0.25">
      <c r="A19" s="9" t="s">
        <v>23</v>
      </c>
      <c r="B19" s="9"/>
      <c r="C19" s="9" t="str">
        <f>C5</f>
        <v>June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-6.8599999999999998E-3</v>
      </c>
    </row>
    <row r="22" spans="1:8" x14ac:dyDescent="0.25">
      <c r="A22" s="6">
        <v>7</v>
      </c>
      <c r="B22" t="s">
        <v>26</v>
      </c>
      <c r="C22" s="1">
        <f>82104962-19349014-22870991-221826+23950</f>
        <v>39687081</v>
      </c>
      <c r="E22" s="6">
        <v>16</v>
      </c>
      <c r="F22" t="s">
        <v>27</v>
      </c>
      <c r="G22" s="4">
        <v>3.5999999999999997E-2</v>
      </c>
    </row>
    <row r="23" spans="1:8" x14ac:dyDescent="0.25">
      <c r="A23" s="6">
        <v>8</v>
      </c>
      <c r="B23" t="s">
        <v>28</v>
      </c>
      <c r="C23" s="15">
        <v>-29037</v>
      </c>
      <c r="E23" s="6">
        <v>17</v>
      </c>
      <c r="F23" t="s">
        <v>29</v>
      </c>
      <c r="G23" t="str">
        <f>C5</f>
        <v>June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39658044</v>
      </c>
      <c r="F25" t="s">
        <v>33</v>
      </c>
      <c r="G25" s="4">
        <f>C14/C7</f>
        <v>5.4935298122686264E-2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-255393.52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-272686.77</v>
      </c>
      <c r="E29" s="6"/>
      <c r="F29" t="s">
        <v>39</v>
      </c>
      <c r="G29" s="4">
        <f>SUM(1-G22)</f>
        <v>0.96399999999999997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-3.6508108448282451E-3</v>
      </c>
    </row>
    <row r="31" spans="1:8" x14ac:dyDescent="0.25">
      <c r="A31" s="6"/>
      <c r="B31" t="s">
        <v>42</v>
      </c>
      <c r="C31" s="10">
        <f>C27-C29</f>
        <v>17293.250000000029</v>
      </c>
      <c r="E31" s="6">
        <v>21</v>
      </c>
      <c r="F31" t="s">
        <v>43</v>
      </c>
      <c r="G31" s="14">
        <f>G30/G29</f>
        <v>-3.787148179282412E-3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-0.37871481792824119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88</v>
      </c>
    </row>
    <row r="36" spans="1:8" x14ac:dyDescent="0.25">
      <c r="A36" t="s">
        <v>87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0" t="s">
        <v>50</v>
      </c>
      <c r="B1" s="30"/>
      <c r="C1" s="30"/>
      <c r="D1" s="30"/>
      <c r="E1" s="30"/>
    </row>
    <row r="2" spans="1:6" x14ac:dyDescent="0.25">
      <c r="A2" s="30" t="s">
        <v>51</v>
      </c>
      <c r="B2" s="30"/>
      <c r="C2" s="30"/>
      <c r="D2" s="30"/>
      <c r="E2" s="30"/>
    </row>
    <row r="3" spans="1:6" x14ac:dyDescent="0.25">
      <c r="A3" s="30" t="s">
        <v>52</v>
      </c>
      <c r="B3" s="30"/>
      <c r="C3" s="30"/>
      <c r="D3" s="30"/>
      <c r="E3" s="30"/>
    </row>
    <row r="4" spans="1:6" x14ac:dyDescent="0.25">
      <c r="A4" s="17" t="s">
        <v>53</v>
      </c>
      <c r="B4" s="30" t="str">
        <f>Sheet3!C5</f>
        <v>June 2021</v>
      </c>
      <c r="C4" s="30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567446793</v>
      </c>
      <c r="C10" s="1">
        <v>548545591</v>
      </c>
      <c r="D10" s="1">
        <v>553430</v>
      </c>
      <c r="E10" s="1">
        <v>18347772</v>
      </c>
    </row>
    <row r="11" spans="1:6" x14ac:dyDescent="0.25">
      <c r="A11" t="s">
        <v>61</v>
      </c>
      <c r="B11" s="1">
        <v>40319042</v>
      </c>
      <c r="C11" s="1">
        <v>39964211</v>
      </c>
      <c r="D11" s="1">
        <v>24037</v>
      </c>
      <c r="E11" s="1">
        <v>330794</v>
      </c>
    </row>
    <row r="12" spans="1:6" x14ac:dyDescent="0.25">
      <c r="A12" t="s">
        <v>62</v>
      </c>
      <c r="B12" s="1">
        <v>41963311</v>
      </c>
      <c r="C12" s="1">
        <v>39634094</v>
      </c>
      <c r="D12" s="1">
        <v>23950</v>
      </c>
      <c r="E12" s="1">
        <v>2305267</v>
      </c>
      <c r="F12" s="1"/>
    </row>
    <row r="13" spans="1:6" x14ac:dyDescent="0.25">
      <c r="A13" t="s">
        <v>63</v>
      </c>
      <c r="B13" s="1">
        <f>B10-B11+B12</f>
        <v>569091062</v>
      </c>
      <c r="C13" s="1">
        <f>C10-C11+C12</f>
        <v>548215474</v>
      </c>
      <c r="D13" s="1">
        <f>D10-D11+D12</f>
        <v>553343</v>
      </c>
      <c r="E13" s="1">
        <f>E10-E11+E12</f>
        <v>20322245</v>
      </c>
    </row>
    <row r="16" spans="1:6" x14ac:dyDescent="0.25">
      <c r="A16" t="s">
        <v>64</v>
      </c>
      <c r="B16" s="4">
        <f>E13/B13</f>
        <v>3.5710005580794027E-2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89</v>
      </c>
      <c r="E5" t="s">
        <v>9</v>
      </c>
      <c r="G5" s="6" t="str">
        <f>C5</f>
        <v>July 2021</v>
      </c>
    </row>
    <row r="7" spans="1:8" x14ac:dyDescent="0.25">
      <c r="A7" s="6">
        <v>1</v>
      </c>
      <c r="B7" t="s">
        <v>10</v>
      </c>
      <c r="C7" s="1">
        <v>23824174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-96011</v>
      </c>
    </row>
    <row r="9" spans="1:8" x14ac:dyDescent="0.25">
      <c r="A9" s="6">
        <v>2</v>
      </c>
      <c r="B9" t="s">
        <v>12</v>
      </c>
      <c r="C9" s="1">
        <f>C7</f>
        <v>23824174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23824174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-96011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23824174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-4.0299999999999997E-3</v>
      </c>
    </row>
    <row r="17" spans="1:8" x14ac:dyDescent="0.25">
      <c r="A17" s="6" t="s">
        <v>23</v>
      </c>
      <c r="C17" t="str">
        <f>C5</f>
        <v>July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-4.0299999999999997E-3</v>
      </c>
      <c r="E19" s="6"/>
    </row>
    <row r="20" spans="1:8" x14ac:dyDescent="0.25">
      <c r="A20" s="6">
        <v>7</v>
      </c>
      <c r="B20" t="s">
        <v>26</v>
      </c>
      <c r="C20" s="1">
        <f>+C7</f>
        <v>23824174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July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23824174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-96011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-96011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-4.029982319638868E-3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-4.029982319638868E-3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-0.40299823196388679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August 5,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July 2021</v>
      </c>
      <c r="E5" t="s">
        <v>9</v>
      </c>
      <c r="G5" s="6" t="str">
        <f>C5</f>
        <v>July 2021</v>
      </c>
    </row>
    <row r="7" spans="1:8" x14ac:dyDescent="0.25">
      <c r="A7">
        <v>1</v>
      </c>
      <c r="B7" t="s">
        <v>10</v>
      </c>
      <c r="C7" s="23">
        <v>150801.20000000001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-67402</v>
      </c>
    </row>
    <row r="9" spans="1:8" x14ac:dyDescent="0.25">
      <c r="A9">
        <v>2</v>
      </c>
      <c r="B9" t="s">
        <v>12</v>
      </c>
      <c r="C9" s="23">
        <f>C7</f>
        <v>150801.20000000001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150801.20000000001</v>
      </c>
    </row>
    <row r="12" spans="1:8" x14ac:dyDescent="0.25">
      <c r="C12" s="18" t="s">
        <v>67</v>
      </c>
      <c r="F12" t="s">
        <v>17</v>
      </c>
      <c r="G12" s="10">
        <f>G8+G9</f>
        <v>-67402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150801.20000000001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-0.39019999999999999</v>
      </c>
    </row>
    <row r="17" spans="1:8" x14ac:dyDescent="0.25">
      <c r="A17" t="s">
        <v>23</v>
      </c>
      <c r="C17" t="str">
        <f>C5</f>
        <v>July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-0.39019999999999999</v>
      </c>
    </row>
    <row r="20" spans="1:8" x14ac:dyDescent="0.25">
      <c r="A20">
        <v>7</v>
      </c>
      <c r="B20" t="s">
        <v>26</v>
      </c>
      <c r="C20" s="23">
        <f>C7</f>
        <v>150801.20000000001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July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150801.20000000001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-67402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-67402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-0.39019999999999999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-0.39019999999999999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-39.019999999999996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August 5,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2021-08-05T13:52:41Z</cp:lastPrinted>
  <dcterms:created xsi:type="dcterms:W3CDTF">2012-05-04T11:59:51Z</dcterms:created>
  <dcterms:modified xsi:type="dcterms:W3CDTF">2024-06-04T19:45:47Z</dcterms:modified>
</cp:coreProperties>
</file>