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Item 2" sheetId="1" r:id="rId1"/>
  </sheets>
  <definedNames>
    <definedName name="_xlfn.SINGLE" hidden="1">#NAME?</definedName>
    <definedName name="_xlnm.Print_Area" localSheetId="0">'Item 2'!$A$1:$J$93</definedName>
  </definedNames>
  <calcPr fullCalcOnLoad="1"/>
</workbook>
</file>

<file path=xl/comments1.xml><?xml version="1.0" encoding="utf-8"?>
<comments xmlns="http://schemas.openxmlformats.org/spreadsheetml/2006/main">
  <authors>
    <author>Holly Eades</author>
  </authors>
  <commentList>
    <comment ref="A7" authorId="0">
      <text>
        <r>
          <rPr>
            <sz val="8"/>
            <rFont val="Tahoma"/>
            <family val="2"/>
          </rPr>
          <t>Pull schedule 1 of the monthly fuel filing. The schedule 1 month used here will correspond with the Disposition of Energy month on the Fuel Adj Report.
Example: For November's report, Fuel Adj report thats titled "Disposition of Energy for the Month of November".</t>
        </r>
      </text>
    </comment>
    <comment ref="F10" authorId="0">
      <text>
        <r>
          <rPr>
            <sz val="8"/>
            <rFont val="Tahoma"/>
            <family val="2"/>
          </rPr>
          <t xml:space="preserve">
ROLLING LINE LOSS FROM THE FUEL ADJ REPORTS FILED WITH PSC EACH MONTH.</t>
        </r>
      </text>
    </comment>
    <comment ref="E11" authorId="0">
      <text>
        <r>
          <rPr>
            <sz val="9"/>
            <rFont val="Tahoma"/>
            <family val="2"/>
          </rPr>
          <t>Confirm "KWH LOSSES" to schedule 1 you are entering data from</t>
        </r>
      </text>
    </comment>
    <comment ref="A73" authorId="0">
      <text>
        <r>
          <rPr>
            <sz val="8"/>
            <rFont val="Tahoma"/>
            <family val="2"/>
          </rPr>
          <t>Pull schedule 1 of the monthly fuel filing. The schedule 1 month used here will correspond with the Disposition of Energy month on the Fuel Adj Report.
Example: For November's report, Fuel Adj report thats titled "Disposition of Energy for the Month of November".</t>
        </r>
      </text>
    </comment>
  </commentList>
</comments>
</file>

<file path=xl/sharedStrings.xml><?xml version="1.0" encoding="utf-8"?>
<sst xmlns="http://schemas.openxmlformats.org/spreadsheetml/2006/main" count="36" uniqueCount="18">
  <si>
    <t>KWH</t>
  </si>
  <si>
    <t>PURCHASED</t>
  </si>
  <si>
    <t>KWH SOLD</t>
  </si>
  <si>
    <t>COOP USE</t>
  </si>
  <si>
    <t>LOSSES</t>
  </si>
  <si>
    <t>12-MONTH</t>
  </si>
  <si>
    <t>AVG</t>
  </si>
  <si>
    <t>LINE LOSS</t>
  </si>
  <si>
    <t>CALCULATION OF 12-MONTH AVERAGE LINE LOSS BY MONTH</t>
  </si>
  <si>
    <t xml:space="preserve"> </t>
  </si>
  <si>
    <t>CASE NO. 2023-00014</t>
  </si>
  <si>
    <t>LICKING VALLEY RECC</t>
  </si>
  <si>
    <t>Page 2 of 2</t>
  </si>
  <si>
    <t>Form A</t>
  </si>
  <si>
    <t>Difference</t>
  </si>
  <si>
    <t>Unrounded</t>
  </si>
  <si>
    <t>RECONCILIATION</t>
  </si>
  <si>
    <t>Page 1 of 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</si>
</sst>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00_);\(#,##0.000000\)"/>
    <numFmt numFmtId="166" formatCode="&quot;$&quot;#,##0"/>
    <numFmt numFmtId="167" formatCode="mmmm\-yy"/>
    <numFmt numFmtId="168" formatCode="0.00000"/>
    <numFmt numFmtId="169" formatCode="&quot;$&quot;#,##0.00000"/>
    <numFmt numFmtId="170" formatCode="&quot;$&quot;#,##0.00000_);[Red]\(&quot;$&quot;#,##0.00000\)"/>
    <numFmt numFmtId="171" formatCode="&quot;$&quot;#,##0.00000;[Red]&quot;$&quot;#,##0.00000"/>
    <numFmt numFmtId="172" formatCode="0.000000"/>
    <numFmt numFmtId="173" formatCode="[$-409]dddd\,\ mmmm\ dd\,\ yyyy"/>
    <numFmt numFmtId="174" formatCode="[$-409]mmmm\-yy;@"/>
    <numFmt numFmtId="175" formatCode="&quot;$&quot;#,##0.000000_);\(&quot;$&quot;#,##0.000000\)"/>
    <numFmt numFmtId="176" formatCode="0.000%"/>
    <numFmt numFmtId="177" formatCode="0.000"/>
    <numFmt numFmtId="178" formatCode="0.0000"/>
    <numFmt numFmtId="179" formatCode="&quot;$&quot;#,##0.000000_);[Red]\(&quot;$&quot;#,##0.000000\)"/>
    <numFmt numFmtId="180" formatCode="#,##0.00000_);\(#,##0.00000\)"/>
    <numFmt numFmtId="181" formatCode="_(* #,##0.0_);_(* \(#,##0.0\);_(* &quot;-&quot;??_);_(@_)"/>
    <numFmt numFmtId="182" formatCode="_(* #,##0_);_(* \(#,##0\);_(* &quot;-&quot;??_);_(@_)"/>
    <numFmt numFmtId="183" formatCode="#,##0.000_);\(#,##0.000\)"/>
    <numFmt numFmtId="184" formatCode="#,##0.0000_);\(#,##0.0000\)"/>
    <numFmt numFmtId="185" formatCode="&quot;$&quot;#,##0.0000000_);[Red]\(&quot;$&quot;#,##0.0000000\)"/>
    <numFmt numFmtId="186" formatCode="#,##0.0000000_);\(#,##0.0000000\)"/>
    <numFmt numFmtId="187" formatCode="0.0%"/>
    <numFmt numFmtId="188" formatCode="#,##0.0"/>
    <numFmt numFmtId="189" formatCode="#,##0.000"/>
    <numFmt numFmtId="190" formatCode="#,##0.0000"/>
  </numFmts>
  <fonts count="4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17" fontId="27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28" fillId="0" borderId="0" xfId="0" applyFont="1" applyAlignment="1">
      <alignment horizontal="center"/>
    </xf>
    <xf numFmtId="3" fontId="28" fillId="0" borderId="0" xfId="0" applyNumberFormat="1" applyFont="1" applyAlignment="1">
      <alignment horizontal="center"/>
    </xf>
    <xf numFmtId="164" fontId="27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17" fontId="27" fillId="0" borderId="0" xfId="0" applyNumberFormat="1" applyFont="1" applyFill="1" applyBorder="1" applyAlignment="1">
      <alignment horizontal="center"/>
    </xf>
    <xf numFmtId="37" fontId="27" fillId="0" borderId="0" xfId="0" applyNumberFormat="1" applyFont="1" applyFill="1" applyBorder="1" applyAlignment="1">
      <alignment/>
    </xf>
    <xf numFmtId="164" fontId="27" fillId="0" borderId="0" xfId="0" applyNumberFormat="1" applyFont="1" applyFill="1" applyBorder="1" applyAlignment="1" applyProtection="1">
      <alignment/>
      <protection locked="0"/>
    </xf>
    <xf numFmtId="182" fontId="1" fillId="0" borderId="0" xfId="42" applyNumberFormat="1" applyFont="1" applyFill="1" applyBorder="1" applyAlignment="1">
      <alignment/>
    </xf>
    <xf numFmtId="17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3" fontId="27" fillId="0" borderId="0" xfId="0" applyNumberFormat="1" applyFont="1" applyFill="1" applyAlignment="1">
      <alignment/>
    </xf>
    <xf numFmtId="164" fontId="27" fillId="0" borderId="0" xfId="0" applyNumberFormat="1" applyFont="1" applyFill="1" applyAlignment="1">
      <alignment/>
    </xf>
    <xf numFmtId="0" fontId="28" fillId="0" borderId="11" xfId="0" applyFont="1" applyFill="1" applyBorder="1" applyAlignment="1">
      <alignment horizontal="center"/>
    </xf>
    <xf numFmtId="3" fontId="28" fillId="0" borderId="11" xfId="0" applyNumberFormat="1" applyFont="1" applyFill="1" applyBorder="1" applyAlignment="1">
      <alignment horizontal="center"/>
    </xf>
    <xf numFmtId="17" fontId="27" fillId="0" borderId="10" xfId="0" applyNumberFormat="1" applyFont="1" applyFill="1" applyBorder="1" applyAlignment="1">
      <alignment horizontal="center"/>
    </xf>
    <xf numFmtId="3" fontId="27" fillId="0" borderId="10" xfId="0" applyNumberFormat="1" applyFont="1" applyFill="1" applyBorder="1" applyAlignment="1">
      <alignment/>
    </xf>
    <xf numFmtId="37" fontId="27" fillId="0" borderId="10" xfId="0" applyNumberFormat="1" applyFont="1" applyFill="1" applyBorder="1" applyAlignment="1">
      <alignment/>
    </xf>
    <xf numFmtId="164" fontId="27" fillId="0" borderId="10" xfId="0" applyNumberFormat="1" applyFont="1" applyFill="1" applyBorder="1" applyAlignment="1" applyProtection="1">
      <alignment/>
      <protection locked="0"/>
    </xf>
    <xf numFmtId="164" fontId="27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0" fontId="2" fillId="0" borderId="0" xfId="59" applyNumberFormat="1" applyFont="1" applyAlignment="1">
      <alignment horizontal="center"/>
    </xf>
    <xf numFmtId="10" fontId="2" fillId="0" borderId="0" xfId="59" applyNumberFormat="1" applyFont="1" applyBorder="1" applyAlignment="1">
      <alignment horizontal="center"/>
    </xf>
    <xf numFmtId="164" fontId="2" fillId="0" borderId="0" xfId="59" applyNumberFormat="1" applyFont="1" applyAlignment="1">
      <alignment horizontal="center"/>
    </xf>
    <xf numFmtId="164" fontId="2" fillId="0" borderId="0" xfId="59" applyNumberFormat="1" applyFont="1" applyBorder="1" applyAlignment="1">
      <alignment horizontal="center"/>
    </xf>
    <xf numFmtId="10" fontId="1" fillId="0" borderId="0" xfId="59" applyNumberFormat="1" applyFont="1" applyAlignment="1">
      <alignment horizontal="center"/>
    </xf>
    <xf numFmtId="164" fontId="1" fillId="0" borderId="0" xfId="59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0" fontId="6" fillId="0" borderId="0" xfId="59" applyNumberFormat="1" applyFont="1" applyFill="1" applyBorder="1" applyAlignment="1">
      <alignment horizontal="center"/>
    </xf>
    <xf numFmtId="164" fontId="6" fillId="0" borderId="0" xfId="59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0" fillId="0" borderId="0" xfId="59" applyNumberFormat="1" applyFont="1" applyBorder="1" applyAlignment="1" applyProtection="1">
      <alignment horizontal="center"/>
      <protection/>
    </xf>
    <xf numFmtId="164" fontId="0" fillId="0" borderId="0" xfId="59" applyNumberFormat="1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center"/>
      <protection locked="0"/>
    </xf>
    <xf numFmtId="10" fontId="0" fillId="0" borderId="0" xfId="59" applyNumberFormat="1" applyFont="1" applyBorder="1" applyAlignment="1">
      <alignment horizontal="center"/>
    </xf>
    <xf numFmtId="164" fontId="0" fillId="0" borderId="0" xfId="59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1" fillId="0" borderId="0" xfId="59" applyNumberFormat="1" applyFont="1" applyBorder="1" applyAlignment="1">
      <alignment horizontal="center"/>
    </xf>
    <xf numFmtId="164" fontId="1" fillId="0" borderId="0" xfId="59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workbookViewId="0" topLeftCell="A1">
      <selection activeCell="L14" sqref="L14"/>
    </sheetView>
  </sheetViews>
  <sheetFormatPr defaultColWidth="13.28125" defaultRowHeight="12.75"/>
  <cols>
    <col min="1" max="1" width="13.28125" style="1" customWidth="1"/>
    <col min="2" max="2" width="15.7109375" style="1" bestFit="1" customWidth="1"/>
    <col min="3" max="3" width="15.7109375" style="2" bestFit="1" customWidth="1"/>
    <col min="4" max="4" width="12.8515625" style="2" customWidth="1"/>
    <col min="5" max="5" width="12.8515625" style="1" customWidth="1"/>
    <col min="6" max="6" width="9.7109375" style="1" customWidth="1"/>
    <col min="7" max="7" width="4.421875" style="1" customWidth="1"/>
    <col min="8" max="8" width="13.28125" style="46" customWidth="1"/>
    <col min="9" max="9" width="21.8515625" style="47" bestFit="1" customWidth="1"/>
    <col min="10" max="10" width="13.28125" style="48" customWidth="1"/>
    <col min="11" max="16384" width="13.28125" style="1" customWidth="1"/>
  </cols>
  <sheetData>
    <row r="1" spans="1:16" ht="21">
      <c r="A1" s="63" t="s">
        <v>11</v>
      </c>
      <c r="B1" s="63"/>
      <c r="C1" s="63"/>
      <c r="D1" s="63"/>
      <c r="E1" s="63"/>
      <c r="F1" s="63"/>
      <c r="G1" s="63"/>
      <c r="H1" s="63"/>
      <c r="I1" s="63"/>
      <c r="J1" s="63"/>
      <c r="K1" s="40"/>
      <c r="L1" s="40"/>
      <c r="M1" s="40"/>
      <c r="N1" s="40"/>
      <c r="O1" s="40"/>
      <c r="P1" s="40"/>
    </row>
    <row r="2" spans="1:16" ht="21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40"/>
      <c r="L2" s="40"/>
      <c r="M2" s="40"/>
      <c r="N2" s="40"/>
      <c r="O2" s="40"/>
      <c r="P2" s="40"/>
    </row>
    <row r="3" spans="8:16" ht="14.25">
      <c r="H3" s="50"/>
      <c r="I3" s="51"/>
      <c r="J3" s="49" t="s">
        <v>17</v>
      </c>
      <c r="K3" s="41"/>
      <c r="L3" s="41"/>
      <c r="M3" s="41"/>
      <c r="N3" s="41"/>
      <c r="O3" s="41"/>
      <c r="P3" s="40"/>
    </row>
    <row r="4" spans="10:15" ht="14.25">
      <c r="J4" s="52"/>
      <c r="K4" s="7"/>
      <c r="L4" s="7"/>
      <c r="M4" s="7"/>
      <c r="N4" s="7"/>
      <c r="O4" s="7"/>
    </row>
    <row r="5" spans="1:15" s="12" customFormat="1" ht="15.75">
      <c r="A5" s="64" t="s">
        <v>8</v>
      </c>
      <c r="B5" s="64"/>
      <c r="C5" s="64"/>
      <c r="D5" s="64"/>
      <c r="E5" s="64"/>
      <c r="F5" s="64"/>
      <c r="H5" s="64" t="s">
        <v>16</v>
      </c>
      <c r="I5" s="64"/>
      <c r="J5" s="64"/>
      <c r="K5" s="62"/>
      <c r="L5" s="62"/>
      <c r="M5" s="62"/>
      <c r="N5" s="13"/>
      <c r="O5" s="13"/>
    </row>
    <row r="6" spans="10:15" ht="14.25">
      <c r="J6" s="53"/>
      <c r="K6" s="6"/>
      <c r="L6" s="6"/>
      <c r="M6" s="6"/>
      <c r="N6" s="6"/>
      <c r="O6" s="6"/>
    </row>
    <row r="7" spans="1:15" s="3" customFormat="1" ht="15">
      <c r="A7" s="12"/>
      <c r="B7" s="18"/>
      <c r="C7" s="19"/>
      <c r="D7" s="19"/>
      <c r="E7" s="18"/>
      <c r="F7" s="18" t="s">
        <v>5</v>
      </c>
      <c r="H7" s="42"/>
      <c r="I7" s="44"/>
      <c r="J7" s="4"/>
      <c r="K7" s="4"/>
      <c r="L7" s="4"/>
      <c r="M7" s="4"/>
      <c r="N7" s="4"/>
      <c r="O7" s="4"/>
    </row>
    <row r="8" spans="1:9" s="3" customFormat="1" ht="15">
      <c r="A8" s="21"/>
      <c r="B8" s="21" t="s">
        <v>0</v>
      </c>
      <c r="C8" s="22"/>
      <c r="D8" s="22"/>
      <c r="E8" s="21" t="s">
        <v>0</v>
      </c>
      <c r="F8" s="21" t="s">
        <v>6</v>
      </c>
      <c r="H8" s="42"/>
      <c r="I8" s="44" t="s">
        <v>15</v>
      </c>
    </row>
    <row r="9" spans="1:10" s="4" customFormat="1" ht="15.75" thickBot="1">
      <c r="A9" s="21"/>
      <c r="B9" s="33" t="s">
        <v>1</v>
      </c>
      <c r="C9" s="34" t="s">
        <v>2</v>
      </c>
      <c r="D9" s="34" t="s">
        <v>3</v>
      </c>
      <c r="E9" s="33" t="s">
        <v>4</v>
      </c>
      <c r="F9" s="33" t="s">
        <v>7</v>
      </c>
      <c r="H9" s="43" t="s">
        <v>13</v>
      </c>
      <c r="I9" s="45" t="s">
        <v>13</v>
      </c>
      <c r="J9" s="4" t="s">
        <v>14</v>
      </c>
    </row>
    <row r="10" spans="1:13" ht="6.75" customHeight="1">
      <c r="A10" s="23"/>
      <c r="B10" s="23"/>
      <c r="C10" s="24"/>
      <c r="D10" s="24"/>
      <c r="E10" s="23"/>
      <c r="F10" s="23"/>
      <c r="H10" s="54"/>
      <c r="I10" s="55"/>
      <c r="J10" s="56"/>
      <c r="K10" s="8"/>
      <c r="L10" s="5"/>
      <c r="M10" s="9"/>
    </row>
    <row r="11" spans="1:13" ht="15.75">
      <c r="A11" s="25"/>
      <c r="B11" s="24">
        <v>251252947</v>
      </c>
      <c r="C11" s="24">
        <v>235596967</v>
      </c>
      <c r="D11" s="24">
        <v>151932</v>
      </c>
      <c r="E11" s="26">
        <f>+B11-C11-D11</f>
        <v>15504048</v>
      </c>
      <c r="F11" s="27">
        <f>E11/B11</f>
        <v>0.061706929948964935</v>
      </c>
      <c r="H11" s="57">
        <v>0.061707</v>
      </c>
      <c r="I11" s="58">
        <v>0.061707</v>
      </c>
      <c r="J11" s="57">
        <f>F11-I11</f>
        <v>-7.005103506291244E-08</v>
      </c>
      <c r="K11" s="5"/>
      <c r="L11" s="5"/>
      <c r="M11" s="6"/>
    </row>
    <row r="12" spans="1:13" ht="15.75">
      <c r="A12" s="25">
        <v>43799</v>
      </c>
      <c r="B12" s="24">
        <v>23521161</v>
      </c>
      <c r="C12" s="24">
        <v>22738830</v>
      </c>
      <c r="D12" s="24">
        <v>16350</v>
      </c>
      <c r="E12" s="26">
        <f>+B12-C12-D12</f>
        <v>765981</v>
      </c>
      <c r="F12" s="27"/>
      <c r="H12" s="57"/>
      <c r="I12" s="58"/>
      <c r="J12" s="59"/>
      <c r="K12" s="5"/>
      <c r="L12" s="5"/>
      <c r="M12" s="6"/>
    </row>
    <row r="13" spans="1:13" ht="15.75">
      <c r="A13" s="35">
        <v>44165</v>
      </c>
      <c r="B13" s="36">
        <v>20166653</v>
      </c>
      <c r="C13" s="36">
        <v>21791408</v>
      </c>
      <c r="D13" s="36">
        <v>13485</v>
      </c>
      <c r="E13" s="37">
        <f>+B13-C13-D13</f>
        <v>-1638240</v>
      </c>
      <c r="F13" s="38"/>
      <c r="H13" s="57"/>
      <c r="I13" s="58"/>
      <c r="J13" s="59"/>
      <c r="K13" s="5"/>
      <c r="L13" s="5"/>
      <c r="M13" s="6"/>
    </row>
    <row r="14" spans="1:13" ht="15.75">
      <c r="A14" s="25"/>
      <c r="B14" s="24">
        <f>B11-B12+B13</f>
        <v>247898439</v>
      </c>
      <c r="C14" s="24">
        <f>C11-C12+C13</f>
        <v>234649545</v>
      </c>
      <c r="D14" s="24">
        <f>D11-D12+D13</f>
        <v>149067</v>
      </c>
      <c r="E14" s="24">
        <f>E11-E12+E13</f>
        <v>13099827</v>
      </c>
      <c r="F14" s="27">
        <f>E14/B14</f>
        <v>0.052843523552804625</v>
      </c>
      <c r="H14" s="57">
        <v>0.052844</v>
      </c>
      <c r="I14" s="58">
        <v>0.052844</v>
      </c>
      <c r="J14" s="57">
        <f>F14-I14</f>
        <v>-4.7644719537720537E-07</v>
      </c>
      <c r="K14" s="5"/>
      <c r="L14" s="5"/>
      <c r="M14" s="6"/>
    </row>
    <row r="15" spans="1:13" ht="15.75">
      <c r="A15" s="25">
        <v>43830</v>
      </c>
      <c r="B15" s="28">
        <v>25345598</v>
      </c>
      <c r="C15" s="28">
        <v>23209428</v>
      </c>
      <c r="D15" s="28">
        <v>19668</v>
      </c>
      <c r="E15" s="26">
        <f>+B15-C15-D15</f>
        <v>2116502</v>
      </c>
      <c r="F15" s="20"/>
      <c r="H15" s="57"/>
      <c r="I15" s="58"/>
      <c r="J15" s="59"/>
      <c r="K15" s="10"/>
      <c r="L15" s="5"/>
      <c r="M15" s="6"/>
    </row>
    <row r="16" spans="1:13" ht="15.75">
      <c r="A16" s="35">
        <v>44196</v>
      </c>
      <c r="B16" s="36">
        <v>28065686</v>
      </c>
      <c r="C16" s="36">
        <v>26458538</v>
      </c>
      <c r="D16" s="36">
        <v>20930</v>
      </c>
      <c r="E16" s="37">
        <f>+B16-C16-D16</f>
        <v>1586218</v>
      </c>
      <c r="F16" s="39"/>
      <c r="H16" s="57"/>
      <c r="I16" s="58"/>
      <c r="J16" s="59"/>
      <c r="K16" s="10"/>
      <c r="L16" s="5"/>
      <c r="M16" s="6"/>
    </row>
    <row r="17" spans="1:13" ht="15.75">
      <c r="A17" s="25"/>
      <c r="B17" s="24">
        <f>B14-B15+B16</f>
        <v>250618527</v>
      </c>
      <c r="C17" s="24">
        <f>C14-C15+C16</f>
        <v>237898655</v>
      </c>
      <c r="D17" s="24">
        <f>D14-D15+D16</f>
        <v>150329</v>
      </c>
      <c r="E17" s="24">
        <f>E14-E15+E16</f>
        <v>12569543</v>
      </c>
      <c r="F17" s="20">
        <f>E17/B17</f>
        <v>0.05015408537613821</v>
      </c>
      <c r="H17" s="57">
        <v>0.050154</v>
      </c>
      <c r="I17" s="58">
        <v>0.050154</v>
      </c>
      <c r="J17" s="57">
        <f>F17-I17</f>
        <v>8.537613821468781E-08</v>
      </c>
      <c r="K17" s="10"/>
      <c r="L17" s="5"/>
      <c r="M17" s="6"/>
    </row>
    <row r="18" spans="1:13" ht="15.75">
      <c r="A18" s="25">
        <v>43861</v>
      </c>
      <c r="B18" s="24">
        <v>25001942</v>
      </c>
      <c r="C18" s="24">
        <v>23579383</v>
      </c>
      <c r="D18" s="24">
        <v>18284</v>
      </c>
      <c r="E18" s="26">
        <f>+B18-C18-D18</f>
        <v>1404275</v>
      </c>
      <c r="F18" s="20"/>
      <c r="H18" s="57"/>
      <c r="I18" s="58"/>
      <c r="J18" s="59"/>
      <c r="K18" s="10"/>
      <c r="L18" s="5"/>
      <c r="M18" s="6"/>
    </row>
    <row r="19" spans="1:13" ht="15.75">
      <c r="A19" s="35">
        <v>44224</v>
      </c>
      <c r="B19" s="36">
        <v>28722100</v>
      </c>
      <c r="C19" s="36">
        <v>28629392</v>
      </c>
      <c r="D19" s="36">
        <v>21458</v>
      </c>
      <c r="E19" s="37">
        <f>+B19-C19-D19</f>
        <v>71250</v>
      </c>
      <c r="F19" s="39"/>
      <c r="H19" s="57"/>
      <c r="I19" s="58"/>
      <c r="J19" s="59"/>
      <c r="K19" s="10"/>
      <c r="L19" s="5"/>
      <c r="M19" s="6"/>
    </row>
    <row r="20" spans="1:13" ht="15.75">
      <c r="A20" s="25"/>
      <c r="B20" s="24">
        <f>B17-B18+B19</f>
        <v>254338685</v>
      </c>
      <c r="C20" s="24">
        <f>C17-C18+C19</f>
        <v>242948664</v>
      </c>
      <c r="D20" s="24">
        <f>D17-D18+D19</f>
        <v>153503</v>
      </c>
      <c r="E20" s="24">
        <f>E17-E18+E19</f>
        <v>11236518</v>
      </c>
      <c r="F20" s="20">
        <f>E20/B20</f>
        <v>0.04417935085258461</v>
      </c>
      <c r="H20" s="57">
        <v>0.044179</v>
      </c>
      <c r="I20" s="58">
        <v>0.044179</v>
      </c>
      <c r="J20" s="57">
        <f>F20-I20</f>
        <v>3.508525846102062E-07</v>
      </c>
      <c r="K20" s="10"/>
      <c r="L20" s="5"/>
      <c r="M20" s="6"/>
    </row>
    <row r="21" spans="1:13" ht="15.75">
      <c r="A21" s="25">
        <v>43889</v>
      </c>
      <c r="B21" s="24">
        <v>23799444</v>
      </c>
      <c r="C21" s="24">
        <v>21731722</v>
      </c>
      <c r="D21" s="24">
        <v>23446</v>
      </c>
      <c r="E21" s="26">
        <f>+B21-C21-D21</f>
        <v>2044276</v>
      </c>
      <c r="F21" s="20"/>
      <c r="H21" s="57"/>
      <c r="I21" s="58"/>
      <c r="J21" s="59"/>
      <c r="K21" s="10"/>
      <c r="L21" s="5"/>
      <c r="M21" s="6"/>
    </row>
    <row r="22" spans="1:13" ht="15.75">
      <c r="A22" s="35">
        <v>44255</v>
      </c>
      <c r="B22" s="36">
        <v>26636618</v>
      </c>
      <c r="C22" s="36">
        <v>22889782</v>
      </c>
      <c r="D22" s="36">
        <v>24584</v>
      </c>
      <c r="E22" s="37">
        <f>+B22-C22-D22</f>
        <v>3722252</v>
      </c>
      <c r="F22" s="17"/>
      <c r="H22" s="57"/>
      <c r="I22" s="58"/>
      <c r="J22" s="59"/>
      <c r="K22" s="11"/>
      <c r="L22" s="5"/>
      <c r="M22" s="6"/>
    </row>
    <row r="23" spans="1:13" ht="15.75">
      <c r="A23" s="25"/>
      <c r="B23" s="24">
        <f>B20-B21+B22</f>
        <v>257175859</v>
      </c>
      <c r="C23" s="24">
        <f>C20-C21+C22</f>
        <v>244106724</v>
      </c>
      <c r="D23" s="24">
        <f>D20-D21+D22</f>
        <v>154641</v>
      </c>
      <c r="E23" s="24">
        <f>E20-E21+E22</f>
        <v>12914494</v>
      </c>
      <c r="F23" s="20">
        <f>E23/B23</f>
        <v>0.05021658739749752</v>
      </c>
      <c r="H23" s="57">
        <v>0.050217</v>
      </c>
      <c r="I23" s="58">
        <v>0.050217</v>
      </c>
      <c r="J23" s="57">
        <f>F23-I23</f>
        <v>-4.1260250247671104E-07</v>
      </c>
      <c r="K23" s="11"/>
      <c r="L23" s="5"/>
      <c r="M23" s="6"/>
    </row>
    <row r="24" spans="1:13" ht="15.75">
      <c r="A24" s="25">
        <v>43921</v>
      </c>
      <c r="B24" s="24">
        <v>19502095</v>
      </c>
      <c r="C24" s="24">
        <v>17106816</v>
      </c>
      <c r="D24" s="24">
        <v>15261</v>
      </c>
      <c r="E24" s="26">
        <f>+B24-C24-D24</f>
        <v>2380018</v>
      </c>
      <c r="F24" s="20"/>
      <c r="H24" s="57"/>
      <c r="I24" s="58"/>
      <c r="J24" s="57"/>
      <c r="K24" s="11"/>
      <c r="L24" s="5"/>
      <c r="M24" s="6"/>
    </row>
    <row r="25" spans="1:13" ht="15.75">
      <c r="A25" s="35">
        <v>44286</v>
      </c>
      <c r="B25" s="36">
        <v>20716968</v>
      </c>
      <c r="C25" s="36">
        <v>17739141</v>
      </c>
      <c r="D25" s="36">
        <v>15005</v>
      </c>
      <c r="E25" s="37">
        <f>+B25-C25-D25</f>
        <v>2962822</v>
      </c>
      <c r="F25" s="39"/>
      <c r="H25" s="57"/>
      <c r="I25" s="58"/>
      <c r="J25" s="59"/>
      <c r="K25" s="11"/>
      <c r="L25" s="5"/>
      <c r="M25" s="6"/>
    </row>
    <row r="26" spans="1:13" ht="15.75">
      <c r="A26" s="25"/>
      <c r="B26" s="24">
        <f>B23-B24+B25</f>
        <v>258390732</v>
      </c>
      <c r="C26" s="24">
        <f>C23-C24+C25</f>
        <v>244739049</v>
      </c>
      <c r="D26" s="24">
        <f>D23-D24+D25</f>
        <v>154385</v>
      </c>
      <c r="E26" s="24">
        <f>E23-E24+E25</f>
        <v>13497298</v>
      </c>
      <c r="F26" s="20">
        <f>E26/B26</f>
        <v>0.05223599892893991</v>
      </c>
      <c r="H26" s="57">
        <v>0.052236</v>
      </c>
      <c r="I26" s="58">
        <v>0.052236</v>
      </c>
      <c r="J26" s="57">
        <f>F26-I26</f>
        <v>-1.0710600878427456E-09</v>
      </c>
      <c r="K26" s="11"/>
      <c r="L26" s="5"/>
      <c r="M26" s="6"/>
    </row>
    <row r="27" spans="1:13" ht="15.75">
      <c r="A27" s="25">
        <v>43951</v>
      </c>
      <c r="B27" s="24">
        <v>17517704</v>
      </c>
      <c r="C27" s="24">
        <v>16758922</v>
      </c>
      <c r="D27" s="24">
        <v>12321</v>
      </c>
      <c r="E27" s="26">
        <f>+B27-C27-D27</f>
        <v>746461</v>
      </c>
      <c r="F27" s="20"/>
      <c r="H27" s="57"/>
      <c r="I27" s="58"/>
      <c r="J27" s="59"/>
      <c r="K27" s="11"/>
      <c r="L27" s="5"/>
      <c r="M27" s="6"/>
    </row>
    <row r="28" spans="1:13" ht="15.75">
      <c r="A28" s="35">
        <v>44316</v>
      </c>
      <c r="B28" s="36">
        <v>17959722</v>
      </c>
      <c r="C28" s="36">
        <v>15965554</v>
      </c>
      <c r="D28" s="36">
        <v>11648</v>
      </c>
      <c r="E28" s="37">
        <f>+B28-C28-D28</f>
        <v>1982520</v>
      </c>
      <c r="F28" s="39"/>
      <c r="H28" s="57"/>
      <c r="I28" s="58"/>
      <c r="J28" s="59"/>
      <c r="K28" s="11"/>
      <c r="L28" s="5"/>
      <c r="M28" s="6"/>
    </row>
    <row r="29" spans="1:13" ht="15.75">
      <c r="A29" s="25"/>
      <c r="B29" s="24">
        <f>B26-B27+B28</f>
        <v>258832750</v>
      </c>
      <c r="C29" s="24">
        <f>C26-C27+C28</f>
        <v>243945681</v>
      </c>
      <c r="D29" s="24">
        <f>D26-D27+D28</f>
        <v>153712</v>
      </c>
      <c r="E29" s="24">
        <f>E26-E27+E28</f>
        <v>14733357</v>
      </c>
      <c r="F29" s="20">
        <f>E29/B29</f>
        <v>0.05692230600648488</v>
      </c>
      <c r="H29" s="57">
        <v>0.056922</v>
      </c>
      <c r="I29" s="58">
        <v>0.056922</v>
      </c>
      <c r="J29" s="57">
        <f>F29-I29</f>
        <v>3.0600648488060544E-07</v>
      </c>
      <c r="K29" s="11"/>
      <c r="L29" s="5"/>
      <c r="M29" s="6"/>
    </row>
    <row r="30" spans="1:13" ht="15.75">
      <c r="A30" s="25">
        <v>43982</v>
      </c>
      <c r="B30" s="24">
        <v>17828331</v>
      </c>
      <c r="C30" s="24">
        <v>17691607</v>
      </c>
      <c r="D30" s="24">
        <v>9104</v>
      </c>
      <c r="E30" s="26">
        <f>+B30-C30-D30</f>
        <v>127620</v>
      </c>
      <c r="F30" s="20"/>
      <c r="H30" s="57"/>
      <c r="I30" s="58"/>
      <c r="J30" s="59"/>
      <c r="K30" s="11"/>
      <c r="L30" s="5"/>
      <c r="M30" s="6"/>
    </row>
    <row r="31" spans="1:13" ht="15.75">
      <c r="A31" s="35">
        <v>44347</v>
      </c>
      <c r="B31" s="36">
        <v>16875827</v>
      </c>
      <c r="C31" s="36">
        <v>16765709</v>
      </c>
      <c r="D31" s="36">
        <v>6500</v>
      </c>
      <c r="E31" s="37">
        <f>+B31-C31-D31</f>
        <v>103618</v>
      </c>
      <c r="F31" s="39"/>
      <c r="H31" s="57"/>
      <c r="I31" s="58"/>
      <c r="J31" s="59"/>
      <c r="K31" s="11"/>
      <c r="L31" s="5"/>
      <c r="M31" s="6"/>
    </row>
    <row r="32" spans="1:13" ht="15.75">
      <c r="A32" s="25"/>
      <c r="B32" s="24">
        <f>B29-B30+B31</f>
        <v>257880246</v>
      </c>
      <c r="C32" s="24">
        <f>C29-C30+C31</f>
        <v>243019783</v>
      </c>
      <c r="D32" s="24">
        <f>D29-D30+D31</f>
        <v>151108</v>
      </c>
      <c r="E32" s="24">
        <f>E29-E30+E31</f>
        <v>14709355</v>
      </c>
      <c r="F32" s="20">
        <f>E32/B32</f>
        <v>0.057039479479944345</v>
      </c>
      <c r="H32" s="57">
        <v>0.057039</v>
      </c>
      <c r="I32" s="58">
        <v>0.057039</v>
      </c>
      <c r="J32" s="57">
        <f>F32-I32</f>
        <v>4.794799443458286E-07</v>
      </c>
      <c r="K32" s="11"/>
      <c r="L32" s="5"/>
      <c r="M32" s="6"/>
    </row>
    <row r="33" spans="1:13" ht="15.75">
      <c r="A33" s="25">
        <v>44012</v>
      </c>
      <c r="B33" s="24">
        <v>18829016</v>
      </c>
      <c r="C33" s="24">
        <v>19098939</v>
      </c>
      <c r="D33" s="24">
        <v>5946</v>
      </c>
      <c r="E33" s="26">
        <f>+B33-C33-D33</f>
        <v>-275869</v>
      </c>
      <c r="F33" s="20"/>
      <c r="H33" s="57"/>
      <c r="I33" s="58"/>
      <c r="J33" s="59"/>
      <c r="K33" s="11"/>
      <c r="L33" s="5"/>
      <c r="M33" s="6"/>
    </row>
    <row r="34" spans="1:13" ht="15.75">
      <c r="A34" s="35">
        <v>44377</v>
      </c>
      <c r="B34" s="36">
        <v>19269495</v>
      </c>
      <c r="C34" s="36">
        <v>19156276</v>
      </c>
      <c r="D34" s="36">
        <v>6940</v>
      </c>
      <c r="E34" s="37">
        <f>+B34-C34-D34</f>
        <v>106279</v>
      </c>
      <c r="F34" s="39"/>
      <c r="H34" s="57"/>
      <c r="I34" s="58"/>
      <c r="J34" s="59"/>
      <c r="K34" s="11"/>
      <c r="L34" s="5"/>
      <c r="M34" s="6"/>
    </row>
    <row r="35" spans="1:13" ht="15.75">
      <c r="A35" s="25"/>
      <c r="B35" s="24">
        <f>B32-B33+B34</f>
        <v>258320725</v>
      </c>
      <c r="C35" s="24">
        <f>C32-C33+C34</f>
        <v>243077120</v>
      </c>
      <c r="D35" s="24">
        <f>D32-D33+D34</f>
        <v>152102</v>
      </c>
      <c r="E35" s="24">
        <f>E32-E33+E34</f>
        <v>15091503</v>
      </c>
      <c r="F35" s="20">
        <f>E35/B35</f>
        <v>0.05842157263998078</v>
      </c>
      <c r="H35" s="57">
        <v>0.058422</v>
      </c>
      <c r="I35" s="58">
        <v>0.058422</v>
      </c>
      <c r="J35" s="57">
        <f>F35-I35</f>
        <v>-4.2736001922005773E-07</v>
      </c>
      <c r="K35" s="11"/>
      <c r="L35" s="5"/>
      <c r="M35" s="6"/>
    </row>
    <row r="36" spans="1:13" ht="15.75">
      <c r="A36" s="25">
        <v>44043</v>
      </c>
      <c r="B36" s="24">
        <v>24358181</v>
      </c>
      <c r="C36" s="24">
        <v>22281000</v>
      </c>
      <c r="D36" s="24">
        <v>8297</v>
      </c>
      <c r="E36" s="26">
        <f>+B36-C36-D36</f>
        <v>2068884</v>
      </c>
      <c r="F36" s="20"/>
      <c r="H36" s="57"/>
      <c r="I36" s="58"/>
      <c r="J36" s="59"/>
      <c r="K36" s="11"/>
      <c r="L36" s="5"/>
      <c r="M36" s="6"/>
    </row>
    <row r="37" spans="1:13" ht="15.75">
      <c r="A37" s="35">
        <v>44408</v>
      </c>
      <c r="B37" s="36">
        <v>21704334</v>
      </c>
      <c r="C37" s="36">
        <v>20697504</v>
      </c>
      <c r="D37" s="36">
        <v>7836</v>
      </c>
      <c r="E37" s="37">
        <f>+B37-C37-D37</f>
        <v>998994</v>
      </c>
      <c r="F37" s="39"/>
      <c r="H37" s="57"/>
      <c r="I37" s="58"/>
      <c r="J37" s="59"/>
      <c r="K37" s="11"/>
      <c r="L37" s="5"/>
      <c r="M37" s="6"/>
    </row>
    <row r="38" spans="1:13" ht="15.75">
      <c r="A38" s="25"/>
      <c r="B38" s="24">
        <f>B35-B36+B37</f>
        <v>255666878</v>
      </c>
      <c r="C38" s="24">
        <f>C35-C36+C37</f>
        <v>241493624</v>
      </c>
      <c r="D38" s="24">
        <f>D35-D36+D37</f>
        <v>151641</v>
      </c>
      <c r="E38" s="24">
        <f>E35-E36+E37</f>
        <v>14021613</v>
      </c>
      <c r="F38" s="20">
        <f>E38/B38</f>
        <v>0.05484329104218185</v>
      </c>
      <c r="H38" s="57">
        <v>0.054843</v>
      </c>
      <c r="I38" s="58">
        <v>0.054843</v>
      </c>
      <c r="J38" s="57">
        <f>F38-I38</f>
        <v>2.910421818477782E-07</v>
      </c>
      <c r="K38" s="11"/>
      <c r="L38" s="5"/>
      <c r="M38" s="6"/>
    </row>
    <row r="39" spans="1:13" ht="15.75">
      <c r="A39" s="25">
        <v>44074</v>
      </c>
      <c r="B39" s="24">
        <v>21707660</v>
      </c>
      <c r="C39" s="24">
        <v>20123288</v>
      </c>
      <c r="D39" s="24">
        <v>9101</v>
      </c>
      <c r="E39" s="26">
        <f>+B39-C39-D39</f>
        <v>1575271</v>
      </c>
      <c r="F39" s="20"/>
      <c r="H39" s="57"/>
      <c r="I39" s="58"/>
      <c r="J39" s="59"/>
      <c r="K39" s="11"/>
      <c r="L39" s="5"/>
      <c r="M39" s="6"/>
    </row>
    <row r="40" spans="1:13" ht="15.75">
      <c r="A40" s="35">
        <v>44439</v>
      </c>
      <c r="B40" s="36">
        <v>22292995</v>
      </c>
      <c r="C40" s="36">
        <v>19953873</v>
      </c>
      <c r="D40" s="36">
        <v>9275</v>
      </c>
      <c r="E40" s="37">
        <f>+B40-C40-D40</f>
        <v>2329847</v>
      </c>
      <c r="F40" s="39"/>
      <c r="H40" s="57"/>
      <c r="I40" s="58"/>
      <c r="J40" s="59"/>
      <c r="K40" s="11"/>
      <c r="L40" s="5"/>
      <c r="M40" s="6"/>
    </row>
    <row r="41" spans="1:13" ht="15.75">
      <c r="A41" s="25"/>
      <c r="B41" s="24">
        <f>B38-B39+B40</f>
        <v>256252213</v>
      </c>
      <c r="C41" s="24">
        <f>C38-C39+C40</f>
        <v>241324209</v>
      </c>
      <c r="D41" s="24">
        <f>D38-D39+D40</f>
        <v>151815</v>
      </c>
      <c r="E41" s="24">
        <f>E38-E39+E40</f>
        <v>14776189</v>
      </c>
      <c r="F41" s="20">
        <f>E41/B41</f>
        <v>0.05766267860484779</v>
      </c>
      <c r="H41" s="57">
        <v>0.057663</v>
      </c>
      <c r="I41" s="58">
        <v>0.057663</v>
      </c>
      <c r="J41" s="57">
        <f>F41-I41</f>
        <v>-3.213951522071379E-07</v>
      </c>
      <c r="K41" s="11"/>
      <c r="L41" s="5"/>
      <c r="M41" s="6"/>
    </row>
    <row r="42" spans="1:13" ht="15.75">
      <c r="A42" s="25">
        <v>44104</v>
      </c>
      <c r="B42" s="24">
        <v>17364270</v>
      </c>
      <c r="C42" s="24">
        <v>14729765</v>
      </c>
      <c r="D42" s="24">
        <v>6394</v>
      </c>
      <c r="E42" s="26">
        <f>+B42-C42-D42</f>
        <v>2628111</v>
      </c>
      <c r="F42" s="20"/>
      <c r="H42" s="57"/>
      <c r="I42" s="58"/>
      <c r="J42" s="59"/>
      <c r="K42" s="11"/>
      <c r="L42" s="5"/>
      <c r="M42" s="6"/>
    </row>
    <row r="43" spans="1:13" ht="15.75">
      <c r="A43" s="35">
        <v>44469</v>
      </c>
      <c r="B43" s="36">
        <v>17200794</v>
      </c>
      <c r="C43" s="36">
        <v>15830973</v>
      </c>
      <c r="D43" s="36">
        <v>6568</v>
      </c>
      <c r="E43" s="37">
        <f>+B43-C43-D43</f>
        <v>1363253</v>
      </c>
      <c r="F43" s="39"/>
      <c r="H43" s="57"/>
      <c r="I43" s="58"/>
      <c r="J43" s="59"/>
      <c r="K43" s="11"/>
      <c r="L43" s="5"/>
      <c r="M43" s="6"/>
    </row>
    <row r="44" spans="1:13" ht="15.75">
      <c r="A44" s="25"/>
      <c r="B44" s="24">
        <f>B41-B42+B43</f>
        <v>256088737</v>
      </c>
      <c r="C44" s="24">
        <f>C41-C42+C43</f>
        <v>242425417</v>
      </c>
      <c r="D44" s="24">
        <f>D41-D42+D43</f>
        <v>151989</v>
      </c>
      <c r="E44" s="24">
        <f>E41-E42+E43</f>
        <v>13511331</v>
      </c>
      <c r="F44" s="20">
        <f>E44/B44</f>
        <v>0.052760348456871026</v>
      </c>
      <c r="H44" s="57">
        <v>0.05276</v>
      </c>
      <c r="I44" s="58">
        <v>0.05276</v>
      </c>
      <c r="J44" s="57">
        <f>F44-I44</f>
        <v>3.4845687102436074E-07</v>
      </c>
      <c r="K44" s="11"/>
      <c r="L44" s="5"/>
      <c r="M44" s="6"/>
    </row>
    <row r="45" spans="1:13" ht="15.75">
      <c r="A45" s="25">
        <v>44135</v>
      </c>
      <c r="B45" s="24">
        <v>16477545</v>
      </c>
      <c r="C45" s="24">
        <v>16547267</v>
      </c>
      <c r="D45" s="24">
        <v>7760</v>
      </c>
      <c r="E45" s="26">
        <f>+B45-C45-D45</f>
        <v>-77482</v>
      </c>
      <c r="F45" s="20"/>
      <c r="H45" s="57"/>
      <c r="I45" s="58"/>
      <c r="J45" s="59"/>
      <c r="K45" s="11"/>
      <c r="L45" s="5"/>
      <c r="M45" s="6"/>
    </row>
    <row r="46" spans="1:13" ht="15.75">
      <c r="A46" s="35">
        <v>44500</v>
      </c>
      <c r="B46" s="36">
        <v>16792199</v>
      </c>
      <c r="C46" s="36">
        <v>17655242</v>
      </c>
      <c r="D46" s="36">
        <v>7591</v>
      </c>
      <c r="E46" s="37">
        <f>+B46-C46-D46</f>
        <v>-870634</v>
      </c>
      <c r="F46" s="39"/>
      <c r="H46" s="57"/>
      <c r="I46" s="58"/>
      <c r="J46" s="59"/>
      <c r="K46" s="11"/>
      <c r="L46" s="5"/>
      <c r="M46" s="6"/>
    </row>
    <row r="47" spans="1:13" ht="15.75">
      <c r="A47" s="25"/>
      <c r="B47" s="24">
        <f>B44-B45+B46</f>
        <v>256403391</v>
      </c>
      <c r="C47" s="24">
        <f>C44-C45+C46</f>
        <v>243533392</v>
      </c>
      <c r="D47" s="24">
        <f>D44-D45+D46</f>
        <v>151820</v>
      </c>
      <c r="E47" s="24">
        <f>E44-E45+E46</f>
        <v>12718179</v>
      </c>
      <c r="F47" s="20">
        <f>E47/B47</f>
        <v>0.04960222620456685</v>
      </c>
      <c r="H47" s="57">
        <v>0.049602</v>
      </c>
      <c r="I47" s="58">
        <v>0.049602</v>
      </c>
      <c r="J47" s="57">
        <f>F47-I47</f>
        <v>2.262045668485757E-07</v>
      </c>
      <c r="K47" s="11"/>
      <c r="L47" s="5"/>
      <c r="M47" s="6"/>
    </row>
    <row r="48" spans="1:13" ht="15.75">
      <c r="A48" s="25">
        <v>44165</v>
      </c>
      <c r="B48" s="24">
        <v>20166653</v>
      </c>
      <c r="C48" s="24">
        <v>21791408</v>
      </c>
      <c r="D48" s="24">
        <v>13485</v>
      </c>
      <c r="E48" s="26">
        <f>+B48-C48-D48</f>
        <v>-1638240</v>
      </c>
      <c r="F48" s="20"/>
      <c r="H48" s="57"/>
      <c r="I48" s="58"/>
      <c r="J48" s="59"/>
      <c r="K48" s="11"/>
      <c r="L48" s="5"/>
      <c r="M48" s="6"/>
    </row>
    <row r="49" spans="1:13" ht="15.75">
      <c r="A49" s="35">
        <v>44530</v>
      </c>
      <c r="B49" s="36">
        <v>23115257</v>
      </c>
      <c r="C49" s="36">
        <v>22026861</v>
      </c>
      <c r="D49" s="36">
        <v>14156</v>
      </c>
      <c r="E49" s="37">
        <f>+B49-C49-D49</f>
        <v>1074240</v>
      </c>
      <c r="F49" s="39"/>
      <c r="H49" s="57"/>
      <c r="I49" s="58"/>
      <c r="J49" s="59"/>
      <c r="K49" s="11"/>
      <c r="L49" s="5"/>
      <c r="M49" s="6"/>
    </row>
    <row r="50" spans="1:13" ht="15.75">
      <c r="A50" s="25"/>
      <c r="B50" s="24">
        <f>B47-B48+B49</f>
        <v>259351995</v>
      </c>
      <c r="C50" s="24">
        <f>C47-C48+C49</f>
        <v>243768845</v>
      </c>
      <c r="D50" s="24">
        <f>D47-D48+D49</f>
        <v>152491</v>
      </c>
      <c r="E50" s="24">
        <f>E47-E48+E49</f>
        <v>15430659</v>
      </c>
      <c r="F50" s="20">
        <f>E50/B50</f>
        <v>0.05949697437260893</v>
      </c>
      <c r="H50" s="57">
        <v>0.059497</v>
      </c>
      <c r="I50" s="58">
        <v>0.059497</v>
      </c>
      <c r="J50" s="57">
        <f>F50-I50</f>
        <v>-2.562739107037082E-08</v>
      </c>
      <c r="K50" s="11"/>
      <c r="L50" s="5"/>
      <c r="M50" s="6"/>
    </row>
    <row r="51" spans="1:13" ht="15.75">
      <c r="A51" s="25">
        <v>44196</v>
      </c>
      <c r="B51" s="24">
        <v>28065686</v>
      </c>
      <c r="C51" s="24">
        <v>26458538</v>
      </c>
      <c r="D51" s="24">
        <v>20930</v>
      </c>
      <c r="E51" s="26">
        <f>+B51-C51-D51</f>
        <v>1586218</v>
      </c>
      <c r="F51" s="20"/>
      <c r="K51" s="11"/>
      <c r="L51" s="5"/>
      <c r="M51" s="6"/>
    </row>
    <row r="52" spans="1:13" ht="15.75">
      <c r="A52" s="35">
        <v>44561</v>
      </c>
      <c r="B52" s="36">
        <v>22945100</v>
      </c>
      <c r="C52" s="36">
        <v>23939801</v>
      </c>
      <c r="D52" s="36">
        <v>15459</v>
      </c>
      <c r="E52" s="37">
        <f>+B52-C52-D52</f>
        <v>-1010160</v>
      </c>
      <c r="F52" s="39"/>
      <c r="H52" s="57"/>
      <c r="I52" s="58"/>
      <c r="J52" s="59"/>
      <c r="K52" s="11"/>
      <c r="L52" s="5"/>
      <c r="M52" s="6"/>
    </row>
    <row r="53" spans="1:13" ht="15.75">
      <c r="A53" s="25"/>
      <c r="B53" s="24">
        <f>B50-B51+B52</f>
        <v>254231409</v>
      </c>
      <c r="C53" s="24">
        <f>C50-C51+C52</f>
        <v>241250108</v>
      </c>
      <c r="D53" s="24">
        <f>D50-D51+D52</f>
        <v>147020</v>
      </c>
      <c r="E53" s="24">
        <f>E50-E51+E52</f>
        <v>12834281</v>
      </c>
      <c r="F53" s="20">
        <f>E53/B53</f>
        <v>0.05048267265827882</v>
      </c>
      <c r="H53" s="57">
        <v>0.050483</v>
      </c>
      <c r="I53" s="58">
        <v>0.050483</v>
      </c>
      <c r="J53" s="57">
        <f>F53-I53</f>
        <v>-3.273417211804852E-07</v>
      </c>
      <c r="K53" s="11"/>
      <c r="L53" s="5"/>
      <c r="M53" s="6"/>
    </row>
    <row r="54" spans="1:13" ht="15.75">
      <c r="A54" s="25">
        <v>44227</v>
      </c>
      <c r="B54" s="24">
        <v>28722100</v>
      </c>
      <c r="C54" s="24">
        <v>28629392</v>
      </c>
      <c r="D54" s="24">
        <v>21458</v>
      </c>
      <c r="E54" s="26">
        <f>+B54-C54-D54</f>
        <v>71250</v>
      </c>
      <c r="F54" s="20"/>
      <c r="H54" s="57"/>
      <c r="I54" s="58"/>
      <c r="J54" s="59"/>
      <c r="K54" s="11"/>
      <c r="L54" s="5"/>
      <c r="M54" s="6"/>
    </row>
    <row r="55" spans="1:13" ht="15.75">
      <c r="A55" s="35">
        <v>44592</v>
      </c>
      <c r="B55" s="36">
        <v>32056628</v>
      </c>
      <c r="C55" s="36">
        <v>29843400</v>
      </c>
      <c r="D55" s="36">
        <v>23867</v>
      </c>
      <c r="E55" s="37">
        <f>+B55-C55-D55</f>
        <v>2189361</v>
      </c>
      <c r="F55" s="39"/>
      <c r="H55" s="57"/>
      <c r="I55" s="58"/>
      <c r="J55" s="59"/>
      <c r="K55" s="11"/>
      <c r="L55" s="5"/>
      <c r="M55" s="6"/>
    </row>
    <row r="56" spans="1:13" ht="15.75">
      <c r="A56" s="25"/>
      <c r="B56" s="24">
        <f>B53-B54+B55</f>
        <v>257565937</v>
      </c>
      <c r="C56" s="24">
        <f>C53-C54+C55</f>
        <v>242464116</v>
      </c>
      <c r="D56" s="24">
        <f>D53-D54+D55</f>
        <v>149429</v>
      </c>
      <c r="E56" s="24">
        <f>E53-E54+E55</f>
        <v>14952392</v>
      </c>
      <c r="F56" s="20">
        <f>E56/B56</f>
        <v>0.058052676429802906</v>
      </c>
      <c r="H56" s="57">
        <v>0.058053</v>
      </c>
      <c r="I56" s="58">
        <v>0.058053</v>
      </c>
      <c r="J56" s="57">
        <f>F56-I56</f>
        <v>-3.235701970943916E-07</v>
      </c>
      <c r="K56" s="11"/>
      <c r="L56" s="5"/>
      <c r="M56" s="6"/>
    </row>
    <row r="57" spans="1:13" ht="15.75">
      <c r="A57" s="25">
        <v>44255</v>
      </c>
      <c r="B57" s="24">
        <v>26636618</v>
      </c>
      <c r="C57" s="24">
        <v>22889782</v>
      </c>
      <c r="D57" s="24">
        <v>24584</v>
      </c>
      <c r="E57" s="26">
        <f>+B57-C57-D57</f>
        <v>3722252</v>
      </c>
      <c r="F57" s="20"/>
      <c r="H57" s="57"/>
      <c r="I57" s="58"/>
      <c r="J57" s="59"/>
      <c r="K57" s="11"/>
      <c r="L57" s="5"/>
      <c r="M57" s="6"/>
    </row>
    <row r="58" spans="1:13" ht="15.75">
      <c r="A58" s="35">
        <v>44620</v>
      </c>
      <c r="B58" s="36">
        <v>24572212</v>
      </c>
      <c r="C58" s="36">
        <v>20365193</v>
      </c>
      <c r="D58" s="36">
        <v>17664</v>
      </c>
      <c r="E58" s="37">
        <f>+B58-C58-D58</f>
        <v>4189355</v>
      </c>
      <c r="F58" s="39"/>
      <c r="H58" s="57"/>
      <c r="I58" s="58"/>
      <c r="J58" s="59"/>
      <c r="K58" s="11"/>
      <c r="L58" s="5"/>
      <c r="M58" s="6"/>
    </row>
    <row r="59" spans="1:13" ht="15.75">
      <c r="A59" s="25"/>
      <c r="B59" s="24">
        <f>B56-B57+B58</f>
        <v>255501531</v>
      </c>
      <c r="C59" s="24">
        <f>C56-C57+C58</f>
        <v>239939527</v>
      </c>
      <c r="D59" s="24">
        <f>D56-D57+D58</f>
        <v>142509</v>
      </c>
      <c r="E59" s="24">
        <f>E56-E57+E58</f>
        <v>15419495</v>
      </c>
      <c r="F59" s="20">
        <f>E59/B59</f>
        <v>0.06034991234553502</v>
      </c>
      <c r="H59" s="57">
        <v>0.06035</v>
      </c>
      <c r="I59" s="58">
        <v>0.06035</v>
      </c>
      <c r="J59" s="57">
        <f>F59-I59</f>
        <v>-8.765446497804863E-08</v>
      </c>
      <c r="K59" s="11"/>
      <c r="L59" s="5"/>
      <c r="M59" s="6"/>
    </row>
    <row r="60" spans="1:13" ht="15.75">
      <c r="A60" s="25">
        <v>44286</v>
      </c>
      <c r="B60" s="24">
        <v>20716968</v>
      </c>
      <c r="C60" s="24">
        <v>17739141</v>
      </c>
      <c r="D60" s="24">
        <v>15005</v>
      </c>
      <c r="E60" s="26">
        <f>+B60-C60-D60</f>
        <v>2962822</v>
      </c>
      <c r="F60" s="20"/>
      <c r="H60" s="57"/>
      <c r="I60" s="58"/>
      <c r="J60" s="59"/>
      <c r="K60" s="11"/>
      <c r="L60" s="5"/>
      <c r="M60" s="6"/>
    </row>
    <row r="61" spans="1:13" ht="15.75">
      <c r="A61" s="35">
        <v>44651</v>
      </c>
      <c r="B61" s="36">
        <v>21135132</v>
      </c>
      <c r="C61" s="36">
        <v>19970444</v>
      </c>
      <c r="D61" s="36">
        <v>13860</v>
      </c>
      <c r="E61" s="37">
        <f>+B61-C61-D61</f>
        <v>1150828</v>
      </c>
      <c r="F61" s="39"/>
      <c r="H61" s="57"/>
      <c r="I61" s="58"/>
      <c r="J61" s="59"/>
      <c r="K61" s="11"/>
      <c r="L61" s="5"/>
      <c r="M61" s="6"/>
    </row>
    <row r="62" spans="1:13" ht="15.75">
      <c r="A62" s="25"/>
      <c r="B62" s="24">
        <f>B59-B60+B61</f>
        <v>255919695</v>
      </c>
      <c r="C62" s="24">
        <f>C59-C60+C61</f>
        <v>242170830</v>
      </c>
      <c r="D62" s="24">
        <f>D59-D60+D61</f>
        <v>141364</v>
      </c>
      <c r="E62" s="24">
        <f>E59-E60+E61</f>
        <v>13607501</v>
      </c>
      <c r="F62" s="20">
        <f>E62/B62</f>
        <v>0.05317098006075695</v>
      </c>
      <c r="H62" s="57">
        <v>0.053171</v>
      </c>
      <c r="I62" s="58">
        <v>0.053171</v>
      </c>
      <c r="J62" s="57">
        <f>F62-I62</f>
        <v>-1.9939243055266953E-08</v>
      </c>
      <c r="K62" s="11"/>
      <c r="L62" s="5"/>
      <c r="M62" s="6"/>
    </row>
    <row r="63" spans="1:13" ht="15.75">
      <c r="A63" s="25">
        <v>44316</v>
      </c>
      <c r="B63" s="24">
        <v>17959722</v>
      </c>
      <c r="C63" s="24">
        <v>15965554</v>
      </c>
      <c r="D63" s="24">
        <v>11648</v>
      </c>
      <c r="E63" s="26">
        <f>+B63-C63-D63</f>
        <v>1982520</v>
      </c>
      <c r="F63" s="20"/>
      <c r="H63" s="57"/>
      <c r="I63" s="58"/>
      <c r="J63" s="59"/>
      <c r="K63" s="11"/>
      <c r="L63" s="5"/>
      <c r="M63" s="6"/>
    </row>
    <row r="64" spans="1:13" ht="15.75">
      <c r="A64" s="35">
        <v>44681</v>
      </c>
      <c r="B64" s="36">
        <v>17694953</v>
      </c>
      <c r="C64" s="36">
        <v>15088411</v>
      </c>
      <c r="D64" s="36">
        <v>11020</v>
      </c>
      <c r="E64" s="37">
        <f>+B64-C64-D64</f>
        <v>2595522</v>
      </c>
      <c r="F64" s="39"/>
      <c r="H64" s="57"/>
      <c r="I64" s="58"/>
      <c r="J64" s="59"/>
      <c r="K64" s="11"/>
      <c r="L64" s="5"/>
      <c r="M64" s="6"/>
    </row>
    <row r="65" spans="1:13" ht="15.75">
      <c r="A65" s="25"/>
      <c r="B65" s="24">
        <f>B62-B63+B64</f>
        <v>255654926</v>
      </c>
      <c r="C65" s="24">
        <f>C62-C63+C64</f>
        <v>241293687</v>
      </c>
      <c r="D65" s="24">
        <f>D62-D63+D64</f>
        <v>140736</v>
      </c>
      <c r="E65" s="24">
        <f>E62-E63+E64</f>
        <v>14220503</v>
      </c>
      <c r="F65" s="20">
        <f>E65/B65</f>
        <v>0.05562381770809298</v>
      </c>
      <c r="H65" s="57">
        <v>0.055624</v>
      </c>
      <c r="I65" s="58">
        <v>0.055624</v>
      </c>
      <c r="J65" s="57">
        <f>F65-I65</f>
        <v>-1.822919070207374E-07</v>
      </c>
      <c r="K65" s="11"/>
      <c r="L65" s="5"/>
      <c r="M65" s="6"/>
    </row>
    <row r="66" spans="1:13" ht="15.75">
      <c r="A66" s="25">
        <v>44347</v>
      </c>
      <c r="B66" s="24">
        <v>16875827</v>
      </c>
      <c r="C66" s="24">
        <v>16765709</v>
      </c>
      <c r="D66" s="24">
        <v>6500</v>
      </c>
      <c r="E66" s="26">
        <f>+B66-C66-D66</f>
        <v>103618</v>
      </c>
      <c r="F66" s="20"/>
      <c r="H66" s="57"/>
      <c r="I66" s="58"/>
      <c r="J66" s="59"/>
      <c r="K66" s="11"/>
      <c r="L66" s="5"/>
      <c r="M66" s="6"/>
    </row>
    <row r="67" spans="1:13" ht="15.75">
      <c r="A67" s="35">
        <v>44712</v>
      </c>
      <c r="B67" s="36">
        <v>16920784</v>
      </c>
      <c r="C67" s="36">
        <v>17014634</v>
      </c>
      <c r="D67" s="36">
        <v>4169</v>
      </c>
      <c r="E67" s="37">
        <f>+B67-C67-D67</f>
        <v>-98019</v>
      </c>
      <c r="F67" s="39"/>
      <c r="H67" s="57"/>
      <c r="I67" s="58"/>
      <c r="J67" s="59"/>
      <c r="K67" s="11"/>
      <c r="L67" s="5"/>
      <c r="M67" s="6"/>
    </row>
    <row r="68" spans="1:13" ht="15.75">
      <c r="A68" s="25"/>
      <c r="B68" s="24"/>
      <c r="C68" s="24"/>
      <c r="D68" s="24"/>
      <c r="E68" s="26"/>
      <c r="F68" s="20"/>
      <c r="H68" s="57"/>
      <c r="I68" s="58"/>
      <c r="J68" s="59"/>
      <c r="K68" s="11"/>
      <c r="L68" s="5"/>
      <c r="M68" s="6"/>
    </row>
    <row r="69" spans="8:16" ht="14.25">
      <c r="H69" s="50"/>
      <c r="I69" s="51"/>
      <c r="J69" s="49" t="s">
        <v>12</v>
      </c>
      <c r="K69" s="41"/>
      <c r="L69" s="41"/>
      <c r="M69" s="41"/>
      <c r="N69" s="41"/>
      <c r="O69" s="41"/>
      <c r="P69" s="40"/>
    </row>
    <row r="70" spans="10:15" ht="14.25">
      <c r="J70" s="52"/>
      <c r="K70" s="7"/>
      <c r="L70" s="7"/>
      <c r="M70" s="7"/>
      <c r="N70" s="7"/>
      <c r="O70" s="7"/>
    </row>
    <row r="71" spans="1:15" s="12" customFormat="1" ht="15.75">
      <c r="A71" s="64" t="s">
        <v>8</v>
      </c>
      <c r="B71" s="64"/>
      <c r="C71" s="64"/>
      <c r="D71" s="64"/>
      <c r="E71" s="64"/>
      <c r="F71" s="64"/>
      <c r="H71" s="64" t="s">
        <v>16</v>
      </c>
      <c r="I71" s="64"/>
      <c r="J71" s="64"/>
      <c r="K71" s="62"/>
      <c r="L71" s="62"/>
      <c r="M71" s="62"/>
      <c r="N71" s="13"/>
      <c r="O71" s="13"/>
    </row>
    <row r="72" spans="10:15" ht="14.25">
      <c r="J72" s="53"/>
      <c r="K72" s="6"/>
      <c r="L72" s="6"/>
      <c r="M72" s="6"/>
      <c r="N72" s="6"/>
      <c r="O72" s="6"/>
    </row>
    <row r="73" spans="1:15" s="3" customFormat="1" ht="15">
      <c r="A73" s="12"/>
      <c r="B73" s="18"/>
      <c r="C73" s="19"/>
      <c r="D73" s="19"/>
      <c r="E73" s="18"/>
      <c r="F73" s="18" t="s">
        <v>5</v>
      </c>
      <c r="H73" s="42"/>
      <c r="I73" s="44"/>
      <c r="J73" s="4"/>
      <c r="K73" s="4"/>
      <c r="L73" s="4"/>
      <c r="M73" s="4"/>
      <c r="N73" s="4"/>
      <c r="O73" s="4"/>
    </row>
    <row r="74" spans="1:9" s="3" customFormat="1" ht="15">
      <c r="A74" s="21"/>
      <c r="B74" s="21" t="s">
        <v>0</v>
      </c>
      <c r="C74" s="22"/>
      <c r="D74" s="22"/>
      <c r="E74" s="21" t="s">
        <v>0</v>
      </c>
      <c r="F74" s="21" t="s">
        <v>6</v>
      </c>
      <c r="H74" s="42"/>
      <c r="I74" s="44" t="s">
        <v>15</v>
      </c>
    </row>
    <row r="75" spans="1:10" s="4" customFormat="1" ht="15.75" thickBot="1">
      <c r="A75" s="21"/>
      <c r="B75" s="33" t="s">
        <v>1</v>
      </c>
      <c r="C75" s="34" t="s">
        <v>2</v>
      </c>
      <c r="D75" s="34" t="s">
        <v>3</v>
      </c>
      <c r="E75" s="33" t="s">
        <v>4</v>
      </c>
      <c r="F75" s="33" t="s">
        <v>7</v>
      </c>
      <c r="H75" s="43" t="s">
        <v>13</v>
      </c>
      <c r="I75" s="45" t="s">
        <v>13</v>
      </c>
      <c r="J75" s="4" t="s">
        <v>14</v>
      </c>
    </row>
    <row r="76" spans="1:13" ht="15.75">
      <c r="A76" s="25"/>
      <c r="B76" s="24"/>
      <c r="C76" s="24"/>
      <c r="D76" s="24"/>
      <c r="E76" s="26"/>
      <c r="F76" s="20"/>
      <c r="H76" s="57"/>
      <c r="I76" s="58"/>
      <c r="J76" s="59"/>
      <c r="K76" s="11"/>
      <c r="L76" s="5"/>
      <c r="M76" s="6"/>
    </row>
    <row r="77" spans="1:13" ht="15.75">
      <c r="A77" s="25"/>
      <c r="B77" s="24"/>
      <c r="C77" s="24"/>
      <c r="D77" s="24"/>
      <c r="E77" s="26"/>
      <c r="F77" s="20"/>
      <c r="H77" s="57"/>
      <c r="I77" s="58"/>
      <c r="J77" s="59"/>
      <c r="K77" s="11"/>
      <c r="L77" s="5"/>
      <c r="M77" s="6"/>
    </row>
    <row r="78" spans="1:13" ht="15.75">
      <c r="A78" s="25"/>
      <c r="B78" s="24">
        <f>B65-B66+B67</f>
        <v>255699883</v>
      </c>
      <c r="C78" s="24">
        <f>C65-C66+C67</f>
        <v>241542612</v>
      </c>
      <c r="D78" s="24">
        <f>D65-D66+D67</f>
        <v>138405</v>
      </c>
      <c r="E78" s="24">
        <f>E65-E66+E67</f>
        <v>14018866</v>
      </c>
      <c r="F78" s="20">
        <f>E78/B78</f>
        <v>0.054825468965897024</v>
      </c>
      <c r="H78" s="57">
        <v>0.054825</v>
      </c>
      <c r="I78" s="58">
        <v>0.054825</v>
      </c>
      <c r="J78" s="57">
        <f>F78-I78</f>
        <v>4.689658970255528E-07</v>
      </c>
      <c r="K78" s="11"/>
      <c r="L78" s="5"/>
      <c r="M78" s="6"/>
    </row>
    <row r="79" spans="1:13" ht="15.75">
      <c r="A79" s="25">
        <v>44377</v>
      </c>
      <c r="B79" s="24">
        <v>19269495</v>
      </c>
      <c r="C79" s="24">
        <v>19156276</v>
      </c>
      <c r="D79" s="24">
        <v>6940</v>
      </c>
      <c r="E79" s="26">
        <f>+B79-C79-D79</f>
        <v>106279</v>
      </c>
      <c r="F79" s="20"/>
      <c r="H79" s="57"/>
      <c r="I79" s="58"/>
      <c r="J79" s="59"/>
      <c r="K79" s="11"/>
      <c r="L79" s="5"/>
      <c r="M79" s="6"/>
    </row>
    <row r="80" spans="1:13" ht="15.75">
      <c r="A80" s="35">
        <v>44742</v>
      </c>
      <c r="B80" s="36">
        <v>20078874</v>
      </c>
      <c r="C80" s="36">
        <v>20084136</v>
      </c>
      <c r="D80" s="36">
        <v>8013</v>
      </c>
      <c r="E80" s="37">
        <f>+B80-C80-D80</f>
        <v>-13275</v>
      </c>
      <c r="F80" s="39"/>
      <c r="H80" s="57"/>
      <c r="I80" s="58"/>
      <c r="J80" s="59"/>
      <c r="K80" s="11"/>
      <c r="L80" s="5"/>
      <c r="M80" s="6"/>
    </row>
    <row r="81" spans="1:13" ht="15.75">
      <c r="A81" s="25"/>
      <c r="B81" s="24">
        <f>B78-B79+B80</f>
        <v>256509262</v>
      </c>
      <c r="C81" s="24">
        <f>C78-C79+C80</f>
        <v>242470472</v>
      </c>
      <c r="D81" s="24">
        <f>D78-D79+D80</f>
        <v>139478</v>
      </c>
      <c r="E81" s="24">
        <f>E78-E79+E80</f>
        <v>13899312</v>
      </c>
      <c r="F81" s="20">
        <f>E81/B81</f>
        <v>0.05418639425191594</v>
      </c>
      <c r="H81" s="57">
        <v>0.054186</v>
      </c>
      <c r="I81" s="58">
        <v>0.054186</v>
      </c>
      <c r="J81" s="57">
        <f>F81-I81</f>
        <v>3.942519159402802E-07</v>
      </c>
      <c r="K81" s="11"/>
      <c r="L81" s="5"/>
      <c r="M81" s="6"/>
    </row>
    <row r="82" spans="1:13" ht="15.75">
      <c r="A82" s="25">
        <v>44408</v>
      </c>
      <c r="B82" s="24">
        <v>21704334</v>
      </c>
      <c r="C82" s="24">
        <v>20697504</v>
      </c>
      <c r="D82" s="24">
        <v>7836</v>
      </c>
      <c r="E82" s="26">
        <f>+B82-C82-D82</f>
        <v>998994</v>
      </c>
      <c r="F82" s="20"/>
      <c r="H82" s="57"/>
      <c r="I82" s="58"/>
      <c r="J82" s="59"/>
      <c r="K82" s="11"/>
      <c r="L82" s="5"/>
      <c r="M82" s="6"/>
    </row>
    <row r="83" spans="1:13" ht="15.75">
      <c r="A83" s="35">
        <v>44773</v>
      </c>
      <c r="B83" s="36">
        <v>22475792</v>
      </c>
      <c r="C83" s="36">
        <v>21810006</v>
      </c>
      <c r="D83" s="36">
        <v>8596</v>
      </c>
      <c r="E83" s="37">
        <f>+B83-C83-D83</f>
        <v>657190</v>
      </c>
      <c r="F83" s="39"/>
      <c r="H83" s="57"/>
      <c r="I83" s="58"/>
      <c r="J83" s="59"/>
      <c r="K83" s="11"/>
      <c r="L83" s="5"/>
      <c r="M83" s="6"/>
    </row>
    <row r="84" spans="1:13" ht="15.75">
      <c r="A84" s="25"/>
      <c r="B84" s="24">
        <f>B81-B82+B83</f>
        <v>257280720</v>
      </c>
      <c r="C84" s="24">
        <f>C81-C82+C83</f>
        <v>243582974</v>
      </c>
      <c r="D84" s="24">
        <f>D81-D82+D83</f>
        <v>140238</v>
      </c>
      <c r="E84" s="24">
        <f>E81-E82+E83</f>
        <v>13557508</v>
      </c>
      <c r="F84" s="20">
        <f>E84/B84</f>
        <v>0.05269539046687991</v>
      </c>
      <c r="H84" s="57">
        <v>0.052695</v>
      </c>
      <c r="I84" s="58">
        <v>0.052695</v>
      </c>
      <c r="J84" s="57">
        <f>F84-I84</f>
        <v>3.9046687991262097E-07</v>
      </c>
      <c r="K84" s="11"/>
      <c r="L84" s="5"/>
      <c r="M84" s="6"/>
    </row>
    <row r="85" spans="1:13" ht="15.75">
      <c r="A85" s="25">
        <v>44439</v>
      </c>
      <c r="B85" s="24">
        <v>22292995</v>
      </c>
      <c r="C85" s="24">
        <v>19953873</v>
      </c>
      <c r="D85" s="24">
        <v>9275</v>
      </c>
      <c r="E85" s="26">
        <f>+B85-C85-D85</f>
        <v>2329847</v>
      </c>
      <c r="F85" s="20"/>
      <c r="H85" s="57"/>
      <c r="I85" s="58"/>
      <c r="J85" s="59"/>
      <c r="K85" s="11"/>
      <c r="L85" s="5"/>
      <c r="M85" s="6"/>
    </row>
    <row r="86" spans="1:13" ht="15.75">
      <c r="A86" s="35">
        <v>44804</v>
      </c>
      <c r="B86" s="36">
        <v>21598069</v>
      </c>
      <c r="C86" s="36">
        <v>19041678</v>
      </c>
      <c r="D86" s="36">
        <v>7593</v>
      </c>
      <c r="E86" s="37">
        <f>+B86-C86-D86</f>
        <v>2548798</v>
      </c>
      <c r="F86" s="39"/>
      <c r="H86" s="57"/>
      <c r="I86" s="58"/>
      <c r="J86" s="59"/>
      <c r="K86" s="11"/>
      <c r="L86" s="5"/>
      <c r="M86" s="6"/>
    </row>
    <row r="87" spans="1:13" ht="15.75">
      <c r="A87" s="25"/>
      <c r="B87" s="24">
        <f>B84-B85+B86</f>
        <v>256585794</v>
      </c>
      <c r="C87" s="24">
        <f>C84-C85+C86</f>
        <v>242670779</v>
      </c>
      <c r="D87" s="24">
        <f>D84-D85+D86</f>
        <v>138556</v>
      </c>
      <c r="E87" s="24">
        <f>E84-E85+E86</f>
        <v>13776459</v>
      </c>
      <c r="F87" s="20">
        <f>E87/B87</f>
        <v>0.05369143312743183</v>
      </c>
      <c r="H87" s="57">
        <v>0.053691</v>
      </c>
      <c r="I87" s="58">
        <v>0.053691</v>
      </c>
      <c r="J87" s="57">
        <f>F87-I87</f>
        <v>4.331274318300493E-07</v>
      </c>
      <c r="K87" s="11"/>
      <c r="L87" s="5"/>
      <c r="M87" s="6"/>
    </row>
    <row r="88" spans="1:13" ht="15.75">
      <c r="A88" s="25">
        <v>44469</v>
      </c>
      <c r="B88" s="24">
        <v>17200794</v>
      </c>
      <c r="C88" s="24">
        <v>15830973</v>
      </c>
      <c r="D88" s="24">
        <v>6568</v>
      </c>
      <c r="E88" s="26">
        <f>+B88-C88-D88</f>
        <v>1363253</v>
      </c>
      <c r="F88" s="20"/>
      <c r="K88" s="11"/>
      <c r="L88" s="5"/>
      <c r="M88" s="6"/>
    </row>
    <row r="89" spans="1:13" ht="15.75">
      <c r="A89" s="35">
        <v>44834</v>
      </c>
      <c r="B89" s="36">
        <v>17231371</v>
      </c>
      <c r="C89" s="36">
        <v>15683276</v>
      </c>
      <c r="D89" s="36">
        <v>6349</v>
      </c>
      <c r="E89" s="37">
        <f>+B89-C89-D89</f>
        <v>1541746</v>
      </c>
      <c r="F89" s="39"/>
      <c r="K89" s="11"/>
      <c r="L89" s="5"/>
      <c r="M89" s="6"/>
    </row>
    <row r="90" spans="1:13" ht="15.75">
      <c r="A90" s="25"/>
      <c r="B90" s="24">
        <f>B87-B88+B89</f>
        <v>256616371</v>
      </c>
      <c r="C90" s="24">
        <f>C87-C88+C89</f>
        <v>242523082</v>
      </c>
      <c r="D90" s="24">
        <f>D87-D88+D89</f>
        <v>138337</v>
      </c>
      <c r="E90" s="24">
        <f>E87-E88+E89</f>
        <v>13954952</v>
      </c>
      <c r="F90" s="20">
        <f>E90/B90</f>
        <v>0.05438059912397405</v>
      </c>
      <c r="K90" s="11"/>
      <c r="L90" s="5"/>
      <c r="M90" s="6"/>
    </row>
    <row r="91" spans="1:13" ht="15.75">
      <c r="A91" s="25">
        <v>44500</v>
      </c>
      <c r="B91" s="24">
        <v>16792199</v>
      </c>
      <c r="C91" s="24">
        <v>17655242</v>
      </c>
      <c r="D91" s="24">
        <v>7591</v>
      </c>
      <c r="E91" s="26">
        <f>+B91-C91-D91</f>
        <v>-870634</v>
      </c>
      <c r="F91" s="20"/>
      <c r="K91" s="11"/>
      <c r="L91" s="5"/>
      <c r="M91" s="6"/>
    </row>
    <row r="92" spans="1:13" ht="15.75">
      <c r="A92" s="35">
        <v>44865</v>
      </c>
      <c r="B92" s="36">
        <v>18119632</v>
      </c>
      <c r="C92" s="36">
        <v>16627715</v>
      </c>
      <c r="D92" s="36">
        <v>10215</v>
      </c>
      <c r="E92" s="37">
        <f>+B92-C92-D92</f>
        <v>1481702</v>
      </c>
      <c r="F92" s="39"/>
      <c r="K92" s="11"/>
      <c r="L92" s="5"/>
      <c r="M92" s="6"/>
    </row>
    <row r="93" spans="1:13" ht="15.75">
      <c r="A93" s="25"/>
      <c r="B93" s="24">
        <f>B90-B91+B92</f>
        <v>257943804</v>
      </c>
      <c r="C93" s="24">
        <f>C90-C91+C92</f>
        <v>241495555</v>
      </c>
      <c r="D93" s="24">
        <f>D90-D91+D92</f>
        <v>140961</v>
      </c>
      <c r="E93" s="24">
        <f>E90-E91+E92</f>
        <v>16307288</v>
      </c>
      <c r="F93" s="20">
        <f>E93/B93</f>
        <v>0.06322031290195286</v>
      </c>
      <c r="K93" s="11"/>
      <c r="L93" s="5"/>
      <c r="M93" s="6"/>
    </row>
    <row r="94" spans="1:12" ht="15.75">
      <c r="A94" s="25"/>
      <c r="C94" s="1"/>
      <c r="D94" s="1"/>
      <c r="H94" s="57"/>
      <c r="I94" s="58"/>
      <c r="J94" s="59"/>
      <c r="K94" s="11"/>
      <c r="L94" s="6"/>
    </row>
    <row r="95" spans="1:12" ht="15.75">
      <c r="A95" s="29"/>
      <c r="B95" s="30"/>
      <c r="C95" s="31"/>
      <c r="D95" s="31"/>
      <c r="E95" s="30"/>
      <c r="F95" s="32" t="s">
        <v>9</v>
      </c>
      <c r="G95" s="1" t="s">
        <v>9</v>
      </c>
      <c r="H95" s="60"/>
      <c r="I95" s="61"/>
      <c r="J95" s="53"/>
      <c r="K95" s="6"/>
      <c r="L95" s="6"/>
    </row>
    <row r="96" spans="1:12" ht="15.75">
      <c r="A96" s="16"/>
      <c r="B96" s="14"/>
      <c r="C96" s="15"/>
      <c r="D96" s="15"/>
      <c r="E96" s="14"/>
      <c r="F96" s="14"/>
      <c r="H96" s="60"/>
      <c r="I96" s="61"/>
      <c r="J96" s="53"/>
      <c r="K96" s="6"/>
      <c r="L96" s="6"/>
    </row>
  </sheetData>
  <sheetProtection/>
  <mergeCells count="6">
    <mergeCell ref="A71:F71"/>
    <mergeCell ref="H71:J71"/>
    <mergeCell ref="A5:F5"/>
    <mergeCell ref="H5:J5"/>
    <mergeCell ref="A1:J1"/>
    <mergeCell ref="A2:J2"/>
  </mergeCells>
  <printOptions/>
  <pageMargins left="1.41" right="0.75" top="0.77" bottom="1" header="0" footer="0.5"/>
  <pageSetup fitToHeight="0" fitToWidth="1" horizontalDpi="600" verticalDpi="600" orientation="portrait" scale="61" r:id="rId3"/>
  <rowBreaks count="1" manualBreakCount="1">
    <brk id="67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Clark Rural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 Rural Electric Corp</dc:creator>
  <cp:keywords/>
  <dc:description/>
  <cp:lastModifiedBy>John Wolfram</cp:lastModifiedBy>
  <cp:lastPrinted>2024-06-19T16:10:38Z</cp:lastPrinted>
  <dcterms:created xsi:type="dcterms:W3CDTF">1998-12-14T18:19:19Z</dcterms:created>
  <dcterms:modified xsi:type="dcterms:W3CDTF">2024-06-19T16:10:46Z</dcterms:modified>
  <cp:category/>
  <cp:version/>
  <cp:contentType/>
  <cp:contentStatus/>
</cp:coreProperties>
</file>