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<sst xmlns="http://schemas.openxmlformats.org/spreadsheetml/2006/main" count="86" uniqueCount="83">
  <si>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</si>
  <si>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</si>
  <si>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</si>
  <si>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</si>
  <si>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</si>
  <si>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</si>
  <si>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</si>
  <si>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</si>
  <si>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</si>
  <si>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</si>
  <si>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</si>
  <si>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</si>
  <si>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</si>
  <si>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</si>
  <si>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</si>
  <si>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</si>
  <si>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</si>
  <si>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</si>
  <si>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</si>
  <si>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</si>
  <si>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</si>
  <si>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</si>
  <si>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</si>
  <si>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</si>
  <si>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</si>
  <si>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</si>
  <si>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</si>
  <si>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</si>
  <si>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</si>
  <si>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</si>
  <si>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</si>
  <si>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</si>
  <si>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</si>
  <si>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</si>
  <si>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</si>
  <si>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</si>
  <si>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</si>
  <si>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</si>
  <si>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</si>
  <si>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</si>
  <si>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</si>
  <si>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</si>
  <si>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</si>
  <si>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</si>
  <si>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</si>
  <si>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</si>
  <si>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</si>
  <si>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</si>
  <si>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</si>
  <si>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</si>
  <si>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</si>
  <si>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</si>
  <si>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</si>
  <si>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</si>
  <si>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</si>
  <si>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</si>
  <si>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</si>
  <si>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</si>
  <si>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</si>
  <si>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</si>
  <si>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</si>
  <si>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</si>
  <si>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</si>
  <si>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</si>
  <si>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</si>
  <si>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</si>
  <si>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</si>
  <si>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</si>
  <si>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</si>
  <si>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</si>
  <si>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</si>
  <si>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</si>
  <si>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</si>
  <si>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</si>
  <si>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</si>
  <si>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</si>
  <si>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</si>
  <si>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</si>
  <si>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</si>
  <si>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October 2020</t>
  </si>
  <si>
    <t>November 2020</t>
  </si>
  <si>
    <t>December 2020</t>
  </si>
  <si>
    <t xml:space="preserve">Line 22 reflects a Fuel Adjustment Credit (0.554) Cents per KWH to be applied to bills rendered on and after January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</si>
</sst>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7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251867006</c:v>
                </c:pt>
                <c:pt idx="1">
                  <c:v>17091604</c:v>
                </c:pt>
                <c:pt idx="2">
                  <c:v>16477545</c:v>
                </c:pt>
                <c:pt idx="3">
                  <c:v>251252947</c:v>
                </c:pt>
              </c:numCache>
            </c:numRef>
          </c:val>
        </c:ser>
        <c:axId val="22389162"/>
        <c:axId val="175867"/>
      </c:bar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67"/>
        <c:crosses val="autoZero"/>
        <c:auto val="1"/>
        <c:lblOffset val="100"/>
        <c:tickLblSkip val="1"/>
        <c:noMultiLvlLbl val="0"/>
      </c:catAx>
      <c:valAx>
        <c:axId val="175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9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50975"/>
          <c:w val="0.161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53175"/>
    <xdr:graphicFrame>
      <xdr:nvGraphicFramePr>
        <xdr:cNvPr id="1" name="Chart 1"/>
        <xdr:cNvGraphicFramePr/>
      </xdr:nvGraphicFramePr>
      <xdr:xfrm>
        <a:off x="0" y="0"/>
        <a:ext cx="87534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0">
      <selection activeCell="M15" sqref="M15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16477545</v>
      </c>
      <c r="H7" t="s">
        <v>67</v>
      </c>
    </row>
    <row r="8" spans="1:13" ht="12.75">
      <c r="A8" t="s">
        <v>3</v>
      </c>
      <c r="E8" s="12">
        <v>16547267</v>
      </c>
      <c r="I8" t="s">
        <v>57</v>
      </c>
      <c r="M8" s="9">
        <v>-106077</v>
      </c>
    </row>
    <row r="9" spans="1:13" ht="12.75">
      <c r="A9" t="s">
        <v>4</v>
      </c>
      <c r="E9" s="14">
        <v>7760</v>
      </c>
      <c r="I9" t="s">
        <v>65</v>
      </c>
      <c r="M9" s="9">
        <f>SUM(E28)</f>
        <v>1157.6699999999983</v>
      </c>
    </row>
    <row r="10" spans="1:13" ht="12.75">
      <c r="A10" t="s">
        <v>5</v>
      </c>
      <c r="E10" s="12">
        <f>(E8+E9)</f>
        <v>16555027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-77482</v>
      </c>
      <c r="I11" s="2" t="s">
        <v>72</v>
      </c>
      <c r="M11" s="9">
        <f>SUM(M8+M9)</f>
        <v>-104919.33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20166653</v>
      </c>
    </row>
    <row r="15" spans="8:13" ht="12.75">
      <c r="H15" s="1"/>
      <c r="I15" s="2" t="s">
        <v>74</v>
      </c>
      <c r="M15" s="18">
        <v>17919</v>
      </c>
    </row>
    <row r="16" spans="8:13" ht="12.75">
      <c r="H16" s="1" t="s">
        <v>75</v>
      </c>
      <c r="M16" s="18">
        <f>(M14+M15)</f>
        <v>20184572</v>
      </c>
    </row>
    <row r="17" ht="12.75">
      <c r="H17" s="2"/>
    </row>
    <row r="18" spans="8:13" ht="12.75">
      <c r="H18" s="2" t="s">
        <v>76</v>
      </c>
      <c r="M18" s="16">
        <f>SUM(M8/M16)</f>
        <v>-0.005255350472628303</v>
      </c>
    </row>
    <row r="19" spans="1:5" ht="12.75">
      <c r="A19" t="s">
        <v>71</v>
      </c>
      <c r="E19" s="13" t="s">
        <v>79</v>
      </c>
    </row>
    <row r="20" ht="12.75">
      <c r="H20" t="s">
        <v>10</v>
      </c>
    </row>
    <row r="21" spans="1:5" ht="12.75">
      <c r="A21" t="s">
        <v>62</v>
      </c>
      <c r="E21" s="16">
        <v>-0.00731</v>
      </c>
    </row>
    <row r="22" spans="1:13" ht="12.75">
      <c r="A22" t="s">
        <v>61</v>
      </c>
      <c r="E22" s="12">
        <v>16547267</v>
      </c>
      <c r="H22" t="s">
        <v>63</v>
      </c>
      <c r="M22" s="15">
        <v>0.062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16547267</v>
      </c>
      <c r="H24" t="s">
        <v>12</v>
      </c>
      <c r="M24" s="15">
        <f>SUM(E11/E7)</f>
        <v>-0.004702278160976043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-119802.85</v>
      </c>
    </row>
    <row r="27" spans="1:8" ht="12.75">
      <c r="A27" t="s">
        <v>70</v>
      </c>
      <c r="E27" s="11">
        <v>-120960.52</v>
      </c>
      <c r="H27" t="s">
        <v>15</v>
      </c>
    </row>
    <row r="28" spans="1:5" ht="12.75">
      <c r="A28" t="s">
        <v>64</v>
      </c>
      <c r="E28" s="11">
        <f>SUM(E26-E27)</f>
        <v>1157.6699999999983</v>
      </c>
    </row>
    <row r="29" spans="8:13" ht="12.75">
      <c r="H29" t="s">
        <v>16</v>
      </c>
      <c r="M29" s="15">
        <f>SUM(100%-M22)</f>
        <v>0.938</v>
      </c>
    </row>
    <row r="30" spans="8:13" ht="12.75">
      <c r="H30" s="2" t="s">
        <v>77</v>
      </c>
      <c r="M30" s="16">
        <f>SUM(M11/M16)</f>
        <v>-0.00519799627160784</v>
      </c>
    </row>
    <row r="31" spans="8:13" ht="12.75">
      <c r="H31" t="s">
        <v>17</v>
      </c>
      <c r="M31" s="16">
        <f>SUM(M30/M29)</f>
        <v>-0.005541573850328188</v>
      </c>
    </row>
    <row r="32" spans="8:13" ht="12.75">
      <c r="H32" t="s">
        <v>18</v>
      </c>
      <c r="M32" s="10">
        <f>SUM(M31*100)</f>
        <v>-0.5541573850328189</v>
      </c>
    </row>
    <row r="34" spans="1:9" ht="12.75">
      <c r="A34" s="21" t="s">
        <v>82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3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251867006</v>
      </c>
      <c r="F13" s="5"/>
      <c r="G13" s="4">
        <v>237004252</v>
      </c>
      <c r="H13" s="5"/>
      <c r="I13" s="4">
        <v>152244</v>
      </c>
      <c r="J13" s="5"/>
      <c r="K13" s="4">
        <f>(E13-G13-I13)</f>
        <v>14710510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17091604</v>
      </c>
      <c r="F14" s="5"/>
      <c r="G14" s="4">
        <v>17954552</v>
      </c>
      <c r="H14" s="5"/>
      <c r="I14" s="4">
        <v>8072</v>
      </c>
      <c r="J14" s="5"/>
      <c r="K14" s="4">
        <f>(E14-G14-I14)</f>
        <v>-871020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16477545</v>
      </c>
      <c r="F15" s="5"/>
      <c r="G15" s="7">
        <v>16547267</v>
      </c>
      <c r="H15" s="5"/>
      <c r="I15" s="7">
        <v>7760</v>
      </c>
      <c r="J15" s="5"/>
      <c r="K15" s="7">
        <f>(E15-G15-I15)</f>
        <v>-77482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251252947</v>
      </c>
      <c r="F16" s="5"/>
      <c r="G16" s="4">
        <f>SUM(G13-G14+G15)</f>
        <v>235596967</v>
      </c>
      <c r="H16" s="5"/>
      <c r="I16" s="4">
        <f>SUM(I13-I14+I15)</f>
        <v>151932</v>
      </c>
      <c r="J16" s="5"/>
      <c r="K16" s="4">
        <f>(E16-(G16+I16))</f>
        <v>15504048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15504048</v>
      </c>
      <c r="C20" s="3" t="s">
        <v>33</v>
      </c>
      <c r="E20" s="8">
        <f>SUM(E16)</f>
        <v>251252947</v>
      </c>
      <c r="F20" s="3" t="s">
        <v>34</v>
      </c>
      <c r="G20" s="26">
        <f>SUM(B20/E20)</f>
        <v>0.061706929948964935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2020</v>
      </c>
      <c r="C23" s="3"/>
      <c r="D23" s="3"/>
      <c r="E23" s="4">
        <v>25001942</v>
      </c>
      <c r="F23" s="4"/>
      <c r="G23" s="4">
        <v>23579383</v>
      </c>
      <c r="H23" s="4"/>
      <c r="I23" s="4">
        <v>18284</v>
      </c>
      <c r="J23" s="4"/>
      <c r="K23" s="4">
        <f>(E23-G23-I23)</f>
        <v>1404275</v>
      </c>
    </row>
    <row r="24" spans="1:11" ht="12.75">
      <c r="A24" s="3" t="s">
        <v>45</v>
      </c>
      <c r="B24" s="3">
        <v>2020</v>
      </c>
      <c r="C24" s="3"/>
      <c r="D24" s="3"/>
      <c r="E24" s="4">
        <v>23799444</v>
      </c>
      <c r="F24" s="4"/>
      <c r="G24" s="4">
        <v>21731722</v>
      </c>
      <c r="H24" s="4"/>
      <c r="I24" s="4">
        <v>23446</v>
      </c>
      <c r="J24" s="4"/>
      <c r="K24" s="4">
        <f>(E24-G24-I24)</f>
        <v>2044276</v>
      </c>
    </row>
    <row r="25" spans="1:11" ht="12.75">
      <c r="A25" s="3" t="s">
        <v>46</v>
      </c>
      <c r="B25" s="3">
        <v>2020</v>
      </c>
      <c r="C25" s="3"/>
      <c r="D25" s="3"/>
      <c r="E25" s="4">
        <v>19502095</v>
      </c>
      <c r="F25" s="4"/>
      <c r="G25" s="4">
        <v>17106816</v>
      </c>
      <c r="H25" s="4"/>
      <c r="I25" s="4">
        <v>15261</v>
      </c>
      <c r="J25" s="4"/>
      <c r="K25" s="4">
        <f>(E25-G25-I25)</f>
        <v>2380018</v>
      </c>
    </row>
    <row r="26" spans="1:11" ht="12.75">
      <c r="A26" s="3" t="s">
        <v>47</v>
      </c>
      <c r="B26" s="3">
        <v>2020</v>
      </c>
      <c r="C26" s="3"/>
      <c r="D26" s="3"/>
      <c r="E26" s="4">
        <v>17517704</v>
      </c>
      <c r="F26" s="4"/>
      <c r="G26" s="4">
        <v>16758922</v>
      </c>
      <c r="H26" s="4"/>
      <c r="I26" s="4">
        <v>12321</v>
      </c>
      <c r="J26" s="4"/>
      <c r="K26" s="4">
        <f>(E26-G26-I26)</f>
        <v>746461</v>
      </c>
    </row>
    <row r="27" spans="1:11" ht="12.75">
      <c r="A27" s="3" t="s">
        <v>48</v>
      </c>
      <c r="B27" s="3">
        <v>2020</v>
      </c>
      <c r="C27" s="3"/>
      <c r="D27" s="3"/>
      <c r="E27" s="4">
        <v>17828331</v>
      </c>
      <c r="F27" s="4"/>
      <c r="G27" s="4">
        <v>17691607</v>
      </c>
      <c r="H27" s="4"/>
      <c r="I27" s="4">
        <v>9104</v>
      </c>
      <c r="J27" s="4"/>
      <c r="K27" s="4">
        <f aca="true" t="shared" si="0" ref="K27:K33">(E27-G27-I27)</f>
        <v>127620</v>
      </c>
    </row>
    <row r="28" spans="1:11" ht="12.75">
      <c r="A28" s="3" t="s">
        <v>49</v>
      </c>
      <c r="B28" s="3">
        <v>2020</v>
      </c>
      <c r="C28" s="3"/>
      <c r="D28" s="3"/>
      <c r="E28" s="4">
        <v>18829016</v>
      </c>
      <c r="F28" s="4"/>
      <c r="G28" s="4">
        <v>19098939</v>
      </c>
      <c r="H28" s="4"/>
      <c r="I28" s="4">
        <v>5946</v>
      </c>
      <c r="J28" s="4"/>
      <c r="K28" s="4">
        <f t="shared" si="0"/>
        <v>-275869</v>
      </c>
    </row>
    <row r="29" spans="1:11" ht="12.75">
      <c r="A29" s="3" t="s">
        <v>50</v>
      </c>
      <c r="B29" s="3">
        <v>2020</v>
      </c>
      <c r="C29" s="3"/>
      <c r="D29" s="3"/>
      <c r="E29" s="4">
        <v>24358181</v>
      </c>
      <c r="F29" s="4"/>
      <c r="G29" s="4">
        <v>22281000</v>
      </c>
      <c r="H29" s="4"/>
      <c r="I29" s="4">
        <v>8297</v>
      </c>
      <c r="J29" s="4"/>
      <c r="K29" s="4">
        <f t="shared" si="0"/>
        <v>2068884</v>
      </c>
    </row>
    <row r="30" spans="1:11" ht="12.75">
      <c r="A30" s="3" t="s">
        <v>51</v>
      </c>
      <c r="B30" s="3">
        <v>2020</v>
      </c>
      <c r="C30" s="3"/>
      <c r="D30" s="3"/>
      <c r="E30" s="4">
        <v>21707660</v>
      </c>
      <c r="F30" s="4"/>
      <c r="G30" s="4">
        <v>20123288</v>
      </c>
      <c r="H30" s="4"/>
      <c r="I30" s="4">
        <v>9101</v>
      </c>
      <c r="J30" s="4"/>
      <c r="K30" s="4">
        <f t="shared" si="0"/>
        <v>1575271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2019</v>
      </c>
      <c r="C33" s="3"/>
      <c r="D33" s="3"/>
      <c r="E33" s="4">
        <v>23521161</v>
      </c>
      <c r="F33" s="4"/>
      <c r="G33" s="4">
        <v>22738830</v>
      </c>
      <c r="H33" s="4"/>
      <c r="I33" s="4">
        <v>16350</v>
      </c>
      <c r="J33" s="4"/>
      <c r="K33" s="4">
        <f t="shared" si="0"/>
        <v>765981</v>
      </c>
    </row>
    <row r="34" spans="1:11" ht="15">
      <c r="A34" s="3" t="s">
        <v>55</v>
      </c>
      <c r="B34" s="3">
        <v>2019</v>
      </c>
      <c r="C34" s="3"/>
      <c r="D34" s="3"/>
      <c r="E34" s="7">
        <v>25345598</v>
      </c>
      <c r="F34" s="4"/>
      <c r="G34" s="7">
        <v>23209428</v>
      </c>
      <c r="H34" s="4"/>
      <c r="I34" s="7">
        <v>19668</v>
      </c>
      <c r="J34" s="4"/>
      <c r="K34" s="7">
        <f>(E34-G34-I34)</f>
        <v>2116502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251252947</v>
      </c>
      <c r="F36" s="4"/>
      <c r="G36" s="4">
        <f>SUM(G23:G35)</f>
        <v>235596967</v>
      </c>
      <c r="H36" s="4"/>
      <c r="I36" s="4">
        <f>SUM(I23:I35)</f>
        <v>151932</v>
      </c>
      <c r="J36" s="4"/>
      <c r="K36" s="4">
        <f>SUM(K23:K35)</f>
        <v>15504048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2020-10-28T13:58:49Z</cp:lastPrinted>
  <dcterms:created xsi:type="dcterms:W3CDTF">2007-04-02T23:07:36Z</dcterms:created>
  <dcterms:modified xsi:type="dcterms:W3CDTF">2024-06-19T15:59:13Z</dcterms:modified>
  <cp:category/>
  <cp:version/>
  <cp:contentType/>
  <cp:contentStatus/>
</cp:coreProperties>
</file>