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OHA" sheetId="1" r:id="rId1"/>
  </sheets>
  <definedNames>
    <definedName name="_xlnm.Print_Area" localSheetId="0">OHA!$B$1:$M$40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7" i="1"/>
  <c r="F36" i="1"/>
  <c r="L20" i="1"/>
  <c r="L19" i="1"/>
  <c r="L16" i="1"/>
  <c r="L17" i="1"/>
  <c r="F32" i="1"/>
  <c r="F33" i="1"/>
  <c r="L15" i="1"/>
  <c r="F35" i="1"/>
  <c r="F38" i="1"/>
  <c r="F39" i="1"/>
  <c r="F17" i="1" l="1"/>
  <c r="K34" i="1" s="1"/>
  <c r="F20" i="1"/>
  <c r="K37" i="1" s="1"/>
  <c r="F19" i="1"/>
  <c r="K36" i="1" s="1"/>
  <c r="F15" i="1"/>
  <c r="K32" i="1" s="1"/>
  <c r="F16" i="1"/>
  <c r="K33" i="1" s="1"/>
  <c r="F22" i="1"/>
  <c r="F21" i="1"/>
  <c r="F18" i="1"/>
  <c r="F40" i="1" l="1"/>
  <c r="F23" i="1"/>
  <c r="L23" i="1" l="1"/>
  <c r="K40" i="1" s="1"/>
  <c r="L21" i="1"/>
  <c r="K38" i="1" s="1"/>
  <c r="L22" i="1"/>
  <c r="K39" i="1" s="1"/>
  <c r="L18" i="1"/>
  <c r="K35" i="1" s="1"/>
  <c r="F12" i="1"/>
  <c r="F9" i="1"/>
  <c r="F13" i="1"/>
  <c r="F26" i="1"/>
  <c r="F30" i="1"/>
  <c r="F10" i="1"/>
  <c r="F14" i="1"/>
  <c r="F27" i="1"/>
  <c r="F31" i="1"/>
  <c r="F29" i="1"/>
  <c r="F11" i="1"/>
  <c r="F28" i="1"/>
  <c r="L10" i="1"/>
  <c r="L14" i="1"/>
  <c r="L11" i="1"/>
  <c r="L12" i="1"/>
  <c r="L9" i="1"/>
  <c r="L13" i="1"/>
  <c r="K30" i="1" l="1"/>
  <c r="K27" i="1"/>
  <c r="K26" i="1"/>
  <c r="K29" i="1"/>
  <c r="K28" i="1"/>
  <c r="K31" i="1"/>
</calcChain>
</file>

<file path=xl/sharedStrings.xml><?xml version="1.0" encoding="utf-8"?>
<sst xmlns="http://schemas.openxmlformats.org/spreadsheetml/2006/main" count="70" uniqueCount="23">
  <si>
    <t>CSWR, LLC</t>
  </si>
  <si>
    <t>Overhead Allocation</t>
  </si>
  <si>
    <t>Utility Plant in Service</t>
  </si>
  <si>
    <t>Amount</t>
  </si>
  <si>
    <t>Percent</t>
  </si>
  <si>
    <t>Customer Connections Owned</t>
  </si>
  <si>
    <t>Confluence Rivers</t>
  </si>
  <si>
    <t>Hayden's Place</t>
  </si>
  <si>
    <t>St. Joseph's Glen</t>
  </si>
  <si>
    <t>Sebastian Lake</t>
  </si>
  <si>
    <t>Eagle Ridge</t>
  </si>
  <si>
    <t>Oak Hill</t>
  </si>
  <si>
    <t>CSWR-Texas</t>
  </si>
  <si>
    <t>Limestone</t>
  </si>
  <si>
    <t>Great River</t>
  </si>
  <si>
    <t>Flushing Meadows</t>
  </si>
  <si>
    <t>Cactus Water</t>
  </si>
  <si>
    <t>RedBird</t>
  </si>
  <si>
    <t>Magnolia</t>
  </si>
  <si>
    <t>Bluegrass</t>
  </si>
  <si>
    <t>Direct Labor</t>
  </si>
  <si>
    <t>Total Overhead Allocation</t>
  </si>
  <si>
    <t>Q2 - 2022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</si>
</sst>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  "/>
    </font>
    <font>
      <sz val="8"/>
      <color theme="1"/>
      <name val="Calibri  "/>
    </font>
    <font>
      <b/>
      <sz val="9"/>
      <color theme="1"/>
      <name val="Calibri  "/>
    </font>
    <font>
      <b/>
      <sz val="8"/>
      <color theme="1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vertical="top" wrapText="1" indent="1"/>
    </xf>
    <xf numFmtId="0" fontId="3" fillId="0" borderId="0" xfId="0" applyFont="1" applyAlignment="1">
      <alignment horizontal="left" vertical="top" wrapText="1"/>
    </xf>
    <xf numFmtId="164" fontId="3" fillId="0" borderId="0" xfId="1" applyNumberFormat="1" applyFont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0" fontId="3" fillId="0" borderId="0" xfId="2" applyNumberFormat="1" applyFont="1" applyAlignment="1">
      <alignment horizontal="right" indent="2"/>
    </xf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2" applyNumberFormat="1" applyFont="1" applyBorder="1" applyAlignment="1">
      <alignment horizontal="right" indent="2"/>
    </xf>
    <xf numFmtId="0" fontId="3" fillId="3" borderId="0" xfId="0" applyFont="1" applyFill="1"/>
    <xf numFmtId="0" fontId="3" fillId="2" borderId="1" xfId="0" applyFont="1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horizontal="left" indent="2"/>
    </xf>
    <xf numFmtId="0" fontId="3" fillId="2" borderId="0" xfId="0" applyFont="1" applyFill="1"/>
    <xf numFmtId="10" fontId="3" fillId="2" borderId="0" xfId="2" applyNumberFormat="1" applyFont="1" applyFill="1" applyAlignment="1">
      <alignment horizontal="right" indent="2"/>
    </xf>
    <xf numFmtId="0" fontId="5" fillId="2" borderId="1" xfId="0" applyFont="1" applyFill="1" applyBorder="1"/>
    <xf numFmtId="10" fontId="3" fillId="2" borderId="1" xfId="2" applyNumberFormat="1" applyFont="1" applyFill="1" applyBorder="1" applyAlignment="1">
      <alignment horizontal="right" indent="2"/>
    </xf>
    <xf numFmtId="43" fontId="3" fillId="3" borderId="0" xfId="0" applyNumberFormat="1" applyFont="1" applyFill="1"/>
    <xf numFmtId="164" fontId="3" fillId="0" borderId="0" xfId="0" applyNumberFormat="1" applyFont="1"/>
    <xf numFmtId="0" fontId="4" fillId="0" borderId="0" xfId="0" applyFont="1"/>
    <xf numFmtId="164" fontId="3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showGridLines="0" tabSelected="1" view="pageLayout" topLeftCell="A34" zoomScaleNormal="100" workbookViewId="0">
      <selection activeCell="K57" sqref="K57"/>
    </sheetView>
  </sheetViews>
  <sheetFormatPr defaultColWidth="8.7109375" defaultRowHeight="12"/>
  <cols>
    <col min="1" max="1" width="2.140625" style="1" customWidth="1"/>
    <col min="2" max="2" width="14" style="1" customWidth="1"/>
    <col min="3" max="4" width="8.7109375" style="1"/>
    <col min="5" max="5" width="11.140625" style="1" bestFit="1" customWidth="1"/>
    <col min="6" max="6" width="20.140625" style="1" bestFit="1" customWidth="1"/>
    <col min="7" max="7" width="1.5703125" style="1" customWidth="1"/>
    <col min="8" max="8" width="14" style="1" customWidth="1"/>
    <col min="9" max="9" width="9.7109375" style="1" customWidth="1"/>
    <col min="10" max="10" width="8.7109375" style="1"/>
    <col min="11" max="11" width="12" style="1" bestFit="1" customWidth="1"/>
    <col min="12" max="12" width="14.140625" style="1" bestFit="1" customWidth="1"/>
    <col min="13" max="13" width="1.5703125" style="1" customWidth="1"/>
    <col min="14" max="16384" width="8.7109375" style="1"/>
  </cols>
  <sheetData>
    <row r="1" spans="2:13">
      <c r="B1" s="25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>
      <c r="B3" s="1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>
      <c r="B6" s="3"/>
      <c r="C6" s="4"/>
      <c r="D6" s="4"/>
      <c r="E6" s="4"/>
      <c r="F6" s="4"/>
      <c r="G6" s="4"/>
      <c r="H6" s="4"/>
      <c r="I6" s="4"/>
      <c r="J6" s="4"/>
      <c r="K6" s="2"/>
      <c r="L6" s="2"/>
      <c r="M6" s="2"/>
    </row>
    <row r="7" spans="2:1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>
      <c r="B8" s="6" t="s">
        <v>2</v>
      </c>
      <c r="C8" s="7"/>
      <c r="D8" s="7"/>
      <c r="E8" s="8" t="s">
        <v>3</v>
      </c>
      <c r="F8" s="8" t="s">
        <v>4</v>
      </c>
      <c r="G8" s="2"/>
      <c r="H8" s="6" t="s">
        <v>5</v>
      </c>
      <c r="I8" s="7"/>
      <c r="J8" s="7"/>
      <c r="K8" s="8" t="s">
        <v>3</v>
      </c>
      <c r="L8" s="8" t="s">
        <v>4</v>
      </c>
      <c r="M8" s="2"/>
    </row>
    <row r="9" spans="2:13" s="2" customFormat="1" ht="11.25">
      <c r="B9" s="9" t="s">
        <v>6</v>
      </c>
      <c r="E9" s="5">
        <v>17525000</v>
      </c>
      <c r="F9" s="10">
        <f t="shared" ref="F9:F23" si="0">E9/E$23</f>
        <v>0.12905197425588005</v>
      </c>
      <c r="H9" s="9" t="s">
        <v>6</v>
      </c>
      <c r="K9" s="5">
        <v>9045</v>
      </c>
      <c r="L9" s="10">
        <f t="shared" ref="L9:L23" si="1">K9/K$23</f>
        <v>0.11322526131313763</v>
      </c>
    </row>
    <row r="10" spans="2:13" s="2" customFormat="1" ht="11.25">
      <c r="B10" s="9" t="s">
        <v>7</v>
      </c>
      <c r="E10" s="5">
        <v>303000</v>
      </c>
      <c r="F10" s="10">
        <f t="shared" si="0"/>
        <v>2.2312552467635754E-3</v>
      </c>
      <c r="H10" s="9" t="s">
        <v>7</v>
      </c>
      <c r="K10" s="5">
        <v>121</v>
      </c>
      <c r="L10" s="10">
        <f t="shared" si="1"/>
        <v>1.5146773486887401E-3</v>
      </c>
    </row>
    <row r="11" spans="2:13" s="2" customFormat="1" ht="11.25">
      <c r="B11" s="9" t="s">
        <v>8</v>
      </c>
      <c r="E11" s="5">
        <v>1109000</v>
      </c>
      <c r="F11" s="10">
        <f t="shared" si="0"/>
        <v>8.1665414807287288E-3</v>
      </c>
      <c r="H11" s="9" t="s">
        <v>8</v>
      </c>
      <c r="K11" s="5">
        <v>496</v>
      </c>
      <c r="L11" s="10">
        <f t="shared" si="1"/>
        <v>6.2089253301621083E-3</v>
      </c>
    </row>
    <row r="12" spans="2:13" s="2" customFormat="1" ht="11.25">
      <c r="B12" s="9" t="s">
        <v>9</v>
      </c>
      <c r="E12" s="5">
        <v>428000</v>
      </c>
      <c r="F12" s="10">
        <f t="shared" si="0"/>
        <v>3.1517400845373273E-3</v>
      </c>
      <c r="H12" s="9" t="s">
        <v>9</v>
      </c>
      <c r="K12" s="5">
        <v>228</v>
      </c>
      <c r="L12" s="10">
        <f t="shared" si="1"/>
        <v>2.8541027727358079E-3</v>
      </c>
    </row>
    <row r="13" spans="2:13" s="2" customFormat="1" ht="11.25">
      <c r="B13" s="9" t="s">
        <v>10</v>
      </c>
      <c r="E13" s="5">
        <v>1357000</v>
      </c>
      <c r="F13" s="10">
        <f t="shared" si="0"/>
        <v>9.9927833988718538E-3</v>
      </c>
      <c r="H13" s="9" t="s">
        <v>10</v>
      </c>
      <c r="K13" s="5">
        <v>429</v>
      </c>
      <c r="L13" s="10">
        <f t="shared" si="1"/>
        <v>5.3702196908055333E-3</v>
      </c>
    </row>
    <row r="14" spans="2:13" s="2" customFormat="1" ht="11.25">
      <c r="B14" s="9" t="s">
        <v>11</v>
      </c>
      <c r="E14" s="5">
        <v>503000</v>
      </c>
      <c r="F14" s="10">
        <f t="shared" si="0"/>
        <v>3.7040309872015788E-3</v>
      </c>
      <c r="H14" s="9" t="s">
        <v>11</v>
      </c>
      <c r="K14" s="5">
        <v>198</v>
      </c>
      <c r="L14" s="10">
        <f t="shared" si="1"/>
        <v>2.4785629342179384E-3</v>
      </c>
    </row>
    <row r="15" spans="2:13" s="2" customFormat="1" ht="11.25">
      <c r="B15" s="9" t="s">
        <v>12</v>
      </c>
      <c r="E15" s="26">
        <v>8991000</v>
      </c>
      <c r="F15" s="10">
        <f t="shared" si="0"/>
        <v>6.6208633411390452E-2</v>
      </c>
      <c r="H15" s="9" t="s">
        <v>12</v>
      </c>
      <c r="K15" s="26">
        <v>5379</v>
      </c>
      <c r="L15" s="10">
        <f t="shared" si="1"/>
        <v>6.733429304625399E-2</v>
      </c>
    </row>
    <row r="16" spans="2:13" s="2" customFormat="1" ht="11.25">
      <c r="B16" s="9" t="s">
        <v>13</v>
      </c>
      <c r="E16" s="26">
        <v>8000000</v>
      </c>
      <c r="F16" s="10">
        <f t="shared" si="0"/>
        <v>5.8911029617520143E-2</v>
      </c>
      <c r="H16" s="9" t="s">
        <v>13</v>
      </c>
      <c r="K16" s="26">
        <v>2013</v>
      </c>
      <c r="L16" s="10">
        <f t="shared" si="1"/>
        <v>2.519872316454904E-2</v>
      </c>
    </row>
    <row r="17" spans="2:12" s="2" customFormat="1" ht="11.25">
      <c r="B17" s="9" t="s">
        <v>14</v>
      </c>
      <c r="E17" s="26">
        <v>13459000</v>
      </c>
      <c r="F17" s="10">
        <f t="shared" si="0"/>
        <v>9.9110443452775449E-2</v>
      </c>
      <c r="H17" s="9" t="s">
        <v>14</v>
      </c>
      <c r="K17" s="26">
        <v>10082</v>
      </c>
      <c r="L17" s="10">
        <f t="shared" si="1"/>
        <v>0.12620642173123867</v>
      </c>
    </row>
    <row r="18" spans="2:12" s="2" customFormat="1" ht="11.25">
      <c r="B18" s="9" t="s">
        <v>15</v>
      </c>
      <c r="E18" s="5">
        <v>533000</v>
      </c>
      <c r="F18" s="10">
        <f t="shared" si="0"/>
        <v>3.9249473482672794E-3</v>
      </c>
      <c r="H18" s="9" t="s">
        <v>15</v>
      </c>
      <c r="K18" s="5">
        <v>294</v>
      </c>
      <c r="L18" s="10">
        <f t="shared" si="1"/>
        <v>3.6802904174751206E-3</v>
      </c>
    </row>
    <row r="19" spans="2:12" s="2" customFormat="1" ht="11.25">
      <c r="B19" s="9" t="s">
        <v>16</v>
      </c>
      <c r="E19" s="5">
        <v>2843000</v>
      </c>
      <c r="F19" s="10">
        <f t="shared" si="0"/>
        <v>2.0935507150326219E-2</v>
      </c>
      <c r="H19" s="9" t="s">
        <v>16</v>
      </c>
      <c r="K19" s="5">
        <v>3163</v>
      </c>
      <c r="L19" s="10">
        <f t="shared" si="1"/>
        <v>3.9594416974400699E-2</v>
      </c>
    </row>
    <row r="20" spans="2:12" s="2" customFormat="1" ht="11.25">
      <c r="B20" s="9" t="s">
        <v>17</v>
      </c>
      <c r="E20" s="5">
        <v>2000</v>
      </c>
      <c r="F20" s="10">
        <f t="shared" si="0"/>
        <v>1.4727757404380035E-5</v>
      </c>
      <c r="H20" s="9" t="s">
        <v>17</v>
      </c>
      <c r="K20" s="5">
        <v>176</v>
      </c>
      <c r="L20" s="10">
        <f t="shared" si="1"/>
        <v>2.2031670526381675E-3</v>
      </c>
    </row>
    <row r="21" spans="2:12" s="2" customFormat="1" ht="11.25">
      <c r="B21" s="9" t="s">
        <v>18</v>
      </c>
      <c r="E21" s="5">
        <v>75082000</v>
      </c>
      <c r="F21" s="10">
        <f t="shared" si="0"/>
        <v>0.55289474071783085</v>
      </c>
      <c r="H21" s="9" t="s">
        <v>18</v>
      </c>
      <c r="K21" s="26">
        <v>44688</v>
      </c>
      <c r="L21" s="10">
        <f t="shared" si="1"/>
        <v>0.55940414345621836</v>
      </c>
    </row>
    <row r="22" spans="2:12" s="2" customFormat="1" ht="11.25">
      <c r="B22" s="9" t="s">
        <v>19</v>
      </c>
      <c r="E22" s="5">
        <v>5663000</v>
      </c>
      <c r="F22" s="10">
        <f t="shared" si="0"/>
        <v>4.1701645090502067E-2</v>
      </c>
      <c r="H22" s="9" t="s">
        <v>19</v>
      </c>
      <c r="K22" s="26">
        <v>3573</v>
      </c>
      <c r="L22" s="10">
        <f t="shared" si="1"/>
        <v>4.4726794767478248E-2</v>
      </c>
    </row>
    <row r="23" spans="2:12" s="2" customFormat="1" ht="11.25">
      <c r="B23" s="11"/>
      <c r="C23" s="11"/>
      <c r="D23" s="11"/>
      <c r="E23" s="12">
        <v>135798000</v>
      </c>
      <c r="F23" s="13">
        <f t="shared" si="0"/>
        <v>1</v>
      </c>
      <c r="H23" s="11"/>
      <c r="I23" s="11"/>
      <c r="J23" s="11"/>
      <c r="K23" s="12">
        <v>79885</v>
      </c>
      <c r="L23" s="13">
        <f t="shared" si="1"/>
        <v>1</v>
      </c>
    </row>
    <row r="24" spans="2:12" s="2" customFormat="1" ht="11.25">
      <c r="H24" s="14"/>
      <c r="I24" s="14"/>
      <c r="J24" s="14"/>
      <c r="K24" s="14"/>
      <c r="L24" s="14"/>
    </row>
    <row r="25" spans="2:12" s="2" customFormat="1" ht="11.25">
      <c r="B25" s="6" t="s">
        <v>20</v>
      </c>
      <c r="C25" s="7"/>
      <c r="D25" s="7"/>
      <c r="E25" s="8" t="s">
        <v>3</v>
      </c>
      <c r="F25" s="8" t="s">
        <v>4</v>
      </c>
      <c r="H25" s="16" t="s">
        <v>1</v>
      </c>
      <c r="I25" s="17"/>
      <c r="J25" s="17"/>
      <c r="K25" s="17"/>
    </row>
    <row r="26" spans="2:12" s="2" customFormat="1" ht="11.25">
      <c r="B26" s="9" t="s">
        <v>6</v>
      </c>
      <c r="E26" s="5">
        <v>2174000</v>
      </c>
      <c r="F26" s="10">
        <f t="shared" ref="F26:F35" si="2">E26/E$40</f>
        <v>0.13411474398519432</v>
      </c>
      <c r="H26" s="18" t="s">
        <v>6</v>
      </c>
      <c r="I26" s="19"/>
      <c r="J26" s="19"/>
      <c r="K26" s="20">
        <f t="shared" ref="K26:K40" si="3">SUM(F9,L9,F26)/3</f>
        <v>0.12546399318473733</v>
      </c>
    </row>
    <row r="27" spans="2:12" s="2" customFormat="1" ht="11.25">
      <c r="B27" s="9" t="s">
        <v>7</v>
      </c>
      <c r="E27" s="5">
        <v>24000</v>
      </c>
      <c r="F27" s="10">
        <f t="shared" si="2"/>
        <v>1.4805675508945096E-3</v>
      </c>
      <c r="H27" s="18" t="s">
        <v>7</v>
      </c>
      <c r="I27" s="19"/>
      <c r="J27" s="19"/>
      <c r="K27" s="20">
        <f t="shared" si="3"/>
        <v>1.7421667154489419E-3</v>
      </c>
    </row>
    <row r="28" spans="2:12" s="2" customFormat="1" ht="11.25">
      <c r="B28" s="9" t="s">
        <v>8</v>
      </c>
      <c r="E28" s="5">
        <v>100000</v>
      </c>
      <c r="F28" s="10">
        <f t="shared" si="2"/>
        <v>6.1690314620604569E-3</v>
      </c>
      <c r="H28" s="18" t="s">
        <v>8</v>
      </c>
      <c r="I28" s="19"/>
      <c r="J28" s="19"/>
      <c r="K28" s="20">
        <f t="shared" si="3"/>
        <v>6.8481660909837649E-3</v>
      </c>
    </row>
    <row r="29" spans="2:12">
      <c r="B29" s="9" t="s">
        <v>9</v>
      </c>
      <c r="C29" s="2"/>
      <c r="D29" s="2"/>
      <c r="E29" s="5">
        <v>43000</v>
      </c>
      <c r="F29" s="10">
        <f t="shared" si="2"/>
        <v>2.6526835286859963E-3</v>
      </c>
      <c r="G29" s="2"/>
      <c r="H29" s="18" t="s">
        <v>9</v>
      </c>
      <c r="I29" s="19"/>
      <c r="J29" s="19"/>
      <c r="K29" s="20">
        <f t="shared" si="3"/>
        <v>2.8861754619863775E-3</v>
      </c>
      <c r="L29" s="2"/>
    </row>
    <row r="30" spans="2:12">
      <c r="B30" s="9" t="s">
        <v>10</v>
      </c>
      <c r="C30" s="2"/>
      <c r="D30" s="2"/>
      <c r="E30" s="5">
        <v>191000</v>
      </c>
      <c r="F30" s="10">
        <f t="shared" si="2"/>
        <v>1.1782850092535472E-2</v>
      </c>
      <c r="G30" s="2"/>
      <c r="H30" s="18" t="s">
        <v>10</v>
      </c>
      <c r="I30" s="19"/>
      <c r="J30" s="19"/>
      <c r="K30" s="20">
        <f t="shared" si="3"/>
        <v>9.0486177274042862E-3</v>
      </c>
      <c r="L30" s="2"/>
    </row>
    <row r="31" spans="2:12" s="2" customFormat="1" ht="11.25">
      <c r="B31" s="9" t="s">
        <v>11</v>
      </c>
      <c r="E31" s="5">
        <v>48000</v>
      </c>
      <c r="F31" s="10">
        <f t="shared" si="2"/>
        <v>2.9611351017890192E-3</v>
      </c>
      <c r="H31" s="18" t="s">
        <v>11</v>
      </c>
      <c r="I31" s="19"/>
      <c r="J31" s="19"/>
      <c r="K31" s="20">
        <f t="shared" si="3"/>
        <v>3.0479096744028453E-3</v>
      </c>
    </row>
    <row r="32" spans="2:12" s="2" customFormat="1" ht="11.25">
      <c r="B32" s="9" t="s">
        <v>12</v>
      </c>
      <c r="E32" s="26">
        <v>1720000</v>
      </c>
      <c r="F32" s="10">
        <f t="shared" si="2"/>
        <v>0.10610734114743985</v>
      </c>
      <c r="H32" s="18" t="s">
        <v>12</v>
      </c>
      <c r="I32" s="19"/>
      <c r="J32" s="19"/>
      <c r="K32" s="20">
        <f t="shared" si="3"/>
        <v>7.9883422535028101E-2</v>
      </c>
    </row>
    <row r="33" spans="2:13" s="2" customFormat="1" ht="11.25">
      <c r="B33" s="9" t="s">
        <v>13</v>
      </c>
      <c r="E33" s="26">
        <v>410000</v>
      </c>
      <c r="F33" s="10">
        <f t="shared" si="2"/>
        <v>2.5293028994447873E-2</v>
      </c>
      <c r="H33" s="18" t="s">
        <v>13</v>
      </c>
      <c r="I33" s="19"/>
      <c r="J33" s="19"/>
      <c r="K33" s="20">
        <f t="shared" si="3"/>
        <v>3.6467593925505686E-2</v>
      </c>
    </row>
    <row r="34" spans="2:13" s="2" customFormat="1" ht="11.25">
      <c r="B34" s="9" t="s">
        <v>14</v>
      </c>
      <c r="E34" s="26">
        <v>1670000</v>
      </c>
      <c r="F34" s="10">
        <f t="shared" si="2"/>
        <v>0.10302282541640963</v>
      </c>
      <c r="H34" s="18" t="s">
        <v>14</v>
      </c>
      <c r="I34" s="19"/>
      <c r="J34" s="19"/>
      <c r="K34" s="20">
        <f t="shared" si="3"/>
        <v>0.10944656353347458</v>
      </c>
    </row>
    <row r="35" spans="2:13" s="2" customFormat="1" ht="11.25">
      <c r="B35" s="9" t="s">
        <v>15</v>
      </c>
      <c r="E35" s="26">
        <v>60000</v>
      </c>
      <c r="F35" s="10">
        <f t="shared" si="2"/>
        <v>3.7014188772362738E-3</v>
      </c>
      <c r="H35" s="18" t="s">
        <v>15</v>
      </c>
      <c r="I35" s="19"/>
      <c r="J35" s="19"/>
      <c r="K35" s="20">
        <f t="shared" si="3"/>
        <v>3.7688855476595579E-3</v>
      </c>
    </row>
    <row r="36" spans="2:13" s="2" customFormat="1" ht="11.25">
      <c r="B36" s="9" t="s">
        <v>16</v>
      </c>
      <c r="E36" s="26">
        <v>885000</v>
      </c>
      <c r="F36" s="10">
        <f t="shared" ref="F36:F37" si="4">E36/E$40</f>
        <v>5.4595928439235039E-2</v>
      </c>
      <c r="H36" s="18" t="s">
        <v>16</v>
      </c>
      <c r="I36" s="19"/>
      <c r="J36" s="19"/>
      <c r="K36" s="20">
        <f t="shared" si="3"/>
        <v>3.8375284187987323E-2</v>
      </c>
    </row>
    <row r="37" spans="2:13" s="2" customFormat="1" ht="11.25">
      <c r="B37" s="9" t="s">
        <v>17</v>
      </c>
      <c r="E37" s="26">
        <v>160000</v>
      </c>
      <c r="F37" s="10">
        <f t="shared" si="4"/>
        <v>9.8704503392967307E-3</v>
      </c>
      <c r="H37" s="18" t="s">
        <v>17</v>
      </c>
      <c r="I37" s="19"/>
      <c r="J37" s="19"/>
      <c r="K37" s="20">
        <f t="shared" si="3"/>
        <v>4.0294483831130922E-3</v>
      </c>
    </row>
    <row r="38" spans="2:13" s="2" customFormat="1" ht="11.25">
      <c r="B38" s="9" t="s">
        <v>18</v>
      </c>
      <c r="E38" s="26">
        <v>7600000</v>
      </c>
      <c r="F38" s="10">
        <f>E38/E$40</f>
        <v>0.46884639111659471</v>
      </c>
      <c r="H38" s="18" t="s">
        <v>18</v>
      </c>
      <c r="I38" s="19"/>
      <c r="J38" s="19"/>
      <c r="K38" s="20">
        <f t="shared" si="3"/>
        <v>0.52704842509688132</v>
      </c>
    </row>
    <row r="39" spans="2:13" s="2" customFormat="1" ht="11.25">
      <c r="B39" s="9" t="s">
        <v>19</v>
      </c>
      <c r="E39" s="26">
        <v>1125000</v>
      </c>
      <c r="F39" s="10">
        <f>E39/E$40</f>
        <v>6.9401603948180138E-2</v>
      </c>
      <c r="H39" s="18" t="s">
        <v>19</v>
      </c>
      <c r="I39" s="19"/>
      <c r="J39" s="19"/>
      <c r="K39" s="20">
        <f t="shared" si="3"/>
        <v>5.1943347935386817E-2</v>
      </c>
    </row>
    <row r="40" spans="2:13" s="2" customFormat="1" ht="11.25">
      <c r="B40" s="11"/>
      <c r="C40" s="11"/>
      <c r="D40" s="11"/>
      <c r="E40" s="12">
        <v>16210000</v>
      </c>
      <c r="F40" s="13">
        <f>E40/E$40</f>
        <v>1</v>
      </c>
      <c r="H40" s="21" t="s">
        <v>21</v>
      </c>
      <c r="I40" s="15"/>
      <c r="J40" s="15"/>
      <c r="K40" s="22">
        <f t="shared" si="3"/>
        <v>1</v>
      </c>
    </row>
    <row r="41" spans="2:13" s="2" customFormat="1" ht="11.25">
      <c r="J41" s="14"/>
      <c r="K41" s="14"/>
      <c r="L41" s="14"/>
      <c r="M41" s="14"/>
    </row>
    <row r="42" spans="2:13" s="2" customFormat="1" ht="11.25">
      <c r="J42" s="14"/>
      <c r="K42" s="23"/>
      <c r="L42" s="14"/>
      <c r="M42" s="14"/>
    </row>
    <row r="43" spans="2:13" s="2" customFormat="1">
      <c r="B43" s="1"/>
      <c r="C43" s="1"/>
      <c r="D43" s="1"/>
      <c r="E43" s="1"/>
      <c r="F43" s="1"/>
      <c r="G43" s="1"/>
      <c r="H43" s="1"/>
      <c r="I43" s="1"/>
      <c r="J43" s="1"/>
      <c r="K43" s="24"/>
    </row>
    <row r="44" spans="2:13" s="2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s="2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s="2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s="2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s="2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s="2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s="2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pageMargins left="0.5" right="0.5" top="0.5" bottom="0.55000000000000004" header="0.3" footer="0.3"/>
  <pageSetup scale="85" fitToHeight="0" orientation="landscape" r:id="rId1"/>
  <headerFooter>
    <oddFooter>&amp;L&amp;8&amp;Z
&amp;F&amp;R&amp;5
Case No. 2022-00432
Bluegrass Water's Response to OAG 1-43
Exhibit OAG 1-43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19c5758-d311-4f49-8eb7-a0c37216249c">
      <UserInfo>
        <DisplayName>Daniel Janowiak</DisplayName>
        <AccountId>24</AccountId>
        <AccountType/>
      </UserInfo>
      <UserInfo>
        <DisplayName>Brent Thies</DisplayName>
        <AccountId>22</AccountId>
        <AccountType/>
      </UserInfo>
    </SharedWithUsers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D18437-88FC-4AF8-9E38-D14C8C5B3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8805C4-02D7-45FA-B641-F159FF3AB4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6203EF-1E28-4FD7-8951-1A4C569E5EE6}">
  <ds:schemaRefs>
    <ds:schemaRef ds:uri="http://purl.org/dc/dcmitype/"/>
    <ds:schemaRef ds:uri="http://www.w3.org/XML/1998/namespace"/>
    <ds:schemaRef ds:uri="http://schemas.microsoft.com/office/2006/metadata/properties"/>
    <ds:schemaRef ds:uri="cc29f954-72e5-4988-94c8-6074c4013efb"/>
    <ds:schemaRef ds:uri="http://purl.org/dc/terms/"/>
    <ds:schemaRef ds:uri="219c5758-d311-4f49-8eb7-a0c37216249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OHA</vt:lpstr>
      <vt:lpstr>OHA!Print_Area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Pwm</dc:creator>
  <cp:keywords/>
  <dc:description/>
  <cp:lastModifiedBy>INGLE, KERRY</cp:lastModifiedBy>
  <cp:revision/>
  <dcterms:created xsi:type="dcterms:W3CDTF">2019-07-17T18:42:02Z</dcterms:created>
  <dcterms:modified xsi:type="dcterms:W3CDTF">2023-05-11T15:57:30Z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