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OHA" sheetId="1" r:id="rId1"/>
  </sheets>
  <definedNames>
    <definedName name="_xlnm.Print_Area" localSheetId="0">OHA!$B$1:$M$49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6" i="1"/>
  <c r="F45" i="1"/>
  <c r="L24" i="1"/>
  <c r="L23" i="1"/>
  <c r="L20" i="1"/>
  <c r="L21" i="1"/>
  <c r="F41" i="1"/>
  <c r="F42" i="1"/>
  <c r="L13" i="1"/>
  <c r="L19" i="1"/>
  <c r="F44" i="1"/>
  <c r="F35" i="1"/>
  <c r="F47" i="1"/>
  <c r="F48" i="1"/>
  <c r="F21" i="1" l="1"/>
  <c r="K43" i="1" s="1"/>
  <c r="F24" i="1"/>
  <c r="K46" i="1" s="1"/>
  <c r="F23" i="1"/>
  <c r="K45" i="1" s="1"/>
  <c r="F19" i="1"/>
  <c r="K41" i="1" s="1"/>
  <c r="F20" i="1"/>
  <c r="K42" i="1" s="1"/>
  <c r="F26" i="1"/>
  <c r="F13" i="1"/>
  <c r="K35" i="1" s="1"/>
  <c r="F25" i="1"/>
  <c r="F22" i="1"/>
  <c r="F49" i="1" l="1"/>
  <c r="F27" i="1"/>
  <c r="L27" i="1" l="1"/>
  <c r="K49" i="1" s="1"/>
  <c r="L25" i="1"/>
  <c r="K47" i="1" s="1"/>
  <c r="L26" i="1"/>
  <c r="K48" i="1" s="1"/>
  <c r="L22" i="1"/>
  <c r="K44" i="1" s="1"/>
  <c r="F16" i="1"/>
  <c r="F11" i="1"/>
  <c r="F12" i="1"/>
  <c r="F8" i="1"/>
  <c r="F17" i="1"/>
  <c r="F30" i="1"/>
  <c r="F34" i="1"/>
  <c r="F39" i="1"/>
  <c r="F33" i="1"/>
  <c r="F9" i="1"/>
  <c r="F14" i="1"/>
  <c r="F18" i="1"/>
  <c r="F31" i="1"/>
  <c r="F36" i="1"/>
  <c r="F40" i="1"/>
  <c r="F38" i="1"/>
  <c r="F10" i="1"/>
  <c r="F15" i="1"/>
  <c r="F32" i="1"/>
  <c r="F37" i="1"/>
  <c r="L14" i="1"/>
  <c r="L18" i="1"/>
  <c r="L15" i="1"/>
  <c r="L9" i="1"/>
  <c r="L10" i="1"/>
  <c r="L11" i="1"/>
  <c r="L16" i="1"/>
  <c r="L8" i="1"/>
  <c r="L12" i="1"/>
  <c r="L17" i="1"/>
  <c r="K39" i="1" l="1"/>
  <c r="K36" i="1"/>
  <c r="K34" i="1"/>
  <c r="K31" i="1"/>
  <c r="K38" i="1"/>
  <c r="K37" i="1"/>
  <c r="K33" i="1"/>
  <c r="K32" i="1"/>
  <c r="K40" i="1"/>
  <c r="K30" i="1"/>
</calcChain>
</file>

<file path=xl/sharedStrings.xml><?xml version="1.0" encoding="utf-8"?>
<sst xmlns="http://schemas.openxmlformats.org/spreadsheetml/2006/main" count="90" uniqueCount="28">
  <si>
    <t>CSWR, LLC</t>
  </si>
  <si>
    <t>Overhead Allocation</t>
  </si>
  <si>
    <t>Utility Plant in Service</t>
  </si>
  <si>
    <t>Amount</t>
  </si>
  <si>
    <t>Percent</t>
  </si>
  <si>
    <t>Customer Connections Owned</t>
  </si>
  <si>
    <t>Hillcrest</t>
  </si>
  <si>
    <t>Raccoon Creek</t>
  </si>
  <si>
    <t>Indian Hills</t>
  </si>
  <si>
    <t>Elm Hills</t>
  </si>
  <si>
    <t>Confluence Rivers</t>
  </si>
  <si>
    <t>Osage</t>
  </si>
  <si>
    <t>Hayden's Place</t>
  </si>
  <si>
    <t>St. Joseph's Glen</t>
  </si>
  <si>
    <t>Sebastian Lake</t>
  </si>
  <si>
    <t>Eagle Ridge</t>
  </si>
  <si>
    <t>Oak Hill</t>
  </si>
  <si>
    <t>CSWR-Texas</t>
  </si>
  <si>
    <t>Limestone</t>
  </si>
  <si>
    <t>Great River</t>
  </si>
  <si>
    <t>Flushing Meadows</t>
  </si>
  <si>
    <t>Cactus Water</t>
  </si>
  <si>
    <t>RedBird</t>
  </si>
  <si>
    <t>Magnolia</t>
  </si>
  <si>
    <t>Bluegrass</t>
  </si>
  <si>
    <t>Direct Labor</t>
  </si>
  <si>
    <t>Total Overhead Allocation</t>
  </si>
  <si>
    <t>Q1 - 2022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</si>
</sst>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  "/>
    </font>
    <font>
      <sz val="8"/>
      <color theme="1"/>
      <name val="Calibri  "/>
    </font>
    <font>
      <b/>
      <sz val="9"/>
      <color theme="1"/>
      <name val="Calibri  "/>
    </font>
    <font>
      <b/>
      <sz val="8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164" fontId="3" fillId="0" borderId="0" xfId="1" applyNumberFormat="1" applyFont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 applyAlignment="1">
      <alignment horizontal="right" indent="2"/>
    </xf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2" applyNumberFormat="1" applyFont="1" applyBorder="1" applyAlignment="1">
      <alignment horizontal="right" indent="2"/>
    </xf>
    <xf numFmtId="0" fontId="3" fillId="3" borderId="0" xfId="0" applyFont="1" applyFill="1"/>
    <xf numFmtId="0" fontId="3" fillId="2" borderId="1" xfId="0" applyFont="1" applyFill="1" applyBorder="1"/>
    <xf numFmtId="0" fontId="5" fillId="2" borderId="2" xfId="0" applyFont="1" applyFill="1" applyBorder="1"/>
    <xf numFmtId="0" fontId="3" fillId="2" borderId="2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10" fontId="3" fillId="2" borderId="0" xfId="2" applyNumberFormat="1" applyFont="1" applyFill="1" applyAlignment="1">
      <alignment horizontal="right" indent="2"/>
    </xf>
    <xf numFmtId="0" fontId="5" fillId="2" borderId="1" xfId="0" applyFont="1" applyFill="1" applyBorder="1"/>
    <xf numFmtId="10" fontId="3" fillId="2" borderId="1" xfId="2" applyNumberFormat="1" applyFont="1" applyFill="1" applyBorder="1" applyAlignment="1">
      <alignment horizontal="right" indent="2"/>
    </xf>
    <xf numFmtId="43" fontId="3" fillId="3" borderId="0" xfId="0" applyNumberFormat="1" applyFont="1" applyFill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tabSelected="1" view="pageLayout" topLeftCell="A37" zoomScaleNormal="100" workbookViewId="0">
      <selection activeCell="Q46" sqref="Q46"/>
    </sheetView>
  </sheetViews>
  <sheetFormatPr defaultColWidth="8.7109375" defaultRowHeight="12"/>
  <cols>
    <col min="1" max="1" width="2.140625" style="1" customWidth="1"/>
    <col min="2" max="2" width="14" style="1" customWidth="1"/>
    <col min="3" max="4" width="8.7109375" style="1"/>
    <col min="5" max="5" width="11.140625" style="1" bestFit="1" customWidth="1"/>
    <col min="6" max="6" width="20.140625" style="1" bestFit="1" customWidth="1"/>
    <col min="7" max="7" width="1.5703125" style="1" customWidth="1"/>
    <col min="8" max="8" width="14" style="1" customWidth="1"/>
    <col min="9" max="9" width="9.7109375" style="1" customWidth="1"/>
    <col min="10" max="10" width="8.7109375" style="1"/>
    <col min="11" max="11" width="12" style="1" bestFit="1" customWidth="1"/>
    <col min="12" max="12" width="14.140625" style="1" bestFit="1" customWidth="1"/>
    <col min="13" max="13" width="1.5703125" style="1" customWidth="1"/>
    <col min="14" max="14" width="8.7109375" style="1"/>
    <col min="15" max="15" width="10.28515625" style="1" bestFit="1" customWidth="1"/>
    <col min="16" max="16384" width="8.7109375" style="1"/>
  </cols>
  <sheetData>
    <row r="1" spans="2:15"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5">
      <c r="B3" s="1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5">
      <c r="B5" s="3"/>
      <c r="C5" s="4"/>
      <c r="D5" s="4"/>
      <c r="E5" s="4"/>
      <c r="F5" s="4"/>
      <c r="G5" s="4"/>
      <c r="H5" s="4"/>
      <c r="I5" s="4"/>
      <c r="J5" s="4"/>
      <c r="K5" s="2"/>
      <c r="L5" s="2"/>
      <c r="M5" s="2"/>
    </row>
    <row r="6" spans="2: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>
      <c r="B7" s="6" t="s">
        <v>2</v>
      </c>
      <c r="C7" s="7"/>
      <c r="D7" s="7"/>
      <c r="E7" s="8" t="s">
        <v>3</v>
      </c>
      <c r="F7" s="8" t="s">
        <v>4</v>
      </c>
      <c r="G7" s="2"/>
      <c r="H7" s="6" t="s">
        <v>5</v>
      </c>
      <c r="I7" s="7"/>
      <c r="J7" s="7"/>
      <c r="K7" s="8" t="s">
        <v>3</v>
      </c>
      <c r="L7" s="8" t="s">
        <v>4</v>
      </c>
      <c r="M7" s="2"/>
    </row>
    <row r="8" spans="2:15" s="2" customFormat="1" ht="11.25">
      <c r="B8" s="9" t="s">
        <v>6</v>
      </c>
      <c r="E8" s="5">
        <v>1135000</v>
      </c>
      <c r="F8" s="10">
        <f t="shared" ref="F8:F27" si="0">E8/E$27</f>
        <v>8.8819676492913995E-3</v>
      </c>
      <c r="H8" s="9" t="s">
        <v>6</v>
      </c>
      <c r="K8" s="5">
        <v>502</v>
      </c>
      <c r="L8" s="10">
        <f t="shared" ref="L8:L27" si="1">K8/K$27</f>
        <v>6.5471144440821648E-3</v>
      </c>
      <c r="O8" s="24"/>
    </row>
    <row r="9" spans="2:15" s="2" customFormat="1" ht="11.25">
      <c r="B9" s="9" t="s">
        <v>7</v>
      </c>
      <c r="E9" s="5">
        <v>1692000</v>
      </c>
      <c r="F9" s="10">
        <f t="shared" si="0"/>
        <v>1.3240783491278456E-2</v>
      </c>
      <c r="H9" s="9" t="s">
        <v>7</v>
      </c>
      <c r="K9" s="5">
        <v>527</v>
      </c>
      <c r="L9" s="10">
        <f t="shared" si="1"/>
        <v>6.8731659602217152E-3</v>
      </c>
      <c r="O9" s="24"/>
    </row>
    <row r="10" spans="2:15" s="2" customFormat="1" ht="11.25">
      <c r="B10" s="9" t="s">
        <v>8</v>
      </c>
      <c r="E10" s="5">
        <v>1867000</v>
      </c>
      <c r="F10" s="10">
        <f t="shared" si="0"/>
        <v>1.4610249868922504E-2</v>
      </c>
      <c r="H10" s="9" t="s">
        <v>8</v>
      </c>
      <c r="K10" s="5">
        <v>674</v>
      </c>
      <c r="L10" s="10">
        <f t="shared" si="1"/>
        <v>8.7903488751222697E-3</v>
      </c>
      <c r="O10" s="24"/>
    </row>
    <row r="11" spans="2:15" s="2" customFormat="1" ht="11.25">
      <c r="B11" s="9" t="s">
        <v>9</v>
      </c>
      <c r="E11" s="5">
        <v>2943000</v>
      </c>
      <c r="F11" s="10">
        <f t="shared" si="0"/>
        <v>2.303051171089391E-2</v>
      </c>
      <c r="H11" s="9" t="s">
        <v>9</v>
      </c>
      <c r="K11" s="5">
        <v>820</v>
      </c>
      <c r="L11" s="10">
        <f t="shared" si="1"/>
        <v>1.0694489729377242E-2</v>
      </c>
      <c r="O11" s="24"/>
    </row>
    <row r="12" spans="2:15" s="2" customFormat="1" ht="11.25">
      <c r="B12" s="9" t="s">
        <v>10</v>
      </c>
      <c r="E12" s="5">
        <v>8378000</v>
      </c>
      <c r="F12" s="10">
        <f t="shared" si="0"/>
        <v>6.5562224639439073E-2</v>
      </c>
      <c r="H12" s="9" t="s">
        <v>10</v>
      </c>
      <c r="K12" s="5">
        <v>5431</v>
      </c>
      <c r="L12" s="10">
        <f t="shared" si="1"/>
        <v>7.0831431366155856E-2</v>
      </c>
      <c r="O12" s="24"/>
    </row>
    <row r="13" spans="2:15" s="2" customFormat="1" ht="11.25">
      <c r="B13" s="9" t="s">
        <v>11</v>
      </c>
      <c r="E13" s="5">
        <v>1244000</v>
      </c>
      <c r="F13" s="10">
        <f t="shared" si="0"/>
        <v>9.7349495645096921E-3</v>
      </c>
      <c r="H13" s="9" t="s">
        <v>11</v>
      </c>
      <c r="K13" s="5">
        <v>767</v>
      </c>
      <c r="L13" s="10">
        <f t="shared" si="1"/>
        <v>1.0003260515161396E-2</v>
      </c>
      <c r="O13" s="24"/>
    </row>
    <row r="14" spans="2:15" s="2" customFormat="1" ht="11.25">
      <c r="B14" s="9" t="s">
        <v>12</v>
      </c>
      <c r="E14" s="5">
        <v>307000</v>
      </c>
      <c r="F14" s="10">
        <f t="shared" si="0"/>
        <v>2.4024353024955591E-3</v>
      </c>
      <c r="H14" s="9" t="s">
        <v>12</v>
      </c>
      <c r="K14" s="5">
        <v>121</v>
      </c>
      <c r="L14" s="10">
        <f t="shared" si="1"/>
        <v>1.5780893381154221E-3</v>
      </c>
      <c r="O14" s="24"/>
    </row>
    <row r="15" spans="2:15" s="2" customFormat="1" ht="11.25">
      <c r="B15" s="9" t="s">
        <v>13</v>
      </c>
      <c r="E15" s="5">
        <v>1118000</v>
      </c>
      <c r="F15" s="10">
        <f t="shared" si="0"/>
        <v>8.7489337726059779E-3</v>
      </c>
      <c r="H15" s="9" t="s">
        <v>13</v>
      </c>
      <c r="K15" s="5">
        <v>496</v>
      </c>
      <c r="L15" s="10">
        <f t="shared" si="1"/>
        <v>6.4688620802086727E-3</v>
      </c>
      <c r="O15" s="24"/>
    </row>
    <row r="16" spans="2:15" s="2" customFormat="1" ht="11.25">
      <c r="B16" s="9" t="s">
        <v>14</v>
      </c>
      <c r="E16" s="5">
        <v>433000</v>
      </c>
      <c r="F16" s="10">
        <f t="shared" si="0"/>
        <v>3.3884510943992738E-3</v>
      </c>
      <c r="H16" s="9" t="s">
        <v>14</v>
      </c>
      <c r="K16" s="5">
        <v>228</v>
      </c>
      <c r="L16" s="10">
        <f t="shared" si="1"/>
        <v>2.9735898271926963E-3</v>
      </c>
      <c r="O16" s="24"/>
    </row>
    <row r="17" spans="2:15" s="2" customFormat="1" ht="11.25">
      <c r="B17" s="9" t="s">
        <v>15</v>
      </c>
      <c r="E17" s="5">
        <v>1373000</v>
      </c>
      <c r="F17" s="10">
        <f t="shared" si="0"/>
        <v>1.0744441922887305E-2</v>
      </c>
      <c r="H17" s="9" t="s">
        <v>15</v>
      </c>
      <c r="K17" s="5">
        <v>429</v>
      </c>
      <c r="L17" s="10">
        <f t="shared" si="1"/>
        <v>5.5950440169546785E-3</v>
      </c>
      <c r="O17" s="24"/>
    </row>
    <row r="18" spans="2:15" s="2" customFormat="1" ht="11.25">
      <c r="B18" s="9" t="s">
        <v>16</v>
      </c>
      <c r="E18" s="5">
        <v>508000</v>
      </c>
      <c r="F18" s="10">
        <f t="shared" si="0"/>
        <v>3.9753652562467233E-3</v>
      </c>
      <c r="H18" s="9" t="s">
        <v>16</v>
      </c>
      <c r="K18" s="5">
        <v>198</v>
      </c>
      <c r="L18" s="10">
        <f t="shared" si="1"/>
        <v>2.5823280078252362E-3</v>
      </c>
      <c r="O18" s="24"/>
    </row>
    <row r="19" spans="2:15" s="2" customFormat="1" ht="11.25">
      <c r="B19" s="9" t="s">
        <v>17</v>
      </c>
      <c r="E19" s="26">
        <v>4976000</v>
      </c>
      <c r="F19" s="10">
        <f t="shared" si="0"/>
        <v>3.8939798258038769E-2</v>
      </c>
      <c r="H19" s="9" t="s">
        <v>17</v>
      </c>
      <c r="K19" s="26">
        <v>3856</v>
      </c>
      <c r="L19" s="10">
        <f t="shared" si="1"/>
        <v>5.0290185849364198E-2</v>
      </c>
      <c r="O19" s="24"/>
    </row>
    <row r="20" spans="2:15" s="2" customFormat="1" ht="11.25">
      <c r="B20" s="9" t="s">
        <v>18</v>
      </c>
      <c r="E20" s="26">
        <v>8090000</v>
      </c>
      <c r="F20" s="10">
        <f t="shared" si="0"/>
        <v>6.3308474257944863E-2</v>
      </c>
      <c r="H20" s="9" t="s">
        <v>18</v>
      </c>
      <c r="K20" s="26">
        <v>2013</v>
      </c>
      <c r="L20" s="10">
        <f t="shared" si="1"/>
        <v>2.6253668079556571E-2</v>
      </c>
      <c r="O20" s="24"/>
    </row>
    <row r="21" spans="2:15" s="2" customFormat="1" ht="11.25">
      <c r="B21" s="9" t="s">
        <v>19</v>
      </c>
      <c r="E21" s="26">
        <v>9997000</v>
      </c>
      <c r="F21" s="10">
        <f t="shared" si="0"/>
        <v>7.8231745013185999E-2</v>
      </c>
      <c r="H21" s="9" t="s">
        <v>19</v>
      </c>
      <c r="K21" s="26">
        <v>10082</v>
      </c>
      <c r="L21" s="10">
        <f t="shared" si="1"/>
        <v>0.13149005542875775</v>
      </c>
      <c r="O21" s="24"/>
    </row>
    <row r="22" spans="2:15" s="2" customFormat="1" ht="11.25">
      <c r="B22" s="9" t="s">
        <v>20</v>
      </c>
      <c r="E22" s="5">
        <v>539000</v>
      </c>
      <c r="F22" s="10">
        <f t="shared" si="0"/>
        <v>4.2179564431436686E-3</v>
      </c>
      <c r="H22" s="9" t="s">
        <v>20</v>
      </c>
      <c r="K22" s="5">
        <v>294</v>
      </c>
      <c r="L22" s="10">
        <f t="shared" si="1"/>
        <v>3.8343658298011086E-3</v>
      </c>
      <c r="O22" s="24"/>
    </row>
    <row r="23" spans="2:15" s="2" customFormat="1" ht="11.25">
      <c r="B23" s="9" t="s">
        <v>21</v>
      </c>
      <c r="E23" s="5">
        <v>2689000</v>
      </c>
      <c r="F23" s="10">
        <f t="shared" si="0"/>
        <v>2.1042829082770546E-2</v>
      </c>
      <c r="H23" s="9" t="s">
        <v>21</v>
      </c>
      <c r="K23" s="5">
        <v>2939</v>
      </c>
      <c r="L23" s="10">
        <f t="shared" si="1"/>
        <v>3.8330616237365507E-2</v>
      </c>
      <c r="O23" s="24"/>
    </row>
    <row r="24" spans="2:15" s="2" customFormat="1" ht="11.25">
      <c r="B24" s="9" t="s">
        <v>22</v>
      </c>
      <c r="E24" s="5">
        <v>2000</v>
      </c>
      <c r="F24" s="10">
        <f t="shared" si="0"/>
        <v>1.565104431593198E-5</v>
      </c>
      <c r="H24" s="9" t="s">
        <v>22</v>
      </c>
      <c r="K24" s="5">
        <v>176</v>
      </c>
      <c r="L24" s="10">
        <f t="shared" si="1"/>
        <v>2.2954026736224323E-3</v>
      </c>
      <c r="O24" s="24"/>
    </row>
    <row r="25" spans="2:15" s="2" customFormat="1" ht="11.25">
      <c r="B25" s="9" t="s">
        <v>23</v>
      </c>
      <c r="E25" s="5">
        <v>74781000</v>
      </c>
      <c r="F25" s="10">
        <f t="shared" si="0"/>
        <v>0.58520037249485468</v>
      </c>
      <c r="H25" s="9" t="s">
        <v>23</v>
      </c>
      <c r="K25" s="26">
        <v>43666</v>
      </c>
      <c r="L25" s="10">
        <f t="shared" si="1"/>
        <v>0.56949462014998364</v>
      </c>
      <c r="O25" s="24"/>
    </row>
    <row r="26" spans="2:15" s="2" customFormat="1" ht="11.25">
      <c r="B26" s="9" t="s">
        <v>24</v>
      </c>
      <c r="E26" s="5">
        <v>5715000</v>
      </c>
      <c r="F26" s="10">
        <f t="shared" si="0"/>
        <v>4.4722859132775634E-2</v>
      </c>
      <c r="H26" s="9" t="s">
        <v>24</v>
      </c>
      <c r="K26" s="26">
        <v>3456</v>
      </c>
      <c r="L26" s="10">
        <f t="shared" si="1"/>
        <v>4.50733615911314E-2</v>
      </c>
      <c r="O26" s="24"/>
    </row>
    <row r="27" spans="2:15" s="2" customFormat="1" ht="11.25">
      <c r="B27" s="11"/>
      <c r="C27" s="11"/>
      <c r="D27" s="11"/>
      <c r="E27" s="12">
        <v>127787000</v>
      </c>
      <c r="F27" s="13">
        <f t="shared" si="0"/>
        <v>1</v>
      </c>
      <c r="H27" s="11"/>
      <c r="I27" s="11"/>
      <c r="J27" s="11"/>
      <c r="K27" s="12">
        <v>76675</v>
      </c>
      <c r="L27" s="13">
        <f t="shared" si="1"/>
        <v>1</v>
      </c>
    </row>
    <row r="28" spans="2:15">
      <c r="B28" s="2"/>
      <c r="C28" s="2"/>
      <c r="D28" s="2"/>
      <c r="E28" s="2"/>
      <c r="F28" s="2"/>
      <c r="G28" s="2"/>
      <c r="H28" s="14"/>
      <c r="I28" s="14"/>
      <c r="J28" s="14"/>
      <c r="K28" s="14"/>
      <c r="L28" s="14"/>
      <c r="M28" s="2"/>
    </row>
    <row r="29" spans="2:15">
      <c r="B29" s="6" t="s">
        <v>25</v>
      </c>
      <c r="C29" s="7"/>
      <c r="D29" s="7"/>
      <c r="E29" s="8" t="s">
        <v>3</v>
      </c>
      <c r="F29" s="8" t="s">
        <v>4</v>
      </c>
      <c r="G29" s="2"/>
      <c r="H29" s="16" t="s">
        <v>1</v>
      </c>
      <c r="I29" s="17"/>
      <c r="J29" s="17"/>
      <c r="K29" s="17"/>
      <c r="L29" s="2"/>
    </row>
    <row r="30" spans="2:15" s="2" customFormat="1" ht="11.25">
      <c r="B30" s="9" t="s">
        <v>6</v>
      </c>
      <c r="E30" s="5">
        <v>32880</v>
      </c>
      <c r="F30" s="10">
        <f t="shared" ref="F30:F44" si="2">E30/E$49</f>
        <v>2.4343625015420217E-3</v>
      </c>
      <c r="H30" s="18" t="s">
        <v>6</v>
      </c>
      <c r="I30" s="19"/>
      <c r="J30" s="19"/>
      <c r="K30" s="20">
        <f t="shared" ref="K30:K49" si="3">SUM(F8,L8,F30)/3</f>
        <v>5.9544815316385285E-3</v>
      </c>
    </row>
    <row r="31" spans="2:15" s="2" customFormat="1" ht="11.25">
      <c r="B31" s="9" t="s">
        <v>7</v>
      </c>
      <c r="E31" s="5">
        <v>61158</v>
      </c>
      <c r="F31" s="10">
        <f t="shared" si="2"/>
        <v>4.5280030982149319E-3</v>
      </c>
      <c r="H31" s="18" t="s">
        <v>7</v>
      </c>
      <c r="I31" s="19"/>
      <c r="J31" s="19"/>
      <c r="K31" s="20">
        <f t="shared" si="3"/>
        <v>8.2139841832383678E-3</v>
      </c>
    </row>
    <row r="32" spans="2:15" s="2" customFormat="1" ht="11.25">
      <c r="B32" s="9" t="s">
        <v>8</v>
      </c>
      <c r="E32" s="5">
        <v>25800</v>
      </c>
      <c r="F32" s="10">
        <f t="shared" si="2"/>
        <v>1.9101749555895428E-3</v>
      </c>
      <c r="H32" s="18" t="s">
        <v>8</v>
      </c>
      <c r="I32" s="19"/>
      <c r="J32" s="19"/>
      <c r="K32" s="20">
        <f t="shared" si="3"/>
        <v>8.4369245665447713E-3</v>
      </c>
    </row>
    <row r="33" spans="2:11" s="2" customFormat="1" ht="11.25">
      <c r="B33" s="9" t="s">
        <v>9</v>
      </c>
      <c r="E33" s="5">
        <v>309360</v>
      </c>
      <c r="F33" s="10">
        <f t="shared" si="2"/>
        <v>2.2904330397720191E-2</v>
      </c>
      <c r="H33" s="18" t="s">
        <v>9</v>
      </c>
      <c r="I33" s="19"/>
      <c r="J33" s="19"/>
      <c r="K33" s="20">
        <f t="shared" si="3"/>
        <v>1.8876443945997114E-2</v>
      </c>
    </row>
    <row r="34" spans="2:11" s="2" customFormat="1" ht="11.25">
      <c r="B34" s="9" t="s">
        <v>10</v>
      </c>
      <c r="E34" s="5">
        <v>782000.04</v>
      </c>
      <c r="F34" s="10">
        <f t="shared" si="2"/>
        <v>5.7897553941008553E-2</v>
      </c>
      <c r="H34" s="18" t="s">
        <v>10</v>
      </c>
      <c r="I34" s="19"/>
      <c r="J34" s="19"/>
      <c r="K34" s="20">
        <f t="shared" si="3"/>
        <v>6.4763736648867823E-2</v>
      </c>
    </row>
    <row r="35" spans="2:11" s="2" customFormat="1" ht="11.25">
      <c r="B35" s="9" t="s">
        <v>11</v>
      </c>
      <c r="E35" s="5">
        <v>206400</v>
      </c>
      <c r="F35" s="10">
        <f t="shared" si="2"/>
        <v>1.5281399644716342E-2</v>
      </c>
      <c r="H35" s="18" t="s">
        <v>11</v>
      </c>
      <c r="I35" s="19"/>
      <c r="J35" s="19"/>
      <c r="K35" s="20">
        <f t="shared" si="3"/>
        <v>1.1673203241462477E-2</v>
      </c>
    </row>
    <row r="36" spans="2:11" s="2" customFormat="1" ht="11.25">
      <c r="B36" s="9" t="s">
        <v>12</v>
      </c>
      <c r="E36" s="5">
        <v>21000</v>
      </c>
      <c r="F36" s="10">
        <f t="shared" si="2"/>
        <v>1.5547935685031162E-3</v>
      </c>
      <c r="H36" s="18" t="s">
        <v>12</v>
      </c>
      <c r="I36" s="19"/>
      <c r="J36" s="19"/>
      <c r="K36" s="20">
        <f t="shared" si="3"/>
        <v>1.8451060697046988E-3</v>
      </c>
    </row>
    <row r="37" spans="2:11" s="2" customFormat="1" ht="11.25">
      <c r="B37" s="9" t="s">
        <v>13</v>
      </c>
      <c r="E37" s="5">
        <v>94056</v>
      </c>
      <c r="F37" s="10">
        <f t="shared" si="2"/>
        <v>6.9636982799585285E-3</v>
      </c>
      <c r="H37" s="18" t="s">
        <v>13</v>
      </c>
      <c r="I37" s="19"/>
      <c r="J37" s="19"/>
      <c r="K37" s="20">
        <f t="shared" si="3"/>
        <v>7.39383137759106E-3</v>
      </c>
    </row>
    <row r="38" spans="2:11" s="2" customFormat="1" ht="11.25">
      <c r="B38" s="9" t="s">
        <v>14</v>
      </c>
      <c r="E38" s="5">
        <v>42000</v>
      </c>
      <c r="F38" s="10">
        <f t="shared" si="2"/>
        <v>3.1095871370062323E-3</v>
      </c>
      <c r="H38" s="18" t="s">
        <v>14</v>
      </c>
      <c r="I38" s="19"/>
      <c r="J38" s="19"/>
      <c r="K38" s="20">
        <f t="shared" si="3"/>
        <v>3.1572093528660673E-3</v>
      </c>
    </row>
    <row r="39" spans="2:11" s="2" customFormat="1" ht="11.25">
      <c r="B39" s="9" t="s">
        <v>15</v>
      </c>
      <c r="E39" s="5">
        <v>172200</v>
      </c>
      <c r="F39" s="10">
        <f t="shared" si="2"/>
        <v>1.2749307261725552E-2</v>
      </c>
      <c r="H39" s="18" t="s">
        <v>15</v>
      </c>
      <c r="I39" s="19"/>
      <c r="J39" s="19"/>
      <c r="K39" s="20">
        <f t="shared" si="3"/>
        <v>9.6962644005225123E-3</v>
      </c>
    </row>
    <row r="40" spans="2:11" s="2" customFormat="1" ht="11.25">
      <c r="B40" s="9" t="s">
        <v>16</v>
      </c>
      <c r="E40" s="5">
        <v>42000</v>
      </c>
      <c r="F40" s="10">
        <f t="shared" si="2"/>
        <v>3.1095871370062323E-3</v>
      </c>
      <c r="H40" s="18" t="s">
        <v>16</v>
      </c>
      <c r="I40" s="19"/>
      <c r="J40" s="19"/>
      <c r="K40" s="20">
        <f t="shared" si="3"/>
        <v>3.2224268003593973E-3</v>
      </c>
    </row>
    <row r="41" spans="2:11" s="2" customFormat="1" ht="11.25">
      <c r="B41" s="9" t="s">
        <v>17</v>
      </c>
      <c r="E41" s="26">
        <v>1423200</v>
      </c>
      <c r="F41" s="10">
        <f t="shared" si="2"/>
        <v>0.10537058127112547</v>
      </c>
      <c r="H41" s="18" t="s">
        <v>17</v>
      </c>
      <c r="I41" s="19"/>
      <c r="J41" s="19"/>
      <c r="K41" s="20">
        <f t="shared" si="3"/>
        <v>6.486685512617614E-2</v>
      </c>
    </row>
    <row r="42" spans="2:11" s="2" customFormat="1" ht="11.25">
      <c r="B42" s="9" t="s">
        <v>18</v>
      </c>
      <c r="E42" s="26">
        <v>402936</v>
      </c>
      <c r="F42" s="10">
        <f t="shared" si="2"/>
        <v>2.9832490538970077E-2</v>
      </c>
      <c r="H42" s="18" t="s">
        <v>18</v>
      </c>
      <c r="I42" s="19"/>
      <c r="J42" s="19"/>
      <c r="K42" s="20">
        <f t="shared" si="3"/>
        <v>3.9798210958823833E-2</v>
      </c>
    </row>
    <row r="43" spans="2:11" s="2" customFormat="1" ht="11.25">
      <c r="B43" s="9" t="s">
        <v>19</v>
      </c>
      <c r="E43" s="26">
        <v>1378800</v>
      </c>
      <c r="F43" s="10">
        <f t="shared" si="2"/>
        <v>0.10208330344057602</v>
      </c>
      <c r="H43" s="18" t="s">
        <v>19</v>
      </c>
      <c r="I43" s="19"/>
      <c r="J43" s="19"/>
      <c r="K43" s="20">
        <f t="shared" si="3"/>
        <v>0.10393503462750658</v>
      </c>
    </row>
    <row r="44" spans="2:11" s="2" customFormat="1" ht="11.25">
      <c r="B44" s="9" t="s">
        <v>20</v>
      </c>
      <c r="E44" s="26">
        <v>6000</v>
      </c>
      <c r="F44" s="10">
        <f t="shared" si="2"/>
        <v>4.4422673385803319E-4</v>
      </c>
      <c r="H44" s="18" t="s">
        <v>20</v>
      </c>
      <c r="I44" s="19"/>
      <c r="J44" s="19"/>
      <c r="K44" s="20">
        <f t="shared" si="3"/>
        <v>2.8321830022676035E-3</v>
      </c>
    </row>
    <row r="45" spans="2:11" s="2" customFormat="1" ht="11.25">
      <c r="B45" s="9" t="s">
        <v>21</v>
      </c>
      <c r="E45" s="26">
        <v>423264</v>
      </c>
      <c r="F45" s="10">
        <f t="shared" ref="F45:F46" si="4">E45/E$49</f>
        <v>3.1337530713281096E-2</v>
      </c>
      <c r="H45" s="18" t="s">
        <v>21</v>
      </c>
      <c r="I45" s="19"/>
      <c r="J45" s="19"/>
      <c r="K45" s="20">
        <f t="shared" si="3"/>
        <v>3.0236992011139052E-2</v>
      </c>
    </row>
    <row r="46" spans="2:11" s="2" customFormat="1" ht="11.25">
      <c r="B46" s="9" t="s">
        <v>22</v>
      </c>
      <c r="E46" s="26">
        <v>158400</v>
      </c>
      <c r="F46" s="10">
        <f t="shared" si="4"/>
        <v>1.1727585773852077E-2</v>
      </c>
      <c r="H46" s="18" t="s">
        <v>22</v>
      </c>
      <c r="I46" s="19"/>
      <c r="J46" s="19"/>
      <c r="K46" s="20">
        <f t="shared" si="3"/>
        <v>4.6795464972634801E-3</v>
      </c>
    </row>
    <row r="47" spans="2:11" s="2" customFormat="1" ht="11.25">
      <c r="B47" s="9" t="s">
        <v>23</v>
      </c>
      <c r="E47" s="26">
        <v>6861282.6000000006</v>
      </c>
      <c r="F47" s="10">
        <f>E47/E$49</f>
        <v>0.50799419324582573</v>
      </c>
      <c r="H47" s="18" t="s">
        <v>23</v>
      </c>
      <c r="I47" s="19"/>
      <c r="J47" s="19"/>
      <c r="K47" s="20">
        <f t="shared" si="3"/>
        <v>0.55422972863022135</v>
      </c>
    </row>
    <row r="48" spans="2:11" s="2" customFormat="1" ht="11.25">
      <c r="B48" s="9" t="s">
        <v>24</v>
      </c>
      <c r="E48" s="26">
        <v>1063879.56</v>
      </c>
      <c r="F48" s="10">
        <f>E48/E$49</f>
        <v>7.8767290359520251E-2</v>
      </c>
      <c r="H48" s="18" t="s">
        <v>24</v>
      </c>
      <c r="I48" s="19"/>
      <c r="J48" s="19"/>
      <c r="K48" s="20">
        <f t="shared" si="3"/>
        <v>5.6187837027809086E-2</v>
      </c>
    </row>
    <row r="49" spans="2:13" s="2" customFormat="1" ht="11.25">
      <c r="B49" s="11"/>
      <c r="C49" s="11"/>
      <c r="D49" s="11"/>
      <c r="E49" s="12">
        <v>13506616.200000001</v>
      </c>
      <c r="F49" s="13">
        <f>E49/E$49</f>
        <v>1</v>
      </c>
      <c r="H49" s="21" t="s">
        <v>26</v>
      </c>
      <c r="I49" s="15"/>
      <c r="J49" s="15"/>
      <c r="K49" s="22">
        <f t="shared" si="3"/>
        <v>1</v>
      </c>
    </row>
    <row r="50" spans="2:13">
      <c r="B50" s="2"/>
      <c r="C50" s="2"/>
      <c r="D50" s="2"/>
      <c r="E50" s="2"/>
      <c r="F50" s="2"/>
      <c r="G50" s="2"/>
      <c r="H50" s="2"/>
      <c r="I50" s="2"/>
      <c r="J50" s="14"/>
      <c r="K50" s="14"/>
      <c r="L50" s="14"/>
    </row>
    <row r="51" spans="2:13">
      <c r="B51" s="2"/>
      <c r="C51" s="2"/>
      <c r="D51" s="2"/>
      <c r="E51" s="2"/>
      <c r="F51" s="2"/>
      <c r="G51" s="2"/>
      <c r="H51" s="2"/>
      <c r="I51" s="2"/>
      <c r="J51" s="14"/>
      <c r="K51" s="23"/>
      <c r="L51" s="14"/>
      <c r="M51" s="14"/>
    </row>
    <row r="52" spans="2:13">
      <c r="K52" s="24"/>
      <c r="L52" s="2"/>
      <c r="M52" s="2"/>
    </row>
  </sheetData>
  <pageMargins left="0.5" right="0.5" top="0.5" bottom="0.55000000000000004" header="0.3" footer="0.3"/>
  <pageSetup scale="85" fitToHeight="0" orientation="landscape" r:id="rId1"/>
  <headerFooter>
    <oddFooter>&amp;L&amp;8&amp;Z
&amp;F&amp;R&amp;5Case No. 2022-00432
Bluegrass Water's Response to OAG 1-43
Exhibit OAG 1-43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19c5758-d311-4f49-8eb7-a0c37216249c">
      <UserInfo>
        <DisplayName>Daniel Janowiak</DisplayName>
        <AccountId>24</AccountId>
        <AccountType/>
      </UserInfo>
      <UserInfo>
        <DisplayName>Brent Thies</DisplayName>
        <AccountId>22</AccountId>
        <AccountType/>
      </UserInfo>
    </SharedWithUsers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203EF-1E28-4FD7-8951-1A4C569E5EE6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19c5758-d311-4f49-8eb7-a0c37216249c"/>
    <ds:schemaRef ds:uri="http://purl.org/dc/terms/"/>
    <ds:schemaRef ds:uri="cc29f954-72e5-4988-94c8-6074c4013e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8805C4-02D7-45FA-B641-F159FF3AB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7A28BF-1215-4B2C-AB72-D45BE17BA8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OHA</vt:lpstr>
      <vt:lpstr>OHA!Print_Area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Pwm</dc:creator>
  <cp:keywords/>
  <dc:description/>
  <cp:lastModifiedBy>INGLE, KERRY</cp:lastModifiedBy>
  <cp:revision/>
  <dcterms:created xsi:type="dcterms:W3CDTF">2019-07-17T18:42:02Z</dcterms:created>
  <dcterms:modified xsi:type="dcterms:W3CDTF">2023-05-11T15:52:37Z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