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1" r:id="rId1"/>
  </sheets>
  <definedNames>
    <definedName name="_xlnm.Print_Area" localSheetId="0">OHA!$B$1:$M$45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1" i="1" s="1"/>
  <c r="K25" i="1"/>
  <c r="L20" i="1" l="1"/>
  <c r="L21" i="1"/>
  <c r="F39" i="1"/>
  <c r="F40" i="1"/>
  <c r="L13" i="1"/>
  <c r="L19" i="1"/>
  <c r="F42" i="1"/>
  <c r="F33" i="1"/>
  <c r="F43" i="1"/>
  <c r="F44" i="1"/>
  <c r="E25" i="1" l="1"/>
  <c r="F21" i="1" s="1"/>
  <c r="K41" i="1" s="1"/>
  <c r="F19" i="1" l="1"/>
  <c r="K39" i="1" s="1"/>
  <c r="F20" i="1"/>
  <c r="K40" i="1" s="1"/>
  <c r="F24" i="1"/>
  <c r="F13" i="1"/>
  <c r="K33" i="1" s="1"/>
  <c r="F23" i="1"/>
  <c r="F22" i="1"/>
  <c r="F45" i="1" l="1"/>
  <c r="F25" i="1"/>
  <c r="L25" i="1" l="1"/>
  <c r="K45" i="1" s="1"/>
  <c r="L23" i="1"/>
  <c r="K43" i="1" s="1"/>
  <c r="L24" i="1"/>
  <c r="K44" i="1" s="1"/>
  <c r="L22" i="1"/>
  <c r="K42" i="1" s="1"/>
  <c r="F16" i="1"/>
  <c r="F11" i="1"/>
  <c r="F12" i="1"/>
  <c r="F8" i="1"/>
  <c r="F17" i="1"/>
  <c r="F28" i="1"/>
  <c r="F32" i="1"/>
  <c r="F37" i="1"/>
  <c r="F31" i="1"/>
  <c r="F9" i="1"/>
  <c r="F14" i="1"/>
  <c r="F18" i="1"/>
  <c r="F29" i="1"/>
  <c r="F34" i="1"/>
  <c r="F38" i="1"/>
  <c r="F36" i="1"/>
  <c r="F10" i="1"/>
  <c r="F15" i="1"/>
  <c r="F30" i="1"/>
  <c r="F35" i="1"/>
  <c r="L14" i="1"/>
  <c r="L18" i="1"/>
  <c r="L15" i="1"/>
  <c r="L9" i="1"/>
  <c r="L10" i="1"/>
  <c r="L11" i="1"/>
  <c r="L16" i="1"/>
  <c r="L8" i="1"/>
  <c r="L12" i="1"/>
  <c r="L17" i="1"/>
  <c r="K37" i="1" l="1"/>
  <c r="K34" i="1"/>
  <c r="K32" i="1"/>
  <c r="K29" i="1"/>
  <c r="K36" i="1"/>
  <c r="K35" i="1"/>
  <c r="K31" i="1"/>
  <c r="K30" i="1"/>
  <c r="K38" i="1"/>
  <c r="K28" i="1"/>
</calcChain>
</file>

<file path=xl/sharedStrings.xml><?xml version="1.0" encoding="utf-8"?>
<sst xmlns="http://schemas.openxmlformats.org/spreadsheetml/2006/main" count="82" uniqueCount="26">
  <si>
    <t>CSWR, LLC</t>
  </si>
  <si>
    <t>Overhead Allocation</t>
  </si>
  <si>
    <t>Q4 - 2021</t>
  </si>
  <si>
    <t>Utility Plant in Service</t>
  </si>
  <si>
    <t>Amount</t>
  </si>
  <si>
    <t>Percent</t>
  </si>
  <si>
    <t>Hillcrest</t>
  </si>
  <si>
    <t>Raccoon Creek</t>
  </si>
  <si>
    <t>Indian Hills</t>
  </si>
  <si>
    <t>Elm Hills</t>
  </si>
  <si>
    <t>Confluence Rivers</t>
  </si>
  <si>
    <t>Osage</t>
  </si>
  <si>
    <t>Hayden's Place</t>
  </si>
  <si>
    <t>St. Joseph's Glen</t>
  </si>
  <si>
    <t>Sebastian Lake</t>
  </si>
  <si>
    <t>Eagle Ridge</t>
  </si>
  <si>
    <t>Oak Hill</t>
  </si>
  <si>
    <t>CSWR-Texas</t>
  </si>
  <si>
    <t>Limestone</t>
  </si>
  <si>
    <t>Great River</t>
  </si>
  <si>
    <t>Flushing Meadows</t>
  </si>
  <si>
    <t>Magnolia</t>
  </si>
  <si>
    <t>Bluegrass</t>
  </si>
  <si>
    <t>Direct Labor</t>
  </si>
  <si>
    <t>Total Overhead Allocation</t>
  </si>
  <si>
    <t>Customer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</si>
</sst>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showGridLines="0" tabSelected="1" view="pageLayout" topLeftCell="A34" zoomScaleNormal="100" workbookViewId="0">
      <selection activeCell="Q51" sqref="Q51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1.140625" style="1" bestFit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3" width="1.5703125" style="1" customWidth="1"/>
    <col min="14" max="16384" width="8.7109375" style="1"/>
  </cols>
  <sheetData>
    <row r="1" spans="2:13">
      <c r="B1" s="2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>
      <c r="B7" s="4" t="s">
        <v>3</v>
      </c>
      <c r="C7" s="5"/>
      <c r="D7" s="5"/>
      <c r="E7" s="6" t="s">
        <v>4</v>
      </c>
      <c r="F7" s="6" t="s">
        <v>5</v>
      </c>
      <c r="G7" s="2"/>
      <c r="H7" s="4" t="s">
        <v>25</v>
      </c>
      <c r="I7" s="5"/>
      <c r="J7" s="5"/>
      <c r="K7" s="6" t="s">
        <v>4</v>
      </c>
      <c r="L7" s="6" t="s">
        <v>5</v>
      </c>
      <c r="M7" s="2"/>
    </row>
    <row r="8" spans="2:13" s="2" customFormat="1" ht="11.25">
      <c r="B8" s="7" t="s">
        <v>6</v>
      </c>
      <c r="E8" s="3">
        <v>1151000</v>
      </c>
      <c r="F8" s="8">
        <f t="shared" ref="F8:F25" si="0">E8/E$25</f>
        <v>1.0946267237280077E-2</v>
      </c>
      <c r="H8" s="7" t="s">
        <v>6</v>
      </c>
      <c r="K8" s="3">
        <v>499</v>
      </c>
      <c r="L8" s="8">
        <f t="shared" ref="L8:L25" si="1">K8/K$25</f>
        <v>8.490726561170666E-3</v>
      </c>
    </row>
    <row r="9" spans="2:13" s="2" customFormat="1" ht="11.25">
      <c r="B9" s="7" t="s">
        <v>7</v>
      </c>
      <c r="E9" s="3">
        <v>1722000</v>
      </c>
      <c r="F9" s="8">
        <f t="shared" si="0"/>
        <v>1.6376604850213979E-2</v>
      </c>
      <c r="H9" s="7" t="s">
        <v>7</v>
      </c>
      <c r="K9" s="3">
        <v>529</v>
      </c>
      <c r="L9" s="8">
        <f t="shared" si="1"/>
        <v>9.0011910838863358E-3</v>
      </c>
    </row>
    <row r="10" spans="2:13" s="2" customFormat="1" ht="11.25">
      <c r="B10" s="7" t="s">
        <v>8</v>
      </c>
      <c r="E10" s="3">
        <v>1894000</v>
      </c>
      <c r="F10" s="8">
        <f t="shared" si="0"/>
        <v>1.8012363290537327E-2</v>
      </c>
      <c r="H10" s="7" t="s">
        <v>8</v>
      </c>
      <c r="K10" s="3">
        <v>669</v>
      </c>
      <c r="L10" s="8">
        <f t="shared" si="1"/>
        <v>1.1383358856559469E-2</v>
      </c>
    </row>
    <row r="11" spans="2:13" s="2" customFormat="1" ht="11.25">
      <c r="B11" s="7" t="s">
        <v>9</v>
      </c>
      <c r="E11" s="3">
        <v>3022000</v>
      </c>
      <c r="F11" s="8">
        <f t="shared" si="0"/>
        <v>2.8739895387541608E-2</v>
      </c>
      <c r="H11" s="7" t="s">
        <v>9</v>
      </c>
      <c r="K11" s="3">
        <v>817</v>
      </c>
      <c r="L11" s="8">
        <f t="shared" si="1"/>
        <v>1.3901650501956781E-2</v>
      </c>
    </row>
    <row r="12" spans="2:13" s="2" customFormat="1" ht="11.25">
      <c r="B12" s="7" t="s">
        <v>10</v>
      </c>
      <c r="E12" s="3">
        <v>8010000</v>
      </c>
      <c r="F12" s="8">
        <f t="shared" si="0"/>
        <v>7.6176890156918683E-2</v>
      </c>
      <c r="H12" s="7" t="s">
        <v>10</v>
      </c>
      <c r="K12" s="3">
        <v>4928</v>
      </c>
      <c r="L12" s="8">
        <f t="shared" si="1"/>
        <v>8.3852305598094271E-2</v>
      </c>
    </row>
    <row r="13" spans="2:13" s="2" customFormat="1" ht="11.25">
      <c r="B13" s="7" t="s">
        <v>11</v>
      </c>
      <c r="E13" s="3">
        <v>802000</v>
      </c>
      <c r="F13" s="8">
        <f t="shared" si="0"/>
        <v>7.6271992391821206E-3</v>
      </c>
      <c r="H13" s="7" t="s">
        <v>11</v>
      </c>
      <c r="K13" s="3">
        <v>764</v>
      </c>
      <c r="L13" s="8">
        <f t="shared" si="1"/>
        <v>1.2999829845159095E-2</v>
      </c>
    </row>
    <row r="14" spans="2:13" s="2" customFormat="1" ht="11.25">
      <c r="B14" s="7" t="s">
        <v>12</v>
      </c>
      <c r="E14" s="3">
        <v>310000</v>
      </c>
      <c r="F14" s="8">
        <f t="shared" si="0"/>
        <v>2.9481692819781267E-3</v>
      </c>
      <c r="H14" s="7" t="s">
        <v>12</v>
      </c>
      <c r="K14" s="3">
        <v>122</v>
      </c>
      <c r="L14" s="8">
        <f t="shared" si="1"/>
        <v>2.07588905904373E-3</v>
      </c>
    </row>
    <row r="15" spans="2:13" s="2" customFormat="1" ht="11.25">
      <c r="B15" s="7" t="s">
        <v>13</v>
      </c>
      <c r="E15" s="3">
        <v>1097000</v>
      </c>
      <c r="F15" s="8">
        <f t="shared" si="0"/>
        <v>1.0432715168806467E-2</v>
      </c>
      <c r="H15" s="7" t="s">
        <v>13</v>
      </c>
      <c r="K15" s="3">
        <v>451</v>
      </c>
      <c r="L15" s="8">
        <f t="shared" si="1"/>
        <v>7.6739833248255914E-3</v>
      </c>
    </row>
    <row r="16" spans="2:13" s="2" customFormat="1" ht="11.25">
      <c r="B16" s="7" t="s">
        <v>14</v>
      </c>
      <c r="E16" s="3">
        <v>438000</v>
      </c>
      <c r="F16" s="8">
        <f t="shared" si="0"/>
        <v>4.1654778887303852E-3</v>
      </c>
      <c r="H16" s="7" t="s">
        <v>14</v>
      </c>
      <c r="K16" s="3">
        <v>219</v>
      </c>
      <c r="L16" s="8">
        <f t="shared" si="1"/>
        <v>3.7263910158244003E-3</v>
      </c>
    </row>
    <row r="17" spans="2:13" s="2" customFormat="1" ht="11.25">
      <c r="B17" s="7" t="s">
        <v>15</v>
      </c>
      <c r="E17" s="3">
        <v>1127000</v>
      </c>
      <c r="F17" s="8">
        <f t="shared" si="0"/>
        <v>1.0718021873514028E-2</v>
      </c>
      <c r="H17" s="7" t="s">
        <v>15</v>
      </c>
      <c r="K17" s="3">
        <v>254</v>
      </c>
      <c r="L17" s="8">
        <f t="shared" si="1"/>
        <v>4.3219329589926836E-3</v>
      </c>
    </row>
    <row r="18" spans="2:13" s="2" customFormat="1" ht="11.25">
      <c r="B18" s="7" t="s">
        <v>16</v>
      </c>
      <c r="E18" s="3">
        <v>514000</v>
      </c>
      <c r="F18" s="8">
        <f t="shared" si="0"/>
        <v>4.8882548739895386E-3</v>
      </c>
      <c r="H18" s="7" t="s">
        <v>16</v>
      </c>
      <c r="K18" s="3">
        <v>198</v>
      </c>
      <c r="L18" s="8">
        <f t="shared" si="1"/>
        <v>3.3690658499234303E-3</v>
      </c>
    </row>
    <row r="19" spans="2:13" s="2" customFormat="1" ht="11.25">
      <c r="B19" s="7" t="s">
        <v>17</v>
      </c>
      <c r="E19" s="24">
        <v>4608000</v>
      </c>
      <c r="F19" s="8">
        <f t="shared" si="0"/>
        <v>4.3823109843081312E-2</v>
      </c>
      <c r="H19" s="7" t="s">
        <v>17</v>
      </c>
      <c r="K19" s="24">
        <v>2707</v>
      </c>
      <c r="L19" s="8">
        <f t="shared" si="1"/>
        <v>4.6060915433044067E-2</v>
      </c>
    </row>
    <row r="20" spans="2:13" s="2" customFormat="1" ht="11.25">
      <c r="B20" s="7" t="s">
        <v>18</v>
      </c>
      <c r="E20" s="24">
        <v>2407000</v>
      </c>
      <c r="F20" s="8">
        <f t="shared" si="0"/>
        <v>2.2891107941036614E-2</v>
      </c>
      <c r="H20" s="7" t="s">
        <v>18</v>
      </c>
      <c r="K20" s="24">
        <v>755</v>
      </c>
      <c r="L20" s="8">
        <f t="shared" si="1"/>
        <v>1.2846690488344394E-2</v>
      </c>
    </row>
    <row r="21" spans="2:13" s="2" customFormat="1" ht="11.25">
      <c r="B21" s="7" t="s">
        <v>19</v>
      </c>
      <c r="E21" s="24">
        <v>5408000</v>
      </c>
      <c r="F21" s="8">
        <f t="shared" si="0"/>
        <v>5.1431288635282929E-2</v>
      </c>
      <c r="H21" s="7" t="s">
        <v>19</v>
      </c>
      <c r="K21" s="24">
        <v>6136</v>
      </c>
      <c r="L21" s="8">
        <f t="shared" si="1"/>
        <v>0.10440701037944529</v>
      </c>
    </row>
    <row r="22" spans="2:13" s="2" customFormat="1" ht="11.25">
      <c r="B22" s="7" t="s">
        <v>20</v>
      </c>
      <c r="E22" s="3">
        <v>545000</v>
      </c>
      <c r="F22" s="8">
        <f t="shared" si="0"/>
        <v>5.1830718021873513E-3</v>
      </c>
      <c r="H22" s="7" t="s">
        <v>20</v>
      </c>
      <c r="K22" s="3">
        <v>295</v>
      </c>
      <c r="L22" s="8">
        <f t="shared" si="1"/>
        <v>5.019567806704101E-3</v>
      </c>
    </row>
    <row r="23" spans="2:13" s="2" customFormat="1" ht="11.25">
      <c r="B23" s="7" t="s">
        <v>21</v>
      </c>
      <c r="E23" s="3">
        <v>67177000</v>
      </c>
      <c r="F23" s="8">
        <f t="shared" si="0"/>
        <v>0.63886828340466006</v>
      </c>
      <c r="H23" s="7" t="s">
        <v>21</v>
      </c>
      <c r="K23" s="24">
        <v>36019</v>
      </c>
      <c r="L23" s="8">
        <f t="shared" si="1"/>
        <v>0.61288072145652539</v>
      </c>
    </row>
    <row r="24" spans="2:13" s="2" customFormat="1" ht="11.25">
      <c r="B24" s="7" t="s">
        <v>22</v>
      </c>
      <c r="E24" s="3">
        <v>4918000</v>
      </c>
      <c r="F24" s="8">
        <f t="shared" si="0"/>
        <v>4.6771279125059441E-2</v>
      </c>
      <c r="H24" s="7" t="s">
        <v>22</v>
      </c>
      <c r="K24" s="24">
        <v>3408</v>
      </c>
      <c r="L24" s="8">
        <f t="shared" si="1"/>
        <v>5.7988769780500257E-2</v>
      </c>
    </row>
    <row r="25" spans="2:13" s="2" customFormat="1" ht="11.25">
      <c r="B25" s="9"/>
      <c r="C25" s="9"/>
      <c r="D25" s="9"/>
      <c r="E25" s="10">
        <f>SUM(E8:E24)</f>
        <v>105150000</v>
      </c>
      <c r="F25" s="11">
        <f t="shared" si="0"/>
        <v>1</v>
      </c>
      <c r="H25" s="9"/>
      <c r="I25" s="9"/>
      <c r="J25" s="9"/>
      <c r="K25" s="10">
        <f>SUM(K8:K24)</f>
        <v>58770</v>
      </c>
      <c r="L25" s="11">
        <f t="shared" si="1"/>
        <v>1</v>
      </c>
    </row>
    <row r="26" spans="2:13">
      <c r="B26" s="2"/>
      <c r="C26" s="2"/>
      <c r="D26" s="2"/>
      <c r="E26" s="2"/>
      <c r="F26" s="2"/>
      <c r="G26" s="2"/>
      <c r="H26" s="12"/>
      <c r="I26" s="12"/>
      <c r="J26" s="12"/>
      <c r="K26" s="12"/>
      <c r="L26" s="12"/>
      <c r="M26" s="2"/>
    </row>
    <row r="27" spans="2:13">
      <c r="B27" s="4" t="s">
        <v>23</v>
      </c>
      <c r="C27" s="5"/>
      <c r="D27" s="5"/>
      <c r="E27" s="6" t="s">
        <v>4</v>
      </c>
      <c r="F27" s="6" t="s">
        <v>5</v>
      </c>
      <c r="G27" s="2"/>
      <c r="H27" s="14" t="s">
        <v>1</v>
      </c>
      <c r="I27" s="15"/>
      <c r="J27" s="15"/>
      <c r="K27" s="15"/>
      <c r="L27" s="2"/>
    </row>
    <row r="28" spans="2:13" s="2" customFormat="1" ht="11.25">
      <c r="B28" s="7" t="s">
        <v>6</v>
      </c>
      <c r="E28" s="3">
        <v>20000</v>
      </c>
      <c r="F28" s="8">
        <f t="shared" ref="F28:F45" si="2">E28/E$45</f>
        <v>1.7993702204228521E-3</v>
      </c>
      <c r="H28" s="16" t="s">
        <v>6</v>
      </c>
      <c r="I28" s="17"/>
      <c r="J28" s="17"/>
      <c r="K28" s="18">
        <f t="shared" ref="K28:K45" si="3">SUM(F8,L8,F28)/3</f>
        <v>7.0787880062911984E-3</v>
      </c>
    </row>
    <row r="29" spans="2:13" s="2" customFormat="1" ht="11.25">
      <c r="B29" s="7" t="s">
        <v>7</v>
      </c>
      <c r="E29" s="3">
        <v>65000</v>
      </c>
      <c r="F29" s="8">
        <f t="shared" si="2"/>
        <v>5.8479532163742687E-3</v>
      </c>
      <c r="H29" s="16" t="s">
        <v>7</v>
      </c>
      <c r="I29" s="17"/>
      <c r="J29" s="17"/>
      <c r="K29" s="18">
        <f t="shared" si="3"/>
        <v>1.0408583050158194E-2</v>
      </c>
    </row>
    <row r="30" spans="2:13" s="2" customFormat="1" ht="11.25">
      <c r="B30" s="7" t="s">
        <v>8</v>
      </c>
      <c r="E30" s="3">
        <v>64000</v>
      </c>
      <c r="F30" s="8">
        <f t="shared" si="2"/>
        <v>5.7579847053531264E-3</v>
      </c>
      <c r="H30" s="16" t="s">
        <v>8</v>
      </c>
      <c r="I30" s="17"/>
      <c r="J30" s="17"/>
      <c r="K30" s="18">
        <f t="shared" si="3"/>
        <v>1.1717902284149975E-2</v>
      </c>
    </row>
    <row r="31" spans="2:13" s="2" customFormat="1" ht="11.25">
      <c r="B31" s="7" t="s">
        <v>9</v>
      </c>
      <c r="E31" s="3">
        <v>222000</v>
      </c>
      <c r="F31" s="8">
        <f t="shared" si="2"/>
        <v>1.9973009446693658E-2</v>
      </c>
      <c r="H31" s="16" t="s">
        <v>9</v>
      </c>
      <c r="I31" s="17"/>
      <c r="J31" s="17"/>
      <c r="K31" s="18">
        <f t="shared" si="3"/>
        <v>2.087151844539735E-2</v>
      </c>
    </row>
    <row r="32" spans="2:13" s="2" customFormat="1" ht="11.25">
      <c r="B32" s="7" t="s">
        <v>10</v>
      </c>
      <c r="E32" s="3">
        <v>862000</v>
      </c>
      <c r="F32" s="8">
        <f t="shared" si="2"/>
        <v>7.755285650022492E-2</v>
      </c>
      <c r="H32" s="16" t="s">
        <v>10</v>
      </c>
      <c r="I32" s="17"/>
      <c r="J32" s="17"/>
      <c r="K32" s="18">
        <f t="shared" si="3"/>
        <v>7.9194017418412629E-2</v>
      </c>
    </row>
    <row r="33" spans="2:13" s="2" customFormat="1" ht="11.25">
      <c r="B33" s="7" t="s">
        <v>11</v>
      </c>
      <c r="E33" s="3">
        <v>208000</v>
      </c>
      <c r="F33" s="8">
        <f t="shared" si="2"/>
        <v>1.8713450292397661E-2</v>
      </c>
      <c r="H33" s="16" t="s">
        <v>11</v>
      </c>
      <c r="I33" s="17"/>
      <c r="J33" s="17"/>
      <c r="K33" s="18">
        <f t="shared" si="3"/>
        <v>1.3113493125579625E-2</v>
      </c>
    </row>
    <row r="34" spans="2:13" s="2" customFormat="1" ht="11.25">
      <c r="B34" s="7" t="s">
        <v>12</v>
      </c>
      <c r="E34" s="3">
        <v>23000</v>
      </c>
      <c r="F34" s="8">
        <f t="shared" si="2"/>
        <v>2.0692757534862796E-3</v>
      </c>
      <c r="H34" s="16" t="s">
        <v>12</v>
      </c>
      <c r="I34" s="17"/>
      <c r="J34" s="17"/>
      <c r="K34" s="18">
        <f t="shared" si="3"/>
        <v>2.3644446981693785E-3</v>
      </c>
    </row>
    <row r="35" spans="2:13" s="2" customFormat="1" ht="11.25">
      <c r="B35" s="7" t="s">
        <v>13</v>
      </c>
      <c r="E35" s="3">
        <v>118000</v>
      </c>
      <c r="F35" s="8">
        <f t="shared" si="2"/>
        <v>1.0616284300494827E-2</v>
      </c>
      <c r="H35" s="16" t="s">
        <v>13</v>
      </c>
      <c r="I35" s="17"/>
      <c r="J35" s="17"/>
      <c r="K35" s="18">
        <f t="shared" si="3"/>
        <v>9.574327598042295E-3</v>
      </c>
    </row>
    <row r="36" spans="2:13" s="2" customFormat="1" ht="11.25">
      <c r="B36" s="7" t="s">
        <v>14</v>
      </c>
      <c r="E36" s="3">
        <v>43000</v>
      </c>
      <c r="F36" s="8">
        <f t="shared" si="2"/>
        <v>3.8686459739091317E-3</v>
      </c>
      <c r="H36" s="16" t="s">
        <v>14</v>
      </c>
      <c r="I36" s="17"/>
      <c r="J36" s="17"/>
      <c r="K36" s="18">
        <f t="shared" si="3"/>
        <v>3.9201716261546386E-3</v>
      </c>
    </row>
    <row r="37" spans="2:13" s="2" customFormat="1" ht="11.25">
      <c r="B37" s="7" t="s">
        <v>15</v>
      </c>
      <c r="E37" s="3">
        <v>109000</v>
      </c>
      <c r="F37" s="8">
        <f t="shared" si="2"/>
        <v>9.8065677013045426E-3</v>
      </c>
      <c r="H37" s="16" t="s">
        <v>15</v>
      </c>
      <c r="I37" s="17"/>
      <c r="J37" s="17"/>
      <c r="K37" s="18">
        <f t="shared" si="3"/>
        <v>8.282174177937085E-3</v>
      </c>
    </row>
    <row r="38" spans="2:13" s="2" customFormat="1" ht="11.25">
      <c r="B38" s="7" t="s">
        <v>16</v>
      </c>
      <c r="E38" s="3">
        <v>46000</v>
      </c>
      <c r="F38" s="8">
        <f t="shared" si="2"/>
        <v>4.1385515069725593E-3</v>
      </c>
      <c r="H38" s="16" t="s">
        <v>16</v>
      </c>
      <c r="I38" s="17"/>
      <c r="J38" s="17"/>
      <c r="K38" s="18">
        <f t="shared" si="3"/>
        <v>4.1319574102951758E-3</v>
      </c>
    </row>
    <row r="39" spans="2:13" s="2" customFormat="1" ht="11.25">
      <c r="B39" s="7" t="s">
        <v>17</v>
      </c>
      <c r="E39" s="24">
        <v>904000</v>
      </c>
      <c r="F39" s="8">
        <f t="shared" si="2"/>
        <v>8.1331533963112906E-2</v>
      </c>
      <c r="H39" s="16" t="s">
        <v>17</v>
      </c>
      <c r="I39" s="17"/>
      <c r="J39" s="17"/>
      <c r="K39" s="18">
        <f t="shared" si="3"/>
        <v>5.7071853079746097E-2</v>
      </c>
    </row>
    <row r="40" spans="2:13" s="2" customFormat="1" ht="11.25">
      <c r="B40" s="7" t="s">
        <v>18</v>
      </c>
      <c r="E40" s="24">
        <v>132000</v>
      </c>
      <c r="F40" s="8">
        <f t="shared" si="2"/>
        <v>1.1875843454790824E-2</v>
      </c>
      <c r="H40" s="16" t="s">
        <v>18</v>
      </c>
      <c r="I40" s="17"/>
      <c r="J40" s="17"/>
      <c r="K40" s="18">
        <f t="shared" si="3"/>
        <v>1.5871213961390612E-2</v>
      </c>
    </row>
    <row r="41" spans="2:13" s="2" customFormat="1" ht="11.25">
      <c r="B41" s="7" t="s">
        <v>19</v>
      </c>
      <c r="E41" s="24">
        <v>948000</v>
      </c>
      <c r="F41" s="8">
        <f t="shared" si="2"/>
        <v>8.5290148448043182E-2</v>
      </c>
      <c r="H41" s="16" t="s">
        <v>19</v>
      </c>
      <c r="I41" s="17"/>
      <c r="J41" s="17"/>
      <c r="K41" s="18">
        <f t="shared" si="3"/>
        <v>8.0376149154257129E-2</v>
      </c>
    </row>
    <row r="42" spans="2:13" s="2" customFormat="1" ht="11.25">
      <c r="B42" s="7" t="s">
        <v>20</v>
      </c>
      <c r="E42" s="24">
        <v>61000</v>
      </c>
      <c r="F42" s="8">
        <f t="shared" si="2"/>
        <v>5.4880791722896989E-3</v>
      </c>
      <c r="H42" s="16" t="s">
        <v>20</v>
      </c>
      <c r="I42" s="17"/>
      <c r="J42" s="17"/>
      <c r="K42" s="18">
        <f t="shared" si="3"/>
        <v>5.2302395937270504E-3</v>
      </c>
    </row>
    <row r="43" spans="2:13" s="2" customFormat="1" ht="11.25">
      <c r="B43" s="7" t="s">
        <v>21</v>
      </c>
      <c r="E43" s="24">
        <v>6121000</v>
      </c>
      <c r="F43" s="8">
        <f t="shared" si="2"/>
        <v>0.55069725596041386</v>
      </c>
      <c r="H43" s="16" t="s">
        <v>21</v>
      </c>
      <c r="I43" s="17"/>
      <c r="J43" s="17"/>
      <c r="K43" s="18">
        <f t="shared" si="3"/>
        <v>0.60081542027386636</v>
      </c>
    </row>
    <row r="44" spans="2:13" s="2" customFormat="1" ht="11.25">
      <c r="B44" s="7" t="s">
        <v>22</v>
      </c>
      <c r="E44" s="24">
        <v>1169000</v>
      </c>
      <c r="F44" s="8">
        <f t="shared" si="2"/>
        <v>0.1051731893837157</v>
      </c>
      <c r="H44" s="16" t="s">
        <v>22</v>
      </c>
      <c r="I44" s="17"/>
      <c r="J44" s="17"/>
      <c r="K44" s="18">
        <f t="shared" si="3"/>
        <v>6.9977746096425139E-2</v>
      </c>
    </row>
    <row r="45" spans="2:13" s="2" customFormat="1" ht="11.25">
      <c r="B45" s="9"/>
      <c r="C45" s="9"/>
      <c r="D45" s="9"/>
      <c r="E45" s="10">
        <f>SUM(E28:E44)</f>
        <v>11115000</v>
      </c>
      <c r="F45" s="11">
        <f t="shared" si="2"/>
        <v>1</v>
      </c>
      <c r="H45" s="19" t="s">
        <v>24</v>
      </c>
      <c r="I45" s="13"/>
      <c r="J45" s="13"/>
      <c r="K45" s="20">
        <f t="shared" si="3"/>
        <v>1</v>
      </c>
    </row>
    <row r="46" spans="2:13">
      <c r="B46" s="2"/>
      <c r="C46" s="2"/>
      <c r="D46" s="2"/>
      <c r="E46" s="2"/>
      <c r="F46" s="2"/>
      <c r="G46" s="2"/>
      <c r="H46" s="2"/>
      <c r="I46" s="2"/>
      <c r="J46" s="12"/>
      <c r="K46" s="12"/>
      <c r="L46" s="12"/>
      <c r="M46" s="12"/>
    </row>
    <row r="47" spans="2:13">
      <c r="B47" s="2"/>
      <c r="C47" s="2"/>
      <c r="D47" s="2"/>
      <c r="E47" s="2"/>
      <c r="F47" s="2"/>
      <c r="G47" s="2"/>
      <c r="H47" s="2"/>
      <c r="I47" s="2"/>
      <c r="J47" s="12"/>
      <c r="K47" s="21"/>
      <c r="L47" s="12"/>
      <c r="M47" s="12"/>
    </row>
    <row r="48" spans="2:13">
      <c r="K48" s="22"/>
      <c r="L48" s="2"/>
      <c r="M48" s="2"/>
    </row>
  </sheetData>
  <pageMargins left="0.5" right="0.5" top="0.5" bottom="0.55000000000000004" header="0.3" footer="0.3"/>
  <pageSetup scale="85" fitToHeight="0" orientation="landscape" r:id="rId1"/>
  <headerFooter>
    <oddFooter>&amp;L&amp;8&amp;Z
&amp;F&amp;R&amp;5Case No. 2022-00432
Bluegrass Water's Response to OAG 1-43
Exhibit 1-43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  <UserInfo>
        <DisplayName>Brent Thies</DisplayName>
        <AccountId>22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203EF-1E28-4FD7-8951-1A4C569E5EE6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c29f954-72e5-4988-94c8-6074c4013efb"/>
    <ds:schemaRef ds:uri="http://purl.org/dc/elements/1.1/"/>
    <ds:schemaRef ds:uri="http://www.w3.org/XML/1998/namespace"/>
    <ds:schemaRef ds:uri="219c5758-d311-4f49-8eb7-a0c37216249c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7FDCDA-F66A-4D45-8F60-3E5C86639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</dc:creator>
  <cp:keywords/>
  <dc:description/>
  <cp:lastModifiedBy>INGLE, KERRY</cp:lastModifiedBy>
  <cp:revision/>
  <dcterms:created xsi:type="dcterms:W3CDTF">2019-07-17T18:42:02Z</dcterms:created>
  <dcterms:modified xsi:type="dcterms:W3CDTF">2023-05-11T16:02:02Z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