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AG 1st Request\Public Exhibits\"/>
    </mc:Choice>
  </mc:AlternateContent>
  <bookViews>
    <workbookView xWindow="0" yWindow="0" windowWidth="25200" windowHeight="11850"/>
  </bookViews>
  <sheets>
    <sheet name="OHA" sheetId="1" r:id="rId1"/>
  </sheets>
  <definedNames>
    <definedName name="_xlnm.Print_Area" localSheetId="0">OHA!$B$1:$M$43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1" l="1"/>
  <c r="L20" i="1" s="1"/>
  <c r="F38" i="1" l="1"/>
  <c r="F39" i="1"/>
  <c r="L13" i="1"/>
  <c r="L19" i="1"/>
  <c r="F40" i="1"/>
  <c r="F32" i="1"/>
  <c r="F41" i="1"/>
  <c r="F42" i="1"/>
  <c r="F19" i="1" l="1"/>
  <c r="K38" i="1" s="1"/>
  <c r="F20" i="1"/>
  <c r="K39" i="1" s="1"/>
  <c r="F23" i="1"/>
  <c r="F13" i="1"/>
  <c r="K32" i="1" s="1"/>
  <c r="F22" i="1"/>
  <c r="F21" i="1"/>
  <c r="F43" i="1" l="1"/>
  <c r="F24" i="1"/>
  <c r="L24" i="1" l="1"/>
  <c r="K43" i="1" s="1"/>
  <c r="L22" i="1"/>
  <c r="K41" i="1" s="1"/>
  <c r="L23" i="1"/>
  <c r="K42" i="1" s="1"/>
  <c r="L21" i="1"/>
  <c r="K40" i="1" s="1"/>
  <c r="F16" i="1"/>
  <c r="F11" i="1"/>
  <c r="F12" i="1"/>
  <c r="F8" i="1"/>
  <c r="F17" i="1"/>
  <c r="F27" i="1"/>
  <c r="F31" i="1"/>
  <c r="F36" i="1"/>
  <c r="F30" i="1"/>
  <c r="F9" i="1"/>
  <c r="F14" i="1"/>
  <c r="F18" i="1"/>
  <c r="F28" i="1"/>
  <c r="F33" i="1"/>
  <c r="F37" i="1"/>
  <c r="F35" i="1"/>
  <c r="F10" i="1"/>
  <c r="F15" i="1"/>
  <c r="F29" i="1"/>
  <c r="F34" i="1"/>
  <c r="L14" i="1"/>
  <c r="L18" i="1"/>
  <c r="L15" i="1"/>
  <c r="L9" i="1"/>
  <c r="L10" i="1"/>
  <c r="L11" i="1"/>
  <c r="L16" i="1"/>
  <c r="L8" i="1"/>
  <c r="L12" i="1"/>
  <c r="L17" i="1"/>
  <c r="K36" i="1" l="1"/>
  <c r="K33" i="1"/>
  <c r="K31" i="1"/>
  <c r="K28" i="1"/>
  <c r="K35" i="1"/>
  <c r="K34" i="1"/>
  <c r="K30" i="1"/>
  <c r="K29" i="1"/>
  <c r="K37" i="1"/>
  <c r="K27" i="1"/>
</calcChain>
</file>

<file path=xl/comments1.xml><?xml version="1.0" encoding="utf-8"?>
<comments xmlns="http://schemas.openxmlformats.org/spreadsheetml/2006/main">
  <authors>
    <author>tc={6DB53B90-F2BF-4E2F-9897-642E81889871}</author>
  </authors>
  <commentList>
    <comment ref="E8" authorId="0" shapeId="0">
      <text>
        <r>
          <rPr>
            <sz val="9"/>
            <color theme="1"/>
            <rFont val="Century Gothic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Net PPE less CIP</t>
        </r>
      </text>
    </comment>
  </commentList>
</comments>
</file>

<file path=xl/sharedStrings.xml><?xml version="1.0" encoding="utf-8"?>
<sst xmlns="http://schemas.openxmlformats.org/spreadsheetml/2006/main" count="78" uniqueCount="25">
  <si>
    <t>CSWR, LLC</t>
  </si>
  <si>
    <t>Utility Plant in Service</t>
  </si>
  <si>
    <t>Revenue</t>
  </si>
  <si>
    <t>Direct Labor</t>
  </si>
  <si>
    <t>Hillcrest</t>
  </si>
  <si>
    <t>Raccoon Creek</t>
  </si>
  <si>
    <t>Indian Hills</t>
  </si>
  <si>
    <t>Elm Hills</t>
  </si>
  <si>
    <t>Confluence Rivers</t>
  </si>
  <si>
    <t>Hayden's Place</t>
  </si>
  <si>
    <t>St. Joseph's Glen</t>
  </si>
  <si>
    <t>Sebastian Lake</t>
  </si>
  <si>
    <t>Eagle Ridge</t>
  </si>
  <si>
    <t>Oak Hill</t>
  </si>
  <si>
    <t>Amount</t>
  </si>
  <si>
    <t>Percent</t>
  </si>
  <si>
    <t>Flushing Meadows</t>
  </si>
  <si>
    <t>Bluegrass</t>
  </si>
  <si>
    <t>Magnolia</t>
  </si>
  <si>
    <t>Overhead Allocation</t>
  </si>
  <si>
    <t>Total Overhead Allocation</t>
  </si>
  <si>
    <t>Osage</t>
  </si>
  <si>
    <t>CSWR-Texas</t>
  </si>
  <si>
    <t>Limestone</t>
  </si>
  <si>
    <t>Q2 - 2021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</si>
</sst>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9"/>
      <color theme="1"/>
      <name val="Century Gothic"/>
      <family val="2"/>
    </font>
    <font>
      <sz val="9"/>
      <color theme="1"/>
      <name val="Century Gothic"/>
      <family val="2"/>
    </font>
    <font>
      <sz val="9"/>
      <color theme="1"/>
      <name val="Calibri  "/>
    </font>
    <font>
      <sz val="8"/>
      <color theme="1"/>
      <name val="Calibri  "/>
    </font>
    <font>
      <b/>
      <sz val="9"/>
      <color theme="1"/>
      <name val="Calibri  "/>
    </font>
    <font>
      <b/>
      <sz val="8"/>
      <color theme="1"/>
      <name val="Calibri  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left" indent="2"/>
    </xf>
    <xf numFmtId="10" fontId="3" fillId="0" borderId="0" xfId="2" applyNumberFormat="1" applyFont="1" applyAlignment="1">
      <alignment horizontal="right" indent="2"/>
    </xf>
    <xf numFmtId="0" fontId="3" fillId="0" borderId="1" xfId="0" applyFont="1" applyBorder="1"/>
    <xf numFmtId="164" fontId="3" fillId="0" borderId="1" xfId="0" applyNumberFormat="1" applyFont="1" applyBorder="1"/>
    <xf numFmtId="10" fontId="3" fillId="0" borderId="1" xfId="2" applyNumberFormat="1" applyFont="1" applyBorder="1" applyAlignment="1">
      <alignment horizontal="right" indent="2"/>
    </xf>
    <xf numFmtId="0" fontId="3" fillId="3" borderId="0" xfId="0" applyFont="1" applyFill="1"/>
    <xf numFmtId="0" fontId="3" fillId="2" borderId="1" xfId="0" applyFont="1" applyFill="1" applyBorder="1"/>
    <xf numFmtId="0" fontId="5" fillId="2" borderId="2" xfId="0" applyFont="1" applyFill="1" applyBorder="1"/>
    <xf numFmtId="0" fontId="3" fillId="2" borderId="2" xfId="0" applyFont="1" applyFill="1" applyBorder="1"/>
    <xf numFmtId="0" fontId="3" fillId="2" borderId="0" xfId="0" applyFont="1" applyFill="1" applyAlignment="1">
      <alignment horizontal="left" indent="2"/>
    </xf>
    <xf numFmtId="0" fontId="3" fillId="2" borderId="0" xfId="0" applyFont="1" applyFill="1"/>
    <xf numFmtId="10" fontId="3" fillId="2" borderId="0" xfId="2" applyNumberFormat="1" applyFont="1" applyFill="1" applyAlignment="1">
      <alignment horizontal="right" indent="2"/>
    </xf>
    <xf numFmtId="0" fontId="5" fillId="2" borderId="1" xfId="0" applyFont="1" applyFill="1" applyBorder="1"/>
    <xf numFmtId="10" fontId="3" fillId="2" borderId="1" xfId="2" applyNumberFormat="1" applyFont="1" applyFill="1" applyBorder="1" applyAlignment="1">
      <alignment horizontal="right" indent="2"/>
    </xf>
    <xf numFmtId="43" fontId="3" fillId="3" borderId="0" xfId="0" applyNumberFormat="1" applyFont="1" applyFill="1"/>
    <xf numFmtId="164" fontId="3" fillId="0" borderId="0" xfId="0" applyNumberFormat="1" applyFont="1"/>
    <xf numFmtId="0" fontId="4" fillId="0" borderId="0" xfId="0" applyFont="1"/>
    <xf numFmtId="164" fontId="3" fillId="0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om Wilson" id="{EDBAFB4E-AD8A-406A-9418-89C23FA75932}" userId="S::twilson@cswrgroup.com::e72741fa-697a-4ddd-92ed-5fa1e80f77a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8" dT="2021-02-05T19:12:18.80" personId="{EDBAFB4E-AD8A-406A-9418-89C23FA75932}" id="{6DB53B90-F2BF-4E2F-9897-642E81889871}">
    <text>Net PPE less CIP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46"/>
  <sheetViews>
    <sheetView showGridLines="0" tabSelected="1" view="pageLayout" topLeftCell="A37" zoomScaleNormal="100" workbookViewId="0">
      <selection activeCell="Q65" sqref="Q65"/>
    </sheetView>
  </sheetViews>
  <sheetFormatPr defaultColWidth="8.7109375" defaultRowHeight="12"/>
  <cols>
    <col min="1" max="1" width="2.140625" style="1" customWidth="1"/>
    <col min="2" max="2" width="14" style="1" customWidth="1"/>
    <col min="3" max="4" width="8.7109375" style="1"/>
    <col min="5" max="5" width="10.7109375" style="1" customWidth="1"/>
    <col min="6" max="6" width="20.140625" style="1" bestFit="1" customWidth="1"/>
    <col min="7" max="7" width="1.5703125" style="1" customWidth="1"/>
    <col min="8" max="8" width="14" style="1" customWidth="1"/>
    <col min="9" max="9" width="9.7109375" style="1" customWidth="1"/>
    <col min="10" max="10" width="8.7109375" style="1"/>
    <col min="11" max="11" width="12" style="1" bestFit="1" customWidth="1"/>
    <col min="12" max="12" width="14.140625" style="1" bestFit="1" customWidth="1"/>
    <col min="13" max="13" width="1.5703125" style="1" customWidth="1"/>
    <col min="14" max="16384" width="8.7109375" style="1"/>
  </cols>
  <sheetData>
    <row r="1" spans="2:13">
      <c r="B1" s="23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3">
      <c r="B2" s="1" t="s">
        <v>19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>
      <c r="B3" s="1" t="s">
        <v>24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3">
      <c r="B7" s="4" t="s">
        <v>1</v>
      </c>
      <c r="C7" s="5"/>
      <c r="D7" s="5"/>
      <c r="E7" s="6" t="s">
        <v>14</v>
      </c>
      <c r="F7" s="6" t="s">
        <v>15</v>
      </c>
      <c r="G7" s="2"/>
      <c r="H7" s="4" t="s">
        <v>2</v>
      </c>
      <c r="I7" s="5"/>
      <c r="J7" s="5"/>
      <c r="K7" s="6" t="s">
        <v>14</v>
      </c>
      <c r="L7" s="6" t="s">
        <v>15</v>
      </c>
      <c r="M7" s="2"/>
    </row>
    <row r="8" spans="2:13" s="2" customFormat="1" ht="11.25">
      <c r="B8" s="7" t="s">
        <v>4</v>
      </c>
      <c r="E8" s="3">
        <v>1174422</v>
      </c>
      <c r="F8" s="8">
        <f t="shared" ref="F8:F24" si="0">E8/E$24</f>
        <v>1.2705910135780079E-2</v>
      </c>
      <c r="H8" s="7" t="s">
        <v>4</v>
      </c>
      <c r="K8" s="3">
        <v>431000</v>
      </c>
      <c r="L8" s="8">
        <f t="shared" ref="L8:L24" si="1">K8/K$24</f>
        <v>2.3581550582699569E-2</v>
      </c>
    </row>
    <row r="9" spans="2:13" s="2" customFormat="1" ht="11.25">
      <c r="B9" s="7" t="s">
        <v>5</v>
      </c>
      <c r="E9" s="3">
        <v>1637332</v>
      </c>
      <c r="F9" s="8">
        <f t="shared" si="0"/>
        <v>1.7714069775972407E-2</v>
      </c>
      <c r="H9" s="7" t="s">
        <v>5</v>
      </c>
      <c r="K9" s="3">
        <v>546000</v>
      </c>
      <c r="L9" s="8">
        <f t="shared" si="1"/>
        <v>2.987361164304864E-2</v>
      </c>
    </row>
    <row r="10" spans="2:13" s="2" customFormat="1" ht="11.25">
      <c r="B10" s="7" t="s">
        <v>6</v>
      </c>
      <c r="E10" s="3">
        <v>1947874</v>
      </c>
      <c r="F10" s="8">
        <f t="shared" si="0"/>
        <v>2.1073780974660287E-2</v>
      </c>
      <c r="H10" s="7" t="s">
        <v>6</v>
      </c>
      <c r="K10" s="3">
        <v>500000</v>
      </c>
      <c r="L10" s="8">
        <f t="shared" si="1"/>
        <v>2.7356787218909013E-2</v>
      </c>
    </row>
    <row r="11" spans="2:13" s="2" customFormat="1" ht="11.25">
      <c r="B11" s="7" t="s">
        <v>7</v>
      </c>
      <c r="E11" s="3">
        <v>2980852</v>
      </c>
      <c r="F11" s="8">
        <f t="shared" si="0"/>
        <v>3.2249427922893405E-2</v>
      </c>
      <c r="H11" s="7" t="s">
        <v>7</v>
      </c>
      <c r="K11" s="3">
        <v>669000</v>
      </c>
      <c r="L11" s="8">
        <f t="shared" si="1"/>
        <v>3.6603381298900256E-2</v>
      </c>
    </row>
    <row r="12" spans="2:13" s="2" customFormat="1" ht="11.25">
      <c r="B12" s="7" t="s">
        <v>8</v>
      </c>
      <c r="E12" s="3">
        <v>7175706</v>
      </c>
      <c r="F12" s="8">
        <f t="shared" si="0"/>
        <v>7.7632976559344022E-2</v>
      </c>
      <c r="H12" s="7" t="s">
        <v>8</v>
      </c>
      <c r="K12" s="3">
        <v>1317000</v>
      </c>
      <c r="L12" s="8">
        <f t="shared" si="1"/>
        <v>7.2057777534606335E-2</v>
      </c>
    </row>
    <row r="13" spans="2:13" s="2" customFormat="1" ht="11.25">
      <c r="B13" s="7" t="s">
        <v>21</v>
      </c>
      <c r="E13" s="3">
        <v>785973</v>
      </c>
      <c r="F13" s="8">
        <f t="shared" si="0"/>
        <v>8.5033338162512923E-3</v>
      </c>
      <c r="H13" s="7" t="s">
        <v>21</v>
      </c>
      <c r="K13" s="3">
        <v>254000</v>
      </c>
      <c r="L13" s="8">
        <f t="shared" si="1"/>
        <v>1.3897247907205777E-2</v>
      </c>
    </row>
    <row r="14" spans="2:13" s="2" customFormat="1" ht="11.25">
      <c r="B14" s="7" t="s">
        <v>9</v>
      </c>
      <c r="E14" s="3">
        <v>299259</v>
      </c>
      <c r="F14" s="8">
        <f t="shared" si="0"/>
        <v>3.237641973092645E-3</v>
      </c>
      <c r="H14" s="7" t="s">
        <v>9</v>
      </c>
      <c r="K14" s="3">
        <v>81000</v>
      </c>
      <c r="L14" s="8">
        <f t="shared" si="1"/>
        <v>4.4317995294632598E-3</v>
      </c>
    </row>
    <row r="15" spans="2:13" s="2" customFormat="1" ht="11.25">
      <c r="B15" s="7" t="s">
        <v>10</v>
      </c>
      <c r="E15" s="3">
        <v>1025246</v>
      </c>
      <c r="F15" s="8">
        <f t="shared" si="0"/>
        <v>1.1091995503377817E-2</v>
      </c>
      <c r="H15" s="7" t="s">
        <v>10</v>
      </c>
      <c r="K15" s="3">
        <v>240000</v>
      </c>
      <c r="L15" s="8">
        <f t="shared" si="1"/>
        <v>1.3131257865076325E-2</v>
      </c>
    </row>
    <row r="16" spans="2:13" s="2" customFormat="1" ht="11.25">
      <c r="B16" s="7" t="s">
        <v>11</v>
      </c>
      <c r="E16" s="3">
        <v>446645</v>
      </c>
      <c r="F16" s="8">
        <f t="shared" si="0"/>
        <v>4.8321908416186794E-3</v>
      </c>
      <c r="H16" s="7" t="s">
        <v>11</v>
      </c>
      <c r="K16" s="3">
        <v>132000</v>
      </c>
      <c r="L16" s="8">
        <f t="shared" si="1"/>
        <v>7.2221918257919793E-3</v>
      </c>
    </row>
    <row r="17" spans="2:13" s="2" customFormat="1" ht="11.25">
      <c r="B17" s="7" t="s">
        <v>12</v>
      </c>
      <c r="E17" s="3">
        <v>603184</v>
      </c>
      <c r="F17" s="8">
        <f t="shared" si="0"/>
        <v>6.5257647586134887E-3</v>
      </c>
      <c r="H17" s="7" t="s">
        <v>12</v>
      </c>
      <c r="K17" s="3">
        <v>197000</v>
      </c>
      <c r="L17" s="8">
        <f t="shared" si="1"/>
        <v>1.0778574164250151E-2</v>
      </c>
    </row>
    <row r="18" spans="2:13" s="2" customFormat="1" ht="11.25">
      <c r="B18" s="7" t="s">
        <v>13</v>
      </c>
      <c r="E18" s="3">
        <v>507994</v>
      </c>
      <c r="F18" s="8">
        <f t="shared" si="0"/>
        <v>5.4959172371732354E-3</v>
      </c>
      <c r="H18" s="7" t="s">
        <v>13</v>
      </c>
      <c r="K18" s="3">
        <v>143000</v>
      </c>
      <c r="L18" s="8">
        <f t="shared" si="1"/>
        <v>7.824041144607977E-3</v>
      </c>
    </row>
    <row r="19" spans="2:13" s="2" customFormat="1" ht="11.25">
      <c r="B19" s="7" t="s">
        <v>22</v>
      </c>
      <c r="E19" s="24">
        <v>2980950</v>
      </c>
      <c r="F19" s="8">
        <f t="shared" si="0"/>
        <v>3.225048817141847E-2</v>
      </c>
      <c r="H19" s="7" t="s">
        <v>22</v>
      </c>
      <c r="K19" s="24">
        <v>828000</v>
      </c>
      <c r="L19" s="8">
        <f t="shared" si="1"/>
        <v>4.5302839634513321E-2</v>
      </c>
    </row>
    <row r="20" spans="2:13" s="2" customFormat="1" ht="11.25">
      <c r="B20" s="7" t="s">
        <v>23</v>
      </c>
      <c r="E20" s="24">
        <v>2269725</v>
      </c>
      <c r="F20" s="8">
        <f t="shared" si="0"/>
        <v>2.4555842689368418E-2</v>
      </c>
      <c r="H20" s="7" t="s">
        <v>23</v>
      </c>
      <c r="K20" s="24">
        <v>216000</v>
      </c>
      <c r="L20" s="8">
        <f t="shared" si="1"/>
        <v>1.1818132078568694E-2</v>
      </c>
    </row>
    <row r="21" spans="2:13" s="2" customFormat="1" ht="11.25">
      <c r="B21" s="7" t="s">
        <v>16</v>
      </c>
      <c r="E21" s="3">
        <v>551620</v>
      </c>
      <c r="F21" s="8">
        <f t="shared" si="0"/>
        <v>5.9679009326281413E-3</v>
      </c>
      <c r="H21" s="7" t="s">
        <v>16</v>
      </c>
      <c r="K21" s="3">
        <v>206000</v>
      </c>
      <c r="L21" s="8">
        <f t="shared" si="1"/>
        <v>1.1270996334190512E-2</v>
      </c>
    </row>
    <row r="22" spans="2:13" s="2" customFormat="1" ht="11.25">
      <c r="B22" s="7" t="s">
        <v>18</v>
      </c>
      <c r="E22" s="3">
        <v>63030719</v>
      </c>
      <c r="F22" s="8">
        <f t="shared" si="0"/>
        <v>0.68192068218034574</v>
      </c>
      <c r="H22" s="7" t="s">
        <v>18</v>
      </c>
      <c r="K22" s="24">
        <v>11139000</v>
      </c>
      <c r="L22" s="8">
        <f t="shared" si="1"/>
        <v>0.60945450566285497</v>
      </c>
    </row>
    <row r="23" spans="2:13" s="2" customFormat="1" ht="11.25">
      <c r="B23" s="7" t="s">
        <v>17</v>
      </c>
      <c r="E23" s="3">
        <v>5013658</v>
      </c>
      <c r="F23" s="8">
        <f t="shared" si="0"/>
        <v>5.4242076527461915E-2</v>
      </c>
      <c r="H23" s="7" t="s">
        <v>17</v>
      </c>
      <c r="K23" s="24">
        <v>1378000</v>
      </c>
      <c r="L23" s="8">
        <f t="shared" si="1"/>
        <v>7.5395305575313237E-2</v>
      </c>
    </row>
    <row r="24" spans="2:13" s="2" customFormat="1" ht="11.25">
      <c r="B24" s="9"/>
      <c r="C24" s="9"/>
      <c r="D24" s="9"/>
      <c r="E24" s="10">
        <v>92431159</v>
      </c>
      <c r="F24" s="11">
        <f t="shared" si="0"/>
        <v>1</v>
      </c>
      <c r="H24" s="9"/>
      <c r="I24" s="9"/>
      <c r="J24" s="9"/>
      <c r="K24" s="10">
        <f>SUM(K8:K23)</f>
        <v>18277000</v>
      </c>
      <c r="L24" s="11">
        <f t="shared" si="1"/>
        <v>1</v>
      </c>
    </row>
    <row r="25" spans="2:13">
      <c r="B25" s="2"/>
      <c r="C25" s="2"/>
      <c r="D25" s="2"/>
      <c r="E25" s="2"/>
      <c r="F25" s="2"/>
      <c r="G25" s="2"/>
      <c r="H25" s="12"/>
      <c r="I25" s="12"/>
      <c r="J25" s="12"/>
      <c r="K25" s="12"/>
      <c r="L25" s="12"/>
      <c r="M25" s="2"/>
    </row>
    <row r="26" spans="2:13">
      <c r="B26" s="4" t="s">
        <v>3</v>
      </c>
      <c r="C26" s="5"/>
      <c r="D26" s="5"/>
      <c r="E26" s="6" t="s">
        <v>14</v>
      </c>
      <c r="F26" s="6" t="s">
        <v>15</v>
      </c>
      <c r="G26" s="2"/>
      <c r="H26" s="14" t="s">
        <v>19</v>
      </c>
      <c r="I26" s="15"/>
      <c r="J26" s="15"/>
      <c r="K26" s="15"/>
      <c r="L26" s="2"/>
    </row>
    <row r="27" spans="2:13" s="2" customFormat="1" ht="11.25">
      <c r="B27" s="7" t="s">
        <v>4</v>
      </c>
      <c r="E27" s="3">
        <v>39000</v>
      </c>
      <c r="F27" s="8">
        <f t="shared" ref="F27:F43" si="2">E27/E$43</f>
        <v>5.3046789989118605E-3</v>
      </c>
      <c r="H27" s="16" t="s">
        <v>4</v>
      </c>
      <c r="I27" s="17"/>
      <c r="J27" s="17"/>
      <c r="K27" s="18">
        <f t="shared" ref="K27:K43" si="3">SUM(F8,L8,F27)/3</f>
        <v>1.3864046572463836E-2</v>
      </c>
    </row>
    <row r="28" spans="2:13" s="2" customFormat="1" ht="11.25">
      <c r="B28" s="7" t="s">
        <v>5</v>
      </c>
      <c r="E28" s="3">
        <v>64000</v>
      </c>
      <c r="F28" s="8">
        <f t="shared" si="2"/>
        <v>8.7051142546245922E-3</v>
      </c>
      <c r="H28" s="16" t="s">
        <v>5</v>
      </c>
      <c r="I28" s="17"/>
      <c r="J28" s="17"/>
      <c r="K28" s="18">
        <f t="shared" si="3"/>
        <v>1.8764265224548545E-2</v>
      </c>
    </row>
    <row r="29" spans="2:13" s="2" customFormat="1" ht="11.25">
      <c r="B29" s="7" t="s">
        <v>6</v>
      </c>
      <c r="E29" s="3">
        <v>60000</v>
      </c>
      <c r="F29" s="8">
        <f t="shared" si="2"/>
        <v>8.1610446137105556E-3</v>
      </c>
      <c r="H29" s="16" t="s">
        <v>6</v>
      </c>
      <c r="I29" s="17"/>
      <c r="J29" s="17"/>
      <c r="K29" s="18">
        <f t="shared" si="3"/>
        <v>1.886387093575995E-2</v>
      </c>
    </row>
    <row r="30" spans="2:13" s="2" customFormat="1" ht="11.25">
      <c r="B30" s="7" t="s">
        <v>7</v>
      </c>
      <c r="E30" s="3">
        <v>222000</v>
      </c>
      <c r="F30" s="8">
        <f t="shared" si="2"/>
        <v>3.0195865070729053E-2</v>
      </c>
      <c r="H30" s="16" t="s">
        <v>7</v>
      </c>
      <c r="I30" s="17"/>
      <c r="J30" s="17"/>
      <c r="K30" s="18">
        <f t="shared" si="3"/>
        <v>3.3016224764174235E-2</v>
      </c>
    </row>
    <row r="31" spans="2:13" s="2" customFormat="1" ht="11.25">
      <c r="B31" s="7" t="s">
        <v>8</v>
      </c>
      <c r="E31" s="3">
        <v>419000</v>
      </c>
      <c r="F31" s="8">
        <f t="shared" si="2"/>
        <v>5.6991294885745378E-2</v>
      </c>
      <c r="H31" s="16" t="s">
        <v>8</v>
      </c>
      <c r="I31" s="17"/>
      <c r="J31" s="17"/>
      <c r="K31" s="18">
        <f t="shared" si="3"/>
        <v>6.8894016326565236E-2</v>
      </c>
    </row>
    <row r="32" spans="2:13" s="2" customFormat="1" ht="11.25">
      <c r="B32" s="7" t="s">
        <v>21</v>
      </c>
      <c r="E32" s="3">
        <v>212000</v>
      </c>
      <c r="F32" s="8">
        <f t="shared" si="2"/>
        <v>2.8835690968443961E-2</v>
      </c>
      <c r="H32" s="16" t="s">
        <v>21</v>
      </c>
      <c r="I32" s="17"/>
      <c r="J32" s="17"/>
      <c r="K32" s="18">
        <f t="shared" si="3"/>
        <v>1.7078757563967008E-2</v>
      </c>
    </row>
    <row r="33" spans="2:13" s="2" customFormat="1" ht="11.25">
      <c r="B33" s="7" t="s">
        <v>9</v>
      </c>
      <c r="E33" s="3">
        <v>23000</v>
      </c>
      <c r="F33" s="8">
        <f t="shared" si="2"/>
        <v>3.1284004352557129E-3</v>
      </c>
      <c r="H33" s="16" t="s">
        <v>9</v>
      </c>
      <c r="I33" s="17"/>
      <c r="J33" s="17"/>
      <c r="K33" s="18">
        <f t="shared" si="3"/>
        <v>3.5992806459372059E-3</v>
      </c>
    </row>
    <row r="34" spans="2:13" s="2" customFormat="1" ht="11.25">
      <c r="B34" s="7" t="s">
        <v>10</v>
      </c>
      <c r="E34" s="3">
        <v>60000</v>
      </c>
      <c r="F34" s="8">
        <f t="shared" si="2"/>
        <v>8.1610446137105556E-3</v>
      </c>
      <c r="H34" s="16" t="s">
        <v>10</v>
      </c>
      <c r="I34" s="17"/>
      <c r="J34" s="17"/>
      <c r="K34" s="18">
        <f t="shared" si="3"/>
        <v>1.0794765994054899E-2</v>
      </c>
    </row>
    <row r="35" spans="2:13" s="2" customFormat="1" ht="11.25">
      <c r="B35" s="7" t="s">
        <v>11</v>
      </c>
      <c r="E35" s="3">
        <v>43000</v>
      </c>
      <c r="F35" s="8">
        <f t="shared" si="2"/>
        <v>5.848748639825898E-3</v>
      </c>
      <c r="H35" s="16" t="s">
        <v>11</v>
      </c>
      <c r="I35" s="17"/>
      <c r="J35" s="17"/>
      <c r="K35" s="18">
        <f t="shared" si="3"/>
        <v>5.9677104357455197E-3</v>
      </c>
    </row>
    <row r="36" spans="2:13" s="2" customFormat="1" ht="11.25">
      <c r="B36" s="7" t="s">
        <v>12</v>
      </c>
      <c r="E36" s="3">
        <v>106000</v>
      </c>
      <c r="F36" s="8">
        <f t="shared" si="2"/>
        <v>1.4417845484221981E-2</v>
      </c>
      <c r="H36" s="16" t="s">
        <v>12</v>
      </c>
      <c r="I36" s="17"/>
      <c r="J36" s="17"/>
      <c r="K36" s="18">
        <f t="shared" si="3"/>
        <v>1.0574061469028539E-2</v>
      </c>
    </row>
    <row r="37" spans="2:13" s="2" customFormat="1" ht="11.25">
      <c r="B37" s="7" t="s">
        <v>13</v>
      </c>
      <c r="E37" s="3">
        <v>46000</v>
      </c>
      <c r="F37" s="8">
        <f t="shared" si="2"/>
        <v>6.2568008705114258E-3</v>
      </c>
      <c r="H37" s="16" t="s">
        <v>13</v>
      </c>
      <c r="I37" s="17"/>
      <c r="J37" s="17"/>
      <c r="K37" s="18">
        <f t="shared" si="3"/>
        <v>6.5255864174308788E-3</v>
      </c>
    </row>
    <row r="38" spans="2:13" s="2" customFormat="1" ht="11.25">
      <c r="B38" s="7" t="s">
        <v>22</v>
      </c>
      <c r="E38" s="24">
        <v>310000</v>
      </c>
      <c r="F38" s="8">
        <f t="shared" si="2"/>
        <v>4.2165397170837865E-2</v>
      </c>
      <c r="H38" s="16" t="s">
        <v>22</v>
      </c>
      <c r="I38" s="17"/>
      <c r="J38" s="17"/>
      <c r="K38" s="18">
        <f t="shared" si="3"/>
        <v>3.9906241658923224E-2</v>
      </c>
    </row>
    <row r="39" spans="2:13" s="2" customFormat="1" ht="11.25">
      <c r="B39" s="7" t="s">
        <v>23</v>
      </c>
      <c r="E39" s="24">
        <v>39000</v>
      </c>
      <c r="F39" s="8">
        <f t="shared" si="2"/>
        <v>5.3046789989118605E-3</v>
      </c>
      <c r="H39" s="16" t="s">
        <v>23</v>
      </c>
      <c r="I39" s="17"/>
      <c r="J39" s="17"/>
      <c r="K39" s="18">
        <f t="shared" si="3"/>
        <v>1.3892884588949659E-2</v>
      </c>
    </row>
    <row r="40" spans="2:13" s="2" customFormat="1" ht="11.25">
      <c r="B40" s="7" t="s">
        <v>16</v>
      </c>
      <c r="E40" s="24">
        <v>61000</v>
      </c>
      <c r="F40" s="8">
        <f t="shared" si="2"/>
        <v>8.2970620239390634E-3</v>
      </c>
      <c r="H40" s="16" t="s">
        <v>16</v>
      </c>
      <c r="I40" s="17"/>
      <c r="J40" s="17"/>
      <c r="K40" s="18">
        <f t="shared" si="3"/>
        <v>8.5119864302525723E-3</v>
      </c>
    </row>
    <row r="41" spans="2:13" s="2" customFormat="1" ht="11.25">
      <c r="B41" s="7" t="s">
        <v>18</v>
      </c>
      <c r="E41" s="24">
        <v>4545000</v>
      </c>
      <c r="F41" s="8">
        <f t="shared" si="2"/>
        <v>0.61819912948857458</v>
      </c>
      <c r="H41" s="16" t="s">
        <v>18</v>
      </c>
      <c r="I41" s="17"/>
      <c r="J41" s="17"/>
      <c r="K41" s="18">
        <f t="shared" si="3"/>
        <v>0.63652477244392502</v>
      </c>
    </row>
    <row r="42" spans="2:13" s="2" customFormat="1" ht="11.25">
      <c r="B42" s="7" t="s">
        <v>17</v>
      </c>
      <c r="E42" s="24">
        <v>1103000</v>
      </c>
      <c r="F42" s="8">
        <f t="shared" si="2"/>
        <v>0.15002720348204571</v>
      </c>
      <c r="H42" s="16" t="s">
        <v>17</v>
      </c>
      <c r="I42" s="17"/>
      <c r="J42" s="17"/>
      <c r="K42" s="18">
        <f t="shared" si="3"/>
        <v>9.3221528528273631E-2</v>
      </c>
    </row>
    <row r="43" spans="2:13" s="2" customFormat="1" ht="11.25">
      <c r="B43" s="9"/>
      <c r="C43" s="9"/>
      <c r="D43" s="9"/>
      <c r="E43" s="10">
        <v>7352000</v>
      </c>
      <c r="F43" s="11">
        <f t="shared" si="2"/>
        <v>1</v>
      </c>
      <c r="H43" s="19" t="s">
        <v>20</v>
      </c>
      <c r="I43" s="13"/>
      <c r="J43" s="13"/>
      <c r="K43" s="20">
        <f t="shared" si="3"/>
        <v>1</v>
      </c>
    </row>
    <row r="44" spans="2:13">
      <c r="B44" s="2"/>
      <c r="C44" s="2"/>
      <c r="D44" s="2"/>
      <c r="E44" s="2"/>
      <c r="F44" s="2"/>
      <c r="G44" s="2"/>
      <c r="H44" s="2"/>
      <c r="I44" s="2"/>
      <c r="J44" s="12"/>
      <c r="K44" s="12"/>
      <c r="L44" s="12"/>
    </row>
    <row r="45" spans="2:13">
      <c r="B45" s="2"/>
      <c r="C45" s="2"/>
      <c r="D45" s="2"/>
      <c r="E45" s="2"/>
      <c r="F45" s="2"/>
      <c r="G45" s="2"/>
      <c r="H45" s="2"/>
      <c r="I45" s="2"/>
      <c r="J45" s="12"/>
      <c r="K45" s="21"/>
      <c r="L45" s="12"/>
      <c r="M45" s="12"/>
    </row>
    <row r="46" spans="2:13">
      <c r="K46" s="22"/>
      <c r="L46" s="2"/>
      <c r="M46" s="2"/>
    </row>
  </sheetData>
  <pageMargins left="0.5" right="0.5" top="0.5" bottom="0.55000000000000004" header="0.3" footer="0.3"/>
  <pageSetup scale="85" fitToHeight="0" orientation="landscape" r:id="rId1"/>
  <headerFooter>
    <oddFooter>&amp;L&amp;8&amp;Z
&amp;F&amp;R&amp;4Case No. 2022-00432
Bluegrass Water's Response to OAG 1-43
Exhibit OAG 1-43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19c5758-d311-4f49-8eb7-a0c37216249c">
      <UserInfo>
        <DisplayName>Daniel Janowiak</DisplayName>
        <AccountId>24</AccountId>
        <AccountType/>
      </UserInfo>
    </SharedWithUsers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6203EF-1E28-4FD7-8951-1A4C569E5EE6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219c5758-d311-4f49-8eb7-a0c37216249c"/>
    <ds:schemaRef ds:uri="cc29f954-72e5-4988-94c8-6074c4013ef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4BCD0D7-EED4-4430-AAF6-67CFE4B6F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8805C4-02D7-45FA-B641-F159FF3AB4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OHA</vt:lpstr>
      <vt:lpstr>OHA!Print_Area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Pwm</dc:creator>
  <cp:lastModifiedBy>INGLE, KERRY</cp:lastModifiedBy>
  <cp:lastPrinted>2022-02-01T13:47:23Z</cp:lastPrinted>
  <dcterms:created xsi:type="dcterms:W3CDTF">2019-07-17T18:42:02Z</dcterms:created>
  <dcterms:modified xsi:type="dcterms:W3CDTF">2023-05-11T15:54:12Z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  <property fmtid="{D5CDD505-2E9C-101B-9397-08002B2CF9AE}" pid="3" name="MediaServiceImageTags">
    <vt:lpwstr/>
  </property>
</Properties>
</file>