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PSC\Exhibits\"/>
    </mc:Choice>
  </mc:AlternateContent>
  <bookViews>
    <workbookView xWindow="0" yWindow="0" windowWidth="24000" windowHeight="9600" activeTab="1"/>
  </bookViews>
  <sheets>
    <sheet name="Acq Related Cost by Vendor" sheetId="1" r:id="rId1"/>
    <sheet name="Blank Vendor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  <c r="D18" i="3"/>
  <c r="D175" i="1"/>
  <c r="D8" i="1"/>
  <c r="D164" i="1"/>
  <c r="D161" i="1"/>
  <c r="D158" i="1"/>
  <c r="D138" i="1"/>
  <c r="D128" i="1"/>
  <c r="D116" i="1"/>
  <c r="D105" i="1"/>
  <c r="D91" i="1"/>
  <c r="D67" i="1"/>
  <c r="D70" i="1"/>
  <c r="D61" i="1"/>
  <c r="D29" i="1"/>
  <c r="D52" i="1"/>
  <c r="D5" i="1"/>
  <c r="D12" i="3"/>
  <c r="D14" i="3" s="1"/>
  <c r="D179" i="1" l="1"/>
</calcChain>
</file>

<file path=xl/sharedStrings.xml><?xml version="1.0" encoding="utf-8"?>
<sst xmlns="http://schemas.openxmlformats.org/spreadsheetml/2006/main" count="188" uniqueCount="61">
  <si>
    <t>Bluegrass</t>
  </si>
  <si>
    <t>Acquisition Related Cost</t>
  </si>
  <si>
    <t>Vendor</t>
  </si>
  <si>
    <t>Service Area</t>
  </si>
  <si>
    <t>Total</t>
  </si>
  <si>
    <t>Agility Closing &amp; Title Services, Inc.</t>
  </si>
  <si>
    <t>KY-Persimmon Ridge</t>
  </si>
  <si>
    <t>21 Design Group Inc.</t>
  </si>
  <si>
    <t>KY-Airview</t>
  </si>
  <si>
    <t>KY-Arcadia Pines</t>
  </si>
  <si>
    <t>KY-Brocklyn</t>
  </si>
  <si>
    <t>KY-Carriage Park</t>
  </si>
  <si>
    <t>KY-Delaplain Disposal</t>
  </si>
  <si>
    <t>KY-Fox Run</t>
  </si>
  <si>
    <t>KY-Golden Acres</t>
  </si>
  <si>
    <t>KY-Great Oaks</t>
  </si>
  <si>
    <t>KY-Herrington Haven</t>
  </si>
  <si>
    <t>KY-Kingswood</t>
  </si>
  <si>
    <t>KY-Lake Columbia</t>
  </si>
  <si>
    <t>KY-LH Treatment</t>
  </si>
  <si>
    <t>KY-Marshall Ridge</t>
  </si>
  <si>
    <t>KY-Randview</t>
  </si>
  <si>
    <t>KY-River Bluffs</t>
  </si>
  <si>
    <t>KY-Springcrest</t>
  </si>
  <si>
    <t>KY-Timberland</t>
  </si>
  <si>
    <t>KY-Woodland Acres</t>
  </si>
  <si>
    <t>Beckemeier LeMoine Law</t>
  </si>
  <si>
    <t>KY-Delaplain</t>
  </si>
  <si>
    <t>Brydon, Swearengen &amp; England P.C.</t>
  </si>
  <si>
    <t>Flinn Engineering LLC</t>
  </si>
  <si>
    <t>J. R. Hoe &amp; Sons, Inc.</t>
  </si>
  <si>
    <t>McBrayer McGinnis Leslie &amp; Kirkland PLL</t>
  </si>
  <si>
    <t>Midwest Water Operations LLC</t>
  </si>
  <si>
    <t>Nitor Billing Services LLC</t>
  </si>
  <si>
    <t>O. R. Colan Associates, LLC</t>
  </si>
  <si>
    <t>Ramboll US Corporation</t>
  </si>
  <si>
    <t>Settlement Statement</t>
  </si>
  <si>
    <t>KY-Darlington Creek</t>
  </si>
  <si>
    <t>Valbridge Property Advisors</t>
  </si>
  <si>
    <t>William E. and Tonia Herndon</t>
  </si>
  <si>
    <t>Blank Vendors (See Blank Vendors Tab)</t>
  </si>
  <si>
    <t>Total Acquisition Related Cost</t>
  </si>
  <si>
    <t>Comission Staff's Hearing Exhibit 1</t>
  </si>
  <si>
    <t>Difference</t>
  </si>
  <si>
    <t>* Please see DR response PH-2 for explanation of the difference.</t>
  </si>
  <si>
    <t>Invoice Date</t>
  </si>
  <si>
    <t>Inv</t>
  </si>
  <si>
    <t>Amt</t>
  </si>
  <si>
    <t>Note</t>
  </si>
  <si>
    <t>The Beckemeier Law Firm, LC</t>
  </si>
  <si>
    <t>18-033</t>
  </si>
  <si>
    <t>Brydon, Swearengen &amp; England</t>
  </si>
  <si>
    <t>18-035</t>
  </si>
  <si>
    <t>McBrayer, McGinnis, Leslie &amp; Kirkland PLL</t>
  </si>
  <si>
    <t>378843 JRB</t>
  </si>
  <si>
    <t>18-037</t>
  </si>
  <si>
    <t>18-036</t>
  </si>
  <si>
    <t>377600 KKY</t>
  </si>
  <si>
    <t>Allocate total to All Acquisitions</t>
  </si>
  <si>
    <t>Acquisition Total</t>
  </si>
  <si>
    <t>Total Blanks from Hearing 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</si>
</sst>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43" fontId="0" fillId="0" borderId="0" xfId="4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43" fontId="0" fillId="0" borderId="0" xfId="4" applyFont="1" applyFill="1"/>
    <xf numFmtId="14" fontId="0" fillId="0" borderId="0" xfId="0" applyNumberFormat="1"/>
    <xf numFmtId="43" fontId="2" fillId="0" borderId="0" xfId="4" applyFont="1"/>
    <xf numFmtId="0" fontId="4" fillId="0" borderId="0" xfId="0" applyFont="1"/>
    <xf numFmtId="43" fontId="2" fillId="0" borderId="0" xfId="4" applyFon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11">
    <dxf>
      <fill>
        <patternFill patternType="none"/>
      </fill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</dxf>
    <dxf>
      <fill>
        <patternFill patternType="none"/>
      </fill>
    </dxf>
    <dxf>
      <alignment horizontal="left" vertical="bottom" textRotation="0" wrapText="0" shrinkToFit="0" readingOrder="0"/>
    </dxf>
    <dxf>
      <fill>
        <patternFill patternType="none"/>
      </fill>
      <alignment horizontal="left" vertical="bottom" textRotation="0" wrapText="0" shrinkToFit="0" readingOrder="0"/>
    </dxf>
    <dxf>
      <fill>
        <patternFill patternType="none"/>
      </fill>
    </dxf>
    <dxf>
      <numFmt numFmtId="19" formatCode="m/d/yyyy"/>
    </dxf>
    <dxf>
      <numFmt numFmtId="19" formatCode="m/d/yyyy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E12" totalsRowCount="1" headerRowDxfId="10" dataDxfId="9" totalsRowDxfId="8">
  <autoFilter ref="A1:E11"/>
  <tableColumns count="5">
    <tableColumn id="1" name="Invoice Date" dataDxfId="7" totalsRowDxfId="6"/>
    <tableColumn id="2" name="Vendor" dataDxfId="5"/>
    <tableColumn id="3" name="Inv" dataDxfId="4" totalsRowDxfId="3"/>
    <tableColumn id="4" name="Amt" totalsRowFunction="sum" dataDxfId="2" totalsRowDxfId="1"/>
    <tableColumn id="7" name="Note" totalsRowLabel="Allocate total to All Acquisi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view="pageLayout" topLeftCell="A37" zoomScaleNormal="100" workbookViewId="0">
      <selection activeCell="F29" sqref="F29"/>
    </sheetView>
  </sheetViews>
  <sheetFormatPr defaultRowHeight="15" x14ac:dyDescent="0.25"/>
  <cols>
    <col min="1" max="1" width="24.42578125" customWidth="1"/>
    <col min="2" max="2" width="11.5703125" customWidth="1"/>
    <col min="3" max="3" width="36.5703125" customWidth="1"/>
    <col min="4" max="4" width="16.85546875" style="2" customWidth="1"/>
  </cols>
  <sheetData>
    <row r="1" spans="1:4" x14ac:dyDescent="0.25">
      <c r="A1" s="1" t="s">
        <v>0</v>
      </c>
    </row>
    <row r="2" spans="1:4" x14ac:dyDescent="0.25">
      <c r="A2" s="3" t="s">
        <v>1</v>
      </c>
      <c r="D2" s="6"/>
    </row>
    <row r="4" spans="1:4" x14ac:dyDescent="0.25">
      <c r="B4" s="4" t="s">
        <v>2</v>
      </c>
      <c r="C4" s="4" t="s">
        <v>3</v>
      </c>
      <c r="D4" s="8" t="s">
        <v>4</v>
      </c>
    </row>
    <row r="5" spans="1:4" x14ac:dyDescent="0.25">
      <c r="B5" t="s">
        <v>5</v>
      </c>
      <c r="D5" s="2">
        <f>SUM(D6)</f>
        <v>2000</v>
      </c>
    </row>
    <row r="6" spans="1:4" x14ac:dyDescent="0.25">
      <c r="C6" t="s">
        <v>6</v>
      </c>
      <c r="D6" s="2">
        <v>2000</v>
      </c>
    </row>
    <row r="8" spans="1:4" x14ac:dyDescent="0.25">
      <c r="B8" t="s">
        <v>7</v>
      </c>
      <c r="D8" s="2">
        <f>SUM(D9:D27)</f>
        <v>429564.10000000003</v>
      </c>
    </row>
    <row r="9" spans="1:4" x14ac:dyDescent="0.25">
      <c r="C9" t="s">
        <v>8</v>
      </c>
      <c r="D9" s="2">
        <v>29998.420000000002</v>
      </c>
    </row>
    <row r="10" spans="1:4" x14ac:dyDescent="0.25">
      <c r="C10" t="s">
        <v>9</v>
      </c>
      <c r="D10" s="2">
        <v>13600</v>
      </c>
    </row>
    <row r="11" spans="1:4" x14ac:dyDescent="0.25">
      <c r="C11" t="s">
        <v>10</v>
      </c>
      <c r="D11" s="2">
        <v>24198.82</v>
      </c>
    </row>
    <row r="12" spans="1:4" x14ac:dyDescent="0.25">
      <c r="C12" t="s">
        <v>11</v>
      </c>
      <c r="D12" s="2">
        <v>12776.25</v>
      </c>
    </row>
    <row r="13" spans="1:4" x14ac:dyDescent="0.25">
      <c r="C13" t="s">
        <v>12</v>
      </c>
      <c r="D13" s="2">
        <v>7180.1</v>
      </c>
    </row>
    <row r="14" spans="1:4" x14ac:dyDescent="0.25">
      <c r="C14" t="s">
        <v>13</v>
      </c>
      <c r="D14" s="2">
        <v>17183.330000000002</v>
      </c>
    </row>
    <row r="15" spans="1:4" x14ac:dyDescent="0.25">
      <c r="C15" t="s">
        <v>14</v>
      </c>
      <c r="D15" s="2">
        <v>18342.5</v>
      </c>
    </row>
    <row r="16" spans="1:4" x14ac:dyDescent="0.25">
      <c r="C16" t="s">
        <v>15</v>
      </c>
      <c r="D16" s="2">
        <v>17417.5</v>
      </c>
    </row>
    <row r="17" spans="2:6" x14ac:dyDescent="0.25">
      <c r="C17" t="s">
        <v>16</v>
      </c>
      <c r="D17" s="2">
        <v>17759.599999999999</v>
      </c>
    </row>
    <row r="18" spans="2:6" x14ac:dyDescent="0.25">
      <c r="C18" t="s">
        <v>17</v>
      </c>
      <c r="D18" s="2">
        <v>28736.489999999998</v>
      </c>
    </row>
    <row r="19" spans="2:6" x14ac:dyDescent="0.25">
      <c r="C19" t="s">
        <v>18</v>
      </c>
      <c r="D19" s="2">
        <v>20900.510000000002</v>
      </c>
    </row>
    <row r="20" spans="2:6" x14ac:dyDescent="0.25">
      <c r="C20" t="s">
        <v>19</v>
      </c>
      <c r="D20" s="2">
        <v>38955.17</v>
      </c>
    </row>
    <row r="21" spans="2:6" x14ac:dyDescent="0.25">
      <c r="C21" t="s">
        <v>20</v>
      </c>
      <c r="D21" s="2">
        <v>12826.25</v>
      </c>
    </row>
    <row r="22" spans="2:6" x14ac:dyDescent="0.25">
      <c r="C22" t="s">
        <v>6</v>
      </c>
      <c r="D22" s="2">
        <v>84435.97</v>
      </c>
    </row>
    <row r="23" spans="2:6" x14ac:dyDescent="0.25">
      <c r="C23" t="s">
        <v>21</v>
      </c>
      <c r="D23" s="2">
        <v>19057.5</v>
      </c>
    </row>
    <row r="24" spans="2:6" x14ac:dyDescent="0.25">
      <c r="C24" t="s">
        <v>22</v>
      </c>
      <c r="D24" s="2">
        <v>30670</v>
      </c>
    </row>
    <row r="25" spans="2:6" x14ac:dyDescent="0.25">
      <c r="C25" t="s">
        <v>23</v>
      </c>
      <c r="D25" s="2">
        <v>9933.84</v>
      </c>
    </row>
    <row r="26" spans="2:6" x14ac:dyDescent="0.25">
      <c r="C26" t="s">
        <v>24</v>
      </c>
      <c r="D26" s="2">
        <v>11897.5</v>
      </c>
    </row>
    <row r="27" spans="2:6" x14ac:dyDescent="0.25">
      <c r="C27" t="s">
        <v>25</v>
      </c>
      <c r="D27" s="2">
        <v>13694.35</v>
      </c>
    </row>
    <row r="29" spans="2:6" x14ac:dyDescent="0.25">
      <c r="B29" t="s">
        <v>26</v>
      </c>
      <c r="D29" s="2">
        <f>SUM(D30:D49)</f>
        <v>519950.13</v>
      </c>
      <c r="F29" s="9"/>
    </row>
    <row r="30" spans="2:6" x14ac:dyDescent="0.25">
      <c r="C30" t="s">
        <v>8</v>
      </c>
      <c r="D30" s="2">
        <v>32863.06</v>
      </c>
    </row>
    <row r="31" spans="2:6" x14ac:dyDescent="0.25">
      <c r="C31" t="s">
        <v>9</v>
      </c>
      <c r="D31" s="2">
        <v>26871</v>
      </c>
    </row>
    <row r="32" spans="2:6" x14ac:dyDescent="0.25">
      <c r="C32" t="s">
        <v>10</v>
      </c>
      <c r="D32" s="2">
        <v>27771.06</v>
      </c>
    </row>
    <row r="33" spans="3:4" x14ac:dyDescent="0.25">
      <c r="C33" t="s">
        <v>11</v>
      </c>
      <c r="D33" s="2">
        <v>22408.5</v>
      </c>
    </row>
    <row r="34" spans="3:4" x14ac:dyDescent="0.25">
      <c r="C34" t="s">
        <v>27</v>
      </c>
      <c r="D34" s="2">
        <v>712</v>
      </c>
    </row>
    <row r="35" spans="3:4" x14ac:dyDescent="0.25">
      <c r="C35" t="s">
        <v>12</v>
      </c>
      <c r="D35" s="2">
        <v>19685.5</v>
      </c>
    </row>
    <row r="36" spans="3:4" x14ac:dyDescent="0.25">
      <c r="C36" t="s">
        <v>13</v>
      </c>
      <c r="D36" s="2">
        <v>33850.850000000006</v>
      </c>
    </row>
    <row r="37" spans="3:4" x14ac:dyDescent="0.25">
      <c r="C37" t="s">
        <v>14</v>
      </c>
      <c r="D37" s="2">
        <v>28960.880000000001</v>
      </c>
    </row>
    <row r="38" spans="3:4" x14ac:dyDescent="0.25">
      <c r="C38" t="s">
        <v>15</v>
      </c>
      <c r="D38" s="2">
        <v>28960.880000000001</v>
      </c>
    </row>
    <row r="39" spans="3:4" x14ac:dyDescent="0.25">
      <c r="C39" t="s">
        <v>16</v>
      </c>
      <c r="D39" s="2">
        <v>16255</v>
      </c>
    </row>
    <row r="40" spans="3:4" x14ac:dyDescent="0.25">
      <c r="C40" t="s">
        <v>17</v>
      </c>
      <c r="D40" s="2">
        <v>22922.54</v>
      </c>
    </row>
    <row r="41" spans="3:4" x14ac:dyDescent="0.25">
      <c r="C41" t="s">
        <v>18</v>
      </c>
      <c r="D41" s="2">
        <v>28064.04</v>
      </c>
    </row>
    <row r="42" spans="3:4" x14ac:dyDescent="0.25">
      <c r="C42" t="s">
        <v>19</v>
      </c>
      <c r="D42" s="2">
        <v>40280.54</v>
      </c>
    </row>
    <row r="43" spans="3:4" x14ac:dyDescent="0.25">
      <c r="C43" t="s">
        <v>20</v>
      </c>
      <c r="D43" s="2">
        <v>19306.5</v>
      </c>
    </row>
    <row r="44" spans="3:4" x14ac:dyDescent="0.25">
      <c r="C44" t="s">
        <v>6</v>
      </c>
      <c r="D44" s="2">
        <v>63988.83</v>
      </c>
    </row>
    <row r="45" spans="3:4" x14ac:dyDescent="0.25">
      <c r="C45" t="s">
        <v>21</v>
      </c>
      <c r="D45" s="2">
        <v>30863.95</v>
      </c>
    </row>
    <row r="46" spans="3:4" x14ac:dyDescent="0.25">
      <c r="C46" t="s">
        <v>22</v>
      </c>
      <c r="D46" s="2">
        <v>24325.5</v>
      </c>
    </row>
    <row r="47" spans="3:4" x14ac:dyDescent="0.25">
      <c r="C47" t="s">
        <v>23</v>
      </c>
      <c r="D47" s="2">
        <v>13404</v>
      </c>
    </row>
    <row r="48" spans="3:4" x14ac:dyDescent="0.25">
      <c r="C48" t="s">
        <v>24</v>
      </c>
      <c r="D48" s="2">
        <v>18541</v>
      </c>
    </row>
    <row r="49" spans="2:4" x14ac:dyDescent="0.25">
      <c r="C49" t="s">
        <v>25</v>
      </c>
      <c r="D49" s="2">
        <v>19914.5</v>
      </c>
    </row>
    <row r="52" spans="2:4" x14ac:dyDescent="0.25">
      <c r="B52" t="s">
        <v>28</v>
      </c>
      <c r="D52" s="2">
        <f>SUM(D53:D59)</f>
        <v>971.81000000000006</v>
      </c>
    </row>
    <row r="53" spans="2:4" x14ac:dyDescent="0.25">
      <c r="C53" t="s">
        <v>8</v>
      </c>
      <c r="D53" s="2">
        <v>161.97</v>
      </c>
    </row>
    <row r="54" spans="2:4" x14ac:dyDescent="0.25">
      <c r="C54" t="s">
        <v>10</v>
      </c>
      <c r="D54" s="2">
        <v>161.97</v>
      </c>
    </row>
    <row r="55" spans="2:4" x14ac:dyDescent="0.25">
      <c r="C55" t="s">
        <v>13</v>
      </c>
      <c r="D55" s="2">
        <v>161.97</v>
      </c>
    </row>
    <row r="56" spans="2:4" x14ac:dyDescent="0.25">
      <c r="C56" t="s">
        <v>14</v>
      </c>
      <c r="D56" s="2">
        <v>80.98</v>
      </c>
    </row>
    <row r="57" spans="2:4" x14ac:dyDescent="0.25">
      <c r="C57" t="s">
        <v>15</v>
      </c>
      <c r="D57" s="2">
        <v>80.98</v>
      </c>
    </row>
    <row r="58" spans="2:4" x14ac:dyDescent="0.25">
      <c r="C58" t="s">
        <v>18</v>
      </c>
      <c r="D58" s="2">
        <v>161.97</v>
      </c>
    </row>
    <row r="59" spans="2:4" x14ac:dyDescent="0.25">
      <c r="C59" t="s">
        <v>6</v>
      </c>
      <c r="D59" s="2">
        <v>161.97</v>
      </c>
    </row>
    <row r="61" spans="2:4" x14ac:dyDescent="0.25">
      <c r="B61" t="s">
        <v>29</v>
      </c>
      <c r="D61" s="2">
        <f>SUM(D62:D66)</f>
        <v>8000</v>
      </c>
    </row>
    <row r="62" spans="2:4" x14ac:dyDescent="0.25">
      <c r="C62" t="s">
        <v>9</v>
      </c>
      <c r="D62" s="2">
        <v>2000</v>
      </c>
    </row>
    <row r="63" spans="2:4" x14ac:dyDescent="0.25">
      <c r="C63" t="s">
        <v>11</v>
      </c>
      <c r="D63" s="2">
        <v>2000</v>
      </c>
    </row>
    <row r="64" spans="2:4" x14ac:dyDescent="0.25">
      <c r="C64" t="s">
        <v>20</v>
      </c>
      <c r="D64" s="2">
        <v>2000</v>
      </c>
    </row>
    <row r="65" spans="2:4" x14ac:dyDescent="0.25">
      <c r="C65" t="s">
        <v>21</v>
      </c>
      <c r="D65" s="2">
        <v>2000</v>
      </c>
    </row>
    <row r="67" spans="2:4" x14ac:dyDescent="0.25">
      <c r="B67" t="s">
        <v>30</v>
      </c>
      <c r="D67" s="2">
        <f>SUM(D68)</f>
        <v>2440.12</v>
      </c>
    </row>
    <row r="68" spans="2:4" x14ac:dyDescent="0.25">
      <c r="C68" t="s">
        <v>6</v>
      </c>
      <c r="D68" s="2">
        <v>2440.12</v>
      </c>
    </row>
    <row r="70" spans="2:4" x14ac:dyDescent="0.25">
      <c r="B70" t="s">
        <v>31</v>
      </c>
      <c r="D70" s="2">
        <f>SUM(D71:D89)</f>
        <v>597531.77000000014</v>
      </c>
    </row>
    <row r="71" spans="2:4" x14ac:dyDescent="0.25">
      <c r="C71" t="s">
        <v>8</v>
      </c>
      <c r="D71" s="2">
        <v>55582.51</v>
      </c>
    </row>
    <row r="72" spans="2:4" x14ac:dyDescent="0.25">
      <c r="C72" t="s">
        <v>9</v>
      </c>
      <c r="D72" s="2">
        <v>25597.720000000005</v>
      </c>
    </row>
    <row r="73" spans="2:4" x14ac:dyDescent="0.25">
      <c r="C73" t="s">
        <v>10</v>
      </c>
      <c r="D73" s="2">
        <v>26706.73</v>
      </c>
    </row>
    <row r="74" spans="2:4" x14ac:dyDescent="0.25">
      <c r="C74" t="s">
        <v>11</v>
      </c>
      <c r="D74" s="2">
        <v>24641.77</v>
      </c>
    </row>
    <row r="75" spans="2:4" x14ac:dyDescent="0.25">
      <c r="C75" t="s">
        <v>12</v>
      </c>
      <c r="D75" s="2">
        <v>33393.129999999997</v>
      </c>
    </row>
    <row r="76" spans="2:4" x14ac:dyDescent="0.25">
      <c r="C76" t="s">
        <v>13</v>
      </c>
      <c r="D76" s="2">
        <v>27655.86</v>
      </c>
    </row>
    <row r="77" spans="2:4" x14ac:dyDescent="0.25">
      <c r="C77" t="s">
        <v>14</v>
      </c>
      <c r="D77" s="2">
        <v>34544.54</v>
      </c>
    </row>
    <row r="78" spans="2:4" x14ac:dyDescent="0.25">
      <c r="C78" t="s">
        <v>15</v>
      </c>
      <c r="D78" s="2">
        <v>30716.84</v>
      </c>
    </row>
    <row r="79" spans="2:4" x14ac:dyDescent="0.25">
      <c r="C79" t="s">
        <v>16</v>
      </c>
      <c r="D79" s="2">
        <v>24177.91</v>
      </c>
    </row>
    <row r="80" spans="2:4" x14ac:dyDescent="0.25">
      <c r="C80" t="s">
        <v>17</v>
      </c>
      <c r="D80" s="2">
        <v>35332.839999999997</v>
      </c>
    </row>
    <row r="81" spans="2:4" x14ac:dyDescent="0.25">
      <c r="C81" t="s">
        <v>18</v>
      </c>
      <c r="D81" s="2">
        <v>27753.720000000005</v>
      </c>
    </row>
    <row r="82" spans="2:4" x14ac:dyDescent="0.25">
      <c r="C82" t="s">
        <v>19</v>
      </c>
      <c r="D82" s="2">
        <v>31741.749999999996</v>
      </c>
    </row>
    <row r="83" spans="2:4" x14ac:dyDescent="0.25">
      <c r="C83" t="s">
        <v>20</v>
      </c>
      <c r="D83" s="2">
        <v>19321.04</v>
      </c>
    </row>
    <row r="84" spans="2:4" x14ac:dyDescent="0.25">
      <c r="C84" t="s">
        <v>6</v>
      </c>
      <c r="D84" s="2">
        <v>41629.369999999988</v>
      </c>
    </row>
    <row r="85" spans="2:4" x14ac:dyDescent="0.25">
      <c r="C85" t="s">
        <v>21</v>
      </c>
      <c r="D85" s="2">
        <v>37503.540000000008</v>
      </c>
    </row>
    <row r="86" spans="2:4" x14ac:dyDescent="0.25">
      <c r="C86" t="s">
        <v>22</v>
      </c>
      <c r="D86" s="2">
        <v>42057.69</v>
      </c>
    </row>
    <row r="87" spans="2:4" x14ac:dyDescent="0.25">
      <c r="C87" t="s">
        <v>23</v>
      </c>
      <c r="D87" s="2">
        <v>21468.219999999998</v>
      </c>
    </row>
    <row r="88" spans="2:4" x14ac:dyDescent="0.25">
      <c r="C88" t="s">
        <v>24</v>
      </c>
      <c r="D88" s="2">
        <v>30742.79</v>
      </c>
    </row>
    <row r="89" spans="2:4" x14ac:dyDescent="0.25">
      <c r="C89" t="s">
        <v>25</v>
      </c>
      <c r="D89" s="2">
        <v>26963.8</v>
      </c>
    </row>
    <row r="91" spans="2:4" x14ac:dyDescent="0.25">
      <c r="B91" t="s">
        <v>32</v>
      </c>
      <c r="D91" s="2">
        <f>SUM(D92:D103)</f>
        <v>143546.18</v>
      </c>
    </row>
    <row r="92" spans="2:4" x14ac:dyDescent="0.25">
      <c r="C92" t="s">
        <v>9</v>
      </c>
      <c r="D92" s="2">
        <v>203.71</v>
      </c>
    </row>
    <row r="93" spans="2:4" x14ac:dyDescent="0.25">
      <c r="C93" t="s">
        <v>10</v>
      </c>
      <c r="D93" s="2">
        <v>50</v>
      </c>
    </row>
    <row r="94" spans="2:4" x14ac:dyDescent="0.25">
      <c r="C94" t="s">
        <v>11</v>
      </c>
      <c r="D94" s="2">
        <v>235</v>
      </c>
    </row>
    <row r="95" spans="2:4" x14ac:dyDescent="0.25">
      <c r="C95" t="s">
        <v>13</v>
      </c>
      <c r="D95" s="2">
        <v>38198.22</v>
      </c>
    </row>
    <row r="96" spans="2:4" x14ac:dyDescent="0.25">
      <c r="C96" t="s">
        <v>14</v>
      </c>
      <c r="D96" s="2">
        <v>1038.6600000000001</v>
      </c>
    </row>
    <row r="97" spans="2:4" x14ac:dyDescent="0.25">
      <c r="C97" t="s">
        <v>15</v>
      </c>
      <c r="D97" s="2">
        <v>1200</v>
      </c>
    </row>
    <row r="98" spans="2:4" x14ac:dyDescent="0.25">
      <c r="C98" t="s">
        <v>17</v>
      </c>
      <c r="D98" s="2">
        <v>4876.09</v>
      </c>
    </row>
    <row r="99" spans="2:4" x14ac:dyDescent="0.25">
      <c r="C99" t="s">
        <v>18</v>
      </c>
      <c r="D99" s="2">
        <v>4403</v>
      </c>
    </row>
    <row r="100" spans="2:4" x14ac:dyDescent="0.25">
      <c r="C100" t="s">
        <v>19</v>
      </c>
      <c r="D100" s="2">
        <v>47249.120000000003</v>
      </c>
    </row>
    <row r="101" spans="2:4" x14ac:dyDescent="0.25">
      <c r="C101" t="s">
        <v>20</v>
      </c>
      <c r="D101" s="2">
        <v>235</v>
      </c>
    </row>
    <row r="102" spans="2:4" x14ac:dyDescent="0.25">
      <c r="C102" t="s">
        <v>6</v>
      </c>
      <c r="D102" s="2">
        <v>45154.049999999996</v>
      </c>
    </row>
    <row r="103" spans="2:4" x14ac:dyDescent="0.25">
      <c r="C103" t="s">
        <v>21</v>
      </c>
      <c r="D103" s="2">
        <v>703.33</v>
      </c>
    </row>
    <row r="105" spans="2:4" x14ac:dyDescent="0.25">
      <c r="B105" t="s">
        <v>33</v>
      </c>
      <c r="D105" s="2">
        <f>SUM(D106:D114)</f>
        <v>7732.5</v>
      </c>
    </row>
    <row r="106" spans="2:4" x14ac:dyDescent="0.25">
      <c r="C106" t="s">
        <v>8</v>
      </c>
      <c r="D106" s="2">
        <v>1003.75</v>
      </c>
    </row>
    <row r="107" spans="2:4" x14ac:dyDescent="0.25">
      <c r="C107" t="s">
        <v>10</v>
      </c>
      <c r="D107" s="2">
        <v>960</v>
      </c>
    </row>
    <row r="108" spans="2:4" x14ac:dyDescent="0.25">
      <c r="C108" t="s">
        <v>13</v>
      </c>
      <c r="D108" s="2">
        <v>792.5</v>
      </c>
    </row>
    <row r="109" spans="2:4" x14ac:dyDescent="0.25">
      <c r="C109" t="s">
        <v>14</v>
      </c>
      <c r="D109" s="2">
        <v>495</v>
      </c>
    </row>
    <row r="110" spans="2:4" x14ac:dyDescent="0.25">
      <c r="C110" t="s">
        <v>15</v>
      </c>
      <c r="D110" s="2">
        <v>495</v>
      </c>
    </row>
    <row r="111" spans="2:4" x14ac:dyDescent="0.25">
      <c r="C111" t="s">
        <v>17</v>
      </c>
      <c r="D111" s="2">
        <v>905</v>
      </c>
    </row>
    <row r="112" spans="2:4" x14ac:dyDescent="0.25">
      <c r="C112" t="s">
        <v>18</v>
      </c>
      <c r="D112" s="2">
        <v>791.25</v>
      </c>
    </row>
    <row r="113" spans="2:4" x14ac:dyDescent="0.25">
      <c r="C113" t="s">
        <v>19</v>
      </c>
      <c r="D113" s="2">
        <v>1096.25</v>
      </c>
    </row>
    <row r="114" spans="2:4" x14ac:dyDescent="0.25">
      <c r="C114" t="s">
        <v>6</v>
      </c>
      <c r="D114" s="2">
        <v>1193.75</v>
      </c>
    </row>
    <row r="116" spans="2:4" x14ac:dyDescent="0.25">
      <c r="B116" t="s">
        <v>34</v>
      </c>
      <c r="D116" s="2">
        <f>SUM(D117:D126)</f>
        <v>32677.969999999998</v>
      </c>
    </row>
    <row r="117" spans="2:4" x14ac:dyDescent="0.25">
      <c r="C117" t="s">
        <v>9</v>
      </c>
      <c r="D117" s="2">
        <v>600</v>
      </c>
    </row>
    <row r="118" spans="2:4" x14ac:dyDescent="0.25">
      <c r="C118" t="s">
        <v>10</v>
      </c>
      <c r="D118" s="2">
        <v>3156.2</v>
      </c>
    </row>
    <row r="119" spans="2:4" x14ac:dyDescent="0.25">
      <c r="C119" t="s">
        <v>13</v>
      </c>
      <c r="D119" s="2">
        <v>3970</v>
      </c>
    </row>
    <row r="120" spans="2:4" x14ac:dyDescent="0.25">
      <c r="C120" t="s">
        <v>14</v>
      </c>
      <c r="D120" s="2">
        <v>10547.47</v>
      </c>
    </row>
    <row r="121" spans="2:4" x14ac:dyDescent="0.25">
      <c r="C121" t="s">
        <v>16</v>
      </c>
      <c r="D121" s="2">
        <v>2995.13</v>
      </c>
    </row>
    <row r="122" spans="2:4" x14ac:dyDescent="0.25">
      <c r="C122" t="s">
        <v>17</v>
      </c>
      <c r="D122" s="2">
        <v>2239.73</v>
      </c>
    </row>
    <row r="123" spans="2:4" x14ac:dyDescent="0.25">
      <c r="C123" t="s">
        <v>19</v>
      </c>
      <c r="D123" s="2">
        <v>2861.24</v>
      </c>
    </row>
    <row r="124" spans="2:4" x14ac:dyDescent="0.25">
      <c r="C124" t="s">
        <v>21</v>
      </c>
      <c r="D124" s="2">
        <v>315</v>
      </c>
    </row>
    <row r="125" spans="2:4" x14ac:dyDescent="0.25">
      <c r="C125" t="s">
        <v>23</v>
      </c>
      <c r="D125" s="2">
        <v>1410</v>
      </c>
    </row>
    <row r="126" spans="2:4" x14ac:dyDescent="0.25">
      <c r="C126" t="s">
        <v>24</v>
      </c>
      <c r="D126" s="2">
        <v>4583.2</v>
      </c>
    </row>
    <row r="128" spans="2:4" x14ac:dyDescent="0.25">
      <c r="B128" t="s">
        <v>35</v>
      </c>
      <c r="D128" s="2">
        <f>SUM(D129:D136)</f>
        <v>14231.041111111113</v>
      </c>
    </row>
    <row r="129" spans="2:4" x14ac:dyDescent="0.25">
      <c r="C129" t="s">
        <v>27</v>
      </c>
      <c r="D129" s="2">
        <v>1974.39</v>
      </c>
    </row>
    <row r="130" spans="2:4" x14ac:dyDescent="0.25">
      <c r="C130" t="s">
        <v>13</v>
      </c>
      <c r="D130" s="2">
        <v>1750.951111111111</v>
      </c>
    </row>
    <row r="131" spans="2:4" x14ac:dyDescent="0.25">
      <c r="C131" t="s">
        <v>14</v>
      </c>
      <c r="D131" s="2">
        <v>1750.95</v>
      </c>
    </row>
    <row r="132" spans="2:4" x14ac:dyDescent="0.25">
      <c r="C132" t="s">
        <v>15</v>
      </c>
      <c r="D132" s="2">
        <v>1750.95</v>
      </c>
    </row>
    <row r="133" spans="2:4" x14ac:dyDescent="0.25">
      <c r="C133" t="s">
        <v>17</v>
      </c>
      <c r="D133" s="2">
        <v>1750.95</v>
      </c>
    </row>
    <row r="134" spans="2:4" x14ac:dyDescent="0.25">
      <c r="C134" t="s">
        <v>18</v>
      </c>
      <c r="D134" s="2">
        <v>1750.95</v>
      </c>
    </row>
    <row r="135" spans="2:4" x14ac:dyDescent="0.25">
      <c r="C135" t="s">
        <v>19</v>
      </c>
      <c r="D135" s="2">
        <v>1750.95</v>
      </c>
    </row>
    <row r="136" spans="2:4" x14ac:dyDescent="0.25">
      <c r="C136" t="s">
        <v>6</v>
      </c>
      <c r="D136" s="2">
        <v>1750.95</v>
      </c>
    </row>
    <row r="138" spans="2:4" x14ac:dyDescent="0.25">
      <c r="B138" t="s">
        <v>36</v>
      </c>
      <c r="D138" s="2">
        <f>SUM(D139:D156)</f>
        <v>64547.009999999987</v>
      </c>
    </row>
    <row r="139" spans="2:4" x14ac:dyDescent="0.25">
      <c r="C139" t="s">
        <v>8</v>
      </c>
      <c r="D139" s="2">
        <v>1756</v>
      </c>
    </row>
    <row r="140" spans="2:4" x14ac:dyDescent="0.25">
      <c r="C140" t="s">
        <v>9</v>
      </c>
      <c r="D140" s="2">
        <v>10707.89</v>
      </c>
    </row>
    <row r="141" spans="2:4" x14ac:dyDescent="0.25">
      <c r="C141" t="s">
        <v>10</v>
      </c>
      <c r="D141" s="2">
        <v>1577.96</v>
      </c>
    </row>
    <row r="142" spans="2:4" x14ac:dyDescent="0.25">
      <c r="C142" t="s">
        <v>11</v>
      </c>
      <c r="D142" s="2">
        <v>12641.63</v>
      </c>
    </row>
    <row r="143" spans="2:4" x14ac:dyDescent="0.25">
      <c r="C143" t="s">
        <v>37</v>
      </c>
      <c r="D143" s="2">
        <v>4120</v>
      </c>
    </row>
    <row r="144" spans="2:4" x14ac:dyDescent="0.25">
      <c r="C144" t="s">
        <v>27</v>
      </c>
      <c r="D144" s="2">
        <v>10464.469999999999</v>
      </c>
    </row>
    <row r="145" spans="2:4" x14ac:dyDescent="0.25">
      <c r="C145" t="s">
        <v>13</v>
      </c>
      <c r="D145" s="2">
        <v>958.2</v>
      </c>
    </row>
    <row r="146" spans="2:4" x14ac:dyDescent="0.25">
      <c r="C146" t="s">
        <v>14</v>
      </c>
      <c r="D146" s="2">
        <v>702.7</v>
      </c>
    </row>
    <row r="147" spans="2:4" x14ac:dyDescent="0.25">
      <c r="C147" t="s">
        <v>15</v>
      </c>
      <c r="D147" s="2">
        <v>702.7</v>
      </c>
    </row>
    <row r="148" spans="2:4" x14ac:dyDescent="0.25">
      <c r="C148" t="s">
        <v>16</v>
      </c>
      <c r="D148" s="2">
        <v>855</v>
      </c>
    </row>
    <row r="149" spans="2:4" x14ac:dyDescent="0.25">
      <c r="C149" t="s">
        <v>17</v>
      </c>
      <c r="D149" s="2">
        <v>803</v>
      </c>
    </row>
    <row r="150" spans="2:4" x14ac:dyDescent="0.25">
      <c r="C150" t="s">
        <v>18</v>
      </c>
      <c r="D150" s="2">
        <v>1077.25</v>
      </c>
    </row>
    <row r="151" spans="2:4" x14ac:dyDescent="0.25">
      <c r="C151" t="s">
        <v>19</v>
      </c>
      <c r="D151" s="2">
        <v>1712.86</v>
      </c>
    </row>
    <row r="152" spans="2:4" x14ac:dyDescent="0.25">
      <c r="C152" t="s">
        <v>20</v>
      </c>
      <c r="D152" s="2">
        <v>12655.6</v>
      </c>
    </row>
    <row r="153" spans="2:4" x14ac:dyDescent="0.25">
      <c r="C153" t="s">
        <v>6</v>
      </c>
      <c r="D153" s="2">
        <v>1466</v>
      </c>
    </row>
    <row r="154" spans="2:4" x14ac:dyDescent="0.25">
      <c r="C154" t="s">
        <v>21</v>
      </c>
      <c r="D154" s="2">
        <v>330.75</v>
      </c>
    </row>
    <row r="155" spans="2:4" x14ac:dyDescent="0.25">
      <c r="C155" t="s">
        <v>23</v>
      </c>
      <c r="D155" s="2">
        <v>521</v>
      </c>
    </row>
    <row r="156" spans="2:4" x14ac:dyDescent="0.25">
      <c r="C156" t="s">
        <v>25</v>
      </c>
      <c r="D156" s="2">
        <v>1494</v>
      </c>
    </row>
    <row r="158" spans="2:4" x14ac:dyDescent="0.25">
      <c r="B158" t="s">
        <v>38</v>
      </c>
      <c r="D158" s="2">
        <f>SUM(D159)</f>
        <v>2500</v>
      </c>
    </row>
    <row r="159" spans="2:4" x14ac:dyDescent="0.25">
      <c r="C159" t="s">
        <v>22</v>
      </c>
      <c r="D159" s="2">
        <v>2500</v>
      </c>
    </row>
    <row r="161" spans="2:5" x14ac:dyDescent="0.25">
      <c r="B161" t="s">
        <v>39</v>
      </c>
      <c r="D161" s="2">
        <f>SUM(D162)</f>
        <v>5000</v>
      </c>
    </row>
    <row r="162" spans="2:5" x14ac:dyDescent="0.25">
      <c r="C162" t="s">
        <v>14</v>
      </c>
      <c r="D162" s="2">
        <v>5000</v>
      </c>
    </row>
    <row r="164" spans="2:5" x14ac:dyDescent="0.25">
      <c r="B164" t="s">
        <v>40</v>
      </c>
      <c r="D164" s="2">
        <f>SUM(D165:D173)</f>
        <v>30657.919999999991</v>
      </c>
    </row>
    <row r="165" spans="2:5" x14ac:dyDescent="0.25">
      <c r="C165" t="s">
        <v>8</v>
      </c>
      <c r="D165" s="2">
        <v>3832.24</v>
      </c>
    </row>
    <row r="166" spans="2:5" x14ac:dyDescent="0.25">
      <c r="C166" t="s">
        <v>10</v>
      </c>
      <c r="D166" s="2">
        <v>3832.24</v>
      </c>
    </row>
    <row r="167" spans="2:5" x14ac:dyDescent="0.25">
      <c r="C167" t="s">
        <v>13</v>
      </c>
      <c r="D167" s="2">
        <v>3832.24</v>
      </c>
    </row>
    <row r="168" spans="2:5" x14ac:dyDescent="0.25">
      <c r="C168" t="s">
        <v>14</v>
      </c>
      <c r="D168" s="2">
        <v>1916.12</v>
      </c>
    </row>
    <row r="169" spans="2:5" x14ac:dyDescent="0.25">
      <c r="C169" t="s">
        <v>15</v>
      </c>
      <c r="D169" s="2">
        <v>1916.12</v>
      </c>
    </row>
    <row r="170" spans="2:5" x14ac:dyDescent="0.25">
      <c r="C170" t="s">
        <v>17</v>
      </c>
      <c r="D170" s="2">
        <v>3832.24</v>
      </c>
    </row>
    <row r="171" spans="2:5" x14ac:dyDescent="0.25">
      <c r="C171" t="s">
        <v>18</v>
      </c>
      <c r="D171" s="2">
        <v>3832.24</v>
      </c>
    </row>
    <row r="172" spans="2:5" x14ac:dyDescent="0.25">
      <c r="C172" t="s">
        <v>19</v>
      </c>
      <c r="D172" s="2">
        <v>3832.24</v>
      </c>
    </row>
    <row r="173" spans="2:5" x14ac:dyDescent="0.25">
      <c r="C173" t="s">
        <v>6</v>
      </c>
      <c r="D173" s="2">
        <v>3832.24</v>
      </c>
    </row>
    <row r="175" spans="2:5" x14ac:dyDescent="0.25">
      <c r="D175" s="2">
        <f>+D164+D161+D158+D138+D128+D116+D105+D91+D70+D67+D61+D52+D29+D8+D5</f>
        <v>1861350.5511111114</v>
      </c>
      <c r="E175" t="s">
        <v>41</v>
      </c>
    </row>
    <row r="177" spans="3:5" x14ac:dyDescent="0.25">
      <c r="D177" s="2">
        <v>1846350.55</v>
      </c>
      <c r="E177" t="s">
        <v>42</v>
      </c>
    </row>
    <row r="179" spans="3:5" x14ac:dyDescent="0.25">
      <c r="C179" t="s">
        <v>43</v>
      </c>
      <c r="D179" s="2">
        <f>+D175-D177</f>
        <v>15000.001111111371</v>
      </c>
      <c r="E179" s="9" t="s">
        <v>44</v>
      </c>
    </row>
  </sheetData>
  <pageMargins left="0.7" right="0.7" top="0.75" bottom="0.75" header="0.3" footer="0.3"/>
  <pageSetup orientation="portrait" r:id="rId1"/>
  <headerFooter>
    <oddFooter>&amp;R&amp;8Case No. 2022-00432
Bluegrass Water's Response to PSC PH-2
Exhibit PSC PH-2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topLeftCell="A34" zoomScaleNormal="100" workbookViewId="0">
      <selection activeCell="D19" sqref="D19"/>
    </sheetView>
  </sheetViews>
  <sheetFormatPr defaultRowHeight="15" x14ac:dyDescent="0.25"/>
  <cols>
    <col min="1" max="1" width="18.140625" customWidth="1"/>
    <col min="2" max="2" width="36.5703125" bestFit="1" customWidth="1"/>
    <col min="3" max="3" width="10.28515625" style="5" bestFit="1" customWidth="1"/>
    <col min="4" max="4" width="12.7109375" style="6" customWidth="1"/>
    <col min="5" max="5" width="30.140625" customWidth="1"/>
  </cols>
  <sheetData>
    <row r="1" spans="1:5" x14ac:dyDescent="0.25">
      <c r="A1" t="s">
        <v>45</v>
      </c>
      <c r="B1" t="s">
        <v>2</v>
      </c>
      <c r="C1" s="5" t="s">
        <v>46</v>
      </c>
      <c r="D1" s="6" t="s">
        <v>47</v>
      </c>
      <c r="E1" t="s">
        <v>48</v>
      </c>
    </row>
    <row r="2" spans="1:5" x14ac:dyDescent="0.25">
      <c r="A2" s="7">
        <v>43496</v>
      </c>
      <c r="B2" t="s">
        <v>49</v>
      </c>
      <c r="C2" s="5" t="s">
        <v>50</v>
      </c>
      <c r="D2" s="6">
        <v>64.5</v>
      </c>
    </row>
    <row r="3" spans="1:5" x14ac:dyDescent="0.25">
      <c r="A3" s="7">
        <v>43524</v>
      </c>
      <c r="B3" t="s">
        <v>51</v>
      </c>
      <c r="C3" s="5">
        <v>228733</v>
      </c>
      <c r="D3" s="6">
        <v>216.72</v>
      </c>
    </row>
    <row r="4" spans="1:5" x14ac:dyDescent="0.25">
      <c r="A4" s="7">
        <v>43556</v>
      </c>
      <c r="B4" t="s">
        <v>49</v>
      </c>
      <c r="C4" s="5" t="s">
        <v>52</v>
      </c>
      <c r="D4" s="6">
        <v>903</v>
      </c>
    </row>
    <row r="5" spans="1:5" x14ac:dyDescent="0.25">
      <c r="A5" s="7">
        <v>43616</v>
      </c>
      <c r="B5" t="s">
        <v>53</v>
      </c>
      <c r="C5" s="5" t="s">
        <v>54</v>
      </c>
      <c r="D5" s="6">
        <v>1593.08</v>
      </c>
    </row>
    <row r="6" spans="1:5" x14ac:dyDescent="0.25">
      <c r="A6" s="7">
        <v>43616</v>
      </c>
      <c r="B6" t="s">
        <v>28</v>
      </c>
      <c r="C6" s="5">
        <v>231287</v>
      </c>
      <c r="D6" s="6">
        <v>1467.67</v>
      </c>
    </row>
    <row r="7" spans="1:5" x14ac:dyDescent="0.25">
      <c r="A7" s="7">
        <v>43616</v>
      </c>
      <c r="B7" t="s">
        <v>28</v>
      </c>
      <c r="C7" s="5">
        <v>231283</v>
      </c>
      <c r="D7" s="6">
        <v>266.5</v>
      </c>
    </row>
    <row r="8" spans="1:5" x14ac:dyDescent="0.25">
      <c r="A8" s="7">
        <v>43616</v>
      </c>
      <c r="B8" t="s">
        <v>28</v>
      </c>
      <c r="C8" s="5">
        <v>230235</v>
      </c>
      <c r="D8" s="6">
        <v>3197.97</v>
      </c>
    </row>
    <row r="9" spans="1:5" x14ac:dyDescent="0.25">
      <c r="A9" s="7">
        <v>43616</v>
      </c>
      <c r="B9" t="s">
        <v>49</v>
      </c>
      <c r="C9" s="5" t="s">
        <v>55</v>
      </c>
      <c r="D9" s="6">
        <v>80</v>
      </c>
    </row>
    <row r="10" spans="1:5" x14ac:dyDescent="0.25">
      <c r="A10" s="7">
        <v>43616</v>
      </c>
      <c r="B10" t="s">
        <v>49</v>
      </c>
      <c r="C10" s="5" t="s">
        <v>56</v>
      </c>
      <c r="D10" s="6">
        <v>161.25</v>
      </c>
    </row>
    <row r="11" spans="1:5" x14ac:dyDescent="0.25">
      <c r="A11" s="7">
        <v>43585</v>
      </c>
      <c r="B11" t="s">
        <v>53</v>
      </c>
      <c r="C11" s="5" t="s">
        <v>57</v>
      </c>
      <c r="D11" s="6">
        <v>22707.25</v>
      </c>
    </row>
    <row r="12" spans="1:5" x14ac:dyDescent="0.25">
      <c r="A12" s="7"/>
      <c r="D12" s="6">
        <f>SUBTOTAL(109,Table1[Amt])</f>
        <v>30657.940000000002</v>
      </c>
      <c r="E12" t="s">
        <v>58</v>
      </c>
    </row>
    <row r="14" spans="1:5" x14ac:dyDescent="0.25">
      <c r="D14" s="6">
        <f>Table1[[#Totals],[Amt]]/8</f>
        <v>3832.2425000000003</v>
      </c>
      <c r="E14" t="s">
        <v>59</v>
      </c>
    </row>
    <row r="16" spans="1:5" x14ac:dyDescent="0.25">
      <c r="B16" t="s">
        <v>5</v>
      </c>
      <c r="D16" s="6">
        <f>+'Acq Related Cost by Vendor'!D5</f>
        <v>2000</v>
      </c>
    </row>
    <row r="18" spans="4:5" x14ac:dyDescent="0.25">
      <c r="D18" s="10">
        <f>+D16+Table1[[#Totals],[Amt]]</f>
        <v>32657.940000000002</v>
      </c>
      <c r="E18" s="4" t="s">
        <v>60</v>
      </c>
    </row>
  </sheetData>
  <pageMargins left="0.7" right="0.7" top="0.75" bottom="0.75" header="0.3" footer="0.3"/>
  <pageSetup orientation="portrait" r:id="rId1"/>
  <headerFooter>
    <oddFooter>&amp;R&amp;8Case No. 2022-00432
Bluegrass Water's Response to PSC PH-2
Exhibit PSC PH-2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15654-170C-439E-9A34-187B78F6FF4E}">
  <ds:schemaRefs>
    <ds:schemaRef ds:uri="http://www.w3.org/XML/1998/namespace"/>
    <ds:schemaRef ds:uri="cc29f954-72e5-4988-94c8-6074c4013efb"/>
    <ds:schemaRef ds:uri="http://schemas.microsoft.com/office/infopath/2007/PartnerControls"/>
    <ds:schemaRef ds:uri="http://purl.org/dc/elements/1.1/"/>
    <ds:schemaRef ds:uri="219c5758-d311-4f49-8eb7-a0c37216249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0CB9BB-F318-4CCB-97CC-FD83318DE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6863C-1103-45A9-8EF6-87CAC2FF7A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1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Acq Related Cost by Vendor</vt:lpstr>
      <vt:lpstr>Blank Vendors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>1</cp:revision>
  <dcterms:created xsi:type="dcterms:W3CDTF">2023-10-04T14:24:20Z</dcterms:created>
  <dcterms:modified xsi:type="dcterms:W3CDTF">2023-10-05T15:27:43Z</dcterms:modified>
  <cp:category/>
  <cp:contentStatus/>
</cp:coreProperties>
</file>