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4000" windowHeight="9600" activeTab="1"/>
  </bookViews>
  <sheets>
    <sheet name="Randview Expenses" sheetId="2" r:id="rId1"/>
    <sheet name="Site Waiver CPCN" sheetId="4" r:id="rId2"/>
  </sheets>
  <definedNames>
    <definedName name="_xlnm._FilterDatabase" localSheetId="0" hidden="1">'Randview Expenses'!$A$4:$T$26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4" l="1"/>
  <c r="C10" i="4" s="1"/>
  <c r="C28" i="2" l="1"/>
</calcChain>
</file>

<file path=xl/sharedStrings.xml><?xml version="1.0" encoding="utf-8"?>
<sst xmlns="http://schemas.openxmlformats.org/spreadsheetml/2006/main" count="61" uniqueCount="60">
  <si>
    <t>703.000</t>
  </si>
  <si>
    <t>923.400</t>
  </si>
  <si>
    <t>OSS - Legal</t>
  </si>
  <si>
    <t>701.000</t>
  </si>
  <si>
    <t>715.000</t>
  </si>
  <si>
    <t>713.001</t>
  </si>
  <si>
    <t>711.000</t>
  </si>
  <si>
    <t>Sewer - Mowing &amp; Grounds Maintenance</t>
  </si>
  <si>
    <t>903.100</t>
  </si>
  <si>
    <t>Billing Expense</t>
  </si>
  <si>
    <t>923.900</t>
  </si>
  <si>
    <t>OSS - IT</t>
  </si>
  <si>
    <t>Sewer - Contract Operations Labor &amp; Expense</t>
  </si>
  <si>
    <t>Sewer - Misc Operations</t>
  </si>
  <si>
    <t xml:space="preserve">Sewer - Electric Utilities </t>
  </si>
  <si>
    <t>705.000</t>
  </si>
  <si>
    <t>712.000</t>
  </si>
  <si>
    <t>Sewer - Maintenance of Collection Systems</t>
  </si>
  <si>
    <t>Sewer - Maintenance of Pumping System</t>
  </si>
  <si>
    <t>Sewer - Maintenance of Other Plant Facilities</t>
  </si>
  <si>
    <t>408.100</t>
  </si>
  <si>
    <t>Taxes</t>
  </si>
  <si>
    <t>408.160</t>
  </si>
  <si>
    <t>Property Tax</t>
  </si>
  <si>
    <t>409.000</t>
  </si>
  <si>
    <t>Income Taxes</t>
  </si>
  <si>
    <t>903.280</t>
  </si>
  <si>
    <t>Billing Expense-Bank Fees</t>
  </si>
  <si>
    <t>904.000</t>
  </si>
  <si>
    <t>Bad Debt Expense</t>
  </si>
  <si>
    <t>923.100</t>
  </si>
  <si>
    <t>OSS - Bank Fees Outside Services</t>
  </si>
  <si>
    <t>923.500</t>
  </si>
  <si>
    <t>OSS - Accounting</t>
  </si>
  <si>
    <t>923.600</t>
  </si>
  <si>
    <t>OSS - Management Consulting</t>
  </si>
  <si>
    <t>924.400</t>
  </si>
  <si>
    <t>Property Insurance</t>
  </si>
  <si>
    <t>928.100</t>
  </si>
  <si>
    <t>Direct Admin DNR</t>
  </si>
  <si>
    <t>930.200</t>
  </si>
  <si>
    <t>Misc General Expense</t>
  </si>
  <si>
    <t>922.000</t>
  </si>
  <si>
    <t>Allocated Overhead</t>
  </si>
  <si>
    <t>NARUC Account</t>
  </si>
  <si>
    <t>Expense Description</t>
  </si>
  <si>
    <t>Bluegrass UOC, LLC</t>
  </si>
  <si>
    <t>DR 2-16 Randview Expenses</t>
  </si>
  <si>
    <t>Test Year Amount</t>
  </si>
  <si>
    <t>Operating Expense Impact</t>
  </si>
  <si>
    <t>Annual Monitoring Subscription Cost</t>
  </si>
  <si>
    <t>Sites per 2022-00216 filing</t>
  </si>
  <si>
    <t>Less Randview</t>
  </si>
  <si>
    <t>Total Sites</t>
  </si>
  <si>
    <t>Annual cost per subscription</t>
  </si>
  <si>
    <t>* Per Dec 2022 invoicing</t>
  </si>
  <si>
    <t>Total Annual Monitoring Subscription Cost</t>
  </si>
  <si>
    <t>Annual Reduction in Operating Contract Costs</t>
  </si>
  <si>
    <t>DR 2-16 Site Waiver/CPCN Expenses</t>
  </si>
  <si>
    <t xml:space="preserve">* Analysis for this was provided in case 2020-00216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</si>
</sst>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164" fontId="0" fillId="0" borderId="1" xfId="1" applyNumberFormat="1" applyFont="1" applyBorder="1"/>
    <xf numFmtId="0" fontId="3" fillId="0" borderId="0" xfId="0" applyFont="1"/>
    <xf numFmtId="164" fontId="3" fillId="0" borderId="0" xfId="1" applyNumberFormat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Layout" topLeftCell="A34" zoomScaleNormal="100" workbookViewId="0">
      <selection activeCell="B53" sqref="B53"/>
    </sheetView>
  </sheetViews>
  <sheetFormatPr defaultRowHeight="15" x14ac:dyDescent="0.25"/>
  <cols>
    <col min="1" max="1" width="14.28515625" bestFit="1" customWidth="1"/>
    <col min="2" max="2" width="39.85546875" bestFit="1" customWidth="1"/>
    <col min="3" max="3" width="17.42578125" style="2" bestFit="1" customWidth="1"/>
  </cols>
  <sheetData>
    <row r="1" spans="1:3" x14ac:dyDescent="0.25">
      <c r="A1" s="3" t="s">
        <v>46</v>
      </c>
    </row>
    <row r="2" spans="1:3" x14ac:dyDescent="0.25">
      <c r="A2" s="3" t="s">
        <v>47</v>
      </c>
    </row>
    <row r="4" spans="1:3" x14ac:dyDescent="0.25">
      <c r="A4" s="5" t="s">
        <v>44</v>
      </c>
      <c r="B4" s="5" t="s">
        <v>45</v>
      </c>
      <c r="C4" s="6" t="s">
        <v>48</v>
      </c>
    </row>
    <row r="5" spans="1:3" x14ac:dyDescent="0.25">
      <c r="A5" t="s">
        <v>3</v>
      </c>
      <c r="B5" t="s">
        <v>12</v>
      </c>
      <c r="C5" s="2">
        <v>-35510.986486486487</v>
      </c>
    </row>
    <row r="6" spans="1:3" x14ac:dyDescent="0.25">
      <c r="A6" t="s">
        <v>0</v>
      </c>
      <c r="B6" t="s">
        <v>14</v>
      </c>
      <c r="C6" s="2">
        <v>-1629.2199999999998</v>
      </c>
    </row>
    <row r="7" spans="1:3" x14ac:dyDescent="0.25">
      <c r="A7" t="s">
        <v>15</v>
      </c>
      <c r="B7" t="s">
        <v>13</v>
      </c>
      <c r="C7" s="2">
        <v>-6.7137488372093017</v>
      </c>
    </row>
    <row r="8" spans="1:3" x14ac:dyDescent="0.25">
      <c r="A8" t="s">
        <v>6</v>
      </c>
      <c r="B8" t="s">
        <v>7</v>
      </c>
      <c r="C8" s="2">
        <v>-2184.4928403100776</v>
      </c>
    </row>
    <row r="9" spans="1:3" x14ac:dyDescent="0.25">
      <c r="A9" t="s">
        <v>16</v>
      </c>
      <c r="B9" t="s">
        <v>17</v>
      </c>
      <c r="C9" s="2">
        <v>-360.36036036036035</v>
      </c>
    </row>
    <row r="10" spans="1:3" x14ac:dyDescent="0.25">
      <c r="A10" t="s">
        <v>5</v>
      </c>
      <c r="B10" t="s">
        <v>18</v>
      </c>
      <c r="C10" s="2">
        <v>-750</v>
      </c>
    </row>
    <row r="11" spans="1:3" x14ac:dyDescent="0.25">
      <c r="A11" t="s">
        <v>4</v>
      </c>
      <c r="B11" t="s">
        <v>19</v>
      </c>
      <c r="C11" s="2">
        <v>-560</v>
      </c>
    </row>
    <row r="12" spans="1:3" x14ac:dyDescent="0.25">
      <c r="A12" t="s">
        <v>20</v>
      </c>
      <c r="B12" t="s">
        <v>21</v>
      </c>
      <c r="C12" s="2">
        <v>-55.067781742699871</v>
      </c>
    </row>
    <row r="13" spans="1:3" x14ac:dyDescent="0.25">
      <c r="A13" t="s">
        <v>22</v>
      </c>
      <c r="B13" t="s">
        <v>23</v>
      </c>
      <c r="C13" s="2">
        <v>21.850010378766683</v>
      </c>
    </row>
    <row r="14" spans="1:3" x14ac:dyDescent="0.25">
      <c r="A14" t="s">
        <v>24</v>
      </c>
      <c r="B14" t="s">
        <v>25</v>
      </c>
      <c r="C14" s="2">
        <v>-2.8356481481481479</v>
      </c>
    </row>
    <row r="15" spans="1:3" x14ac:dyDescent="0.25">
      <c r="A15" t="s">
        <v>8</v>
      </c>
      <c r="B15" t="s">
        <v>9</v>
      </c>
      <c r="C15" s="2">
        <v>-1735.3864929680942</v>
      </c>
    </row>
    <row r="16" spans="1:3" x14ac:dyDescent="0.25">
      <c r="A16" t="s">
        <v>26</v>
      </c>
      <c r="B16" t="s">
        <v>27</v>
      </c>
      <c r="C16" s="2">
        <v>-189.20941021783744</v>
      </c>
    </row>
    <row r="17" spans="1:3" x14ac:dyDescent="0.25">
      <c r="A17" t="s">
        <v>28</v>
      </c>
      <c r="B17" t="s">
        <v>29</v>
      </c>
      <c r="C17" s="2">
        <v>-571.88348569129585</v>
      </c>
    </row>
    <row r="18" spans="1:3" x14ac:dyDescent="0.25">
      <c r="A18" t="s">
        <v>30</v>
      </c>
      <c r="B18" t="s">
        <v>31</v>
      </c>
      <c r="C18" s="2">
        <v>-5.7466929051217468</v>
      </c>
    </row>
    <row r="19" spans="1:3" x14ac:dyDescent="0.25">
      <c r="A19" t="s">
        <v>1</v>
      </c>
      <c r="B19" t="s">
        <v>2</v>
      </c>
      <c r="C19" s="2">
        <v>-3181.2486701767884</v>
      </c>
    </row>
    <row r="20" spans="1:3" x14ac:dyDescent="0.25">
      <c r="A20" t="s">
        <v>32</v>
      </c>
      <c r="B20" t="s">
        <v>33</v>
      </c>
      <c r="C20" s="2">
        <v>-188.950953796996</v>
      </c>
    </row>
    <row r="21" spans="1:3" x14ac:dyDescent="0.25">
      <c r="A21" t="s">
        <v>34</v>
      </c>
      <c r="B21" t="s">
        <v>35</v>
      </c>
      <c r="C21" s="2">
        <v>-243.81657535684297</v>
      </c>
    </row>
    <row r="22" spans="1:3" x14ac:dyDescent="0.25">
      <c r="A22" t="s">
        <v>10</v>
      </c>
      <c r="B22" t="s">
        <v>11</v>
      </c>
      <c r="C22" s="2">
        <v>-300.45132463382782</v>
      </c>
    </row>
    <row r="23" spans="1:3" x14ac:dyDescent="0.25">
      <c r="A23" t="s">
        <v>36</v>
      </c>
      <c r="B23" t="s">
        <v>37</v>
      </c>
      <c r="C23" s="2">
        <v>-3491.6933365985624</v>
      </c>
    </row>
    <row r="24" spans="1:3" x14ac:dyDescent="0.25">
      <c r="A24" t="s">
        <v>38</v>
      </c>
      <c r="B24" t="s">
        <v>39</v>
      </c>
      <c r="C24" s="2">
        <v>324.07407407407408</v>
      </c>
    </row>
    <row r="25" spans="1:3" x14ac:dyDescent="0.25">
      <c r="A25" t="s">
        <v>40</v>
      </c>
      <c r="B25" t="s">
        <v>41</v>
      </c>
      <c r="C25" s="2">
        <v>-85.941203703703707</v>
      </c>
    </row>
    <row r="26" spans="1:3" x14ac:dyDescent="0.25">
      <c r="A26" t="s">
        <v>42</v>
      </c>
      <c r="B26" t="s">
        <v>43</v>
      </c>
      <c r="C26" s="2">
        <v>-7938.5527850662374</v>
      </c>
    </row>
    <row r="28" spans="1:3" ht="15.75" thickBot="1" x14ac:dyDescent="0.3">
      <c r="C28" s="4">
        <f>SUM(C5:C27)</f>
        <v>-58646.633712547453</v>
      </c>
    </row>
    <row r="29" spans="1:3" ht="15.75" thickTop="1" x14ac:dyDescent="0.25"/>
  </sheetData>
  <pageMargins left="0.7" right="0.7" top="0.75" bottom="0.75" header="0.3" footer="0.3"/>
  <pageSetup orientation="portrait" verticalDpi="0" r:id="rId1"/>
  <headerFooter>
    <oddFooter>&amp;R&amp;8Case No. 2022-00432
Bluegrass Water's Response to OAG 2016
Exhibit OAG 2-16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view="pageLayout" topLeftCell="A34" zoomScaleNormal="100" workbookViewId="0">
      <selection activeCell="B13" sqref="B13"/>
    </sheetView>
  </sheetViews>
  <sheetFormatPr defaultRowHeight="15" x14ac:dyDescent="0.25"/>
  <cols>
    <col min="2" max="2" width="40.42578125" bestFit="1" customWidth="1"/>
    <col min="3" max="3" width="11.7109375" bestFit="1" customWidth="1"/>
    <col min="4" max="4" width="35.5703125" bestFit="1" customWidth="1"/>
  </cols>
  <sheetData>
    <row r="1" spans="1:4" x14ac:dyDescent="0.25">
      <c r="A1" s="3" t="s">
        <v>46</v>
      </c>
    </row>
    <row r="2" spans="1:4" x14ac:dyDescent="0.25">
      <c r="A2" s="3" t="s">
        <v>58</v>
      </c>
    </row>
    <row r="3" spans="1:4" x14ac:dyDescent="0.25">
      <c r="A3" s="3"/>
    </row>
    <row r="4" spans="1:4" x14ac:dyDescent="0.25">
      <c r="B4" s="3" t="s">
        <v>49</v>
      </c>
      <c r="C4" s="2"/>
    </row>
    <row r="5" spans="1:4" x14ac:dyDescent="0.25">
      <c r="B5" t="s">
        <v>50</v>
      </c>
      <c r="C5" s="2"/>
    </row>
    <row r="6" spans="1:4" x14ac:dyDescent="0.25">
      <c r="B6" s="7" t="s">
        <v>51</v>
      </c>
      <c r="C6" s="2">
        <v>22</v>
      </c>
    </row>
    <row r="7" spans="1:4" x14ac:dyDescent="0.25">
      <c r="B7" s="7" t="s">
        <v>52</v>
      </c>
      <c r="C7" s="2">
        <v>-1</v>
      </c>
    </row>
    <row r="8" spans="1:4" x14ac:dyDescent="0.25">
      <c r="B8" s="7" t="s">
        <v>53</v>
      </c>
      <c r="C8" s="2">
        <f>C6+C7</f>
        <v>21</v>
      </c>
    </row>
    <row r="9" spans="1:4" x14ac:dyDescent="0.25">
      <c r="B9" s="7" t="s">
        <v>54</v>
      </c>
      <c r="C9" s="1">
        <v>581.4</v>
      </c>
      <c r="D9" t="s">
        <v>55</v>
      </c>
    </row>
    <row r="10" spans="1:4" x14ac:dyDescent="0.25">
      <c r="B10" t="s">
        <v>56</v>
      </c>
      <c r="C10" s="1">
        <f>C8*C9</f>
        <v>12209.4</v>
      </c>
    </row>
    <row r="11" spans="1:4" x14ac:dyDescent="0.25">
      <c r="C11" s="1"/>
    </row>
    <row r="12" spans="1:4" x14ac:dyDescent="0.25">
      <c r="B12" s="8" t="s">
        <v>57</v>
      </c>
      <c r="C12" s="1">
        <v>-262279.56</v>
      </c>
      <c r="D12" t="s">
        <v>59</v>
      </c>
    </row>
    <row r="13" spans="1:4" x14ac:dyDescent="0.25">
      <c r="C13" s="1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2-16
Exhibit OAG 2-16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AB5AB9E-2D70-44F7-B45C-619CD5647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0E4493-ADE2-4811-AB04-02491C3708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4892BB-B683-4991-9FA2-E5E67A4F8B5D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Randview Expenses</vt:lpstr>
      <vt:lpstr>Site Waiver CPCN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2023-06-14T15:25:46Z</dcterms:created>
  <dcterms:modified xsi:type="dcterms:W3CDTF">2023-06-15T20:24:41Z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