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PSC Third Request\Exhibits\"/>
    </mc:Choice>
  </mc:AlternateContent>
  <bookViews>
    <workbookView xWindow="0" yWindow="0" windowWidth="24000" windowHeight="9255" tabRatio="942" firstSheet="10" activeTab="21"/>
  </bookViews>
  <sheets>
    <sheet name="Exhibit PSC 3-15" sheetId="32" r:id="rId1"/>
    <sheet name="Summary" sheetId="31" r:id="rId2"/>
    <sheet name="Airview" sheetId="29" r:id="rId3"/>
    <sheet name="Arcadia_Pines" sheetId="2" r:id="rId4"/>
    <sheet name="Brocklyn" sheetId="3" r:id="rId5"/>
    <sheet name="Carriage_Park" sheetId="4" r:id="rId6"/>
    <sheet name="Darlington_Creek" sheetId="9" r:id="rId7"/>
    <sheet name="Delaplain_Disposal" sheetId="10" r:id="rId8"/>
    <sheet name="Fox_Run" sheetId="11" r:id="rId9"/>
    <sheet name="Golden_Acres" sheetId="12" r:id="rId10"/>
    <sheet name="Great_Oaks" sheetId="14" r:id="rId11"/>
    <sheet name="Herrington_Haven" sheetId="15" r:id="rId12"/>
    <sheet name="Kingswood" sheetId="16" r:id="rId13"/>
    <sheet name="Lake_Columbia" sheetId="18" r:id="rId14"/>
    <sheet name="LH_Treatment" sheetId="20" r:id="rId15"/>
    <sheet name="Marshall_Ridge" sheetId="22" r:id="rId16"/>
    <sheet name="Persimmon_Ridge" sheetId="23" r:id="rId17"/>
    <sheet name="River_Bluffs" sheetId="24" r:id="rId18"/>
    <sheet name="Springcrest" sheetId="25" r:id="rId19"/>
    <sheet name="Timberland" sheetId="26" r:id="rId20"/>
    <sheet name="Woodland_Acres" sheetId="27" r:id="rId21"/>
    <sheet name="Randview" sheetId="28" r:id="rId2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31" l="1"/>
  <c r="H9" i="31"/>
  <c r="F15" i="23" l="1"/>
  <c r="G12" i="27" l="1"/>
  <c r="G14" i="15"/>
  <c r="G13" i="15"/>
  <c r="G12" i="15"/>
  <c r="G11" i="15"/>
  <c r="G10" i="15"/>
  <c r="G9" i="15"/>
  <c r="G9" i="31"/>
  <c r="G32" i="14"/>
  <c r="G33" i="14"/>
  <c r="G34" i="14"/>
  <c r="G35" i="14"/>
  <c r="G36" i="14"/>
  <c r="G37" i="14"/>
  <c r="G32" i="28"/>
  <c r="G34" i="28"/>
  <c r="G35" i="28"/>
  <c r="F40" i="28"/>
  <c r="H24" i="31" s="1"/>
  <c r="G33" i="28"/>
  <c r="G33" i="27"/>
  <c r="G36" i="27"/>
  <c r="F41" i="27"/>
  <c r="H23" i="31" s="1"/>
  <c r="G35" i="27"/>
  <c r="G34" i="27"/>
  <c r="G33" i="26"/>
  <c r="F42" i="26"/>
  <c r="H22" i="31" s="1"/>
  <c r="G33" i="25"/>
  <c r="F40" i="25"/>
  <c r="H21" i="31" s="1"/>
  <c r="G35" i="25"/>
  <c r="G34" i="24"/>
  <c r="G37" i="24"/>
  <c r="F43" i="24"/>
  <c r="H20" i="31" s="1"/>
  <c r="G33" i="23"/>
  <c r="F42" i="23"/>
  <c r="H19" i="31" s="1"/>
  <c r="G33" i="22"/>
  <c r="G34" i="22"/>
  <c r="F39" i="22"/>
  <c r="H18" i="31" s="1"/>
  <c r="G32" i="20"/>
  <c r="G33" i="20"/>
  <c r="G34" i="20"/>
  <c r="G36" i="20"/>
  <c r="F40" i="20"/>
  <c r="H17" i="31" s="1"/>
  <c r="G32" i="18"/>
  <c r="G33" i="18"/>
  <c r="G34" i="18"/>
  <c r="F41" i="18"/>
  <c r="H16" i="31" s="1"/>
  <c r="G32" i="16"/>
  <c r="G36" i="16"/>
  <c r="F42" i="16"/>
  <c r="H15" i="31" s="1"/>
  <c r="G35" i="15"/>
  <c r="G34" i="15"/>
  <c r="F41" i="15"/>
  <c r="H14" i="31" s="1"/>
  <c r="F42" i="14"/>
  <c r="H13" i="31" s="1"/>
  <c r="G32" i="12"/>
  <c r="G39" i="12"/>
  <c r="F43" i="12"/>
  <c r="H12" i="31" s="1"/>
  <c r="G34" i="12"/>
  <c r="G32" i="11"/>
  <c r="F41" i="11"/>
  <c r="H11" i="31" s="1"/>
  <c r="G33" i="11"/>
  <c r="G34" i="10"/>
  <c r="G39" i="10"/>
  <c r="G38" i="10"/>
  <c r="F43" i="10"/>
  <c r="H10" i="31" s="1"/>
  <c r="G37" i="10"/>
  <c r="G35" i="4"/>
  <c r="F40" i="4"/>
  <c r="H8" i="31" s="1"/>
  <c r="G32" i="3"/>
  <c r="G33" i="3"/>
  <c r="F40" i="3"/>
  <c r="H7" i="31" s="1"/>
  <c r="G33" i="2"/>
  <c r="F39" i="2"/>
  <c r="H6" i="31" s="1"/>
  <c r="F42" i="29"/>
  <c r="H5" i="31" s="1"/>
  <c r="H27" i="31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8" i="29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8" i="2"/>
  <c r="G8" i="28"/>
  <c r="G9" i="28"/>
  <c r="G10" i="28"/>
  <c r="G11" i="28"/>
  <c r="G12" i="28"/>
  <c r="G13" i="28"/>
  <c r="G14" i="28"/>
  <c r="F20" i="29"/>
  <c r="D5" i="31" s="1"/>
  <c r="F18" i="28"/>
  <c r="D24" i="31" s="1"/>
  <c r="G32" i="26" l="1"/>
  <c r="G37" i="29"/>
  <c r="G34" i="11"/>
  <c r="G36" i="11"/>
  <c r="G38" i="23"/>
  <c r="G32" i="24"/>
  <c r="G32" i="25"/>
  <c r="G32" i="23"/>
  <c r="G37" i="18"/>
  <c r="G37" i="23"/>
  <c r="G32" i="10"/>
  <c r="G36" i="25"/>
  <c r="G37" i="26"/>
  <c r="G34" i="4"/>
  <c r="G34" i="16"/>
  <c r="G33" i="16"/>
  <c r="G36" i="4"/>
  <c r="G32" i="22"/>
  <c r="G34" i="23"/>
  <c r="G38" i="26"/>
  <c r="G35" i="12"/>
  <c r="G32" i="2"/>
  <c r="G35" i="3"/>
  <c r="G33" i="12"/>
  <c r="G33" i="24"/>
  <c r="G37" i="27"/>
  <c r="G35" i="20"/>
  <c r="G36" i="3"/>
  <c r="G38" i="12"/>
  <c r="G36" i="15"/>
  <c r="G36" i="26"/>
  <c r="G36" i="29"/>
  <c r="G35" i="22"/>
  <c r="G37" i="12"/>
  <c r="G36" i="23"/>
  <c r="G38" i="14"/>
  <c r="G33" i="4"/>
  <c r="G34" i="26"/>
  <c r="G32" i="4"/>
  <c r="G33" i="10"/>
  <c r="G34" i="2"/>
  <c r="G36" i="28"/>
  <c r="G35" i="26"/>
  <c r="G34" i="25"/>
  <c r="G36" i="24"/>
  <c r="G35" i="24"/>
  <c r="G38" i="24"/>
  <c r="G39" i="24"/>
  <c r="G35" i="23"/>
  <c r="G35" i="18"/>
  <c r="G36" i="18"/>
  <c r="G35" i="16"/>
  <c r="G38" i="16"/>
  <c r="G37" i="16"/>
  <c r="G37" i="15"/>
  <c r="G36" i="12"/>
  <c r="G35" i="11"/>
  <c r="G37" i="11"/>
  <c r="G36" i="10"/>
  <c r="G35" i="10"/>
  <c r="G35" i="29"/>
  <c r="G34" i="29"/>
  <c r="G33" i="29"/>
  <c r="G38" i="29"/>
  <c r="G32" i="29"/>
  <c r="G35" i="2"/>
  <c r="G34" i="3"/>
  <c r="E18" i="28"/>
  <c r="C24" i="31" s="1"/>
  <c r="G18" i="28"/>
  <c r="E24" i="31" s="1"/>
  <c r="G42" i="29" l="1"/>
  <c r="I5" i="31" s="1"/>
  <c r="E43" i="10"/>
  <c r="G10" i="31" s="1"/>
  <c r="E41" i="11"/>
  <c r="G11" i="31" s="1"/>
  <c r="E42" i="23"/>
  <c r="G19" i="31" s="1"/>
  <c r="G43" i="10"/>
  <c r="I10" i="31" s="1"/>
  <c r="E43" i="12"/>
  <c r="G12" i="31" s="1"/>
  <c r="G41" i="11"/>
  <c r="I11" i="31" s="1"/>
  <c r="E42" i="29"/>
  <c r="G5" i="31" s="1"/>
  <c r="E40" i="28"/>
  <c r="G24" i="31" s="1"/>
  <c r="G40" i="28"/>
  <c r="I24" i="31" s="1"/>
  <c r="G41" i="27"/>
  <c r="I23" i="31" s="1"/>
  <c r="E41" i="27"/>
  <c r="G23" i="31" s="1"/>
  <c r="G42" i="26"/>
  <c r="I22" i="31" s="1"/>
  <c r="E42" i="26"/>
  <c r="G22" i="31" s="1"/>
  <c r="E40" i="25"/>
  <c r="G21" i="31" s="1"/>
  <c r="G40" i="25"/>
  <c r="I21" i="31" s="1"/>
  <c r="E43" i="24"/>
  <c r="G20" i="31" s="1"/>
  <c r="G43" i="24"/>
  <c r="I20" i="31" s="1"/>
  <c r="G42" i="23"/>
  <c r="I19" i="31" s="1"/>
  <c r="G39" i="22"/>
  <c r="I18" i="31" s="1"/>
  <c r="E39" i="22"/>
  <c r="G18" i="31" s="1"/>
  <c r="G40" i="20"/>
  <c r="I17" i="31" s="1"/>
  <c r="E40" i="20"/>
  <c r="G17" i="31" s="1"/>
  <c r="E41" i="18"/>
  <c r="G16" i="31" s="1"/>
  <c r="G41" i="18"/>
  <c r="I16" i="31" s="1"/>
  <c r="G42" i="16"/>
  <c r="I15" i="31" s="1"/>
  <c r="E42" i="16"/>
  <c r="G15" i="31" s="1"/>
  <c r="E41" i="15"/>
  <c r="G14" i="31" s="1"/>
  <c r="G41" i="15"/>
  <c r="I14" i="31" s="1"/>
  <c r="E42" i="14"/>
  <c r="G13" i="31" s="1"/>
  <c r="G42" i="14"/>
  <c r="I13" i="31" s="1"/>
  <c r="G43" i="12"/>
  <c r="I12" i="31" s="1"/>
  <c r="G39" i="2"/>
  <c r="I6" i="31" s="1"/>
  <c r="E39" i="2"/>
  <c r="G6" i="31" s="1"/>
  <c r="G40" i="4"/>
  <c r="I8" i="31" s="1"/>
  <c r="E40" i="4"/>
  <c r="G8" i="31" s="1"/>
  <c r="G40" i="3"/>
  <c r="I7" i="31" s="1"/>
  <c r="E40" i="3"/>
  <c r="G7" i="31" s="1"/>
  <c r="I27" i="31" l="1"/>
  <c r="G27" i="31"/>
  <c r="G16" i="29"/>
  <c r="G15" i="29" l="1"/>
  <c r="E20" i="29"/>
  <c r="C5" i="31" s="1"/>
  <c r="G13" i="29"/>
  <c r="G9" i="29"/>
  <c r="G14" i="29"/>
  <c r="G10" i="29"/>
  <c r="G12" i="29"/>
  <c r="G8" i="29"/>
  <c r="G11" i="29"/>
  <c r="G20" i="29" l="1"/>
  <c r="E5" i="31" s="1"/>
  <c r="F18" i="27" l="1"/>
  <c r="D23" i="31" s="1"/>
  <c r="E18" i="27"/>
  <c r="C23" i="31" s="1"/>
  <c r="G14" i="27"/>
  <c r="G13" i="27"/>
  <c r="G11" i="27"/>
  <c r="G10" i="27"/>
  <c r="G9" i="27"/>
  <c r="G8" i="27"/>
  <c r="A9" i="27"/>
  <c r="F18" i="26"/>
  <c r="D22" i="31" s="1"/>
  <c r="E18" i="26"/>
  <c r="C22" i="31" s="1"/>
  <c r="G14" i="26"/>
  <c r="G13" i="26"/>
  <c r="G12" i="26"/>
  <c r="G11" i="26"/>
  <c r="G10" i="26"/>
  <c r="G9" i="26"/>
  <c r="G8" i="26"/>
  <c r="F17" i="25"/>
  <c r="D21" i="31" s="1"/>
  <c r="E17" i="25"/>
  <c r="C21" i="31" s="1"/>
  <c r="G13" i="25"/>
  <c r="G12" i="25"/>
  <c r="G11" i="25"/>
  <c r="G10" i="25"/>
  <c r="G9" i="25"/>
  <c r="G8" i="25"/>
  <c r="F21" i="24"/>
  <c r="D20" i="31" s="1"/>
  <c r="E21" i="24"/>
  <c r="C20" i="31" s="1"/>
  <c r="G17" i="24"/>
  <c r="G16" i="24"/>
  <c r="G15" i="24"/>
  <c r="G14" i="24"/>
  <c r="G13" i="24"/>
  <c r="G12" i="24"/>
  <c r="G11" i="24"/>
  <c r="G10" i="24"/>
  <c r="G9" i="24"/>
  <c r="G8" i="24"/>
  <c r="A8" i="24"/>
  <c r="F20" i="23"/>
  <c r="D19" i="31" s="1"/>
  <c r="E20" i="23"/>
  <c r="C19" i="31" s="1"/>
  <c r="G16" i="23"/>
  <c r="G15" i="23"/>
  <c r="G14" i="23"/>
  <c r="G13" i="23"/>
  <c r="G12" i="23"/>
  <c r="G11" i="23"/>
  <c r="G10" i="23"/>
  <c r="G9" i="23"/>
  <c r="G8" i="23"/>
  <c r="A9" i="23"/>
  <c r="F17" i="22"/>
  <c r="D18" i="31" s="1"/>
  <c r="E17" i="22"/>
  <c r="C18" i="31" s="1"/>
  <c r="G13" i="22"/>
  <c r="G12" i="22"/>
  <c r="G11" i="22"/>
  <c r="G10" i="22"/>
  <c r="G9" i="22"/>
  <c r="G8" i="22"/>
  <c r="A9" i="22"/>
  <c r="A10" i="22" s="1"/>
  <c r="A11" i="22" s="1"/>
  <c r="A12" i="22" s="1"/>
  <c r="A13" i="22" s="1"/>
  <c r="A14" i="22" s="1"/>
  <c r="A15" i="22" s="1"/>
  <c r="A16" i="22" s="1"/>
  <c r="A17" i="22" s="1"/>
  <c r="F19" i="20"/>
  <c r="D17" i="31" s="1"/>
  <c r="E19" i="20"/>
  <c r="C17" i="31" s="1"/>
  <c r="G15" i="20"/>
  <c r="G14" i="20"/>
  <c r="G13" i="20"/>
  <c r="G12" i="20"/>
  <c r="G11" i="20"/>
  <c r="G10" i="20"/>
  <c r="G9" i="20"/>
  <c r="G8" i="20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F18" i="18"/>
  <c r="D16" i="31" s="1"/>
  <c r="E18" i="18"/>
  <c r="C16" i="31" s="1"/>
  <c r="G14" i="18"/>
  <c r="G13" i="18"/>
  <c r="G12" i="18"/>
  <c r="G11" i="18"/>
  <c r="G10" i="18"/>
  <c r="G9" i="18"/>
  <c r="G8" i="18"/>
  <c r="F20" i="16"/>
  <c r="D15" i="31" s="1"/>
  <c r="E20" i="16"/>
  <c r="C15" i="31" s="1"/>
  <c r="G16" i="16"/>
  <c r="G15" i="16"/>
  <c r="G14" i="16"/>
  <c r="G13" i="16"/>
  <c r="G12" i="16"/>
  <c r="G11" i="16"/>
  <c r="G10" i="16"/>
  <c r="G9" i="16"/>
  <c r="G8" i="16"/>
  <c r="A9" i="16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F18" i="15"/>
  <c r="D14" i="31" s="1"/>
  <c r="E18" i="15"/>
  <c r="C14" i="31" s="1"/>
  <c r="G8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F19" i="14"/>
  <c r="D13" i="31" s="1"/>
  <c r="E19" i="14"/>
  <c r="C13" i="31" s="1"/>
  <c r="G15" i="14"/>
  <c r="G14" i="14"/>
  <c r="G13" i="14"/>
  <c r="G12" i="14"/>
  <c r="G11" i="14"/>
  <c r="G10" i="14"/>
  <c r="G9" i="14"/>
  <c r="G8" i="14"/>
  <c r="F20" i="12"/>
  <c r="D12" i="31" s="1"/>
  <c r="E20" i="12"/>
  <c r="C12" i="31" s="1"/>
  <c r="G16" i="12"/>
  <c r="G15" i="12"/>
  <c r="G14" i="12"/>
  <c r="G13" i="12"/>
  <c r="G12" i="12"/>
  <c r="G11" i="12"/>
  <c r="G10" i="12"/>
  <c r="G9" i="12"/>
  <c r="G8" i="12"/>
  <c r="F18" i="11"/>
  <c r="D11" i="31" s="1"/>
  <c r="E18" i="11"/>
  <c r="C11" i="31" s="1"/>
  <c r="G14" i="11"/>
  <c r="G13" i="11"/>
  <c r="G12" i="11"/>
  <c r="G11" i="11"/>
  <c r="G10" i="11"/>
  <c r="G9" i="11"/>
  <c r="G8" i="11"/>
  <c r="F21" i="10"/>
  <c r="D10" i="31" s="1"/>
  <c r="E21" i="10"/>
  <c r="C10" i="31" s="1"/>
  <c r="G17" i="10"/>
  <c r="G16" i="10"/>
  <c r="G15" i="10"/>
  <c r="G14" i="10"/>
  <c r="G13" i="10"/>
  <c r="G12" i="10"/>
  <c r="G11" i="10"/>
  <c r="G10" i="10"/>
  <c r="G9" i="10"/>
  <c r="G8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F12" i="9"/>
  <c r="D9" i="31" s="1"/>
  <c r="E12" i="9"/>
  <c r="C9" i="31" s="1"/>
  <c r="G8" i="9"/>
  <c r="F18" i="4"/>
  <c r="D8" i="31" s="1"/>
  <c r="E18" i="4"/>
  <c r="C8" i="31" s="1"/>
  <c r="G14" i="4"/>
  <c r="G13" i="4"/>
  <c r="G12" i="4"/>
  <c r="G11" i="4"/>
  <c r="G10" i="4"/>
  <c r="G9" i="4"/>
  <c r="G8" i="4"/>
  <c r="F18" i="3"/>
  <c r="D7" i="31" s="1"/>
  <c r="E18" i="3"/>
  <c r="C7" i="31" s="1"/>
  <c r="G14" i="3"/>
  <c r="G13" i="3"/>
  <c r="G12" i="3"/>
  <c r="G11" i="3"/>
  <c r="G10" i="3"/>
  <c r="G9" i="3"/>
  <c r="G8" i="3"/>
  <c r="F17" i="2"/>
  <c r="D6" i="31" s="1"/>
  <c r="E17" i="2"/>
  <c r="C6" i="31" s="1"/>
  <c r="G8" i="2"/>
  <c r="G9" i="2"/>
  <c r="G10" i="2"/>
  <c r="G11" i="2"/>
  <c r="G12" i="2"/>
  <c r="G13" i="2"/>
  <c r="A9" i="2"/>
  <c r="A10" i="2" s="1"/>
  <c r="A11" i="2" s="1"/>
  <c r="A12" i="2" s="1"/>
  <c r="A13" i="2" s="1"/>
  <c r="A14" i="2" s="1"/>
  <c r="A15" i="2" s="1"/>
  <c r="A16" i="2" s="1"/>
  <c r="A17" i="2" s="1"/>
  <c r="D27" i="31" l="1"/>
  <c r="C27" i="31"/>
  <c r="A10" i="27"/>
  <c r="A11" i="27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10" i="23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G12" i="9"/>
  <c r="E9" i="31" s="1"/>
  <c r="G17" i="2"/>
  <c r="E6" i="31" s="1"/>
  <c r="G18" i="27"/>
  <c r="E23" i="31" s="1"/>
  <c r="G18" i="26"/>
  <c r="E22" i="31" s="1"/>
  <c r="G17" i="25"/>
  <c r="E21" i="31" s="1"/>
  <c r="G21" i="24"/>
  <c r="E20" i="31" s="1"/>
  <c r="G20" i="23"/>
  <c r="E19" i="31" s="1"/>
  <c r="G17" i="22"/>
  <c r="E18" i="31" s="1"/>
  <c r="G19" i="20"/>
  <c r="E17" i="31" s="1"/>
  <c r="G18" i="18"/>
  <c r="E16" i="31" s="1"/>
  <c r="G20" i="16"/>
  <c r="E15" i="31" s="1"/>
  <c r="G18" i="15"/>
  <c r="E14" i="31" s="1"/>
  <c r="G19" i="14"/>
  <c r="E13" i="31" s="1"/>
  <c r="G20" i="12"/>
  <c r="E12" i="31" s="1"/>
  <c r="G18" i="11"/>
  <c r="E11" i="31" s="1"/>
  <c r="G21" i="10"/>
  <c r="E10" i="31" s="1"/>
  <c r="G18" i="4"/>
  <c r="E8" i="31" s="1"/>
  <c r="G18" i="3"/>
  <c r="E7" i="31" s="1"/>
  <c r="E27" i="31" l="1"/>
  <c r="A13" i="27"/>
  <c r="A14" i="27" s="1"/>
  <c r="A15" i="27" s="1"/>
  <c r="A16" i="27" s="1"/>
  <c r="A17" i="27" s="1"/>
  <c r="A18" i="27" s="1"/>
  <c r="A12" i="27"/>
</calcChain>
</file>

<file path=xl/sharedStrings.xml><?xml version="1.0" encoding="utf-8"?>
<sst xmlns="http://schemas.openxmlformats.org/spreadsheetml/2006/main" count="1391" uniqueCount="88">
  <si>
    <t>UPIS</t>
  </si>
  <si>
    <t>Accumulated Depreciation</t>
  </si>
  <si>
    <t>Service Area</t>
  </si>
  <si>
    <t>Base</t>
  </si>
  <si>
    <t>Proforma</t>
  </si>
  <si>
    <t>Ending</t>
  </si>
  <si>
    <t>Airview</t>
  </si>
  <si>
    <t>Arcadia_Pines</t>
  </si>
  <si>
    <t>Brocklyn</t>
  </si>
  <si>
    <t>Carriage_Park</t>
  </si>
  <si>
    <t>Darlington_Creek</t>
  </si>
  <si>
    <t>Delaplain_Disposal</t>
  </si>
  <si>
    <t>Fox_Run</t>
  </si>
  <si>
    <t>Golden_Acres</t>
  </si>
  <si>
    <t>Great_Oaks</t>
  </si>
  <si>
    <t>Herrington_Haven</t>
  </si>
  <si>
    <t>Kingswood</t>
  </si>
  <si>
    <t>Lake_Columbia</t>
  </si>
  <si>
    <t>LH_Treatment</t>
  </si>
  <si>
    <t>Marshall_Ridge</t>
  </si>
  <si>
    <t>Persimmon_Ridge</t>
  </si>
  <si>
    <t>River_Bluffs</t>
  </si>
  <si>
    <t>Springcrest</t>
  </si>
  <si>
    <t>Timberland</t>
  </si>
  <si>
    <t>Woodland_Acres</t>
  </si>
  <si>
    <t>Randview</t>
  </si>
  <si>
    <t>Total</t>
  </si>
  <si>
    <t>Bluegrass Water Utility Operating Company, Inc.</t>
  </si>
  <si>
    <t>KY PSC Case No. 2022-00432</t>
  </si>
  <si>
    <t>Utility Plant In Service Summary - Sewer</t>
  </si>
  <si>
    <t>For the Period Ending June 30, 2022</t>
  </si>
  <si>
    <t>Line Number</t>
  </si>
  <si>
    <t>NARUC Account</t>
  </si>
  <si>
    <t>Account Description</t>
  </si>
  <si>
    <t>Schedule</t>
  </si>
  <si>
    <t>Base Year Ended June 30, 2022</t>
  </si>
  <si>
    <t>Pro Forma Adjustments</t>
  </si>
  <si>
    <t>Pro Forma For the 12 Months Ended June 30, 2022</t>
  </si>
  <si>
    <t>(A)</t>
  </si>
  <si>
    <t>(B)</t>
  </si>
  <si>
    <t>(C)</t>
  </si>
  <si>
    <t>(D)</t>
  </si>
  <si>
    <t>(E)</t>
  </si>
  <si>
    <t>(F)</t>
  </si>
  <si>
    <t>(G)</t>
  </si>
  <si>
    <t>311.000</t>
  </si>
  <si>
    <t>S&amp;I   Source of Supply</t>
  </si>
  <si>
    <t>352.100</t>
  </si>
  <si>
    <t>Collection Sewers   Force</t>
  </si>
  <si>
    <t>355.000</t>
  </si>
  <si>
    <t>Flow Measuring Installations</t>
  </si>
  <si>
    <t>363.000</t>
  </si>
  <si>
    <t>Electric Sewer Pumping Equip</t>
  </si>
  <si>
    <t>370.000</t>
  </si>
  <si>
    <t>Land and Land Rights</t>
  </si>
  <si>
    <t>370.100</t>
  </si>
  <si>
    <t>Oxidation Lagoon Land</t>
  </si>
  <si>
    <t>372.000</t>
  </si>
  <si>
    <t>Treatment &amp; Disposal Equipment</t>
  </si>
  <si>
    <t>375.000</t>
  </si>
  <si>
    <t>Sewer - Outfall Sewer Lines</t>
  </si>
  <si>
    <t>393.000</t>
  </si>
  <si>
    <t>Sewer - Other General Equipment</t>
  </si>
  <si>
    <t>Total Utility Plant In Service</t>
  </si>
  <si>
    <t>Accumulated Depreciation - Sewer</t>
  </si>
  <si>
    <t/>
  </si>
  <si>
    <t>Total Accumulated Depreciation</t>
  </si>
  <si>
    <t>352.200</t>
  </si>
  <si>
    <t>Collection Sewers   Gravity</t>
  </si>
  <si>
    <t>353.000</t>
  </si>
  <si>
    <t>Services to Sewer Customers</t>
  </si>
  <si>
    <t>310.000</t>
  </si>
  <si>
    <t>310.100</t>
  </si>
  <si>
    <t>376.000</t>
  </si>
  <si>
    <t>Sewer - Other Treatment and Disposal Equipme</t>
  </si>
  <si>
    <t>374.000</t>
  </si>
  <si>
    <t>Outfall Sewer Lines</t>
  </si>
  <si>
    <t>373.000</t>
  </si>
  <si>
    <t>Plant Sewers</t>
  </si>
  <si>
    <t>397.000</t>
  </si>
  <si>
    <t>Communication Equipment</t>
  </si>
  <si>
    <t>303.000</t>
  </si>
  <si>
    <t>Miscellaneous Intangible Plant</t>
  </si>
  <si>
    <t>391.000</t>
  </si>
  <si>
    <t>Office Furniture and Equipment</t>
  </si>
  <si>
    <t>Case No. 2022-00432</t>
  </si>
  <si>
    <t>Bluegrass Water's Response to PSC 3-15</t>
  </si>
  <si>
    <t>Exhibit PSC 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</si>
</sst>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6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6" fontId="2" fillId="0" borderId="3" xfId="0" applyNumberFormat="1" applyFont="1" applyBorder="1" applyAlignment="1">
      <alignment vertical="center"/>
    </xf>
    <xf numFmtId="6" fontId="0" fillId="0" borderId="0" xfId="0" applyNumberFormat="1"/>
    <xf numFmtId="49" fontId="3" fillId="0" borderId="0" xfId="0" applyNumberFormat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4" fillId="0" borderId="0" xfId="0" applyFont="1"/>
    <xf numFmtId="6" fontId="4" fillId="0" borderId="1" xfId="0" applyNumberFormat="1" applyFont="1" applyBorder="1"/>
    <xf numFmtId="6" fontId="4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6" fontId="3" fillId="0" borderId="0" xfId="0" applyNumberFormat="1" applyFont="1" applyFill="1" applyAlignment="1">
      <alignment vertical="center"/>
    </xf>
    <xf numFmtId="0" fontId="0" fillId="0" borderId="0" xfId="0" applyFill="1"/>
    <xf numFmtId="6" fontId="2" fillId="0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Relationship Id="rId30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6"/>
  <sheetViews>
    <sheetView workbookViewId="0">
      <selection activeCell="H11" sqref="H11"/>
    </sheetView>
  </sheetViews>
  <sheetFormatPr defaultRowHeight="15" x14ac:dyDescent="0.25"/>
  <sheetData>
    <row r="4" spans="5:8" x14ac:dyDescent="0.25">
      <c r="E4" s="30" t="s">
        <v>85</v>
      </c>
      <c r="F4" s="30"/>
      <c r="G4" s="30"/>
      <c r="H4" s="30"/>
    </row>
    <row r="5" spans="5:8" x14ac:dyDescent="0.25">
      <c r="E5" s="30" t="s">
        <v>86</v>
      </c>
      <c r="F5" s="30"/>
      <c r="G5" s="30"/>
      <c r="H5" s="30"/>
    </row>
    <row r="6" spans="5:8" x14ac:dyDescent="0.25">
      <c r="E6" s="30" t="s">
        <v>87</v>
      </c>
      <c r="F6" s="30"/>
      <c r="G6" s="30"/>
      <c r="H6" s="3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5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8" t="s">
        <v>45</v>
      </c>
      <c r="C8" s="11" t="s">
        <v>46</v>
      </c>
      <c r="D8" s="11"/>
      <c r="E8" s="12">
        <v>13320.54</v>
      </c>
      <c r="F8" s="12"/>
      <c r="G8" s="12">
        <f t="shared" ref="G8:G16" si="0">SUM(E8:F8)</f>
        <v>13320.54</v>
      </c>
    </row>
    <row r="9" spans="1:7" x14ac:dyDescent="0.25">
      <c r="A9" s="8">
        <v>3</v>
      </c>
      <c r="B9" s="8" t="s">
        <v>47</v>
      </c>
      <c r="C9" s="11" t="s">
        <v>48</v>
      </c>
      <c r="D9" s="11"/>
      <c r="E9" s="12">
        <v>127984.09</v>
      </c>
      <c r="F9" s="12"/>
      <c r="G9" s="12">
        <f t="shared" si="0"/>
        <v>127984.09</v>
      </c>
    </row>
    <row r="10" spans="1:7" x14ac:dyDescent="0.25">
      <c r="A10" s="8">
        <v>4</v>
      </c>
      <c r="B10" s="8" t="s">
        <v>67</v>
      </c>
      <c r="C10" s="11" t="s">
        <v>68</v>
      </c>
      <c r="E10" s="12">
        <v>98244.6</v>
      </c>
      <c r="F10" s="12"/>
      <c r="G10" s="12">
        <f t="shared" si="0"/>
        <v>98244.6</v>
      </c>
    </row>
    <row r="11" spans="1:7" x14ac:dyDescent="0.25">
      <c r="A11" s="8">
        <v>5</v>
      </c>
      <c r="B11" s="8" t="s">
        <v>49</v>
      </c>
      <c r="C11" s="11" t="s">
        <v>50</v>
      </c>
      <c r="E11" s="12">
        <v>7898.73</v>
      </c>
      <c r="F11" s="12"/>
      <c r="G11" s="12">
        <f t="shared" si="0"/>
        <v>7898.73</v>
      </c>
    </row>
    <row r="12" spans="1:7" x14ac:dyDescent="0.25">
      <c r="A12" s="8">
        <v>6</v>
      </c>
      <c r="B12" s="8" t="s">
        <v>51</v>
      </c>
      <c r="C12" s="11" t="s">
        <v>52</v>
      </c>
      <c r="E12" s="12">
        <v>6479.75</v>
      </c>
      <c r="F12" s="12"/>
      <c r="G12" s="12">
        <f t="shared" si="0"/>
        <v>6479.75</v>
      </c>
    </row>
    <row r="13" spans="1:7" x14ac:dyDescent="0.25">
      <c r="A13" s="8">
        <v>7</v>
      </c>
      <c r="B13" s="8" t="s">
        <v>53</v>
      </c>
      <c r="C13" s="11" t="s">
        <v>54</v>
      </c>
      <c r="E13" s="12">
        <v>702.7</v>
      </c>
      <c r="F13" s="12"/>
      <c r="G13" s="12">
        <f t="shared" si="0"/>
        <v>702.7</v>
      </c>
    </row>
    <row r="14" spans="1:7" x14ac:dyDescent="0.25">
      <c r="A14" s="8">
        <v>8</v>
      </c>
      <c r="B14" s="8" t="s">
        <v>57</v>
      </c>
      <c r="C14" s="11" t="s">
        <v>58</v>
      </c>
      <c r="E14" s="12">
        <v>33326.22</v>
      </c>
      <c r="F14" s="12"/>
      <c r="G14" s="12">
        <f t="shared" si="0"/>
        <v>33326.22</v>
      </c>
    </row>
    <row r="15" spans="1:7" x14ac:dyDescent="0.25">
      <c r="A15" s="8">
        <v>9</v>
      </c>
      <c r="B15" s="8" t="s">
        <v>75</v>
      </c>
      <c r="C15" s="11" t="s">
        <v>76</v>
      </c>
      <c r="E15" s="12">
        <v>22240</v>
      </c>
      <c r="F15" s="12"/>
      <c r="G15" s="12">
        <f t="shared" si="0"/>
        <v>22240</v>
      </c>
    </row>
    <row r="16" spans="1:7" x14ac:dyDescent="0.25">
      <c r="A16" s="8">
        <v>10</v>
      </c>
      <c r="B16" s="8" t="s">
        <v>61</v>
      </c>
      <c r="C16" s="11" t="s">
        <v>62</v>
      </c>
      <c r="E16" s="12">
        <v>6854.43</v>
      </c>
      <c r="F16" s="12"/>
      <c r="G16" s="12">
        <f t="shared" si="0"/>
        <v>6854.43</v>
      </c>
    </row>
    <row r="17" spans="1:7" x14ac:dyDescent="0.25">
      <c r="A17" s="8">
        <v>11</v>
      </c>
    </row>
    <row r="18" spans="1:7" x14ac:dyDescent="0.25">
      <c r="A18" s="8">
        <v>12</v>
      </c>
    </row>
    <row r="19" spans="1:7" x14ac:dyDescent="0.25">
      <c r="A19" s="8">
        <v>13</v>
      </c>
    </row>
    <row r="20" spans="1:7" ht="15.75" thickBot="1" x14ac:dyDescent="0.3">
      <c r="A20" s="8">
        <v>14</v>
      </c>
      <c r="C20" s="13" t="s">
        <v>63</v>
      </c>
      <c r="D20" s="13"/>
      <c r="E20" s="14">
        <f>SUM(E8:E16)</f>
        <v>317051.06</v>
      </c>
      <c r="F20" s="14">
        <f>SUM(F8:F16)</f>
        <v>0</v>
      </c>
      <c r="G20" s="14">
        <f>SUM(G8:G16)</f>
        <v>317051.06</v>
      </c>
    </row>
    <row r="21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45</v>
      </c>
      <c r="C32" s="11" t="s">
        <v>46</v>
      </c>
      <c r="E32" s="12">
        <v>-703.40000000000009</v>
      </c>
      <c r="G32" s="12">
        <f t="shared" ref="G32:G39" si="1">SUM(E32:F32)</f>
        <v>-703.40000000000009</v>
      </c>
    </row>
    <row r="33" spans="1:11" x14ac:dyDescent="0.25">
      <c r="A33" s="8">
        <v>3</v>
      </c>
      <c r="B33" s="8" t="s">
        <v>47</v>
      </c>
      <c r="C33" s="11" t="s">
        <v>48</v>
      </c>
      <c r="E33" s="12">
        <v>-5408.02</v>
      </c>
      <c r="G33" s="12">
        <f t="shared" si="1"/>
        <v>-5408.02</v>
      </c>
    </row>
    <row r="34" spans="1:11" x14ac:dyDescent="0.25">
      <c r="A34" s="8">
        <v>4</v>
      </c>
      <c r="B34" s="8" t="s">
        <v>67</v>
      </c>
      <c r="C34" s="11" t="s">
        <v>68</v>
      </c>
      <c r="E34" s="12">
        <v>-98244.6</v>
      </c>
      <c r="G34" s="12">
        <f t="shared" si="1"/>
        <v>-98244.6</v>
      </c>
      <c r="I34" s="10"/>
      <c r="J34" s="10"/>
      <c r="K34" s="10"/>
    </row>
    <row r="35" spans="1:11" x14ac:dyDescent="0.25">
      <c r="A35" s="8">
        <v>5</v>
      </c>
      <c r="B35" s="8" t="s">
        <v>49</v>
      </c>
      <c r="C35" s="11" t="s">
        <v>50</v>
      </c>
      <c r="E35" s="12">
        <v>-131.63999999999999</v>
      </c>
      <c r="G35" s="12">
        <f t="shared" si="1"/>
        <v>-131.63999999999999</v>
      </c>
    </row>
    <row r="36" spans="1:11" x14ac:dyDescent="0.25">
      <c r="A36" s="8">
        <v>6</v>
      </c>
      <c r="B36" s="8" t="s">
        <v>51</v>
      </c>
      <c r="C36" s="11" t="s">
        <v>52</v>
      </c>
      <c r="E36" s="12">
        <v>-1207.3800000000001</v>
      </c>
      <c r="G36" s="12">
        <f t="shared" si="1"/>
        <v>-1207.3800000000001</v>
      </c>
    </row>
    <row r="37" spans="1:11" x14ac:dyDescent="0.25">
      <c r="A37" s="8">
        <v>7</v>
      </c>
      <c r="B37" s="8" t="s">
        <v>57</v>
      </c>
      <c r="C37" s="11" t="s">
        <v>58</v>
      </c>
      <c r="E37" s="12">
        <v>-3475.8</v>
      </c>
      <c r="G37" s="12">
        <f t="shared" si="1"/>
        <v>-3475.8</v>
      </c>
      <c r="I37" s="12"/>
      <c r="K37" s="12"/>
    </row>
    <row r="38" spans="1:11" x14ac:dyDescent="0.25">
      <c r="A38" s="8">
        <v>8</v>
      </c>
      <c r="B38" s="8" t="s">
        <v>75</v>
      </c>
      <c r="C38" s="11" t="s">
        <v>76</v>
      </c>
      <c r="E38" s="12">
        <v>-333.6</v>
      </c>
      <c r="G38" s="12">
        <f t="shared" si="1"/>
        <v>-333.6</v>
      </c>
      <c r="I38" s="12"/>
      <c r="K38" s="12"/>
    </row>
    <row r="39" spans="1:11" x14ac:dyDescent="0.25">
      <c r="A39" s="8">
        <v>9</v>
      </c>
      <c r="B39" s="8" t="s">
        <v>61</v>
      </c>
      <c r="C39" s="11" t="s">
        <v>62</v>
      </c>
      <c r="E39" s="12">
        <v>-1093.58</v>
      </c>
      <c r="G39" s="12">
        <f t="shared" si="1"/>
        <v>-1093.58</v>
      </c>
      <c r="I39" s="12"/>
      <c r="K39" s="12"/>
    </row>
    <row r="40" spans="1:11" x14ac:dyDescent="0.25">
      <c r="A40" s="8">
        <v>10</v>
      </c>
      <c r="B40" t="s">
        <v>65</v>
      </c>
      <c r="C40" t="s">
        <v>65</v>
      </c>
      <c r="G40" s="12"/>
      <c r="I40" s="12"/>
      <c r="K40" s="12"/>
    </row>
    <row r="41" spans="1:11" x14ac:dyDescent="0.25">
      <c r="A41" s="8">
        <v>11</v>
      </c>
      <c r="G41" s="12"/>
      <c r="I41" s="12"/>
      <c r="K41" s="12"/>
    </row>
    <row r="42" spans="1:11" x14ac:dyDescent="0.25">
      <c r="A42" s="8">
        <v>12</v>
      </c>
      <c r="B42" t="s">
        <v>65</v>
      </c>
      <c r="C42" t="s">
        <v>65</v>
      </c>
      <c r="G42" s="12"/>
      <c r="I42" s="12"/>
      <c r="K42" s="12"/>
    </row>
    <row r="43" spans="1:11" ht="15.75" thickBot="1" x14ac:dyDescent="0.3">
      <c r="A43" s="8">
        <v>13</v>
      </c>
      <c r="C43" s="13" t="s">
        <v>66</v>
      </c>
      <c r="E43" s="14">
        <f>SUM(E32:E39)</f>
        <v>-110598.02000000002</v>
      </c>
      <c r="F43" s="14">
        <f>SUM(F32:F39)</f>
        <v>0</v>
      </c>
      <c r="G43" s="14">
        <f>SUM(G32:G39)</f>
        <v>-110598.02000000002</v>
      </c>
      <c r="I43" s="12"/>
      <c r="K43" s="12"/>
    </row>
    <row r="44" spans="1:11" ht="15.75" thickTop="1" x14ac:dyDescent="0.25">
      <c r="I44" s="12"/>
      <c r="K44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9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8" t="s">
        <v>45</v>
      </c>
      <c r="C8" s="11" t="s">
        <v>46</v>
      </c>
      <c r="D8" s="11"/>
      <c r="E8" s="12">
        <v>27949.97</v>
      </c>
      <c r="F8" s="12"/>
      <c r="G8" s="12">
        <f t="shared" ref="G8:G15" si="0">SUM(E8:F8)</f>
        <v>27949.97</v>
      </c>
    </row>
    <row r="9" spans="1:7" x14ac:dyDescent="0.25">
      <c r="A9" s="8">
        <v>3</v>
      </c>
      <c r="B9" s="8" t="s">
        <v>47</v>
      </c>
      <c r="C9" s="11" t="s">
        <v>48</v>
      </c>
      <c r="D9" s="11"/>
      <c r="E9" s="12">
        <v>110210.68000000001</v>
      </c>
      <c r="F9" s="12"/>
      <c r="G9" s="12">
        <f t="shared" si="0"/>
        <v>110210.68000000001</v>
      </c>
    </row>
    <row r="10" spans="1:7" x14ac:dyDescent="0.25">
      <c r="A10" s="8">
        <v>4</v>
      </c>
      <c r="B10" s="8" t="s">
        <v>67</v>
      </c>
      <c r="C10" s="11" t="s">
        <v>68</v>
      </c>
      <c r="E10" s="12">
        <v>98244.59</v>
      </c>
      <c r="F10" s="12"/>
      <c r="G10" s="12">
        <f t="shared" si="0"/>
        <v>98244.59</v>
      </c>
    </row>
    <row r="11" spans="1:7" x14ac:dyDescent="0.25">
      <c r="A11" s="8">
        <v>5</v>
      </c>
      <c r="B11" s="8" t="s">
        <v>51</v>
      </c>
      <c r="C11" s="11" t="s">
        <v>52</v>
      </c>
      <c r="E11" s="12">
        <v>5277.5599999999995</v>
      </c>
      <c r="F11" s="12"/>
      <c r="G11" s="12">
        <f t="shared" si="0"/>
        <v>5277.5599999999995</v>
      </c>
    </row>
    <row r="12" spans="1:7" x14ac:dyDescent="0.25">
      <c r="A12" s="8">
        <v>6</v>
      </c>
      <c r="B12" s="8" t="s">
        <v>53</v>
      </c>
      <c r="C12" s="11" t="s">
        <v>54</v>
      </c>
      <c r="E12" s="12">
        <v>702.7</v>
      </c>
      <c r="F12" s="12"/>
      <c r="G12" s="12">
        <f t="shared" si="0"/>
        <v>702.7</v>
      </c>
    </row>
    <row r="13" spans="1:7" x14ac:dyDescent="0.25">
      <c r="A13" s="8">
        <v>7</v>
      </c>
      <c r="B13" s="8" t="s">
        <v>57</v>
      </c>
      <c r="C13" s="11" t="s">
        <v>58</v>
      </c>
      <c r="E13" s="12">
        <v>82745.17</v>
      </c>
      <c r="F13" s="12">
        <v>-15000</v>
      </c>
      <c r="G13" s="12">
        <f t="shared" si="0"/>
        <v>67745.17</v>
      </c>
    </row>
    <row r="14" spans="1:7" x14ac:dyDescent="0.25">
      <c r="A14" s="8">
        <v>8</v>
      </c>
      <c r="B14" s="8" t="s">
        <v>77</v>
      </c>
      <c r="C14" s="11" t="s">
        <v>78</v>
      </c>
      <c r="E14" s="12">
        <v>3446</v>
      </c>
      <c r="F14" s="12"/>
      <c r="G14" s="12">
        <f t="shared" si="0"/>
        <v>3446</v>
      </c>
    </row>
    <row r="15" spans="1:7" x14ac:dyDescent="0.25">
      <c r="A15" s="8">
        <v>9</v>
      </c>
      <c r="B15" s="8" t="s">
        <v>61</v>
      </c>
      <c r="C15" s="11" t="s">
        <v>62</v>
      </c>
      <c r="E15" s="12">
        <v>8814.9399999999987</v>
      </c>
      <c r="F15" s="12"/>
      <c r="G15" s="12">
        <f t="shared" si="0"/>
        <v>8814.9399999999987</v>
      </c>
    </row>
    <row r="16" spans="1:7" x14ac:dyDescent="0.25">
      <c r="A16" s="8">
        <v>10</v>
      </c>
    </row>
    <row r="17" spans="1:7" x14ac:dyDescent="0.25">
      <c r="A17" s="8">
        <v>11</v>
      </c>
    </row>
    <row r="18" spans="1:7" x14ac:dyDescent="0.25">
      <c r="A18" s="8">
        <v>12</v>
      </c>
    </row>
    <row r="19" spans="1:7" ht="15.75" thickBot="1" x14ac:dyDescent="0.3">
      <c r="A19" s="8">
        <v>13</v>
      </c>
      <c r="C19" s="13" t="s">
        <v>63</v>
      </c>
      <c r="D19" s="13"/>
      <c r="E19" s="14">
        <f>SUM(E8:E15)</f>
        <v>337391.61000000004</v>
      </c>
      <c r="F19" s="14">
        <f>SUM(F8:F15)</f>
        <v>-15000</v>
      </c>
      <c r="G19" s="14">
        <f>SUM(G8:G15)</f>
        <v>322391.61000000004</v>
      </c>
    </row>
    <row r="20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45</v>
      </c>
      <c r="C32" s="11" t="s">
        <v>46</v>
      </c>
      <c r="E32" s="12">
        <v>-1043.8800000000001</v>
      </c>
      <c r="F32" s="12"/>
      <c r="G32" s="12">
        <f t="shared" ref="G32:G38" si="1">SUM(E32:F32)</f>
        <v>-1043.8800000000001</v>
      </c>
    </row>
    <row r="33" spans="1:11" x14ac:dyDescent="0.25">
      <c r="A33" s="8">
        <v>3</v>
      </c>
      <c r="B33" s="8" t="s">
        <v>47</v>
      </c>
      <c r="C33" s="11" t="s">
        <v>48</v>
      </c>
      <c r="E33" s="12">
        <v>-4802.2300000000014</v>
      </c>
      <c r="F33" s="12"/>
      <c r="G33" s="12">
        <f t="shared" si="1"/>
        <v>-4802.2300000000014</v>
      </c>
    </row>
    <row r="34" spans="1:11" x14ac:dyDescent="0.25">
      <c r="A34" s="8">
        <v>4</v>
      </c>
      <c r="B34" s="8" t="s">
        <v>67</v>
      </c>
      <c r="C34" s="11" t="s">
        <v>68</v>
      </c>
      <c r="E34" s="12">
        <v>-98244.59</v>
      </c>
      <c r="F34" s="12"/>
      <c r="G34" s="12">
        <f t="shared" si="1"/>
        <v>-98244.59</v>
      </c>
      <c r="I34" s="10"/>
      <c r="J34" s="10"/>
      <c r="K34" s="10"/>
    </row>
    <row r="35" spans="1:11" x14ac:dyDescent="0.25">
      <c r="A35" s="8">
        <v>5</v>
      </c>
      <c r="B35" s="8" t="s">
        <v>51</v>
      </c>
      <c r="C35" s="11" t="s">
        <v>52</v>
      </c>
      <c r="E35" s="12">
        <v>-1227.8</v>
      </c>
      <c r="F35" s="12"/>
      <c r="G35" s="12">
        <f t="shared" si="1"/>
        <v>-1227.8</v>
      </c>
    </row>
    <row r="36" spans="1:11" x14ac:dyDescent="0.25">
      <c r="A36" s="8">
        <v>6</v>
      </c>
      <c r="B36" s="8" t="s">
        <v>57</v>
      </c>
      <c r="C36" s="11" t="s">
        <v>58</v>
      </c>
      <c r="E36" s="12">
        <v>-6548.65</v>
      </c>
      <c r="F36" s="12">
        <v>15000</v>
      </c>
      <c r="G36" s="12">
        <f t="shared" si="1"/>
        <v>8451.35</v>
      </c>
    </row>
    <row r="37" spans="1:11" x14ac:dyDescent="0.25">
      <c r="A37" s="8">
        <v>7</v>
      </c>
      <c r="B37" s="8" t="s">
        <v>77</v>
      </c>
      <c r="C37" s="11" t="s">
        <v>78</v>
      </c>
      <c r="E37" s="12">
        <v>-71.8</v>
      </c>
      <c r="F37" s="12"/>
      <c r="G37" s="12">
        <f t="shared" si="1"/>
        <v>-71.8</v>
      </c>
      <c r="I37" s="12"/>
      <c r="K37" s="12"/>
    </row>
    <row r="38" spans="1:11" x14ac:dyDescent="0.25">
      <c r="A38" s="8">
        <v>8</v>
      </c>
      <c r="B38" s="8" t="s">
        <v>61</v>
      </c>
      <c r="C38" s="11" t="s">
        <v>62</v>
      </c>
      <c r="E38" s="12">
        <v>-884.15000000000009</v>
      </c>
      <c r="F38" s="12"/>
      <c r="G38" s="12">
        <f t="shared" si="1"/>
        <v>-884.15000000000009</v>
      </c>
      <c r="I38" s="12"/>
      <c r="K38" s="12"/>
    </row>
    <row r="39" spans="1:11" x14ac:dyDescent="0.25">
      <c r="A39" s="8">
        <v>9</v>
      </c>
      <c r="B39" t="s">
        <v>65</v>
      </c>
      <c r="C39" t="s">
        <v>65</v>
      </c>
      <c r="G39" s="12"/>
      <c r="I39" s="12"/>
      <c r="K39" s="12"/>
    </row>
    <row r="40" spans="1:11" x14ac:dyDescent="0.25">
      <c r="A40" s="8">
        <v>10</v>
      </c>
      <c r="G40" s="12"/>
      <c r="I40" s="12"/>
      <c r="K40" s="12"/>
    </row>
    <row r="41" spans="1:11" x14ac:dyDescent="0.25">
      <c r="A41" s="8">
        <v>11</v>
      </c>
      <c r="B41" t="s">
        <v>65</v>
      </c>
      <c r="C41" t="s">
        <v>65</v>
      </c>
      <c r="G41" s="12"/>
      <c r="I41" s="12"/>
      <c r="K41" s="12"/>
    </row>
    <row r="42" spans="1:11" ht="15.75" thickBot="1" x14ac:dyDescent="0.3">
      <c r="A42" s="8">
        <v>12</v>
      </c>
      <c r="C42" s="13" t="s">
        <v>66</v>
      </c>
      <c r="E42" s="14">
        <f>SUM(E32:E38)</f>
        <v>-112823.09999999999</v>
      </c>
      <c r="F42" s="14">
        <f>SUM(F32:F38)</f>
        <v>15000</v>
      </c>
      <c r="G42" s="14">
        <f>SUM(G32:G38)</f>
        <v>-97823.099999999991</v>
      </c>
      <c r="I42" s="12"/>
      <c r="K42" s="12"/>
    </row>
    <row r="43" spans="1:11" ht="15.75" thickTop="1" x14ac:dyDescent="0.25">
      <c r="I43" s="12"/>
      <c r="K43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5" workbookViewId="0">
      <selection activeCell="A29" sqref="A29:G29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16" t="s">
        <v>72</v>
      </c>
      <c r="C8" s="11" t="s">
        <v>54</v>
      </c>
      <c r="D8" s="11"/>
      <c r="E8" s="12">
        <v>1355</v>
      </c>
      <c r="F8" s="12">
        <v>0</v>
      </c>
      <c r="G8" s="12">
        <f t="shared" ref="G8:G14" si="0">SUM(E8:F8)</f>
        <v>1355</v>
      </c>
    </row>
    <row r="9" spans="1:7" x14ac:dyDescent="0.25">
      <c r="A9" s="8">
        <f t="shared" ref="A9:A18" si="1">A8+1</f>
        <v>3</v>
      </c>
      <c r="B9" s="16" t="s">
        <v>45</v>
      </c>
      <c r="C9" s="11" t="s">
        <v>46</v>
      </c>
      <c r="D9" s="11"/>
      <c r="E9" s="12">
        <v>6000</v>
      </c>
      <c r="F9" s="12">
        <v>65950</v>
      </c>
      <c r="G9" s="12">
        <f t="shared" si="0"/>
        <v>71950</v>
      </c>
    </row>
    <row r="10" spans="1:7" x14ac:dyDescent="0.25">
      <c r="A10" s="8">
        <f t="shared" si="1"/>
        <v>4</v>
      </c>
      <c r="B10" s="16" t="s">
        <v>67</v>
      </c>
      <c r="C10" s="11" t="s">
        <v>68</v>
      </c>
      <c r="E10" s="12">
        <v>85695.64</v>
      </c>
      <c r="F10" s="12">
        <v>10000</v>
      </c>
      <c r="G10" s="12">
        <f t="shared" si="0"/>
        <v>95695.64</v>
      </c>
    </row>
    <row r="11" spans="1:7" x14ac:dyDescent="0.25">
      <c r="A11" s="8">
        <f t="shared" si="1"/>
        <v>5</v>
      </c>
      <c r="B11" s="16" t="s">
        <v>51</v>
      </c>
      <c r="C11" s="11" t="s">
        <v>52</v>
      </c>
      <c r="E11" s="12">
        <v>0</v>
      </c>
      <c r="F11" s="12">
        <v>5000</v>
      </c>
      <c r="G11" s="12">
        <f t="shared" si="0"/>
        <v>5000</v>
      </c>
    </row>
    <row r="12" spans="1:7" x14ac:dyDescent="0.25">
      <c r="A12" s="8">
        <f t="shared" si="1"/>
        <v>6</v>
      </c>
      <c r="B12" s="16" t="s">
        <v>57</v>
      </c>
      <c r="C12" s="11" t="s">
        <v>58</v>
      </c>
      <c r="E12" s="12">
        <v>0</v>
      </c>
      <c r="F12" s="12">
        <v>135600</v>
      </c>
      <c r="G12" s="12">
        <f t="shared" si="0"/>
        <v>135600</v>
      </c>
    </row>
    <row r="13" spans="1:7" x14ac:dyDescent="0.25">
      <c r="A13" s="8">
        <f t="shared" si="1"/>
        <v>7</v>
      </c>
      <c r="B13" s="16" t="s">
        <v>77</v>
      </c>
      <c r="C13" s="11" t="s">
        <v>78</v>
      </c>
      <c r="E13" s="12">
        <v>10000</v>
      </c>
      <c r="F13" s="12">
        <v>0</v>
      </c>
      <c r="G13" s="12">
        <f t="shared" si="0"/>
        <v>10000</v>
      </c>
    </row>
    <row r="14" spans="1:7" ht="13.9" customHeight="1" x14ac:dyDescent="0.25">
      <c r="A14" s="8">
        <f t="shared" si="1"/>
        <v>8</v>
      </c>
      <c r="B14" s="16" t="s">
        <v>61</v>
      </c>
      <c r="C14" s="11" t="s">
        <v>62</v>
      </c>
      <c r="E14" s="12">
        <v>2965.7</v>
      </c>
      <c r="F14" s="12">
        <v>0</v>
      </c>
      <c r="G14" s="12">
        <f t="shared" si="0"/>
        <v>2965.7</v>
      </c>
    </row>
    <row r="15" spans="1:7" x14ac:dyDescent="0.25">
      <c r="A15" s="8">
        <f t="shared" si="1"/>
        <v>9</v>
      </c>
    </row>
    <row r="16" spans="1:7" x14ac:dyDescent="0.25">
      <c r="A16" s="8">
        <f t="shared" si="1"/>
        <v>10</v>
      </c>
    </row>
    <row r="17" spans="1:7" x14ac:dyDescent="0.25">
      <c r="A17" s="8">
        <f t="shared" si="1"/>
        <v>11</v>
      </c>
    </row>
    <row r="18" spans="1:7" ht="15.75" thickBot="1" x14ac:dyDescent="0.3">
      <c r="A18" s="8">
        <f t="shared" si="1"/>
        <v>12</v>
      </c>
      <c r="C18" s="13" t="s">
        <v>63</v>
      </c>
      <c r="D18" s="13"/>
      <c r="E18" s="14">
        <f>SUM(E8:E14)</f>
        <v>106016.34</v>
      </c>
      <c r="F18" s="14">
        <f>SUM(F8:F14)</f>
        <v>216550</v>
      </c>
      <c r="G18" s="14">
        <f>SUM(G8:G14)</f>
        <v>322566.34000000003</v>
      </c>
    </row>
    <row r="19" spans="1:7" ht="15.75" thickTop="1" x14ac:dyDescent="0.25"/>
    <row r="27" spans="1:7" x14ac:dyDescent="0.25">
      <c r="A27" s="32" t="s">
        <v>27</v>
      </c>
      <c r="B27" s="32"/>
      <c r="C27" s="32"/>
      <c r="D27" s="32"/>
      <c r="E27" s="32"/>
      <c r="F27" s="32"/>
      <c r="G27" s="32"/>
    </row>
    <row r="28" spans="1:7" x14ac:dyDescent="0.25">
      <c r="A28" s="32" t="s">
        <v>28</v>
      </c>
      <c r="B28" s="32"/>
      <c r="C28" s="32"/>
      <c r="D28" s="32"/>
      <c r="E28" s="32"/>
      <c r="F28" s="32"/>
      <c r="G28" s="32"/>
    </row>
    <row r="29" spans="1:7" ht="14.45" customHeight="1" x14ac:dyDescent="0.25">
      <c r="A29" s="32" t="s">
        <v>64</v>
      </c>
      <c r="B29" s="32"/>
      <c r="C29" s="32"/>
      <c r="D29" s="32"/>
      <c r="E29" s="32"/>
      <c r="F29" s="32"/>
      <c r="G29" s="32"/>
    </row>
    <row r="30" spans="1:7" x14ac:dyDescent="0.25">
      <c r="A30" s="32" t="s">
        <v>30</v>
      </c>
      <c r="B30" s="32"/>
      <c r="C30" s="32"/>
      <c r="D30" s="32"/>
      <c r="E30" s="32"/>
      <c r="F30" s="32"/>
      <c r="G30" s="32"/>
    </row>
    <row r="31" spans="1:7" ht="38.25" x14ac:dyDescent="0.25">
      <c r="A31" s="2" t="s">
        <v>31</v>
      </c>
      <c r="B31" s="2" t="s">
        <v>32</v>
      </c>
      <c r="C31" s="3" t="s">
        <v>33</v>
      </c>
      <c r="D31" s="4" t="s">
        <v>34</v>
      </c>
      <c r="E31" s="2" t="s">
        <v>35</v>
      </c>
      <c r="F31" s="2" t="s">
        <v>36</v>
      </c>
      <c r="G31" s="2" t="s">
        <v>37</v>
      </c>
    </row>
    <row r="32" spans="1:7" x14ac:dyDescent="0.25">
      <c r="A32" s="5" t="s">
        <v>38</v>
      </c>
      <c r="B32" s="5" t="s">
        <v>39</v>
      </c>
      <c r="C32" s="6" t="s">
        <v>40</v>
      </c>
      <c r="D32" s="6" t="s">
        <v>41</v>
      </c>
      <c r="E32" s="7" t="s">
        <v>42</v>
      </c>
      <c r="F32" s="7" t="s">
        <v>43</v>
      </c>
      <c r="G32" s="7" t="s">
        <v>44</v>
      </c>
    </row>
    <row r="33" spans="1:11" x14ac:dyDescent="0.25">
      <c r="A33" s="8">
        <v>1</v>
      </c>
      <c r="B33" s="1"/>
      <c r="C33" s="9"/>
      <c r="D33" s="9"/>
      <c r="E33" s="10"/>
      <c r="F33" s="10"/>
      <c r="G33" s="10"/>
    </row>
    <row r="34" spans="1:11" x14ac:dyDescent="0.25">
      <c r="A34" s="8">
        <v>2</v>
      </c>
      <c r="B34" s="8" t="s">
        <v>45</v>
      </c>
      <c r="C34" s="11" t="s">
        <v>46</v>
      </c>
      <c r="E34" s="12">
        <v>-216.66</v>
      </c>
      <c r="F34" s="12"/>
      <c r="G34" s="12">
        <f t="shared" ref="G34:G37" si="2">SUM(E34:F34)</f>
        <v>-216.66</v>
      </c>
    </row>
    <row r="35" spans="1:11" x14ac:dyDescent="0.25">
      <c r="A35" s="8">
        <v>3</v>
      </c>
      <c r="B35" s="8" t="s">
        <v>67</v>
      </c>
      <c r="C35" s="11" t="s">
        <v>68</v>
      </c>
      <c r="E35" s="12">
        <v>-11312.49</v>
      </c>
      <c r="F35" s="12">
        <v>-367</v>
      </c>
      <c r="G35" s="12">
        <f t="shared" si="2"/>
        <v>-11679.49</v>
      </c>
    </row>
    <row r="36" spans="1:11" x14ac:dyDescent="0.25">
      <c r="A36" s="8">
        <v>4</v>
      </c>
      <c r="B36" s="8" t="s">
        <v>77</v>
      </c>
      <c r="C36" s="11" t="s">
        <v>78</v>
      </c>
      <c r="E36" s="12">
        <v>-10000</v>
      </c>
      <c r="F36" s="12"/>
      <c r="G36" s="12">
        <f t="shared" si="2"/>
        <v>-10000</v>
      </c>
      <c r="I36" s="10"/>
      <c r="J36" s="10"/>
      <c r="K36" s="10"/>
    </row>
    <row r="37" spans="1:11" x14ac:dyDescent="0.25">
      <c r="A37" s="8">
        <v>5</v>
      </c>
      <c r="B37" s="8" t="s">
        <v>61</v>
      </c>
      <c r="C37" s="11" t="s">
        <v>62</v>
      </c>
      <c r="E37" s="12">
        <v>-98.86</v>
      </c>
      <c r="F37" s="12"/>
      <c r="G37" s="12">
        <f t="shared" si="2"/>
        <v>-98.86</v>
      </c>
    </row>
    <row r="38" spans="1:11" x14ac:dyDescent="0.25">
      <c r="A38" s="8">
        <v>6</v>
      </c>
      <c r="B38" t="s">
        <v>65</v>
      </c>
      <c r="C38" t="s">
        <v>65</v>
      </c>
      <c r="G38" s="12"/>
    </row>
    <row r="39" spans="1:11" x14ac:dyDescent="0.25">
      <c r="A39" s="8">
        <v>7</v>
      </c>
      <c r="G39" s="12"/>
      <c r="I39" s="12"/>
      <c r="K39" s="12"/>
    </row>
    <row r="40" spans="1:11" x14ac:dyDescent="0.25">
      <c r="A40" s="8">
        <v>8</v>
      </c>
      <c r="B40" t="s">
        <v>65</v>
      </c>
      <c r="C40" t="s">
        <v>65</v>
      </c>
      <c r="G40" s="12"/>
      <c r="I40" s="12"/>
      <c r="K40" s="12"/>
    </row>
    <row r="41" spans="1:11" ht="15.75" thickBot="1" x14ac:dyDescent="0.3">
      <c r="A41" s="8">
        <v>9</v>
      </c>
      <c r="C41" s="13" t="s">
        <v>66</v>
      </c>
      <c r="E41" s="14">
        <f>SUM(E34:E37)</f>
        <v>-21628.010000000002</v>
      </c>
      <c r="F41" s="14">
        <f>SUM(F34:F37)</f>
        <v>-367</v>
      </c>
      <c r="G41" s="14">
        <f>SUM(G34:G37)</f>
        <v>-21995.010000000002</v>
      </c>
      <c r="I41" s="12"/>
      <c r="K41" s="12"/>
    </row>
    <row r="42" spans="1:11" ht="15.75" thickTop="1" x14ac:dyDescent="0.25">
      <c r="I42" s="12"/>
      <c r="K42" s="12"/>
    </row>
  </sheetData>
  <mergeCells count="8">
    <mergeCell ref="A27:G27"/>
    <mergeCell ref="A28:G28"/>
    <mergeCell ref="A29:G29"/>
    <mergeCell ref="A30:G30"/>
    <mergeCell ref="A1:G1"/>
    <mergeCell ref="A2:G2"/>
    <mergeCell ref="A3:G3"/>
    <mergeCell ref="A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28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8" t="s">
        <v>72</v>
      </c>
      <c r="C8" s="11" t="s">
        <v>54</v>
      </c>
      <c r="D8" s="11"/>
      <c r="E8" s="12">
        <v>2600</v>
      </c>
      <c r="F8" s="12"/>
      <c r="G8" s="12">
        <f t="shared" ref="G8:G16" si="0">SUM(E8:F8)</f>
        <v>2600</v>
      </c>
    </row>
    <row r="9" spans="1:7" x14ac:dyDescent="0.25">
      <c r="A9" s="8">
        <f t="shared" ref="A9:A20" si="1">A8+1</f>
        <v>3</v>
      </c>
      <c r="B9" s="8" t="s">
        <v>45</v>
      </c>
      <c r="C9" s="11" t="s">
        <v>46</v>
      </c>
      <c r="D9" s="11"/>
      <c r="E9" s="12">
        <v>105903.6</v>
      </c>
      <c r="F9" s="12"/>
      <c r="G9" s="12">
        <f t="shared" si="0"/>
        <v>105903.6</v>
      </c>
    </row>
    <row r="10" spans="1:7" x14ac:dyDescent="0.25">
      <c r="A10" s="8">
        <f t="shared" si="1"/>
        <v>4</v>
      </c>
      <c r="B10" s="8" t="s">
        <v>47</v>
      </c>
      <c r="C10" s="11" t="s">
        <v>48</v>
      </c>
      <c r="D10" s="11"/>
      <c r="E10" s="12">
        <v>109756.56</v>
      </c>
      <c r="F10" s="12"/>
      <c r="G10" s="12">
        <f t="shared" si="0"/>
        <v>109756.56</v>
      </c>
    </row>
    <row r="11" spans="1:7" x14ac:dyDescent="0.25">
      <c r="A11" s="8">
        <f t="shared" si="1"/>
        <v>5</v>
      </c>
      <c r="B11" s="8" t="s">
        <v>67</v>
      </c>
      <c r="C11" s="11" t="s">
        <v>68</v>
      </c>
      <c r="E11" s="12">
        <v>122523.41</v>
      </c>
      <c r="F11" s="12"/>
      <c r="G11" s="12">
        <f t="shared" si="0"/>
        <v>122523.41</v>
      </c>
    </row>
    <row r="12" spans="1:7" x14ac:dyDescent="0.25">
      <c r="A12" s="8">
        <f t="shared" si="1"/>
        <v>6</v>
      </c>
      <c r="B12" s="8" t="s">
        <v>51</v>
      </c>
      <c r="C12" s="11" t="s">
        <v>52</v>
      </c>
      <c r="E12" s="12">
        <v>14504.41</v>
      </c>
      <c r="F12" s="12"/>
      <c r="G12" s="12">
        <f t="shared" si="0"/>
        <v>14504.41</v>
      </c>
    </row>
    <row r="13" spans="1:7" x14ac:dyDescent="0.25">
      <c r="A13" s="8">
        <f t="shared" si="1"/>
        <v>7</v>
      </c>
      <c r="B13" s="8" t="s">
        <v>53</v>
      </c>
      <c r="C13" s="11" t="s">
        <v>54</v>
      </c>
      <c r="E13" s="12">
        <v>803</v>
      </c>
      <c r="F13" s="12"/>
      <c r="G13" s="12">
        <f t="shared" si="0"/>
        <v>803</v>
      </c>
    </row>
    <row r="14" spans="1:7" x14ac:dyDescent="0.25">
      <c r="A14" s="8">
        <f t="shared" si="1"/>
        <v>8</v>
      </c>
      <c r="B14" s="8" t="s">
        <v>57</v>
      </c>
      <c r="C14" s="11" t="s">
        <v>58</v>
      </c>
      <c r="E14" s="12">
        <v>51191.53</v>
      </c>
      <c r="F14" s="12"/>
      <c r="G14" s="12">
        <f t="shared" si="0"/>
        <v>51191.53</v>
      </c>
    </row>
    <row r="15" spans="1:7" x14ac:dyDescent="0.25">
      <c r="A15" s="8">
        <f t="shared" si="1"/>
        <v>9</v>
      </c>
      <c r="B15" s="8" t="s">
        <v>61</v>
      </c>
      <c r="C15" s="11" t="s">
        <v>62</v>
      </c>
      <c r="E15" s="12">
        <v>6591.09</v>
      </c>
      <c r="F15" s="12"/>
      <c r="G15" s="12">
        <f t="shared" si="0"/>
        <v>6591.09</v>
      </c>
    </row>
    <row r="16" spans="1:7" x14ac:dyDescent="0.25">
      <c r="A16" s="8">
        <f t="shared" si="1"/>
        <v>10</v>
      </c>
      <c r="B16" s="8" t="s">
        <v>79</v>
      </c>
      <c r="C16" s="11" t="s">
        <v>80</v>
      </c>
      <c r="E16" s="12">
        <v>5000</v>
      </c>
      <c r="F16" s="12"/>
      <c r="G16" s="12">
        <f t="shared" si="0"/>
        <v>5000</v>
      </c>
    </row>
    <row r="17" spans="1:7" x14ac:dyDescent="0.25">
      <c r="A17" s="8">
        <f t="shared" si="1"/>
        <v>11</v>
      </c>
    </row>
    <row r="18" spans="1:7" x14ac:dyDescent="0.25">
      <c r="A18" s="8">
        <f t="shared" si="1"/>
        <v>12</v>
      </c>
    </row>
    <row r="19" spans="1:7" x14ac:dyDescent="0.25">
      <c r="A19" s="8">
        <f t="shared" si="1"/>
        <v>13</v>
      </c>
    </row>
    <row r="20" spans="1:7" ht="15.75" thickBot="1" x14ac:dyDescent="0.3">
      <c r="A20" s="8">
        <f t="shared" si="1"/>
        <v>14</v>
      </c>
      <c r="C20" s="13" t="s">
        <v>63</v>
      </c>
      <c r="D20" s="13"/>
      <c r="E20" s="14">
        <f>SUM(E8:E16)</f>
        <v>418873.60000000003</v>
      </c>
      <c r="F20" s="14">
        <f>SUM(F8:F16)</f>
        <v>0</v>
      </c>
      <c r="G20" s="14">
        <f>SUM(G8:G16)</f>
        <v>418873.60000000003</v>
      </c>
    </row>
    <row r="21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45</v>
      </c>
      <c r="C32" s="11" t="s">
        <v>46</v>
      </c>
      <c r="E32" s="12">
        <v>-45058.54</v>
      </c>
      <c r="G32" s="12">
        <f t="shared" ref="G32:G38" si="2">SUM(E32:F32)</f>
        <v>-45058.54</v>
      </c>
    </row>
    <row r="33" spans="1:11" x14ac:dyDescent="0.25">
      <c r="A33" s="8">
        <v>3</v>
      </c>
      <c r="B33" s="8" t="s">
        <v>47</v>
      </c>
      <c r="C33" s="11" t="s">
        <v>48</v>
      </c>
      <c r="E33" s="12">
        <v>-4998.21</v>
      </c>
      <c r="G33" s="12">
        <f t="shared" si="2"/>
        <v>-4998.21</v>
      </c>
    </row>
    <row r="34" spans="1:11" x14ac:dyDescent="0.25">
      <c r="A34" s="8">
        <v>4</v>
      </c>
      <c r="B34" s="8" t="s">
        <v>67</v>
      </c>
      <c r="C34" s="11" t="s">
        <v>68</v>
      </c>
      <c r="E34" s="12">
        <v>-70084.62</v>
      </c>
      <c r="G34" s="12">
        <f t="shared" si="2"/>
        <v>-70084.62</v>
      </c>
      <c r="I34" s="10"/>
      <c r="J34" s="10"/>
      <c r="K34" s="10"/>
    </row>
    <row r="35" spans="1:11" x14ac:dyDescent="0.25">
      <c r="A35" s="8">
        <v>5</v>
      </c>
      <c r="B35" s="8" t="s">
        <v>51</v>
      </c>
      <c r="C35" s="11" t="s">
        <v>52</v>
      </c>
      <c r="E35" s="12">
        <v>-1322.2599999999998</v>
      </c>
      <c r="G35" s="12">
        <f t="shared" si="2"/>
        <v>-1322.2599999999998</v>
      </c>
    </row>
    <row r="36" spans="1:11" x14ac:dyDescent="0.25">
      <c r="A36" s="8">
        <v>6</v>
      </c>
      <c r="B36" s="8" t="s">
        <v>57</v>
      </c>
      <c r="C36" s="11" t="s">
        <v>58</v>
      </c>
      <c r="E36" s="12">
        <v>-3296.95</v>
      </c>
      <c r="G36" s="12">
        <f t="shared" si="2"/>
        <v>-3296.95</v>
      </c>
    </row>
    <row r="37" spans="1:11" x14ac:dyDescent="0.25">
      <c r="A37" s="8">
        <v>7</v>
      </c>
      <c r="B37" s="8" t="s">
        <v>61</v>
      </c>
      <c r="C37" s="11" t="s">
        <v>62</v>
      </c>
      <c r="E37" s="12">
        <v>-1058.1599999999999</v>
      </c>
      <c r="G37" s="12">
        <f t="shared" si="2"/>
        <v>-1058.1599999999999</v>
      </c>
      <c r="I37" s="12"/>
      <c r="K37" s="12"/>
    </row>
    <row r="38" spans="1:11" x14ac:dyDescent="0.25">
      <c r="A38" s="8">
        <v>8</v>
      </c>
      <c r="B38" s="8" t="s">
        <v>79</v>
      </c>
      <c r="C38" s="11" t="s">
        <v>80</v>
      </c>
      <c r="E38" s="12">
        <v>-305.56</v>
      </c>
      <c r="G38" s="12">
        <f t="shared" si="2"/>
        <v>-305.56</v>
      </c>
      <c r="I38" s="12"/>
      <c r="K38" s="12"/>
    </row>
    <row r="39" spans="1:11" x14ac:dyDescent="0.25">
      <c r="A39" s="8">
        <v>9</v>
      </c>
      <c r="B39" t="s">
        <v>65</v>
      </c>
      <c r="C39" t="s">
        <v>65</v>
      </c>
      <c r="G39" s="12"/>
      <c r="I39" s="12"/>
      <c r="K39" s="12"/>
    </row>
    <row r="40" spans="1:11" x14ac:dyDescent="0.25">
      <c r="A40" s="8">
        <v>10</v>
      </c>
      <c r="G40" s="12"/>
      <c r="I40" s="12"/>
      <c r="K40" s="12"/>
    </row>
    <row r="41" spans="1:11" x14ac:dyDescent="0.25">
      <c r="A41" s="8">
        <v>11</v>
      </c>
      <c r="B41" t="s">
        <v>65</v>
      </c>
      <c r="C41" t="s">
        <v>65</v>
      </c>
      <c r="G41" s="12"/>
      <c r="I41" s="12"/>
      <c r="K41" s="12"/>
    </row>
    <row r="42" spans="1:11" ht="15.75" thickBot="1" x14ac:dyDescent="0.3">
      <c r="A42" s="8">
        <v>12</v>
      </c>
      <c r="C42" s="13" t="s">
        <v>66</v>
      </c>
      <c r="E42" s="14">
        <f>SUM(E32:E38)</f>
        <v>-126124.29999999999</v>
      </c>
      <c r="F42" s="14">
        <f>SUM(F32:F38)</f>
        <v>0</v>
      </c>
      <c r="G42" s="14">
        <f>SUM(G32:G38)</f>
        <v>-126124.29999999999</v>
      </c>
      <c r="I42" s="12"/>
      <c r="K42" s="12"/>
    </row>
    <row r="43" spans="1:11" ht="15.75" thickTop="1" x14ac:dyDescent="0.25">
      <c r="I43" s="12"/>
      <c r="K43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9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8" t="s">
        <v>45</v>
      </c>
      <c r="C8" s="11" t="s">
        <v>46</v>
      </c>
      <c r="D8" s="11"/>
      <c r="E8" s="12">
        <v>77717.05</v>
      </c>
      <c r="F8" s="12"/>
      <c r="G8" s="12">
        <f t="shared" ref="G8:G14" si="0">SUM(E8:F8)</f>
        <v>77717.05</v>
      </c>
    </row>
    <row r="9" spans="1:7" x14ac:dyDescent="0.25">
      <c r="A9" s="8">
        <v>3</v>
      </c>
      <c r="B9" s="8" t="s">
        <v>47</v>
      </c>
      <c r="C9" s="11" t="s">
        <v>48</v>
      </c>
      <c r="D9" s="11"/>
      <c r="E9" s="12">
        <v>107615.71999999999</v>
      </c>
      <c r="F9" s="12"/>
      <c r="G9" s="12">
        <f t="shared" si="0"/>
        <v>107615.71999999999</v>
      </c>
    </row>
    <row r="10" spans="1:7" x14ac:dyDescent="0.25">
      <c r="A10" s="8">
        <v>4</v>
      </c>
      <c r="B10" s="8" t="s">
        <v>67</v>
      </c>
      <c r="C10" s="11" t="s">
        <v>68</v>
      </c>
      <c r="E10" s="12">
        <v>61365</v>
      </c>
      <c r="F10" s="12"/>
      <c r="G10" s="12">
        <f t="shared" si="0"/>
        <v>61365</v>
      </c>
    </row>
    <row r="11" spans="1:7" x14ac:dyDescent="0.25">
      <c r="A11" s="8">
        <v>5</v>
      </c>
      <c r="B11" s="8" t="s">
        <v>51</v>
      </c>
      <c r="C11" s="11" t="s">
        <v>52</v>
      </c>
      <c r="E11" s="12">
        <v>10000</v>
      </c>
      <c r="F11" s="12"/>
      <c r="G11" s="12">
        <f t="shared" si="0"/>
        <v>10000</v>
      </c>
    </row>
    <row r="12" spans="1:7" x14ac:dyDescent="0.25">
      <c r="A12" s="8">
        <v>6</v>
      </c>
      <c r="B12" s="8" t="s">
        <v>53</v>
      </c>
      <c r="C12" s="11" t="s">
        <v>54</v>
      </c>
      <c r="E12" s="12">
        <v>1077.25</v>
      </c>
      <c r="F12" s="12"/>
      <c r="G12" s="12">
        <f t="shared" si="0"/>
        <v>1077.25</v>
      </c>
    </row>
    <row r="13" spans="1:7" x14ac:dyDescent="0.25">
      <c r="A13" s="8">
        <v>7</v>
      </c>
      <c r="B13" s="8" t="s">
        <v>57</v>
      </c>
      <c r="C13" s="11" t="s">
        <v>58</v>
      </c>
      <c r="E13" s="12">
        <v>56300.039999999994</v>
      </c>
      <c r="F13" s="12"/>
      <c r="G13" s="12">
        <f t="shared" si="0"/>
        <v>56300.039999999994</v>
      </c>
    </row>
    <row r="14" spans="1:7" x14ac:dyDescent="0.25">
      <c r="A14" s="8">
        <v>8</v>
      </c>
      <c r="B14" s="8" t="s">
        <v>61</v>
      </c>
      <c r="C14" s="11" t="s">
        <v>62</v>
      </c>
      <c r="E14" s="12">
        <v>3329.41</v>
      </c>
      <c r="F14" s="12"/>
      <c r="G14" s="12">
        <f t="shared" si="0"/>
        <v>3329.41</v>
      </c>
    </row>
    <row r="15" spans="1:7" x14ac:dyDescent="0.25">
      <c r="A15" s="8">
        <v>9</v>
      </c>
    </row>
    <row r="16" spans="1:7" x14ac:dyDescent="0.25">
      <c r="A16" s="8">
        <v>10</v>
      </c>
    </row>
    <row r="17" spans="1:7" x14ac:dyDescent="0.25">
      <c r="A17" s="8">
        <v>11</v>
      </c>
    </row>
    <row r="18" spans="1:7" ht="15.75" thickBot="1" x14ac:dyDescent="0.3">
      <c r="A18" s="8">
        <v>12</v>
      </c>
      <c r="C18" s="13" t="s">
        <v>63</v>
      </c>
      <c r="D18" s="13"/>
      <c r="E18" s="14">
        <f>SUM(E8:E14)</f>
        <v>317404.46999999997</v>
      </c>
      <c r="F18" s="14">
        <f>SUM(F8:F14)</f>
        <v>0</v>
      </c>
      <c r="G18" s="14">
        <f>SUM(G8:G14)</f>
        <v>317404.46999999997</v>
      </c>
    </row>
    <row r="19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45</v>
      </c>
      <c r="C32" s="11" t="s">
        <v>46</v>
      </c>
      <c r="E32" s="12">
        <v>-2448.33</v>
      </c>
      <c r="G32" s="12">
        <f t="shared" ref="G32:G37" si="1">SUM(E32:F32)</f>
        <v>-2448.33</v>
      </c>
    </row>
    <row r="33" spans="1:11" x14ac:dyDescent="0.25">
      <c r="A33" s="8">
        <v>3</v>
      </c>
      <c r="B33" s="8" t="s">
        <v>47</v>
      </c>
      <c r="C33" s="11" t="s">
        <v>48</v>
      </c>
      <c r="E33" s="12">
        <v>-4917.8099999999995</v>
      </c>
      <c r="G33" s="12">
        <f t="shared" si="1"/>
        <v>-4917.8099999999995</v>
      </c>
    </row>
    <row r="34" spans="1:11" x14ac:dyDescent="0.25">
      <c r="A34" s="8">
        <v>4</v>
      </c>
      <c r="B34" s="8" t="s">
        <v>67</v>
      </c>
      <c r="C34" s="11" t="s">
        <v>68</v>
      </c>
      <c r="E34" s="12">
        <v>-60047.770000000004</v>
      </c>
      <c r="G34" s="12">
        <f t="shared" si="1"/>
        <v>-60047.770000000004</v>
      </c>
      <c r="I34" s="10"/>
      <c r="J34" s="10"/>
      <c r="K34" s="10"/>
    </row>
    <row r="35" spans="1:11" x14ac:dyDescent="0.25">
      <c r="A35" s="8">
        <v>5</v>
      </c>
      <c r="B35" s="8" t="s">
        <v>51</v>
      </c>
      <c r="C35" s="11" t="s">
        <v>52</v>
      </c>
      <c r="E35" s="12">
        <v>-10000</v>
      </c>
      <c r="G35" s="12">
        <f t="shared" si="1"/>
        <v>-10000</v>
      </c>
    </row>
    <row r="36" spans="1:11" x14ac:dyDescent="0.25">
      <c r="A36" s="8">
        <v>6</v>
      </c>
      <c r="B36" s="8" t="s">
        <v>57</v>
      </c>
      <c r="C36" s="11" t="s">
        <v>58</v>
      </c>
      <c r="E36" s="12">
        <v>-5126.07</v>
      </c>
      <c r="G36" s="12">
        <f t="shared" si="1"/>
        <v>-5126.07</v>
      </c>
    </row>
    <row r="37" spans="1:11" x14ac:dyDescent="0.25">
      <c r="A37" s="8">
        <v>7</v>
      </c>
      <c r="B37" s="8" t="s">
        <v>61</v>
      </c>
      <c r="C37" s="11" t="s">
        <v>62</v>
      </c>
      <c r="E37" s="12">
        <v>-451.17999999999995</v>
      </c>
      <c r="G37" s="12">
        <f t="shared" si="1"/>
        <v>-451.17999999999995</v>
      </c>
      <c r="I37" s="12"/>
      <c r="K37" s="12"/>
    </row>
    <row r="38" spans="1:11" x14ac:dyDescent="0.25">
      <c r="A38" s="8">
        <v>8</v>
      </c>
      <c r="B38" t="s">
        <v>65</v>
      </c>
      <c r="C38" t="s">
        <v>65</v>
      </c>
      <c r="G38" s="12"/>
      <c r="I38" s="12"/>
      <c r="K38" s="12"/>
    </row>
    <row r="39" spans="1:11" x14ac:dyDescent="0.25">
      <c r="A39" s="8">
        <v>9</v>
      </c>
      <c r="G39" s="12"/>
      <c r="I39" s="12"/>
      <c r="K39" s="12"/>
    </row>
    <row r="40" spans="1:11" x14ac:dyDescent="0.25">
      <c r="A40" s="8">
        <v>10</v>
      </c>
      <c r="B40" t="s">
        <v>65</v>
      </c>
      <c r="C40" t="s">
        <v>65</v>
      </c>
      <c r="G40" s="12"/>
      <c r="I40" s="12"/>
      <c r="K40" s="12"/>
    </row>
    <row r="41" spans="1:11" ht="15.75" thickBot="1" x14ac:dyDescent="0.3">
      <c r="A41" s="8">
        <v>11</v>
      </c>
      <c r="C41" s="13" t="s">
        <v>66</v>
      </c>
      <c r="E41" s="14">
        <f>SUM(E32:E37)</f>
        <v>-82991.16</v>
      </c>
      <c r="F41" s="14">
        <f>SUM(F32:F37)</f>
        <v>0</v>
      </c>
      <c r="G41" s="14">
        <f>SUM(G32:G37)</f>
        <v>-82991.16</v>
      </c>
      <c r="I41" s="12"/>
      <c r="K41" s="12"/>
    </row>
    <row r="42" spans="1:11" ht="15.75" thickTop="1" x14ac:dyDescent="0.25">
      <c r="I42" s="12"/>
      <c r="K42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8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f>A7+1</f>
        <v>2</v>
      </c>
      <c r="B8" s="8" t="s">
        <v>81</v>
      </c>
      <c r="C8" s="11" t="s">
        <v>82</v>
      </c>
      <c r="D8" s="11"/>
      <c r="E8" s="12">
        <v>3700</v>
      </c>
      <c r="F8" s="12"/>
      <c r="G8" s="12">
        <f>SUM(E8:F8)</f>
        <v>3700</v>
      </c>
    </row>
    <row r="9" spans="1:7" x14ac:dyDescent="0.25">
      <c r="A9" s="8">
        <f t="shared" ref="A9:A19" si="0">A8+1</f>
        <v>3</v>
      </c>
      <c r="B9" s="8" t="s">
        <v>72</v>
      </c>
      <c r="C9" s="11" t="s">
        <v>54</v>
      </c>
      <c r="D9" s="11"/>
      <c r="E9" s="12">
        <v>20000</v>
      </c>
      <c r="F9" s="12"/>
      <c r="G9" s="12">
        <f t="shared" ref="G9:G15" si="1">SUM(E9:F9)</f>
        <v>20000</v>
      </c>
    </row>
    <row r="10" spans="1:7" x14ac:dyDescent="0.25">
      <c r="A10" s="8">
        <f t="shared" si="0"/>
        <v>4</v>
      </c>
      <c r="B10" s="8" t="s">
        <v>45</v>
      </c>
      <c r="C10" s="11" t="s">
        <v>46</v>
      </c>
      <c r="D10" s="11"/>
      <c r="E10" s="12">
        <v>5070.62</v>
      </c>
      <c r="F10" s="12"/>
      <c r="G10" s="12">
        <f t="shared" si="1"/>
        <v>5070.62</v>
      </c>
    </row>
    <row r="11" spans="1:7" x14ac:dyDescent="0.25">
      <c r="A11" s="8">
        <f t="shared" si="0"/>
        <v>5</v>
      </c>
      <c r="B11" s="8" t="s">
        <v>47</v>
      </c>
      <c r="C11" s="11" t="s">
        <v>48</v>
      </c>
      <c r="D11" s="11"/>
      <c r="E11" s="12">
        <v>167767.25999999998</v>
      </c>
      <c r="F11" s="12"/>
      <c r="G11" s="12">
        <f t="shared" si="1"/>
        <v>167767.25999999998</v>
      </c>
    </row>
    <row r="12" spans="1:7" x14ac:dyDescent="0.25">
      <c r="A12" s="8">
        <f t="shared" si="0"/>
        <v>6</v>
      </c>
      <c r="B12" s="8" t="s">
        <v>67</v>
      </c>
      <c r="C12" s="11" t="s">
        <v>68</v>
      </c>
      <c r="E12" s="12">
        <v>260780.43</v>
      </c>
      <c r="F12" s="12"/>
      <c r="G12" s="12">
        <f t="shared" si="1"/>
        <v>260780.43</v>
      </c>
    </row>
    <row r="13" spans="1:7" x14ac:dyDescent="0.25">
      <c r="A13" s="8">
        <f t="shared" si="0"/>
        <v>7</v>
      </c>
      <c r="B13" s="8" t="s">
        <v>53</v>
      </c>
      <c r="C13" s="11" t="s">
        <v>54</v>
      </c>
      <c r="E13" s="12">
        <v>16496.86</v>
      </c>
      <c r="F13" s="12"/>
      <c r="G13" s="12">
        <f t="shared" si="1"/>
        <v>16496.86</v>
      </c>
    </row>
    <row r="14" spans="1:7" x14ac:dyDescent="0.25">
      <c r="A14" s="8">
        <f t="shared" si="0"/>
        <v>8</v>
      </c>
      <c r="B14" s="8" t="s">
        <v>57</v>
      </c>
      <c r="C14" s="11" t="s">
        <v>58</v>
      </c>
      <c r="E14" s="12">
        <v>229256.52000000002</v>
      </c>
      <c r="F14" s="12"/>
      <c r="G14" s="12">
        <f t="shared" si="1"/>
        <v>229256.52000000002</v>
      </c>
    </row>
    <row r="15" spans="1:7" x14ac:dyDescent="0.25">
      <c r="A15" s="8">
        <f t="shared" si="0"/>
        <v>9</v>
      </c>
      <c r="B15" s="8" t="s">
        <v>61</v>
      </c>
      <c r="C15" s="11" t="s">
        <v>62</v>
      </c>
      <c r="E15" s="12">
        <v>4184.16</v>
      </c>
      <c r="F15" s="12"/>
      <c r="G15" s="12">
        <f t="shared" si="1"/>
        <v>4184.16</v>
      </c>
    </row>
    <row r="16" spans="1:7" x14ac:dyDescent="0.25">
      <c r="A16" s="8">
        <f t="shared" si="0"/>
        <v>10</v>
      </c>
    </row>
    <row r="17" spans="1:7" x14ac:dyDescent="0.25">
      <c r="A17" s="8">
        <f t="shared" si="0"/>
        <v>11</v>
      </c>
    </row>
    <row r="18" spans="1:7" x14ac:dyDescent="0.25">
      <c r="A18" s="8">
        <f t="shared" si="0"/>
        <v>12</v>
      </c>
    </row>
    <row r="19" spans="1:7" ht="15.75" thickBot="1" x14ac:dyDescent="0.3">
      <c r="A19" s="8">
        <f t="shared" si="0"/>
        <v>13</v>
      </c>
      <c r="C19" s="13" t="s">
        <v>63</v>
      </c>
      <c r="D19" s="13"/>
      <c r="E19" s="14">
        <f>SUM(E8:E15)</f>
        <v>707255.85</v>
      </c>
      <c r="F19" s="14">
        <f>SUM(F8:F15)</f>
        <v>0</v>
      </c>
      <c r="G19" s="14">
        <f>SUM(G8:G15)</f>
        <v>707255.85</v>
      </c>
    </row>
    <row r="20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45</v>
      </c>
      <c r="C32" s="11" t="s">
        <v>46</v>
      </c>
      <c r="E32" s="12">
        <v>-1456.45</v>
      </c>
      <c r="G32" s="12">
        <f t="shared" ref="G32:G36" si="2">SUM(E32:F32)</f>
        <v>-1456.45</v>
      </c>
    </row>
    <row r="33" spans="1:11" x14ac:dyDescent="0.25">
      <c r="A33" s="8">
        <v>3</v>
      </c>
      <c r="B33" s="8" t="s">
        <v>47</v>
      </c>
      <c r="C33" s="11" t="s">
        <v>48</v>
      </c>
      <c r="E33" s="12">
        <v>-7557.4500000000007</v>
      </c>
      <c r="G33" s="12">
        <f t="shared" si="2"/>
        <v>-7557.4500000000007</v>
      </c>
    </row>
    <row r="34" spans="1:11" x14ac:dyDescent="0.25">
      <c r="A34" s="8">
        <v>4</v>
      </c>
      <c r="B34" s="8" t="s">
        <v>67</v>
      </c>
      <c r="C34" s="11" t="s">
        <v>68</v>
      </c>
      <c r="E34" s="12">
        <v>-164927.16000000003</v>
      </c>
      <c r="G34" s="12">
        <f t="shared" si="2"/>
        <v>-164927.16000000003</v>
      </c>
      <c r="I34" s="10"/>
      <c r="J34" s="10"/>
      <c r="K34" s="10"/>
    </row>
    <row r="35" spans="1:11" x14ac:dyDescent="0.25">
      <c r="A35" s="8">
        <v>5</v>
      </c>
      <c r="B35" s="8" t="s">
        <v>57</v>
      </c>
      <c r="C35" s="11" t="s">
        <v>58</v>
      </c>
      <c r="E35" s="12">
        <v>-158294.36000000004</v>
      </c>
      <c r="G35" s="12">
        <f t="shared" si="2"/>
        <v>-158294.36000000004</v>
      </c>
    </row>
    <row r="36" spans="1:11" x14ac:dyDescent="0.25">
      <c r="A36" s="8">
        <v>6</v>
      </c>
      <c r="B36" s="8" t="s">
        <v>61</v>
      </c>
      <c r="C36" s="11" t="s">
        <v>62</v>
      </c>
      <c r="E36" s="12">
        <v>-627.62</v>
      </c>
      <c r="G36" s="12">
        <f t="shared" si="2"/>
        <v>-627.62</v>
      </c>
    </row>
    <row r="37" spans="1:11" x14ac:dyDescent="0.25">
      <c r="A37" s="8">
        <v>7</v>
      </c>
      <c r="B37" t="s">
        <v>65</v>
      </c>
      <c r="C37" t="s">
        <v>65</v>
      </c>
      <c r="G37" s="12"/>
      <c r="I37" s="12"/>
      <c r="K37" s="12"/>
    </row>
    <row r="38" spans="1:11" x14ac:dyDescent="0.25">
      <c r="A38" s="8">
        <v>8</v>
      </c>
      <c r="G38" s="12"/>
      <c r="I38" s="12"/>
      <c r="K38" s="12"/>
    </row>
    <row r="39" spans="1:11" x14ac:dyDescent="0.25">
      <c r="A39" s="8">
        <v>9</v>
      </c>
      <c r="B39" t="s">
        <v>65</v>
      </c>
      <c r="C39" t="s">
        <v>65</v>
      </c>
      <c r="G39" s="12"/>
      <c r="I39" s="12"/>
      <c r="K39" s="12"/>
    </row>
    <row r="40" spans="1:11" ht="15.75" thickBot="1" x14ac:dyDescent="0.3">
      <c r="A40" s="8">
        <v>10</v>
      </c>
      <c r="C40" s="13" t="s">
        <v>66</v>
      </c>
      <c r="E40" s="14">
        <f>SUM(E32:E36)</f>
        <v>-332863.04000000004</v>
      </c>
      <c r="F40" s="14">
        <f>SUM(F32:F36)</f>
        <v>0</v>
      </c>
      <c r="G40" s="14">
        <f>SUM(G32:G36)</f>
        <v>-332863.04000000004</v>
      </c>
      <c r="I40" s="12"/>
      <c r="K40" s="12"/>
    </row>
    <row r="41" spans="1:11" ht="15.75" thickTop="1" x14ac:dyDescent="0.25">
      <c r="I41" s="12"/>
      <c r="K41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1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8" t="s">
        <v>47</v>
      </c>
      <c r="C8" s="11" t="s">
        <v>48</v>
      </c>
      <c r="D8" s="11"/>
      <c r="E8" s="12">
        <v>10213.85</v>
      </c>
      <c r="F8" s="12"/>
      <c r="G8" s="12">
        <f t="shared" ref="G8:G13" si="0">SUM(E8:F8)</f>
        <v>10213.85</v>
      </c>
    </row>
    <row r="9" spans="1:7" x14ac:dyDescent="0.25">
      <c r="A9" s="8">
        <f t="shared" ref="A9:A17" si="1">A8+1</f>
        <v>3</v>
      </c>
      <c r="B9" s="8" t="s">
        <v>67</v>
      </c>
      <c r="C9" s="11" t="s">
        <v>68</v>
      </c>
      <c r="E9" s="12">
        <v>56044.98</v>
      </c>
      <c r="F9" s="12"/>
      <c r="G9" s="12">
        <f t="shared" si="0"/>
        <v>56044.98</v>
      </c>
    </row>
    <row r="10" spans="1:7" x14ac:dyDescent="0.25">
      <c r="A10" s="8">
        <f t="shared" si="1"/>
        <v>4</v>
      </c>
      <c r="B10" s="8" t="s">
        <v>69</v>
      </c>
      <c r="C10" s="11" t="s">
        <v>70</v>
      </c>
      <c r="E10" s="12">
        <v>760.05</v>
      </c>
      <c r="F10" s="12"/>
      <c r="G10" s="12">
        <f t="shared" si="0"/>
        <v>760.05</v>
      </c>
    </row>
    <row r="11" spans="1:7" x14ac:dyDescent="0.25">
      <c r="A11" s="8">
        <f t="shared" si="1"/>
        <v>5</v>
      </c>
      <c r="B11" s="8" t="s">
        <v>53</v>
      </c>
      <c r="C11" s="11" t="s">
        <v>54</v>
      </c>
      <c r="E11" s="12">
        <v>12655.6</v>
      </c>
      <c r="F11" s="12"/>
      <c r="G11" s="12">
        <f t="shared" si="0"/>
        <v>12655.6</v>
      </c>
    </row>
    <row r="12" spans="1:7" x14ac:dyDescent="0.25">
      <c r="A12" s="8">
        <f t="shared" si="1"/>
        <v>6</v>
      </c>
      <c r="B12" s="8" t="s">
        <v>55</v>
      </c>
      <c r="C12" s="11" t="s">
        <v>56</v>
      </c>
      <c r="E12" s="12">
        <v>2196.3000000000002</v>
      </c>
      <c r="F12" s="12"/>
      <c r="G12" s="12">
        <f t="shared" si="0"/>
        <v>2196.3000000000002</v>
      </c>
    </row>
    <row r="13" spans="1:7" x14ac:dyDescent="0.25">
      <c r="A13" s="8">
        <f t="shared" si="1"/>
        <v>7</v>
      </c>
      <c r="B13" s="8" t="s">
        <v>57</v>
      </c>
      <c r="C13" s="11" t="s">
        <v>58</v>
      </c>
      <c r="E13" s="12">
        <v>2473.61</v>
      </c>
      <c r="F13" s="12"/>
      <c r="G13" s="12">
        <f t="shared" si="0"/>
        <v>2473.61</v>
      </c>
    </row>
    <row r="14" spans="1:7" x14ac:dyDescent="0.25">
      <c r="A14" s="8">
        <f t="shared" si="1"/>
        <v>8</v>
      </c>
    </row>
    <row r="15" spans="1:7" x14ac:dyDescent="0.25">
      <c r="A15" s="8">
        <f t="shared" si="1"/>
        <v>9</v>
      </c>
    </row>
    <row r="16" spans="1:7" x14ac:dyDescent="0.25">
      <c r="A16" s="8">
        <f t="shared" si="1"/>
        <v>10</v>
      </c>
    </row>
    <row r="17" spans="1:7" ht="15.75" thickBot="1" x14ac:dyDescent="0.3">
      <c r="A17" s="8">
        <f t="shared" si="1"/>
        <v>11</v>
      </c>
      <c r="C17" s="13" t="s">
        <v>63</v>
      </c>
      <c r="D17" s="13"/>
      <c r="E17" s="14">
        <f>SUM(E8:E13)</f>
        <v>84344.390000000014</v>
      </c>
      <c r="F17" s="14">
        <f>SUM(F8:F13)</f>
        <v>0</v>
      </c>
      <c r="G17" s="14">
        <f>SUM(G8:G13)</f>
        <v>84344.390000000014</v>
      </c>
    </row>
    <row r="18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47</v>
      </c>
      <c r="C32" s="11" t="s">
        <v>48</v>
      </c>
      <c r="E32" s="12">
        <v>-289.39</v>
      </c>
      <c r="G32" s="12">
        <f t="shared" ref="G32:G35" si="2">SUM(E32:F32)</f>
        <v>-289.39</v>
      </c>
    </row>
    <row r="33" spans="1:11" x14ac:dyDescent="0.25">
      <c r="A33" s="8">
        <v>3</v>
      </c>
      <c r="B33" s="8" t="s">
        <v>67</v>
      </c>
      <c r="C33" s="11" t="s">
        <v>68</v>
      </c>
      <c r="E33" s="12">
        <v>-1488.18</v>
      </c>
      <c r="G33" s="12">
        <f t="shared" si="2"/>
        <v>-1488.18</v>
      </c>
    </row>
    <row r="34" spans="1:11" x14ac:dyDescent="0.25">
      <c r="A34" s="8">
        <v>4</v>
      </c>
      <c r="B34" s="8" t="s">
        <v>69</v>
      </c>
      <c r="C34" s="11" t="s">
        <v>70</v>
      </c>
      <c r="E34" s="12">
        <v>-24.29</v>
      </c>
      <c r="G34" s="12">
        <f t="shared" si="2"/>
        <v>-24.29</v>
      </c>
      <c r="I34" s="10"/>
      <c r="J34" s="10"/>
      <c r="K34" s="10"/>
    </row>
    <row r="35" spans="1:11" x14ac:dyDescent="0.25">
      <c r="A35" s="8">
        <v>5</v>
      </c>
      <c r="B35" s="8" t="s">
        <v>57</v>
      </c>
      <c r="C35" s="11" t="s">
        <v>58</v>
      </c>
      <c r="E35" s="12">
        <v>-197.42000000000002</v>
      </c>
      <c r="G35" s="12">
        <f t="shared" si="2"/>
        <v>-197.42000000000002</v>
      </c>
    </row>
    <row r="36" spans="1:11" x14ac:dyDescent="0.25">
      <c r="A36" s="8">
        <v>6</v>
      </c>
      <c r="B36" t="s">
        <v>65</v>
      </c>
      <c r="C36" t="s">
        <v>65</v>
      </c>
      <c r="G36" s="12"/>
    </row>
    <row r="37" spans="1:11" x14ac:dyDescent="0.25">
      <c r="A37" s="8">
        <v>7</v>
      </c>
      <c r="G37" s="12"/>
      <c r="I37" s="12"/>
      <c r="K37" s="12"/>
    </row>
    <row r="38" spans="1:11" x14ac:dyDescent="0.25">
      <c r="A38" s="8">
        <v>8</v>
      </c>
      <c r="B38" t="s">
        <v>65</v>
      </c>
      <c r="C38" t="s">
        <v>65</v>
      </c>
      <c r="G38" s="12"/>
      <c r="I38" s="12"/>
      <c r="K38" s="12"/>
    </row>
    <row r="39" spans="1:11" ht="15.75" thickBot="1" x14ac:dyDescent="0.3">
      <c r="A39" s="8">
        <v>9</v>
      </c>
      <c r="C39" s="13" t="s">
        <v>66</v>
      </c>
      <c r="E39" s="14">
        <f>SUM(E32:E35)</f>
        <v>-1999.2800000000002</v>
      </c>
      <c r="F39" s="14">
        <f>SUM(F32:F35)</f>
        <v>0</v>
      </c>
      <c r="G39" s="14">
        <f>SUM(G32:G35)</f>
        <v>-1999.2800000000002</v>
      </c>
      <c r="I39" s="12"/>
      <c r="K39" s="12"/>
    </row>
    <row r="40" spans="1:11" ht="15.75" thickTop="1" x14ac:dyDescent="0.25">
      <c r="I40" s="12"/>
      <c r="K40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7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5" width="20.5703125" customWidth="1"/>
    <col min="6" max="6" width="20.5703125" style="28" customWidth="1"/>
    <col min="7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4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25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26"/>
      <c r="G7" s="10"/>
    </row>
    <row r="8" spans="1:7" x14ac:dyDescent="0.25">
      <c r="A8" s="8">
        <v>2</v>
      </c>
      <c r="B8" s="8" t="s">
        <v>72</v>
      </c>
      <c r="C8" s="11" t="s">
        <v>54</v>
      </c>
      <c r="D8" s="11"/>
      <c r="E8" s="12">
        <v>27650</v>
      </c>
      <c r="F8" s="27">
        <v>0</v>
      </c>
      <c r="G8" s="12">
        <f t="shared" ref="G8:G16" si="0">SUM(E8:F8)</f>
        <v>27650</v>
      </c>
    </row>
    <row r="9" spans="1:7" x14ac:dyDescent="0.25">
      <c r="A9" s="8">
        <f t="shared" ref="A9:A20" si="1">A8+1</f>
        <v>3</v>
      </c>
      <c r="B9" s="8" t="s">
        <v>45</v>
      </c>
      <c r="C9" s="11" t="s">
        <v>46</v>
      </c>
      <c r="D9" s="11"/>
      <c r="E9" s="12">
        <v>25983.46</v>
      </c>
      <c r="F9" s="27">
        <v>50500</v>
      </c>
      <c r="G9" s="12">
        <f t="shared" si="0"/>
        <v>76483.459999999992</v>
      </c>
    </row>
    <row r="10" spans="1:7" x14ac:dyDescent="0.25">
      <c r="A10" s="8">
        <f t="shared" si="1"/>
        <v>4</v>
      </c>
      <c r="B10" s="8" t="s">
        <v>47</v>
      </c>
      <c r="C10" s="11" t="s">
        <v>48</v>
      </c>
      <c r="D10" s="11"/>
      <c r="E10" s="12">
        <v>235916.03999999998</v>
      </c>
      <c r="F10" s="27">
        <v>0</v>
      </c>
      <c r="G10" s="12">
        <f t="shared" si="0"/>
        <v>235916.03999999998</v>
      </c>
    </row>
    <row r="11" spans="1:7" x14ac:dyDescent="0.25">
      <c r="A11" s="8">
        <f t="shared" si="1"/>
        <v>5</v>
      </c>
      <c r="B11" s="8" t="s">
        <v>67</v>
      </c>
      <c r="C11" s="11" t="s">
        <v>68</v>
      </c>
      <c r="E11" s="12">
        <v>1120</v>
      </c>
      <c r="F11" s="27">
        <v>0</v>
      </c>
      <c r="G11" s="12">
        <f t="shared" si="0"/>
        <v>1120</v>
      </c>
    </row>
    <row r="12" spans="1:7" x14ac:dyDescent="0.25">
      <c r="A12" s="8">
        <f t="shared" si="1"/>
        <v>6</v>
      </c>
      <c r="B12" s="8" t="s">
        <v>51</v>
      </c>
      <c r="C12" s="11" t="s">
        <v>52</v>
      </c>
      <c r="E12" s="12">
        <v>33123.58</v>
      </c>
      <c r="F12" s="27">
        <v>0</v>
      </c>
      <c r="G12" s="12">
        <f t="shared" si="0"/>
        <v>33123.58</v>
      </c>
    </row>
    <row r="13" spans="1:7" x14ac:dyDescent="0.25">
      <c r="A13" s="8">
        <f t="shared" si="1"/>
        <v>7</v>
      </c>
      <c r="B13" s="8" t="s">
        <v>53</v>
      </c>
      <c r="C13" s="11" t="s">
        <v>54</v>
      </c>
      <c r="E13" s="12">
        <v>1466</v>
      </c>
      <c r="F13" s="27">
        <v>0</v>
      </c>
      <c r="G13" s="12">
        <f t="shared" si="0"/>
        <v>1466</v>
      </c>
    </row>
    <row r="14" spans="1:7" x14ac:dyDescent="0.25">
      <c r="A14" s="8">
        <f t="shared" si="1"/>
        <v>8</v>
      </c>
      <c r="B14" s="8" t="s">
        <v>57</v>
      </c>
      <c r="C14" s="11" t="s">
        <v>58</v>
      </c>
      <c r="E14" s="12">
        <v>82467.61</v>
      </c>
      <c r="F14" s="27">
        <v>202500</v>
      </c>
      <c r="G14" s="12">
        <f t="shared" si="0"/>
        <v>284967.61</v>
      </c>
    </row>
    <row r="15" spans="1:7" x14ac:dyDescent="0.25">
      <c r="A15" s="8">
        <f t="shared" si="1"/>
        <v>9</v>
      </c>
      <c r="B15" s="8" t="s">
        <v>77</v>
      </c>
      <c r="C15" s="11" t="s">
        <v>78</v>
      </c>
      <c r="E15" s="12">
        <v>192288</v>
      </c>
      <c r="F15" s="27">
        <f>-192288</f>
        <v>-192288</v>
      </c>
      <c r="G15" s="12">
        <f t="shared" si="0"/>
        <v>0</v>
      </c>
    </row>
    <row r="16" spans="1:7" x14ac:dyDescent="0.25">
      <c r="A16" s="8">
        <f t="shared" si="1"/>
        <v>10</v>
      </c>
      <c r="B16" s="8" t="s">
        <v>61</v>
      </c>
      <c r="C16" s="11" t="s">
        <v>62</v>
      </c>
      <c r="E16" s="12">
        <v>29003.06</v>
      </c>
      <c r="F16" s="27">
        <v>0</v>
      </c>
      <c r="G16" s="12">
        <f t="shared" si="0"/>
        <v>29003.06</v>
      </c>
    </row>
    <row r="17" spans="1:7" x14ac:dyDescent="0.25">
      <c r="A17" s="8">
        <f t="shared" si="1"/>
        <v>11</v>
      </c>
    </row>
    <row r="18" spans="1:7" x14ac:dyDescent="0.25">
      <c r="A18" s="8">
        <f t="shared" si="1"/>
        <v>12</v>
      </c>
    </row>
    <row r="19" spans="1:7" x14ac:dyDescent="0.25">
      <c r="A19" s="8">
        <f t="shared" si="1"/>
        <v>13</v>
      </c>
    </row>
    <row r="20" spans="1:7" ht="15.75" thickBot="1" x14ac:dyDescent="0.3">
      <c r="A20" s="8">
        <f t="shared" si="1"/>
        <v>14</v>
      </c>
      <c r="C20" s="13" t="s">
        <v>63</v>
      </c>
      <c r="D20" s="13"/>
      <c r="E20" s="14">
        <f>SUM(E8:E16)</f>
        <v>629017.75</v>
      </c>
      <c r="F20" s="29">
        <f>SUM(F8:F16)</f>
        <v>60712</v>
      </c>
      <c r="G20" s="14">
        <f>SUM(G8:G16)</f>
        <v>689729.75</v>
      </c>
    </row>
    <row r="21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4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25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26"/>
      <c r="G31" s="10"/>
    </row>
    <row r="32" spans="1:7" x14ac:dyDescent="0.25">
      <c r="A32" s="8">
        <v>2</v>
      </c>
      <c r="B32" s="8" t="s">
        <v>45</v>
      </c>
      <c r="C32" s="11" t="s">
        <v>46</v>
      </c>
      <c r="E32" s="12">
        <v>-1119.6399999999999</v>
      </c>
      <c r="F32" s="27"/>
      <c r="G32" s="12">
        <f t="shared" ref="G32:G38" si="2">SUM(E32:F32)</f>
        <v>-1119.6399999999999</v>
      </c>
    </row>
    <row r="33" spans="1:11" x14ac:dyDescent="0.25">
      <c r="A33" s="8">
        <v>3</v>
      </c>
      <c r="B33" s="8" t="s">
        <v>47</v>
      </c>
      <c r="C33" s="11" t="s">
        <v>48</v>
      </c>
      <c r="E33" s="12">
        <v>-9633.59</v>
      </c>
      <c r="F33" s="27"/>
      <c r="G33" s="12">
        <f t="shared" si="2"/>
        <v>-9633.59</v>
      </c>
    </row>
    <row r="34" spans="1:11" x14ac:dyDescent="0.25">
      <c r="A34" s="8">
        <v>4</v>
      </c>
      <c r="B34" s="8" t="s">
        <v>67</v>
      </c>
      <c r="C34" s="11" t="s">
        <v>68</v>
      </c>
      <c r="E34" s="12">
        <v>-39.200000000000003</v>
      </c>
      <c r="F34" s="27"/>
      <c r="G34" s="12">
        <f t="shared" si="2"/>
        <v>-39.200000000000003</v>
      </c>
      <c r="I34" s="10"/>
      <c r="J34" s="10"/>
      <c r="K34" s="10"/>
    </row>
    <row r="35" spans="1:11" x14ac:dyDescent="0.25">
      <c r="A35" s="8">
        <v>5</v>
      </c>
      <c r="B35" s="8" t="s">
        <v>51</v>
      </c>
      <c r="C35" s="11" t="s">
        <v>52</v>
      </c>
      <c r="E35" s="12">
        <v>-1978.4</v>
      </c>
      <c r="F35" s="27"/>
      <c r="G35" s="12">
        <f t="shared" si="2"/>
        <v>-1978.4</v>
      </c>
    </row>
    <row r="36" spans="1:11" x14ac:dyDescent="0.25">
      <c r="A36" s="8">
        <v>6</v>
      </c>
      <c r="B36" s="8" t="s">
        <v>57</v>
      </c>
      <c r="C36" s="11" t="s">
        <v>58</v>
      </c>
      <c r="E36" s="12">
        <v>-4001.08</v>
      </c>
      <c r="F36" s="27"/>
      <c r="G36" s="12">
        <f t="shared" si="2"/>
        <v>-4001.08</v>
      </c>
    </row>
    <row r="37" spans="1:11" x14ac:dyDescent="0.25">
      <c r="A37" s="8">
        <v>7</v>
      </c>
      <c r="B37" s="8" t="s">
        <v>77</v>
      </c>
      <c r="C37" s="11" t="s">
        <v>78</v>
      </c>
      <c r="E37" s="12">
        <v>-177183.47</v>
      </c>
      <c r="F37" s="27">
        <v>186797</v>
      </c>
      <c r="G37" s="12">
        <f t="shared" si="2"/>
        <v>9613.5299999999988</v>
      </c>
      <c r="I37" s="12"/>
      <c r="K37" s="12"/>
    </row>
    <row r="38" spans="1:11" x14ac:dyDescent="0.25">
      <c r="A38" s="8">
        <v>8</v>
      </c>
      <c r="B38" s="8" t="s">
        <v>61</v>
      </c>
      <c r="C38" s="11" t="s">
        <v>62</v>
      </c>
      <c r="E38" s="12">
        <v>-4229.99</v>
      </c>
      <c r="F38" s="27"/>
      <c r="G38" s="12">
        <f t="shared" si="2"/>
        <v>-4229.99</v>
      </c>
      <c r="I38" s="12"/>
      <c r="K38" s="12"/>
    </row>
    <row r="39" spans="1:11" x14ac:dyDescent="0.25">
      <c r="A39" s="8">
        <v>9</v>
      </c>
      <c r="B39" t="s">
        <v>65</v>
      </c>
      <c r="C39" t="s">
        <v>65</v>
      </c>
      <c r="G39" s="12"/>
      <c r="I39" s="12"/>
      <c r="K39" s="12"/>
    </row>
    <row r="40" spans="1:11" x14ac:dyDescent="0.25">
      <c r="A40" s="8">
        <v>10</v>
      </c>
      <c r="G40" s="12"/>
      <c r="I40" s="12"/>
      <c r="K40" s="12"/>
    </row>
    <row r="41" spans="1:11" x14ac:dyDescent="0.25">
      <c r="A41" s="8">
        <v>11</v>
      </c>
      <c r="B41" t="s">
        <v>65</v>
      </c>
      <c r="C41" t="s">
        <v>65</v>
      </c>
      <c r="G41" s="12"/>
      <c r="I41" s="12"/>
      <c r="K41" s="12"/>
    </row>
    <row r="42" spans="1:11" ht="15.75" thickBot="1" x14ac:dyDescent="0.3">
      <c r="A42" s="8">
        <v>12</v>
      </c>
      <c r="C42" s="13" t="s">
        <v>66</v>
      </c>
      <c r="E42" s="14">
        <f>SUM(E32:E38)</f>
        <v>-198185.37</v>
      </c>
      <c r="F42" s="29">
        <f>SUM(F32:F38)</f>
        <v>186797</v>
      </c>
      <c r="G42" s="14">
        <f>SUM(G32:G38)</f>
        <v>-11388.37</v>
      </c>
      <c r="I42" s="12"/>
      <c r="K42" s="12"/>
    </row>
    <row r="43" spans="1:11" ht="15.75" thickTop="1" x14ac:dyDescent="0.25">
      <c r="I43" s="12"/>
      <c r="K43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1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f>A7+1</f>
        <v>2</v>
      </c>
      <c r="B8" s="8" t="s">
        <v>81</v>
      </c>
      <c r="C8" s="11" t="s">
        <v>82</v>
      </c>
      <c r="D8" s="11"/>
      <c r="E8" s="12">
        <v>16623</v>
      </c>
      <c r="F8" s="12"/>
      <c r="G8" s="12">
        <f>SUM(E8:F8)</f>
        <v>16623</v>
      </c>
    </row>
    <row r="9" spans="1:7" x14ac:dyDescent="0.25">
      <c r="A9" s="8">
        <f t="shared" ref="A9:A20" si="0">A8+1</f>
        <v>3</v>
      </c>
      <c r="B9" s="8" t="s">
        <v>72</v>
      </c>
      <c r="C9" s="11" t="s">
        <v>54</v>
      </c>
      <c r="D9" s="11"/>
      <c r="E9" s="12">
        <v>90683.64</v>
      </c>
      <c r="F9" s="12"/>
      <c r="G9" s="12">
        <f t="shared" ref="G9:G17" si="1">SUM(E9:F9)</f>
        <v>90683.64</v>
      </c>
    </row>
    <row r="10" spans="1:7" x14ac:dyDescent="0.25">
      <c r="A10" s="8">
        <f t="shared" si="0"/>
        <v>4</v>
      </c>
      <c r="B10" s="8" t="s">
        <v>45</v>
      </c>
      <c r="C10" s="11" t="s">
        <v>46</v>
      </c>
      <c r="D10" s="11"/>
      <c r="E10" s="12">
        <v>134779.22</v>
      </c>
      <c r="F10" s="12"/>
      <c r="G10" s="12">
        <f t="shared" si="1"/>
        <v>134779.22</v>
      </c>
    </row>
    <row r="11" spans="1:7" x14ac:dyDescent="0.25">
      <c r="A11" s="8">
        <f t="shared" si="0"/>
        <v>5</v>
      </c>
      <c r="B11" s="8" t="s">
        <v>47</v>
      </c>
      <c r="C11" s="11" t="s">
        <v>48</v>
      </c>
      <c r="D11" s="11"/>
      <c r="E11" s="12">
        <v>106374.56</v>
      </c>
      <c r="F11" s="12"/>
      <c r="G11" s="12">
        <f t="shared" si="1"/>
        <v>106374.56</v>
      </c>
    </row>
    <row r="12" spans="1:7" x14ac:dyDescent="0.25">
      <c r="A12" s="8">
        <f t="shared" si="0"/>
        <v>6</v>
      </c>
      <c r="B12" s="8" t="s">
        <v>69</v>
      </c>
      <c r="C12" s="11" t="s">
        <v>70</v>
      </c>
      <c r="E12" s="12">
        <v>304332</v>
      </c>
      <c r="F12" s="12"/>
      <c r="G12" s="12">
        <f t="shared" si="1"/>
        <v>304332</v>
      </c>
    </row>
    <row r="13" spans="1:7" x14ac:dyDescent="0.25">
      <c r="A13" s="8">
        <f t="shared" si="0"/>
        <v>7</v>
      </c>
      <c r="B13" s="8" t="s">
        <v>51</v>
      </c>
      <c r="C13" s="11" t="s">
        <v>52</v>
      </c>
      <c r="E13" s="12">
        <v>33018.94</v>
      </c>
      <c r="F13" s="12"/>
      <c r="G13" s="12">
        <f t="shared" si="1"/>
        <v>33018.94</v>
      </c>
    </row>
    <row r="14" spans="1:7" x14ac:dyDescent="0.25">
      <c r="A14" s="8">
        <f t="shared" si="0"/>
        <v>8</v>
      </c>
      <c r="B14" s="8" t="s">
        <v>57</v>
      </c>
      <c r="C14" s="11" t="s">
        <v>58</v>
      </c>
      <c r="E14" s="12">
        <v>82359.75</v>
      </c>
      <c r="F14" s="12"/>
      <c r="G14" s="12">
        <f t="shared" si="1"/>
        <v>82359.75</v>
      </c>
    </row>
    <row r="15" spans="1:7" x14ac:dyDescent="0.25">
      <c r="A15" s="8">
        <f t="shared" si="0"/>
        <v>9</v>
      </c>
      <c r="B15" s="8" t="s">
        <v>59</v>
      </c>
      <c r="C15" s="11" t="s">
        <v>60</v>
      </c>
      <c r="E15" s="12">
        <v>6348.5</v>
      </c>
      <c r="F15" s="12"/>
      <c r="G15" s="12">
        <f t="shared" si="1"/>
        <v>6348.5</v>
      </c>
    </row>
    <row r="16" spans="1:7" x14ac:dyDescent="0.25">
      <c r="A16" s="8">
        <f t="shared" si="0"/>
        <v>10</v>
      </c>
      <c r="B16" s="8" t="s">
        <v>83</v>
      </c>
      <c r="C16" s="11" t="s">
        <v>84</v>
      </c>
      <c r="E16" s="12">
        <v>2440</v>
      </c>
      <c r="F16" s="12"/>
      <c r="G16" s="12">
        <f t="shared" si="1"/>
        <v>2440</v>
      </c>
    </row>
    <row r="17" spans="1:7" x14ac:dyDescent="0.25">
      <c r="A17" s="8">
        <f t="shared" si="0"/>
        <v>11</v>
      </c>
      <c r="B17" s="8" t="s">
        <v>61</v>
      </c>
      <c r="C17" s="11" t="s">
        <v>62</v>
      </c>
      <c r="E17" s="12">
        <v>29717.95</v>
      </c>
      <c r="F17" s="12"/>
      <c r="G17" s="12">
        <f t="shared" si="1"/>
        <v>29717.95</v>
      </c>
    </row>
    <row r="18" spans="1:7" x14ac:dyDescent="0.25">
      <c r="A18" s="8">
        <f t="shared" si="0"/>
        <v>12</v>
      </c>
    </row>
    <row r="19" spans="1:7" x14ac:dyDescent="0.25">
      <c r="A19" s="8">
        <f t="shared" si="0"/>
        <v>13</v>
      </c>
    </row>
    <row r="20" spans="1:7" x14ac:dyDescent="0.25">
      <c r="A20" s="8">
        <f t="shared" si="0"/>
        <v>14</v>
      </c>
    </row>
    <row r="21" spans="1:7" ht="15.75" thickBot="1" x14ac:dyDescent="0.3">
      <c r="A21" s="8">
        <f t="shared" ref="A21" si="2">A20+1</f>
        <v>15</v>
      </c>
      <c r="C21" s="13" t="s">
        <v>63</v>
      </c>
      <c r="D21" s="13"/>
      <c r="E21" s="14">
        <f>SUM(E8:E17)</f>
        <v>806677.55999999982</v>
      </c>
      <c r="F21" s="14">
        <f>SUM(F8:F17)</f>
        <v>0</v>
      </c>
      <c r="G21" s="14">
        <f>SUM(G8:G17)</f>
        <v>806677.55999999982</v>
      </c>
    </row>
    <row r="22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45</v>
      </c>
      <c r="C32" s="11" t="s">
        <v>46</v>
      </c>
      <c r="E32" s="12">
        <v>-4614.9900000000007</v>
      </c>
      <c r="G32" s="12">
        <f t="shared" ref="G32:G39" si="3">SUM(E32:F32)</f>
        <v>-4614.9900000000007</v>
      </c>
    </row>
    <row r="33" spans="1:11" x14ac:dyDescent="0.25">
      <c r="A33" s="8">
        <v>3</v>
      </c>
      <c r="B33" s="8" t="s">
        <v>47</v>
      </c>
      <c r="C33" s="11" t="s">
        <v>48</v>
      </c>
      <c r="E33" s="12">
        <v>-3093.54</v>
      </c>
      <c r="G33" s="12">
        <f t="shared" si="3"/>
        <v>-3093.54</v>
      </c>
    </row>
    <row r="34" spans="1:11" x14ac:dyDescent="0.25">
      <c r="A34" s="8">
        <v>4</v>
      </c>
      <c r="B34" s="8" t="s">
        <v>69</v>
      </c>
      <c r="C34" s="11" t="s">
        <v>70</v>
      </c>
      <c r="E34" s="12">
        <v>-151563.39000000001</v>
      </c>
      <c r="G34" s="12">
        <f t="shared" si="3"/>
        <v>-151563.39000000001</v>
      </c>
      <c r="I34" s="10"/>
      <c r="J34" s="10"/>
      <c r="K34" s="10"/>
    </row>
    <row r="35" spans="1:11" x14ac:dyDescent="0.25">
      <c r="A35" s="8">
        <v>5</v>
      </c>
      <c r="B35" s="8" t="s">
        <v>51</v>
      </c>
      <c r="C35" s="11" t="s">
        <v>52</v>
      </c>
      <c r="E35" s="12">
        <v>-2154.9499999999998</v>
      </c>
      <c r="G35" s="12">
        <f t="shared" si="3"/>
        <v>-2154.9499999999998</v>
      </c>
    </row>
    <row r="36" spans="1:11" x14ac:dyDescent="0.25">
      <c r="A36" s="8">
        <v>6</v>
      </c>
      <c r="B36" s="8" t="s">
        <v>57</v>
      </c>
      <c r="C36" s="11" t="s">
        <v>58</v>
      </c>
      <c r="E36" s="12">
        <v>-5999.44</v>
      </c>
      <c r="G36" s="12">
        <f t="shared" si="3"/>
        <v>-5999.44</v>
      </c>
    </row>
    <row r="37" spans="1:11" x14ac:dyDescent="0.25">
      <c r="A37" s="8">
        <v>7</v>
      </c>
      <c r="B37" s="8" t="s">
        <v>59</v>
      </c>
      <c r="C37" s="11" t="s">
        <v>60</v>
      </c>
      <c r="E37" s="12">
        <v>-264.51</v>
      </c>
      <c r="G37" s="12">
        <f t="shared" si="3"/>
        <v>-264.51</v>
      </c>
      <c r="I37" s="12"/>
      <c r="K37" s="12"/>
    </row>
    <row r="38" spans="1:11" x14ac:dyDescent="0.25">
      <c r="A38" s="8">
        <v>8</v>
      </c>
      <c r="B38" s="8" t="s">
        <v>83</v>
      </c>
      <c r="C38" s="11" t="s">
        <v>84</v>
      </c>
      <c r="E38" s="12">
        <v>-1324.56</v>
      </c>
      <c r="G38" s="12">
        <f t="shared" si="3"/>
        <v>-1324.56</v>
      </c>
      <c r="I38" s="12"/>
      <c r="K38" s="12"/>
    </row>
    <row r="39" spans="1:11" x14ac:dyDescent="0.25">
      <c r="A39" s="8">
        <v>9</v>
      </c>
      <c r="B39" s="8" t="s">
        <v>61</v>
      </c>
      <c r="C39" s="11" t="s">
        <v>62</v>
      </c>
      <c r="E39" s="12">
        <v>-990.6</v>
      </c>
      <c r="G39" s="12">
        <f t="shared" si="3"/>
        <v>-990.6</v>
      </c>
      <c r="I39" s="12"/>
      <c r="K39" s="12"/>
    </row>
    <row r="40" spans="1:11" x14ac:dyDescent="0.25">
      <c r="A40" s="8">
        <v>10</v>
      </c>
      <c r="B40" t="s">
        <v>65</v>
      </c>
      <c r="C40" t="s">
        <v>65</v>
      </c>
      <c r="G40" s="12"/>
      <c r="I40" s="12"/>
      <c r="K40" s="12"/>
    </row>
    <row r="41" spans="1:11" x14ac:dyDescent="0.25">
      <c r="A41" s="8">
        <v>11</v>
      </c>
      <c r="G41" s="12"/>
      <c r="I41" s="12"/>
      <c r="K41" s="12"/>
    </row>
    <row r="42" spans="1:11" x14ac:dyDescent="0.25">
      <c r="A42" s="8">
        <v>12</v>
      </c>
      <c r="B42" t="s">
        <v>65</v>
      </c>
      <c r="C42" t="s">
        <v>65</v>
      </c>
      <c r="G42" s="12"/>
      <c r="I42" s="12"/>
      <c r="K42" s="12"/>
    </row>
    <row r="43" spans="1:11" ht="15.75" thickBot="1" x14ac:dyDescent="0.3">
      <c r="A43" s="8">
        <v>13</v>
      </c>
      <c r="C43" s="13" t="s">
        <v>66</v>
      </c>
      <c r="E43" s="14">
        <f>SUM(E32:E39)</f>
        <v>-170005.98000000004</v>
      </c>
      <c r="F43" s="14">
        <f>SUM(F32:F39)</f>
        <v>0</v>
      </c>
      <c r="G43" s="14">
        <f>SUM(G32:G39)</f>
        <v>-170005.98000000004</v>
      </c>
      <c r="I43" s="12"/>
      <c r="K43" s="12"/>
    </row>
    <row r="44" spans="1:11" ht="15.75" thickTop="1" x14ac:dyDescent="0.25">
      <c r="I44" s="12"/>
      <c r="K44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4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8" t="s">
        <v>72</v>
      </c>
      <c r="C8" s="11" t="s">
        <v>54</v>
      </c>
      <c r="D8" s="11"/>
      <c r="E8" s="12">
        <v>521</v>
      </c>
      <c r="F8" s="12"/>
      <c r="G8" s="12">
        <f t="shared" ref="G8:G13" si="0">SUM(E8:F8)</f>
        <v>521</v>
      </c>
    </row>
    <row r="9" spans="1:7" x14ac:dyDescent="0.25">
      <c r="A9" s="8">
        <v>3</v>
      </c>
      <c r="B9" s="8" t="s">
        <v>47</v>
      </c>
      <c r="C9" s="11" t="s">
        <v>48</v>
      </c>
      <c r="D9" s="11"/>
      <c r="E9" s="12">
        <v>46216.06</v>
      </c>
      <c r="F9" s="12"/>
      <c r="G9" s="12">
        <f t="shared" si="0"/>
        <v>46216.06</v>
      </c>
    </row>
    <row r="10" spans="1:7" x14ac:dyDescent="0.25">
      <c r="A10" s="8">
        <v>4</v>
      </c>
      <c r="B10" s="8" t="s">
        <v>67</v>
      </c>
      <c r="C10" s="11" t="s">
        <v>68</v>
      </c>
      <c r="E10" s="12">
        <v>97500</v>
      </c>
      <c r="F10" s="12"/>
      <c r="G10" s="12">
        <f t="shared" si="0"/>
        <v>97500</v>
      </c>
    </row>
    <row r="11" spans="1:7" x14ac:dyDescent="0.25">
      <c r="A11" s="8">
        <v>5</v>
      </c>
      <c r="B11" s="8" t="s">
        <v>51</v>
      </c>
      <c r="C11" s="11" t="s">
        <v>52</v>
      </c>
      <c r="E11" s="12">
        <v>4627</v>
      </c>
      <c r="F11" s="12"/>
      <c r="G11" s="12">
        <f t="shared" si="0"/>
        <v>4627</v>
      </c>
    </row>
    <row r="12" spans="1:7" x14ac:dyDescent="0.25">
      <c r="A12" s="8">
        <v>6</v>
      </c>
      <c r="B12" s="8" t="s">
        <v>57</v>
      </c>
      <c r="C12" s="11" t="s">
        <v>58</v>
      </c>
      <c r="E12" s="12">
        <v>93600</v>
      </c>
      <c r="F12" s="12"/>
      <c r="G12" s="12">
        <f t="shared" si="0"/>
        <v>93600</v>
      </c>
    </row>
    <row r="13" spans="1:7" x14ac:dyDescent="0.25">
      <c r="A13" s="8">
        <v>7</v>
      </c>
      <c r="B13" s="8" t="s">
        <v>61</v>
      </c>
      <c r="C13" s="11" t="s">
        <v>62</v>
      </c>
      <c r="E13" s="12">
        <v>3782.14</v>
      </c>
      <c r="F13" s="12"/>
      <c r="G13" s="12">
        <f t="shared" si="0"/>
        <v>3782.14</v>
      </c>
    </row>
    <row r="14" spans="1:7" x14ac:dyDescent="0.25">
      <c r="A14" s="8">
        <v>8</v>
      </c>
    </row>
    <row r="15" spans="1:7" x14ac:dyDescent="0.25">
      <c r="A15" s="8">
        <v>9</v>
      </c>
    </row>
    <row r="16" spans="1:7" x14ac:dyDescent="0.25">
      <c r="A16" s="8">
        <v>10</v>
      </c>
    </row>
    <row r="17" spans="1:7" ht="15.75" thickBot="1" x14ac:dyDescent="0.3">
      <c r="A17" s="8">
        <v>11</v>
      </c>
      <c r="C17" s="13" t="s">
        <v>63</v>
      </c>
      <c r="D17" s="13"/>
      <c r="E17" s="14">
        <f>SUM(E8:E13)</f>
        <v>246246.2</v>
      </c>
      <c r="F17" s="14">
        <f>SUM(F8:F13)</f>
        <v>0</v>
      </c>
      <c r="G17" s="14">
        <f>SUM(G8:G13)</f>
        <v>246246.2</v>
      </c>
    </row>
    <row r="18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47</v>
      </c>
      <c r="C32" s="11" t="s">
        <v>48</v>
      </c>
      <c r="E32" s="12">
        <v>-693.25</v>
      </c>
      <c r="G32" s="12">
        <f t="shared" ref="G32:G36" si="1">SUM(E32:F32)</f>
        <v>-693.25</v>
      </c>
    </row>
    <row r="33" spans="1:7" x14ac:dyDescent="0.25">
      <c r="A33" s="8">
        <v>3</v>
      </c>
      <c r="B33" s="8" t="s">
        <v>67</v>
      </c>
      <c r="C33" s="11" t="s">
        <v>68</v>
      </c>
      <c r="E33" s="12">
        <v>-82900</v>
      </c>
      <c r="G33" s="12">
        <f t="shared" si="1"/>
        <v>-82900</v>
      </c>
    </row>
    <row r="34" spans="1:7" x14ac:dyDescent="0.25">
      <c r="A34" s="8">
        <v>4</v>
      </c>
      <c r="B34" s="8" t="s">
        <v>51</v>
      </c>
      <c r="C34" s="11" t="s">
        <v>52</v>
      </c>
      <c r="E34" s="12">
        <v>-231.36</v>
      </c>
      <c r="G34" s="12">
        <f t="shared" si="1"/>
        <v>-231.36</v>
      </c>
    </row>
    <row r="35" spans="1:7" x14ac:dyDescent="0.25">
      <c r="A35" s="8">
        <v>5</v>
      </c>
      <c r="B35" s="8" t="s">
        <v>57</v>
      </c>
      <c r="C35" s="11" t="s">
        <v>58</v>
      </c>
      <c r="E35" s="12">
        <v>-93600</v>
      </c>
      <c r="G35" s="12">
        <f t="shared" si="1"/>
        <v>-93600</v>
      </c>
    </row>
    <row r="36" spans="1:7" x14ac:dyDescent="0.25">
      <c r="A36" s="8">
        <v>6</v>
      </c>
      <c r="B36" s="8" t="s">
        <v>61</v>
      </c>
      <c r="C36" s="11" t="s">
        <v>62</v>
      </c>
      <c r="E36" s="12">
        <v>-126.06</v>
      </c>
      <c r="G36" s="12">
        <f t="shared" si="1"/>
        <v>-126.06</v>
      </c>
    </row>
    <row r="37" spans="1:7" x14ac:dyDescent="0.25">
      <c r="A37" s="8">
        <v>7</v>
      </c>
      <c r="B37" t="s">
        <v>65</v>
      </c>
      <c r="C37" t="s">
        <v>65</v>
      </c>
      <c r="G37" s="12"/>
    </row>
    <row r="38" spans="1:7" x14ac:dyDescent="0.25">
      <c r="A38" s="8">
        <v>8</v>
      </c>
      <c r="G38" s="12"/>
    </row>
    <row r="39" spans="1:7" x14ac:dyDescent="0.25">
      <c r="A39" s="8">
        <v>9</v>
      </c>
      <c r="B39" t="s">
        <v>65</v>
      </c>
      <c r="C39" t="s">
        <v>65</v>
      </c>
      <c r="G39" s="12"/>
    </row>
    <row r="40" spans="1:7" ht="15.75" thickBot="1" x14ac:dyDescent="0.3">
      <c r="A40" s="8">
        <v>10</v>
      </c>
      <c r="C40" s="13" t="s">
        <v>66</v>
      </c>
      <c r="E40" s="14">
        <f>SUM(E32:E36)</f>
        <v>-177550.66999999998</v>
      </c>
      <c r="F40" s="14">
        <f>SUM(F32:F36)</f>
        <v>0</v>
      </c>
      <c r="G40" s="14">
        <f>SUM(G32:G36)</f>
        <v>-177550.66999999998</v>
      </c>
    </row>
    <row r="41" spans="1:7" ht="15.75" thickTop="1" x14ac:dyDescent="0.25"/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showGridLines="0" workbookViewId="0"/>
  </sheetViews>
  <sheetFormatPr defaultRowHeight="15" x14ac:dyDescent="0.25"/>
  <cols>
    <col min="1" max="1" width="21.5703125" customWidth="1"/>
    <col min="2" max="2" width="5.7109375" customWidth="1"/>
    <col min="3" max="5" width="15.7109375" customWidth="1"/>
    <col min="6" max="6" width="5.7109375" customWidth="1"/>
    <col min="7" max="9" width="15.7109375" customWidth="1"/>
    <col min="10" max="11" width="20.5703125" customWidth="1"/>
    <col min="13" max="13" width="10.5703125" customWidth="1"/>
    <col min="14" max="14" width="10.28515625" customWidth="1"/>
    <col min="15" max="15" width="9.7109375" customWidth="1"/>
  </cols>
  <sheetData>
    <row r="2" spans="1:9" x14ac:dyDescent="0.25">
      <c r="C2" s="31" t="s">
        <v>0</v>
      </c>
      <c r="D2" s="31"/>
      <c r="E2" s="31"/>
      <c r="G2" s="31" t="s">
        <v>1</v>
      </c>
      <c r="H2" s="31"/>
      <c r="I2" s="31"/>
    </row>
    <row r="3" spans="1:9" x14ac:dyDescent="0.25">
      <c r="A3" s="19" t="s">
        <v>2</v>
      </c>
      <c r="B3" s="18"/>
      <c r="C3" s="20" t="s">
        <v>3</v>
      </c>
      <c r="D3" s="20" t="s">
        <v>4</v>
      </c>
      <c r="E3" s="20" t="s">
        <v>5</v>
      </c>
      <c r="F3" s="18"/>
      <c r="G3" s="20" t="s">
        <v>3</v>
      </c>
      <c r="H3" s="20" t="s">
        <v>4</v>
      </c>
      <c r="I3" s="20" t="s">
        <v>5</v>
      </c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t="s">
        <v>6</v>
      </c>
      <c r="C5" s="15">
        <f>Airview!E20</f>
        <v>476478.42000000004</v>
      </c>
      <c r="D5" s="15">
        <f>Airview!F20</f>
        <v>0</v>
      </c>
      <c r="E5" s="15">
        <f>Airview!G20</f>
        <v>476478.42000000004</v>
      </c>
      <c r="F5" s="15"/>
      <c r="G5" s="15">
        <f>Airview!E42</f>
        <v>-100478.43</v>
      </c>
      <c r="H5" s="15">
        <f>Airview!F42</f>
        <v>0</v>
      </c>
      <c r="I5" s="15">
        <f>Airview!G42</f>
        <v>-100478.43</v>
      </c>
    </row>
    <row r="6" spans="1:9" x14ac:dyDescent="0.25">
      <c r="A6" t="s">
        <v>7</v>
      </c>
      <c r="C6" s="15">
        <f>Arcadia_Pines!E17</f>
        <v>94580.31</v>
      </c>
      <c r="D6" s="15">
        <f>Arcadia_Pines!F17</f>
        <v>0</v>
      </c>
      <c r="E6" s="15">
        <f>Arcadia_Pines!G17</f>
        <v>94580.31</v>
      </c>
      <c r="F6" s="15"/>
      <c r="G6" s="15">
        <f>Arcadia_Pines!E39</f>
        <v>-2163.85</v>
      </c>
      <c r="H6" s="15">
        <f>Arcadia_Pines!F39</f>
        <v>0</v>
      </c>
      <c r="I6" s="15">
        <f>Arcadia_Pines!G39</f>
        <v>-2163.85</v>
      </c>
    </row>
    <row r="7" spans="1:9" x14ac:dyDescent="0.25">
      <c r="A7" t="s">
        <v>8</v>
      </c>
      <c r="C7" s="15">
        <f>Brocklyn!E18</f>
        <v>402762.02</v>
      </c>
      <c r="D7" s="15">
        <f>Brocklyn!F18</f>
        <v>0</v>
      </c>
      <c r="E7" s="15">
        <f>Brocklyn!G18</f>
        <v>402762.02</v>
      </c>
      <c r="F7" s="15"/>
      <c r="G7" s="15">
        <f>Brocklyn!E40</f>
        <v>-23515.03</v>
      </c>
      <c r="H7" s="15">
        <f>Brocklyn!F40</f>
        <v>0</v>
      </c>
      <c r="I7" s="15">
        <f>Brocklyn!G40</f>
        <v>-23515.03</v>
      </c>
    </row>
    <row r="8" spans="1:9" x14ac:dyDescent="0.25">
      <c r="A8" t="s">
        <v>9</v>
      </c>
      <c r="C8" s="15">
        <f>Carriage_Park!E18</f>
        <v>93931.140000000014</v>
      </c>
      <c r="D8" s="15">
        <f>Carriage_Park!F18</f>
        <v>0</v>
      </c>
      <c r="E8" s="15">
        <f>Carriage_Park!G18</f>
        <v>93931.140000000014</v>
      </c>
      <c r="F8" s="15"/>
      <c r="G8" s="15">
        <f>Carriage_Park!E40</f>
        <v>-1977.17</v>
      </c>
      <c r="H8" s="15">
        <f>Carriage_Park!F40</f>
        <v>0</v>
      </c>
      <c r="I8" s="15">
        <f>Carriage_Park!G40</f>
        <v>-1977.17</v>
      </c>
    </row>
    <row r="9" spans="1:9" x14ac:dyDescent="0.25">
      <c r="A9" t="s">
        <v>10</v>
      </c>
      <c r="C9" s="15">
        <f>Darlington_Creek!E12</f>
        <v>4120</v>
      </c>
      <c r="D9" s="15">
        <f>Darlington_Creek!F12</f>
        <v>0</v>
      </c>
      <c r="E9" s="15">
        <f>Darlington_Creek!G12</f>
        <v>4120</v>
      </c>
      <c r="F9" s="15"/>
      <c r="G9" s="15">
        <f>Darlington_Creek!E35</f>
        <v>0</v>
      </c>
      <c r="H9" s="15">
        <f>Darlington_Creek!F35</f>
        <v>0</v>
      </c>
      <c r="I9" s="15">
        <f>Darlington_Creek!G35</f>
        <v>0</v>
      </c>
    </row>
    <row r="10" spans="1:9" x14ac:dyDescent="0.25">
      <c r="A10" t="s">
        <v>11</v>
      </c>
      <c r="C10" s="15">
        <f>Delaplain_Disposal!E21</f>
        <v>2388555.54</v>
      </c>
      <c r="D10" s="15">
        <f>Delaplain_Disposal!F21</f>
        <v>0</v>
      </c>
      <c r="E10" s="15">
        <f>Delaplain_Disposal!G21</f>
        <v>2388555.54</v>
      </c>
      <c r="F10" s="15"/>
      <c r="G10" s="15">
        <f>Delaplain_Disposal!E43</f>
        <v>-1379369.1800000002</v>
      </c>
      <c r="H10" s="15">
        <f>Delaplain_Disposal!F43</f>
        <v>0</v>
      </c>
      <c r="I10" s="15">
        <f>Delaplain_Disposal!G43</f>
        <v>-1379369.1800000002</v>
      </c>
    </row>
    <row r="11" spans="1:9" x14ac:dyDescent="0.25">
      <c r="A11" t="s">
        <v>12</v>
      </c>
      <c r="C11" s="15">
        <f>Fox_Run!E18</f>
        <v>286208.93000000005</v>
      </c>
      <c r="D11" s="15">
        <f>Fox_Run!F18</f>
        <v>0</v>
      </c>
      <c r="E11" s="15">
        <f>Fox_Run!G18</f>
        <v>286208.93000000005</v>
      </c>
      <c r="F11" s="15"/>
      <c r="G11" s="15">
        <f>Fox_Run!E41</f>
        <v>-30684.15</v>
      </c>
      <c r="H11" s="15">
        <f>Fox_Run!F41</f>
        <v>0</v>
      </c>
      <c r="I11" s="15">
        <f>Fox_Run!G41</f>
        <v>-30684.15</v>
      </c>
    </row>
    <row r="12" spans="1:9" x14ac:dyDescent="0.25">
      <c r="A12" t="s">
        <v>13</v>
      </c>
      <c r="C12" s="15">
        <f>Golden_Acres!E20</f>
        <v>317051.06</v>
      </c>
      <c r="D12" s="15">
        <f>Golden_Acres!F20</f>
        <v>0</v>
      </c>
      <c r="E12" s="15">
        <f>Golden_Acres!G20</f>
        <v>317051.06</v>
      </c>
      <c r="F12" s="15"/>
      <c r="G12" s="15">
        <f>Golden_Acres!E43</f>
        <v>-110598.02000000002</v>
      </c>
      <c r="H12" s="15">
        <f>Golden_Acres!F43</f>
        <v>0</v>
      </c>
      <c r="I12" s="15">
        <f>Golden_Acres!G43</f>
        <v>-110598.02000000002</v>
      </c>
    </row>
    <row r="13" spans="1:9" x14ac:dyDescent="0.25">
      <c r="A13" t="s">
        <v>14</v>
      </c>
      <c r="C13" s="15">
        <f>Great_Oaks!E19</f>
        <v>337391.61000000004</v>
      </c>
      <c r="D13" s="15">
        <f>Great_Oaks!F19</f>
        <v>-15000</v>
      </c>
      <c r="E13" s="15">
        <f>Great_Oaks!G19</f>
        <v>322391.61000000004</v>
      </c>
      <c r="F13" s="15"/>
      <c r="G13" s="15">
        <f>Great_Oaks!E42</f>
        <v>-112823.09999999999</v>
      </c>
      <c r="H13" s="15">
        <f>Great_Oaks!F42</f>
        <v>15000</v>
      </c>
      <c r="I13" s="15">
        <f>Great_Oaks!G42</f>
        <v>-97823.099999999991</v>
      </c>
    </row>
    <row r="14" spans="1:9" x14ac:dyDescent="0.25">
      <c r="A14" t="s">
        <v>15</v>
      </c>
      <c r="C14" s="15">
        <f>Herrington_Haven!E18</f>
        <v>106016.34</v>
      </c>
      <c r="D14" s="15">
        <f>Herrington_Haven!F18</f>
        <v>216550</v>
      </c>
      <c r="E14" s="15">
        <f>Herrington_Haven!G18</f>
        <v>322566.34000000003</v>
      </c>
      <c r="F14" s="15"/>
      <c r="G14" s="15">
        <f>Herrington_Haven!E41</f>
        <v>-21628.010000000002</v>
      </c>
      <c r="H14" s="15">
        <f>Herrington_Haven!F41</f>
        <v>-367</v>
      </c>
      <c r="I14" s="15">
        <f>Herrington_Haven!G41</f>
        <v>-21995.010000000002</v>
      </c>
    </row>
    <row r="15" spans="1:9" x14ac:dyDescent="0.25">
      <c r="A15" t="s">
        <v>16</v>
      </c>
      <c r="C15" s="15">
        <f>Kingswood!E20</f>
        <v>418873.60000000003</v>
      </c>
      <c r="D15" s="15">
        <f>Kingswood!F20</f>
        <v>0</v>
      </c>
      <c r="E15" s="15">
        <f>Kingswood!G20</f>
        <v>418873.60000000003</v>
      </c>
      <c r="F15" s="15"/>
      <c r="G15" s="15">
        <f>Kingswood!E42</f>
        <v>-126124.29999999999</v>
      </c>
      <c r="H15" s="15">
        <f>Kingswood!F42</f>
        <v>0</v>
      </c>
      <c r="I15" s="15">
        <f>Kingswood!G42</f>
        <v>-126124.29999999999</v>
      </c>
    </row>
    <row r="16" spans="1:9" x14ac:dyDescent="0.25">
      <c r="A16" t="s">
        <v>17</v>
      </c>
      <c r="C16" s="15">
        <f>Lake_Columbia!E18</f>
        <v>317404.46999999997</v>
      </c>
      <c r="D16" s="15">
        <f>Lake_Columbia!F18</f>
        <v>0</v>
      </c>
      <c r="E16" s="15">
        <f>Lake_Columbia!G18</f>
        <v>317404.46999999997</v>
      </c>
      <c r="F16" s="15"/>
      <c r="G16" s="15">
        <f>Lake_Columbia!E41</f>
        <v>-82991.16</v>
      </c>
      <c r="H16" s="15">
        <f>Lake_Columbia!F41</f>
        <v>0</v>
      </c>
      <c r="I16" s="15">
        <f>Lake_Columbia!G41</f>
        <v>-82991.16</v>
      </c>
    </row>
    <row r="17" spans="1:9" x14ac:dyDescent="0.25">
      <c r="A17" t="s">
        <v>18</v>
      </c>
      <c r="C17" s="15">
        <f>LH_Treatment!E19</f>
        <v>707255.85</v>
      </c>
      <c r="D17" s="15">
        <f>LH_Treatment!F19</f>
        <v>0</v>
      </c>
      <c r="E17" s="15">
        <f>LH_Treatment!G19</f>
        <v>707255.85</v>
      </c>
      <c r="F17" s="15"/>
      <c r="G17" s="15">
        <f>LH_Treatment!E40</f>
        <v>-332863.04000000004</v>
      </c>
      <c r="H17" s="15">
        <f>LH_Treatment!F40</f>
        <v>0</v>
      </c>
      <c r="I17" s="15">
        <f>LH_Treatment!G40</f>
        <v>-332863.04000000004</v>
      </c>
    </row>
    <row r="18" spans="1:9" x14ac:dyDescent="0.25">
      <c r="A18" t="s">
        <v>19</v>
      </c>
      <c r="C18" s="15">
        <f>Marshall_Ridge!E17</f>
        <v>84344.390000000014</v>
      </c>
      <c r="D18" s="15">
        <f>Marshall_Ridge!F17</f>
        <v>0</v>
      </c>
      <c r="E18" s="15">
        <f>Marshall_Ridge!G17</f>
        <v>84344.390000000014</v>
      </c>
      <c r="F18" s="15"/>
      <c r="G18" s="15">
        <f>Marshall_Ridge!E39</f>
        <v>-1999.2800000000002</v>
      </c>
      <c r="H18" s="15">
        <f>Marshall_Ridge!F39</f>
        <v>0</v>
      </c>
      <c r="I18" s="15">
        <f>Marshall_Ridge!G39</f>
        <v>-1999.2800000000002</v>
      </c>
    </row>
    <row r="19" spans="1:9" x14ac:dyDescent="0.25">
      <c r="A19" t="s">
        <v>20</v>
      </c>
      <c r="C19" s="15">
        <f>Persimmon_Ridge!E20</f>
        <v>629017.75</v>
      </c>
      <c r="D19" s="15">
        <f>Persimmon_Ridge!F20</f>
        <v>60712</v>
      </c>
      <c r="E19" s="15">
        <f>Persimmon_Ridge!G20</f>
        <v>689729.75</v>
      </c>
      <c r="F19" s="15"/>
      <c r="G19" s="15">
        <f>Persimmon_Ridge!E42</f>
        <v>-198185.37</v>
      </c>
      <c r="H19" s="15">
        <f>Persimmon_Ridge!F42</f>
        <v>186797</v>
      </c>
      <c r="I19" s="15">
        <f>Persimmon_Ridge!G42</f>
        <v>-11388.37</v>
      </c>
    </row>
    <row r="20" spans="1:9" x14ac:dyDescent="0.25">
      <c r="A20" t="s">
        <v>21</v>
      </c>
      <c r="C20" s="15">
        <f>River_Bluffs!E21</f>
        <v>806677.55999999982</v>
      </c>
      <c r="D20" s="15">
        <f>River_Bluffs!F21</f>
        <v>0</v>
      </c>
      <c r="E20" s="15">
        <f>River_Bluffs!G21</f>
        <v>806677.55999999982</v>
      </c>
      <c r="F20" s="15"/>
      <c r="G20" s="15">
        <f>River_Bluffs!E43</f>
        <v>-170005.98000000004</v>
      </c>
      <c r="H20" s="15">
        <f>River_Bluffs!F43</f>
        <v>0</v>
      </c>
      <c r="I20" s="15">
        <f>River_Bluffs!G43</f>
        <v>-170005.98000000004</v>
      </c>
    </row>
    <row r="21" spans="1:9" x14ac:dyDescent="0.25">
      <c r="A21" t="s">
        <v>22</v>
      </c>
      <c r="C21" s="15">
        <f>Springcrest!E17</f>
        <v>246246.2</v>
      </c>
      <c r="D21" s="15">
        <f>Springcrest!F17</f>
        <v>0</v>
      </c>
      <c r="E21" s="15">
        <f>Springcrest!G17</f>
        <v>246246.2</v>
      </c>
      <c r="F21" s="15"/>
      <c r="G21" s="15">
        <f>Springcrest!E40</f>
        <v>-177550.66999999998</v>
      </c>
      <c r="H21" s="15">
        <f>Springcrest!F40</f>
        <v>0</v>
      </c>
      <c r="I21" s="15">
        <f>Springcrest!G40</f>
        <v>-177550.66999999998</v>
      </c>
    </row>
    <row r="22" spans="1:9" x14ac:dyDescent="0.25">
      <c r="A22" t="s">
        <v>23</v>
      </c>
      <c r="C22" s="15">
        <f>Timberland!E18</f>
        <v>265562.21999999997</v>
      </c>
      <c r="D22" s="15">
        <f>Timberland!F18</f>
        <v>0</v>
      </c>
      <c r="E22" s="15">
        <f>Timberland!G18</f>
        <v>265562.21999999997</v>
      </c>
      <c r="F22" s="15"/>
      <c r="G22" s="15">
        <f>Timberland!E42</f>
        <v>-61745.03</v>
      </c>
      <c r="H22" s="15">
        <f>Timberland!F42</f>
        <v>0</v>
      </c>
      <c r="I22" s="15">
        <f>Timberland!G42</f>
        <v>-61745.03</v>
      </c>
    </row>
    <row r="23" spans="1:9" x14ac:dyDescent="0.25">
      <c r="A23" t="s">
        <v>24</v>
      </c>
      <c r="C23" s="15">
        <f>Woodland_Acres!E18</f>
        <v>263901.34999999998</v>
      </c>
      <c r="D23" s="15">
        <f>Woodland_Acres!F18</f>
        <v>297250</v>
      </c>
      <c r="E23" s="15">
        <f>Woodland_Acres!G18</f>
        <v>561151.35</v>
      </c>
      <c r="F23" s="15"/>
      <c r="G23" s="15">
        <f>Woodland_Acres!E41</f>
        <v>-197063.76999999996</v>
      </c>
      <c r="H23" s="15">
        <f>Woodland_Acres!F41</f>
        <v>0</v>
      </c>
      <c r="I23" s="15">
        <f>Woodland_Acres!G41</f>
        <v>-197063.76999999996</v>
      </c>
    </row>
    <row r="24" spans="1:9" x14ac:dyDescent="0.25">
      <c r="A24" t="s">
        <v>25</v>
      </c>
      <c r="C24" s="15">
        <f>Randview!E18</f>
        <v>124372.53</v>
      </c>
      <c r="D24" s="15">
        <f>Randview!F18</f>
        <v>0</v>
      </c>
      <c r="E24" s="15">
        <f>Randview!G18</f>
        <v>124372.53</v>
      </c>
      <c r="F24" s="15"/>
      <c r="G24" s="15">
        <f>Randview!E40</f>
        <v>-3188.0699999999997</v>
      </c>
      <c r="H24" s="15">
        <f>Randview!F40</f>
        <v>0</v>
      </c>
      <c r="I24" s="15">
        <f>Randview!G40</f>
        <v>-3188.0699999999997</v>
      </c>
    </row>
    <row r="27" spans="1:9" s="21" customFormat="1" x14ac:dyDescent="0.25">
      <c r="A27" s="21" t="s">
        <v>26</v>
      </c>
      <c r="C27" s="22">
        <f>SUM(C5:C24)</f>
        <v>8370751.2899999982</v>
      </c>
      <c r="D27" s="22">
        <f t="shared" ref="D27:E27" si="0">SUM(D5:D24)</f>
        <v>559512</v>
      </c>
      <c r="E27" s="22">
        <f t="shared" si="0"/>
        <v>8930263.2899999972</v>
      </c>
      <c r="F27" s="23"/>
      <c r="G27" s="22">
        <f>SUM(G5:G24)</f>
        <v>-3134953.61</v>
      </c>
      <c r="H27" s="22">
        <f t="shared" ref="H27:I27" si="1">SUM(H5:H24)</f>
        <v>201430</v>
      </c>
      <c r="I27" s="22">
        <f t="shared" si="1"/>
        <v>-2933523.61</v>
      </c>
    </row>
  </sheetData>
  <mergeCells count="2">
    <mergeCell ref="C2:E2"/>
    <mergeCell ref="G2:I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4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8" t="s">
        <v>45</v>
      </c>
      <c r="C8" s="11" t="s">
        <v>46</v>
      </c>
      <c r="D8" s="11"/>
      <c r="E8" s="12">
        <v>89728.959999999992</v>
      </c>
      <c r="F8" s="12"/>
      <c r="G8" s="12">
        <f t="shared" ref="G8:G14" si="0">SUM(E8:F8)</f>
        <v>89728.959999999992</v>
      </c>
    </row>
    <row r="9" spans="1:7" x14ac:dyDescent="0.25">
      <c r="A9" s="8">
        <v>3</v>
      </c>
      <c r="B9" s="8" t="s">
        <v>47</v>
      </c>
      <c r="C9" s="11" t="s">
        <v>48</v>
      </c>
      <c r="D9" s="11"/>
      <c r="E9" s="12">
        <v>81228.829999999987</v>
      </c>
      <c r="F9" s="12"/>
      <c r="G9" s="12">
        <f t="shared" si="0"/>
        <v>81228.829999999987</v>
      </c>
    </row>
    <row r="10" spans="1:7" x14ac:dyDescent="0.25">
      <c r="A10" s="8">
        <v>4</v>
      </c>
      <c r="B10" s="8" t="s">
        <v>49</v>
      </c>
      <c r="C10" s="11" t="s">
        <v>50</v>
      </c>
      <c r="E10" s="12">
        <v>3405.35</v>
      </c>
      <c r="F10" s="12"/>
      <c r="G10" s="12">
        <f t="shared" si="0"/>
        <v>3405.35</v>
      </c>
    </row>
    <row r="11" spans="1:7" x14ac:dyDescent="0.25">
      <c r="A11" s="8">
        <v>5</v>
      </c>
      <c r="B11" s="8" t="s">
        <v>51</v>
      </c>
      <c r="C11" s="11" t="s">
        <v>52</v>
      </c>
      <c r="E11" s="12">
        <v>7752.91</v>
      </c>
      <c r="F11" s="12"/>
      <c r="G11" s="12">
        <f t="shared" si="0"/>
        <v>7752.91</v>
      </c>
    </row>
    <row r="12" spans="1:7" x14ac:dyDescent="0.25">
      <c r="A12" s="8">
        <v>6</v>
      </c>
      <c r="B12" s="8" t="s">
        <v>57</v>
      </c>
      <c r="C12" s="11" t="s">
        <v>58</v>
      </c>
      <c r="E12" s="12">
        <v>25000</v>
      </c>
      <c r="F12" s="12"/>
      <c r="G12" s="12">
        <f t="shared" si="0"/>
        <v>25000</v>
      </c>
    </row>
    <row r="13" spans="1:7" x14ac:dyDescent="0.25">
      <c r="A13" s="8">
        <v>7</v>
      </c>
      <c r="B13" s="8" t="s">
        <v>59</v>
      </c>
      <c r="C13" s="11" t="s">
        <v>60</v>
      </c>
      <c r="E13" s="12">
        <v>55358</v>
      </c>
      <c r="F13" s="12"/>
      <c r="G13" s="12">
        <f t="shared" si="0"/>
        <v>55358</v>
      </c>
    </row>
    <row r="14" spans="1:7" x14ac:dyDescent="0.25">
      <c r="A14" s="8">
        <v>8</v>
      </c>
      <c r="B14" s="8" t="s">
        <v>61</v>
      </c>
      <c r="C14" s="11" t="s">
        <v>62</v>
      </c>
      <c r="E14" s="12">
        <v>3088.17</v>
      </c>
      <c r="F14" s="12"/>
      <c r="G14" s="12">
        <f t="shared" si="0"/>
        <v>3088.17</v>
      </c>
    </row>
    <row r="15" spans="1:7" x14ac:dyDescent="0.25">
      <c r="A15" s="8">
        <v>9</v>
      </c>
    </row>
    <row r="16" spans="1:7" x14ac:dyDescent="0.25">
      <c r="A16" s="8">
        <v>10</v>
      </c>
    </row>
    <row r="17" spans="1:7" x14ac:dyDescent="0.25">
      <c r="A17" s="8">
        <v>11</v>
      </c>
    </row>
    <row r="18" spans="1:7" ht="15.75" thickBot="1" x14ac:dyDescent="0.3">
      <c r="A18" s="8">
        <v>12</v>
      </c>
      <c r="C18" s="13" t="s">
        <v>63</v>
      </c>
      <c r="D18" s="13"/>
      <c r="E18" s="14">
        <f>SUM(E8:E14)</f>
        <v>265562.21999999997</v>
      </c>
      <c r="F18" s="14">
        <f>SUM(F8:F14)</f>
        <v>0</v>
      </c>
      <c r="G18" s="14">
        <f>SUM(G8:G14)</f>
        <v>265562.21999999997</v>
      </c>
    </row>
    <row r="19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45</v>
      </c>
      <c r="C32" s="11" t="s">
        <v>46</v>
      </c>
      <c r="E32" s="12">
        <v>-1852.6899999999998</v>
      </c>
      <c r="G32" s="12">
        <f t="shared" ref="G32:G38" si="1">SUM(E32:F32)</f>
        <v>-1852.6899999999998</v>
      </c>
    </row>
    <row r="33" spans="1:11" x14ac:dyDescent="0.25">
      <c r="A33" s="8">
        <v>3</v>
      </c>
      <c r="B33" s="8" t="s">
        <v>47</v>
      </c>
      <c r="C33" s="11" t="s">
        <v>48</v>
      </c>
      <c r="E33" s="12">
        <v>-2017.9599999999998</v>
      </c>
      <c r="G33" s="12">
        <f t="shared" si="1"/>
        <v>-2017.9599999999998</v>
      </c>
    </row>
    <row r="34" spans="1:11" x14ac:dyDescent="0.25">
      <c r="A34" s="8">
        <v>4</v>
      </c>
      <c r="B34" s="8" t="s">
        <v>49</v>
      </c>
      <c r="C34" s="11" t="s">
        <v>50</v>
      </c>
      <c r="E34" s="12">
        <v>-170.27</v>
      </c>
      <c r="G34" s="12">
        <f t="shared" si="1"/>
        <v>-170.27</v>
      </c>
      <c r="I34" s="10"/>
      <c r="J34" s="10"/>
      <c r="K34" s="10"/>
    </row>
    <row r="35" spans="1:11" x14ac:dyDescent="0.25">
      <c r="A35" s="8">
        <v>5</v>
      </c>
      <c r="B35" s="8" t="s">
        <v>51</v>
      </c>
      <c r="C35" s="11" t="s">
        <v>52</v>
      </c>
      <c r="E35" s="12">
        <v>-1326.59</v>
      </c>
      <c r="G35" s="12">
        <f t="shared" si="1"/>
        <v>-1326.59</v>
      </c>
    </row>
    <row r="36" spans="1:11" x14ac:dyDescent="0.25">
      <c r="A36" s="8">
        <v>6</v>
      </c>
      <c r="B36" s="8" t="s">
        <v>57</v>
      </c>
      <c r="C36" s="11" t="s">
        <v>58</v>
      </c>
      <c r="E36" s="12">
        <v>-1041.67</v>
      </c>
      <c r="G36" s="12">
        <f t="shared" si="1"/>
        <v>-1041.67</v>
      </c>
    </row>
    <row r="37" spans="1:11" x14ac:dyDescent="0.25">
      <c r="A37" s="8">
        <v>7</v>
      </c>
      <c r="B37" s="8" t="s">
        <v>59</v>
      </c>
      <c r="C37" s="11" t="s">
        <v>60</v>
      </c>
      <c r="E37" s="12">
        <v>-55232.9</v>
      </c>
      <c r="G37" s="12">
        <f t="shared" si="1"/>
        <v>-55232.9</v>
      </c>
      <c r="I37" s="12"/>
      <c r="K37" s="12"/>
    </row>
    <row r="38" spans="1:11" x14ac:dyDescent="0.25">
      <c r="A38" s="8">
        <v>8</v>
      </c>
      <c r="B38" s="8" t="s">
        <v>61</v>
      </c>
      <c r="C38" s="11" t="s">
        <v>62</v>
      </c>
      <c r="E38" s="12">
        <v>-102.95</v>
      </c>
      <c r="G38" s="12">
        <f t="shared" si="1"/>
        <v>-102.95</v>
      </c>
      <c r="I38" s="12"/>
      <c r="K38" s="12"/>
    </row>
    <row r="39" spans="1:11" x14ac:dyDescent="0.25">
      <c r="A39" s="8">
        <v>9</v>
      </c>
      <c r="B39" t="s">
        <v>65</v>
      </c>
      <c r="C39" t="s">
        <v>65</v>
      </c>
      <c r="G39" s="12"/>
      <c r="I39" s="12"/>
      <c r="K39" s="12"/>
    </row>
    <row r="40" spans="1:11" x14ac:dyDescent="0.25">
      <c r="A40" s="8">
        <v>10</v>
      </c>
      <c r="G40" s="12"/>
      <c r="I40" s="12"/>
      <c r="K40" s="12"/>
    </row>
    <row r="41" spans="1:11" x14ac:dyDescent="0.25">
      <c r="A41" s="8">
        <v>11</v>
      </c>
      <c r="B41" t="s">
        <v>65</v>
      </c>
      <c r="C41" t="s">
        <v>65</v>
      </c>
      <c r="G41" s="12"/>
      <c r="I41" s="12"/>
      <c r="K41" s="12"/>
    </row>
    <row r="42" spans="1:11" ht="15.75" thickBot="1" x14ac:dyDescent="0.3">
      <c r="A42" s="8">
        <v>12</v>
      </c>
      <c r="C42" s="13" t="s">
        <v>66</v>
      </c>
      <c r="E42" s="14">
        <f>SUM(E32:E38)</f>
        <v>-61745.03</v>
      </c>
      <c r="F42" s="14">
        <f>SUM(F32:F38)</f>
        <v>0</v>
      </c>
      <c r="G42" s="14">
        <f>SUM(G32:G38)</f>
        <v>-61745.03</v>
      </c>
      <c r="I42" s="12"/>
      <c r="K42" s="12"/>
    </row>
    <row r="43" spans="1:11" ht="15.75" thickTop="1" x14ac:dyDescent="0.25">
      <c r="I43" s="12"/>
      <c r="J43" s="12"/>
      <c r="K43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activeCell="A28" sqref="A28:G28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8" t="s">
        <v>72</v>
      </c>
      <c r="C8" s="11" t="s">
        <v>54</v>
      </c>
      <c r="D8" s="11"/>
      <c r="E8" s="12">
        <v>1494</v>
      </c>
      <c r="F8" s="12">
        <v>0</v>
      </c>
      <c r="G8" s="12">
        <f t="shared" ref="G8:G14" si="0">SUM(E8:F8)</f>
        <v>1494</v>
      </c>
    </row>
    <row r="9" spans="1:7" x14ac:dyDescent="0.25">
      <c r="A9" s="8">
        <f t="shared" ref="A9:A18" si="1">A8+1</f>
        <v>3</v>
      </c>
      <c r="B9" s="8" t="s">
        <v>45</v>
      </c>
      <c r="C9" s="11" t="s">
        <v>46</v>
      </c>
      <c r="D9" s="11"/>
      <c r="E9" s="12">
        <v>2890</v>
      </c>
      <c r="F9" s="12">
        <v>76200</v>
      </c>
      <c r="G9" s="12">
        <f t="shared" si="0"/>
        <v>79090</v>
      </c>
    </row>
    <row r="10" spans="1:7" x14ac:dyDescent="0.25">
      <c r="A10" s="8">
        <f t="shared" si="1"/>
        <v>4</v>
      </c>
      <c r="B10" s="8" t="s">
        <v>47</v>
      </c>
      <c r="C10" s="11" t="s">
        <v>48</v>
      </c>
      <c r="D10" s="11"/>
      <c r="E10" s="12">
        <v>11218</v>
      </c>
      <c r="F10" s="12">
        <v>0</v>
      </c>
      <c r="G10" s="12">
        <f t="shared" si="0"/>
        <v>11218</v>
      </c>
    </row>
    <row r="11" spans="1:7" x14ac:dyDescent="0.25">
      <c r="A11" s="8">
        <f t="shared" si="1"/>
        <v>5</v>
      </c>
      <c r="B11" s="8" t="s">
        <v>67</v>
      </c>
      <c r="C11" s="11" t="s">
        <v>68</v>
      </c>
      <c r="E11" s="12">
        <v>230333.65</v>
      </c>
      <c r="F11" s="12">
        <v>0</v>
      </c>
      <c r="G11" s="12">
        <f t="shared" si="0"/>
        <v>230333.65</v>
      </c>
    </row>
    <row r="12" spans="1:7" x14ac:dyDescent="0.25">
      <c r="A12" s="8">
        <f t="shared" si="1"/>
        <v>6</v>
      </c>
      <c r="B12" s="17" t="s">
        <v>51</v>
      </c>
      <c r="C12" s="11" t="s">
        <v>68</v>
      </c>
      <c r="E12" s="12">
        <v>0</v>
      </c>
      <c r="F12" s="12">
        <v>5000</v>
      </c>
      <c r="G12" s="12">
        <f t="shared" ref="G12" si="2">SUM(E12:F12)</f>
        <v>5000</v>
      </c>
    </row>
    <row r="13" spans="1:7" x14ac:dyDescent="0.25">
      <c r="A13" s="8">
        <f>A11+1</f>
        <v>6</v>
      </c>
      <c r="B13" s="8" t="s">
        <v>57</v>
      </c>
      <c r="C13" s="11" t="s">
        <v>58</v>
      </c>
      <c r="E13" s="12">
        <v>15000</v>
      </c>
      <c r="F13" s="12">
        <v>216050</v>
      </c>
      <c r="G13" s="12">
        <f t="shared" si="0"/>
        <v>231050</v>
      </c>
    </row>
    <row r="14" spans="1:7" x14ac:dyDescent="0.25">
      <c r="A14" s="8">
        <f t="shared" si="1"/>
        <v>7</v>
      </c>
      <c r="B14" s="8" t="s">
        <v>61</v>
      </c>
      <c r="C14" s="11" t="s">
        <v>62</v>
      </c>
      <c r="E14" s="12">
        <v>2965.7</v>
      </c>
      <c r="F14" s="12">
        <v>0</v>
      </c>
      <c r="G14" s="12">
        <f t="shared" si="0"/>
        <v>2965.7</v>
      </c>
    </row>
    <row r="15" spans="1:7" x14ac:dyDescent="0.25">
      <c r="A15" s="8">
        <f t="shared" si="1"/>
        <v>8</v>
      </c>
    </row>
    <row r="16" spans="1:7" x14ac:dyDescent="0.25">
      <c r="A16" s="8">
        <f t="shared" si="1"/>
        <v>9</v>
      </c>
    </row>
    <row r="17" spans="1:7" x14ac:dyDescent="0.25">
      <c r="A17" s="8">
        <f t="shared" si="1"/>
        <v>10</v>
      </c>
    </row>
    <row r="18" spans="1:7" ht="15.75" thickBot="1" x14ac:dyDescent="0.3">
      <c r="A18" s="8">
        <f t="shared" si="1"/>
        <v>11</v>
      </c>
      <c r="C18" s="13" t="s">
        <v>63</v>
      </c>
      <c r="D18" s="13"/>
      <c r="E18" s="14">
        <f>SUM(E8:E14)</f>
        <v>263901.34999999998</v>
      </c>
      <c r="F18" s="14">
        <f>SUM(F8:F14)</f>
        <v>297250</v>
      </c>
      <c r="G18" s="14">
        <f>SUM(G8:G14)</f>
        <v>561151.35</v>
      </c>
    </row>
    <row r="19" spans="1:7" ht="15.75" thickTop="1" x14ac:dyDescent="0.25"/>
    <row r="26" spans="1:7" x14ac:dyDescent="0.25">
      <c r="A26" s="32" t="s">
        <v>27</v>
      </c>
      <c r="B26" s="32"/>
      <c r="C26" s="32"/>
      <c r="D26" s="32"/>
      <c r="E26" s="32"/>
      <c r="F26" s="32"/>
      <c r="G26" s="32"/>
    </row>
    <row r="27" spans="1:7" x14ac:dyDescent="0.25">
      <c r="A27" s="32" t="s">
        <v>28</v>
      </c>
      <c r="B27" s="32"/>
      <c r="C27" s="32"/>
      <c r="D27" s="32"/>
      <c r="E27" s="32"/>
      <c r="F27" s="32"/>
      <c r="G27" s="32"/>
    </row>
    <row r="28" spans="1:7" ht="14.45" customHeight="1" x14ac:dyDescent="0.25">
      <c r="A28" s="32" t="s">
        <v>64</v>
      </c>
      <c r="B28" s="32"/>
      <c r="C28" s="32"/>
      <c r="D28" s="32"/>
      <c r="E28" s="32"/>
      <c r="F28" s="32"/>
      <c r="G28" s="32"/>
    </row>
    <row r="29" spans="1:7" x14ac:dyDescent="0.25">
      <c r="A29" s="32" t="s">
        <v>30</v>
      </c>
      <c r="B29" s="32"/>
      <c r="C29" s="32"/>
      <c r="D29" s="32"/>
      <c r="E29" s="32"/>
      <c r="F29" s="32"/>
      <c r="G29" s="32"/>
    </row>
    <row r="30" spans="1:7" ht="38.25" x14ac:dyDescent="0.25">
      <c r="A30" s="2" t="s">
        <v>31</v>
      </c>
      <c r="B30" s="2" t="s">
        <v>32</v>
      </c>
      <c r="C30" s="3" t="s">
        <v>33</v>
      </c>
      <c r="D30" s="4" t="s">
        <v>34</v>
      </c>
      <c r="E30" s="2" t="s">
        <v>35</v>
      </c>
      <c r="F30" s="2" t="s">
        <v>36</v>
      </c>
      <c r="G30" s="2" t="s">
        <v>37</v>
      </c>
    </row>
    <row r="31" spans="1:7" x14ac:dyDescent="0.25">
      <c r="A31" s="5" t="s">
        <v>38</v>
      </c>
      <c r="B31" s="5" t="s">
        <v>39</v>
      </c>
      <c r="C31" s="6" t="s">
        <v>40</v>
      </c>
      <c r="D31" s="6" t="s">
        <v>41</v>
      </c>
      <c r="E31" s="7" t="s">
        <v>42</v>
      </c>
      <c r="F31" s="7" t="s">
        <v>43</v>
      </c>
      <c r="G31" s="7" t="s">
        <v>44</v>
      </c>
    </row>
    <row r="32" spans="1:7" x14ac:dyDescent="0.25">
      <c r="A32" s="8">
        <v>1</v>
      </c>
      <c r="B32" s="1"/>
      <c r="C32" s="9"/>
      <c r="D32" s="9"/>
      <c r="E32" s="10"/>
      <c r="F32" s="10"/>
      <c r="G32" s="10"/>
    </row>
    <row r="33" spans="1:11" x14ac:dyDescent="0.25">
      <c r="A33" s="8">
        <v>2</v>
      </c>
      <c r="B33" s="8" t="s">
        <v>45</v>
      </c>
      <c r="C33" s="11" t="s">
        <v>46</v>
      </c>
      <c r="E33" s="12">
        <v>-77.33</v>
      </c>
      <c r="G33" s="12">
        <f t="shared" ref="G33:G37" si="3">SUM(E33:F33)</f>
        <v>-77.33</v>
      </c>
    </row>
    <row r="34" spans="1:11" x14ac:dyDescent="0.25">
      <c r="A34" s="8">
        <v>3</v>
      </c>
      <c r="B34" s="8" t="s">
        <v>47</v>
      </c>
      <c r="C34" s="11" t="s">
        <v>48</v>
      </c>
      <c r="E34" s="12">
        <v>-11218</v>
      </c>
      <c r="G34" s="12">
        <f t="shared" si="3"/>
        <v>-11218</v>
      </c>
    </row>
    <row r="35" spans="1:11" x14ac:dyDescent="0.25">
      <c r="A35" s="8">
        <v>4</v>
      </c>
      <c r="B35" s="8" t="s">
        <v>67</v>
      </c>
      <c r="C35" s="11" t="s">
        <v>68</v>
      </c>
      <c r="E35" s="12">
        <v>-170669.58</v>
      </c>
      <c r="G35" s="12">
        <f t="shared" si="3"/>
        <v>-170669.58</v>
      </c>
      <c r="I35" s="10"/>
      <c r="J35" s="10"/>
      <c r="K35" s="10"/>
    </row>
    <row r="36" spans="1:11" x14ac:dyDescent="0.25">
      <c r="A36" s="8">
        <v>5</v>
      </c>
      <c r="B36" s="8" t="s">
        <v>57</v>
      </c>
      <c r="C36" s="11" t="s">
        <v>58</v>
      </c>
      <c r="E36" s="12">
        <v>-15000</v>
      </c>
      <c r="G36" s="12">
        <f t="shared" si="3"/>
        <v>-15000</v>
      </c>
    </row>
    <row r="37" spans="1:11" x14ac:dyDescent="0.25">
      <c r="A37" s="8">
        <v>6</v>
      </c>
      <c r="B37" s="8" t="s">
        <v>61</v>
      </c>
      <c r="C37" s="11" t="s">
        <v>62</v>
      </c>
      <c r="E37" s="12">
        <v>-98.86</v>
      </c>
      <c r="G37" s="12">
        <f t="shared" si="3"/>
        <v>-98.86</v>
      </c>
    </row>
    <row r="38" spans="1:11" x14ac:dyDescent="0.25">
      <c r="A38" s="8">
        <v>7</v>
      </c>
      <c r="G38" s="12"/>
      <c r="I38" s="12"/>
      <c r="K38" s="12"/>
    </row>
    <row r="39" spans="1:11" x14ac:dyDescent="0.25">
      <c r="A39" s="8">
        <v>8</v>
      </c>
      <c r="G39" s="12"/>
      <c r="I39" s="12"/>
      <c r="K39" s="12"/>
    </row>
    <row r="40" spans="1:11" x14ac:dyDescent="0.25">
      <c r="A40" s="8">
        <v>9</v>
      </c>
      <c r="B40" t="s">
        <v>65</v>
      </c>
      <c r="C40" t="s">
        <v>65</v>
      </c>
      <c r="G40" s="12"/>
      <c r="I40" s="12"/>
      <c r="K40" s="12"/>
    </row>
    <row r="41" spans="1:11" ht="15.75" thickBot="1" x14ac:dyDescent="0.3">
      <c r="A41" s="8">
        <v>10</v>
      </c>
      <c r="C41" s="13" t="s">
        <v>66</v>
      </c>
      <c r="E41" s="14">
        <f>SUM(E33:E37)</f>
        <v>-197063.76999999996</v>
      </c>
      <c r="F41" s="14">
        <f>SUM(F33:F37)</f>
        <v>0</v>
      </c>
      <c r="G41" s="14">
        <f>SUM(G33:G37)</f>
        <v>-197063.76999999996</v>
      </c>
      <c r="I41" s="12"/>
      <c r="K41" s="12"/>
    </row>
    <row r="42" spans="1:11" ht="15.75" thickTop="1" x14ac:dyDescent="0.25">
      <c r="I42" s="12"/>
      <c r="K42" s="12"/>
    </row>
  </sheetData>
  <mergeCells count="8">
    <mergeCell ref="A26:G26"/>
    <mergeCell ref="A27:G27"/>
    <mergeCell ref="A28:G28"/>
    <mergeCell ref="A29:G29"/>
    <mergeCell ref="A1:G1"/>
    <mergeCell ref="A2:G2"/>
    <mergeCell ref="A3:G3"/>
    <mergeCell ref="A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5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8" t="s">
        <v>45</v>
      </c>
      <c r="C8" s="11" t="s">
        <v>46</v>
      </c>
      <c r="D8" s="11"/>
      <c r="E8" s="12">
        <v>11098.48</v>
      </c>
      <c r="F8" s="12"/>
      <c r="G8" s="12">
        <f t="shared" ref="G8:G14" si="0">SUM(E8:F8)</f>
        <v>11098.48</v>
      </c>
    </row>
    <row r="9" spans="1:7" x14ac:dyDescent="0.25">
      <c r="A9" s="8">
        <v>3</v>
      </c>
      <c r="B9" s="8" t="s">
        <v>47</v>
      </c>
      <c r="C9" s="11" t="s">
        <v>48</v>
      </c>
      <c r="D9" s="11"/>
      <c r="E9" s="12">
        <v>19598.43</v>
      </c>
      <c r="F9" s="12"/>
      <c r="G9" s="12">
        <f t="shared" si="0"/>
        <v>19598.43</v>
      </c>
    </row>
    <row r="10" spans="1:7" x14ac:dyDescent="0.25">
      <c r="A10" s="8">
        <v>4</v>
      </c>
      <c r="B10" s="8" t="s">
        <v>67</v>
      </c>
      <c r="C10" s="11" t="s">
        <v>68</v>
      </c>
      <c r="E10" s="12">
        <v>89400.01</v>
      </c>
      <c r="F10" s="12"/>
      <c r="G10" s="12">
        <f t="shared" si="0"/>
        <v>89400.01</v>
      </c>
    </row>
    <row r="11" spans="1:7" x14ac:dyDescent="0.25">
      <c r="A11" s="8">
        <v>5</v>
      </c>
      <c r="B11" s="8" t="s">
        <v>69</v>
      </c>
      <c r="C11" s="11" t="s">
        <v>70</v>
      </c>
      <c r="E11" s="12">
        <v>416.28</v>
      </c>
      <c r="F11" s="12"/>
      <c r="G11" s="12">
        <f t="shared" si="0"/>
        <v>416.28</v>
      </c>
    </row>
    <row r="12" spans="1:7" x14ac:dyDescent="0.25">
      <c r="A12" s="8">
        <v>6</v>
      </c>
      <c r="B12" s="8" t="s">
        <v>53</v>
      </c>
      <c r="C12" s="11" t="s">
        <v>54</v>
      </c>
      <c r="E12" s="12">
        <v>2830.75</v>
      </c>
      <c r="F12" s="12"/>
      <c r="G12" s="12">
        <f t="shared" si="0"/>
        <v>2830.75</v>
      </c>
    </row>
    <row r="13" spans="1:7" x14ac:dyDescent="0.25">
      <c r="A13" s="8">
        <v>7</v>
      </c>
      <c r="B13" s="8" t="s">
        <v>55</v>
      </c>
      <c r="C13" s="11" t="s">
        <v>56</v>
      </c>
      <c r="E13" s="12">
        <v>164.62</v>
      </c>
      <c r="F13" s="12"/>
      <c r="G13" s="12">
        <f t="shared" si="0"/>
        <v>164.62</v>
      </c>
    </row>
    <row r="14" spans="1:7" x14ac:dyDescent="0.25">
      <c r="A14" s="8">
        <v>8</v>
      </c>
      <c r="B14" s="8" t="s">
        <v>57</v>
      </c>
      <c r="C14" s="11" t="s">
        <v>58</v>
      </c>
      <c r="E14" s="12">
        <v>863.96</v>
      </c>
      <c r="F14" s="12"/>
      <c r="G14" s="12">
        <f t="shared" si="0"/>
        <v>863.96</v>
      </c>
    </row>
    <row r="15" spans="1:7" x14ac:dyDescent="0.25">
      <c r="A15" s="8">
        <v>9</v>
      </c>
    </row>
    <row r="16" spans="1:7" x14ac:dyDescent="0.25">
      <c r="A16" s="8">
        <v>10</v>
      </c>
    </row>
    <row r="17" spans="1:7" x14ac:dyDescent="0.25">
      <c r="A17" s="8">
        <v>11</v>
      </c>
    </row>
    <row r="18" spans="1:7" ht="15.75" thickBot="1" x14ac:dyDescent="0.3">
      <c r="A18" s="8">
        <v>12</v>
      </c>
      <c r="C18" s="13" t="s">
        <v>63</v>
      </c>
      <c r="D18" s="13"/>
      <c r="E18" s="14">
        <f>SUM(E8:E14)</f>
        <v>124372.53</v>
      </c>
      <c r="F18" s="14">
        <f>SUM(F8:F14)</f>
        <v>0</v>
      </c>
      <c r="G18" s="14">
        <f>SUM(G8:G14)</f>
        <v>124372.53</v>
      </c>
    </row>
    <row r="19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45</v>
      </c>
      <c r="C32" s="11" t="s">
        <v>46</v>
      </c>
      <c r="E32" s="12">
        <v>-323.86</v>
      </c>
      <c r="G32" s="12">
        <f t="shared" ref="G32:G36" si="1">SUM(E32:F32)</f>
        <v>-323.86</v>
      </c>
    </row>
    <row r="33" spans="1:11" x14ac:dyDescent="0.25">
      <c r="A33" s="8">
        <v>3</v>
      </c>
      <c r="B33" s="8" t="s">
        <v>47</v>
      </c>
      <c r="C33" s="11" t="s">
        <v>48</v>
      </c>
      <c r="E33" s="12">
        <v>-566.32000000000005</v>
      </c>
      <c r="G33" s="12">
        <f t="shared" si="1"/>
        <v>-566.32000000000005</v>
      </c>
    </row>
    <row r="34" spans="1:11" x14ac:dyDescent="0.25">
      <c r="A34" s="8">
        <v>4</v>
      </c>
      <c r="B34" s="8" t="s">
        <v>67</v>
      </c>
      <c r="C34" s="11" t="s">
        <v>68</v>
      </c>
      <c r="E34" s="12">
        <v>-2216.06</v>
      </c>
      <c r="G34" s="12">
        <f t="shared" si="1"/>
        <v>-2216.06</v>
      </c>
      <c r="I34" s="10"/>
      <c r="J34" s="10"/>
      <c r="K34" s="10"/>
    </row>
    <row r="35" spans="1:11" x14ac:dyDescent="0.25">
      <c r="A35" s="8">
        <v>5</v>
      </c>
      <c r="B35" s="8" t="s">
        <v>69</v>
      </c>
      <c r="C35" s="11" t="s">
        <v>70</v>
      </c>
      <c r="E35" s="12">
        <v>-13.219999999999999</v>
      </c>
      <c r="G35" s="12">
        <f t="shared" si="1"/>
        <v>-13.219999999999999</v>
      </c>
    </row>
    <row r="36" spans="1:11" x14ac:dyDescent="0.25">
      <c r="A36" s="8">
        <v>6</v>
      </c>
      <c r="B36" s="8" t="s">
        <v>57</v>
      </c>
      <c r="C36" s="11" t="s">
        <v>58</v>
      </c>
      <c r="E36" s="12">
        <v>-68.61</v>
      </c>
      <c r="G36" s="12">
        <f t="shared" si="1"/>
        <v>-68.61</v>
      </c>
    </row>
    <row r="37" spans="1:11" x14ac:dyDescent="0.25">
      <c r="A37" s="8">
        <v>7</v>
      </c>
      <c r="B37" t="s">
        <v>65</v>
      </c>
      <c r="C37" t="s">
        <v>65</v>
      </c>
      <c r="G37" s="12"/>
      <c r="I37" s="12"/>
      <c r="K37" s="12"/>
    </row>
    <row r="38" spans="1:11" x14ac:dyDescent="0.25">
      <c r="A38" s="8">
        <v>8</v>
      </c>
      <c r="G38" s="12"/>
      <c r="I38" s="12"/>
      <c r="K38" s="12"/>
    </row>
    <row r="39" spans="1:11" x14ac:dyDescent="0.25">
      <c r="A39" s="8">
        <v>9</v>
      </c>
      <c r="B39" t="s">
        <v>65</v>
      </c>
      <c r="C39" t="s">
        <v>65</v>
      </c>
      <c r="G39" s="12"/>
      <c r="I39" s="12"/>
      <c r="K39" s="12"/>
    </row>
    <row r="40" spans="1:11" ht="15.75" thickBot="1" x14ac:dyDescent="0.3">
      <c r="A40" s="8">
        <v>10</v>
      </c>
      <c r="C40" s="13" t="s">
        <v>66</v>
      </c>
      <c r="E40" s="14">
        <f>SUM(E32:E36)</f>
        <v>-3188.0699999999997</v>
      </c>
      <c r="F40" s="14">
        <f>SUM(F32:F36)</f>
        <v>0</v>
      </c>
      <c r="G40" s="14">
        <f>SUM(G32:G36)</f>
        <v>-3188.0699999999997</v>
      </c>
      <c r="I40" s="12"/>
      <c r="K40" s="12"/>
    </row>
    <row r="41" spans="1:11" ht="15.75" thickTop="1" x14ac:dyDescent="0.25">
      <c r="I41" s="12"/>
      <c r="K41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C42" sqref="C42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f>A7+1</f>
        <v>2</v>
      </c>
      <c r="B8" s="8" t="s">
        <v>45</v>
      </c>
      <c r="C8" s="11" t="s">
        <v>46</v>
      </c>
      <c r="D8" s="11"/>
      <c r="E8" s="12">
        <v>93736.51999999999</v>
      </c>
      <c r="F8" s="12"/>
      <c r="G8" s="12">
        <f t="shared" ref="G8:G16" si="0">SUM(E8:F8)</f>
        <v>93736.51999999999</v>
      </c>
    </row>
    <row r="9" spans="1:7" x14ac:dyDescent="0.25">
      <c r="A9" s="8">
        <f t="shared" ref="A9:A20" si="1">A8+1</f>
        <v>3</v>
      </c>
      <c r="B9" s="8" t="s">
        <v>47</v>
      </c>
      <c r="C9" s="11" t="s">
        <v>48</v>
      </c>
      <c r="D9" s="11"/>
      <c r="E9" s="12">
        <v>174866.03000000003</v>
      </c>
      <c r="F9" s="12"/>
      <c r="G9" s="12">
        <f t="shared" si="0"/>
        <v>174866.03000000003</v>
      </c>
    </row>
    <row r="10" spans="1:7" x14ac:dyDescent="0.25">
      <c r="A10" s="8">
        <f t="shared" si="1"/>
        <v>4</v>
      </c>
      <c r="B10" s="8" t="s">
        <v>49</v>
      </c>
      <c r="C10" s="11" t="s">
        <v>50</v>
      </c>
      <c r="E10" s="12">
        <v>475</v>
      </c>
      <c r="F10" s="12"/>
      <c r="G10" s="12">
        <f t="shared" si="0"/>
        <v>475</v>
      </c>
    </row>
    <row r="11" spans="1:7" x14ac:dyDescent="0.25">
      <c r="A11" s="8">
        <f t="shared" si="1"/>
        <v>5</v>
      </c>
      <c r="B11" s="8" t="s">
        <v>51</v>
      </c>
      <c r="C11" s="11" t="s">
        <v>52</v>
      </c>
      <c r="E11" s="12">
        <v>15421.66</v>
      </c>
      <c r="F11" s="12"/>
      <c r="G11" s="12">
        <f t="shared" si="0"/>
        <v>15421.66</v>
      </c>
    </row>
    <row r="12" spans="1:7" x14ac:dyDescent="0.25">
      <c r="A12" s="8">
        <f t="shared" si="1"/>
        <v>6</v>
      </c>
      <c r="B12" s="8" t="s">
        <v>53</v>
      </c>
      <c r="C12" s="11" t="s">
        <v>54</v>
      </c>
      <c r="E12" s="12">
        <v>1756</v>
      </c>
      <c r="F12" s="12"/>
      <c r="G12" s="12">
        <f t="shared" si="0"/>
        <v>1756</v>
      </c>
    </row>
    <row r="13" spans="1:7" x14ac:dyDescent="0.25">
      <c r="A13" s="8">
        <f t="shared" si="1"/>
        <v>7</v>
      </c>
      <c r="B13" s="8" t="s">
        <v>55</v>
      </c>
      <c r="C13" s="11" t="s">
        <v>56</v>
      </c>
      <c r="E13" s="12">
        <v>35000</v>
      </c>
      <c r="F13" s="12"/>
      <c r="G13" s="12">
        <f t="shared" si="0"/>
        <v>35000</v>
      </c>
    </row>
    <row r="14" spans="1:7" x14ac:dyDescent="0.25">
      <c r="A14" s="8">
        <f t="shared" si="1"/>
        <v>8</v>
      </c>
      <c r="B14" s="8" t="s">
        <v>57</v>
      </c>
      <c r="C14" s="11" t="s">
        <v>58</v>
      </c>
      <c r="E14" s="12">
        <v>125323.08</v>
      </c>
      <c r="F14" s="12"/>
      <c r="G14" s="12">
        <f t="shared" si="0"/>
        <v>125323.08</v>
      </c>
    </row>
    <row r="15" spans="1:7" x14ac:dyDescent="0.25">
      <c r="A15" s="8">
        <f t="shared" si="1"/>
        <v>9</v>
      </c>
      <c r="B15" s="8" t="s">
        <v>59</v>
      </c>
      <c r="C15" s="11" t="s">
        <v>60</v>
      </c>
      <c r="E15" s="12">
        <v>7855.54</v>
      </c>
      <c r="F15" s="12"/>
      <c r="G15" s="12">
        <f t="shared" si="0"/>
        <v>7855.54</v>
      </c>
    </row>
    <row r="16" spans="1:7" x14ac:dyDescent="0.25">
      <c r="A16" s="8">
        <f t="shared" si="1"/>
        <v>10</v>
      </c>
      <c r="B16" s="8" t="s">
        <v>61</v>
      </c>
      <c r="C16" s="11" t="s">
        <v>62</v>
      </c>
      <c r="E16" s="12">
        <v>22044.589999999997</v>
      </c>
      <c r="F16" s="12"/>
      <c r="G16" s="12">
        <f t="shared" si="0"/>
        <v>22044.589999999997</v>
      </c>
    </row>
    <row r="17" spans="1:7" x14ac:dyDescent="0.25">
      <c r="A17" s="8">
        <f t="shared" si="1"/>
        <v>11</v>
      </c>
    </row>
    <row r="18" spans="1:7" x14ac:dyDescent="0.25">
      <c r="A18" s="8">
        <f t="shared" si="1"/>
        <v>12</v>
      </c>
    </row>
    <row r="19" spans="1:7" x14ac:dyDescent="0.25">
      <c r="A19" s="8">
        <f t="shared" si="1"/>
        <v>13</v>
      </c>
    </row>
    <row r="20" spans="1:7" ht="15.75" thickBot="1" x14ac:dyDescent="0.3">
      <c r="A20" s="8">
        <f t="shared" si="1"/>
        <v>14</v>
      </c>
      <c r="C20" s="13" t="s">
        <v>63</v>
      </c>
      <c r="D20" s="13"/>
      <c r="E20" s="14">
        <f>SUM(E8:E16)</f>
        <v>476478.42000000004</v>
      </c>
      <c r="F20" s="14">
        <f>SUM(F8:F16)</f>
        <v>0</v>
      </c>
      <c r="G20" s="14">
        <f>SUM(G8:G16)</f>
        <v>476478.42000000004</v>
      </c>
    </row>
    <row r="21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3" t="s">
        <v>30</v>
      </c>
      <c r="B28" s="33"/>
      <c r="C28" s="33"/>
      <c r="D28" s="33"/>
      <c r="E28" s="33"/>
      <c r="F28" s="33"/>
      <c r="G28" s="33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45</v>
      </c>
      <c r="C32" s="11" t="s">
        <v>46</v>
      </c>
      <c r="E32" s="12">
        <v>-4673.55</v>
      </c>
      <c r="G32" s="12">
        <f t="shared" ref="G32:G38" si="2">SUM(E32:F32)</f>
        <v>-4673.55</v>
      </c>
    </row>
    <row r="33" spans="1:11" x14ac:dyDescent="0.25">
      <c r="A33" s="8">
        <v>3</v>
      </c>
      <c r="B33" s="8" t="s">
        <v>47</v>
      </c>
      <c r="C33" s="11" t="s">
        <v>48</v>
      </c>
      <c r="E33" s="12">
        <v>-7939.1</v>
      </c>
      <c r="G33" s="12">
        <f t="shared" si="2"/>
        <v>-7939.1</v>
      </c>
    </row>
    <row r="34" spans="1:11" x14ac:dyDescent="0.25">
      <c r="A34" s="8">
        <v>4</v>
      </c>
      <c r="B34" s="8" t="s">
        <v>49</v>
      </c>
      <c r="C34" s="11" t="s">
        <v>50</v>
      </c>
      <c r="E34" s="12">
        <v>-32.47</v>
      </c>
      <c r="G34" s="12">
        <f t="shared" si="2"/>
        <v>-32.47</v>
      </c>
      <c r="I34" s="10"/>
      <c r="J34" s="10"/>
      <c r="K34" s="10"/>
    </row>
    <row r="35" spans="1:11" x14ac:dyDescent="0.25">
      <c r="A35" s="8">
        <v>5</v>
      </c>
      <c r="B35" s="8" t="s">
        <v>51</v>
      </c>
      <c r="C35" s="11" t="s">
        <v>52</v>
      </c>
      <c r="E35" s="12">
        <v>-3585.11</v>
      </c>
      <c r="G35" s="12">
        <f t="shared" si="2"/>
        <v>-3585.11</v>
      </c>
    </row>
    <row r="36" spans="1:11" x14ac:dyDescent="0.25">
      <c r="A36" s="8">
        <v>6</v>
      </c>
      <c r="B36" s="8" t="s">
        <v>57</v>
      </c>
      <c r="C36" s="11" t="s">
        <v>58</v>
      </c>
      <c r="E36" s="12">
        <v>-81121.31</v>
      </c>
      <c r="G36" s="12">
        <f t="shared" si="2"/>
        <v>-81121.31</v>
      </c>
    </row>
    <row r="37" spans="1:11" x14ac:dyDescent="0.25">
      <c r="A37" s="8">
        <v>7</v>
      </c>
      <c r="B37" s="8" t="s">
        <v>59</v>
      </c>
      <c r="C37" s="11" t="s">
        <v>60</v>
      </c>
      <c r="E37" s="12">
        <v>-348.18</v>
      </c>
      <c r="G37" s="12">
        <f t="shared" si="2"/>
        <v>-348.18</v>
      </c>
      <c r="I37" s="12"/>
      <c r="K37" s="12"/>
    </row>
    <row r="38" spans="1:11" x14ac:dyDescent="0.25">
      <c r="A38" s="8">
        <v>8</v>
      </c>
      <c r="B38" s="8" t="s">
        <v>61</v>
      </c>
      <c r="C38" s="11" t="s">
        <v>62</v>
      </c>
      <c r="E38" s="12">
        <v>-2778.71</v>
      </c>
      <c r="G38" s="12">
        <f t="shared" si="2"/>
        <v>-2778.71</v>
      </c>
      <c r="I38" s="12"/>
      <c r="K38" s="12"/>
    </row>
    <row r="39" spans="1:11" x14ac:dyDescent="0.25">
      <c r="A39" s="8">
        <v>9</v>
      </c>
      <c r="B39" t="s">
        <v>65</v>
      </c>
      <c r="C39" t="s">
        <v>65</v>
      </c>
      <c r="G39" s="12"/>
      <c r="I39" s="12"/>
      <c r="K39" s="12"/>
    </row>
    <row r="40" spans="1:11" x14ac:dyDescent="0.25">
      <c r="A40" s="8">
        <v>10</v>
      </c>
      <c r="G40" s="12"/>
      <c r="I40" s="12"/>
      <c r="K40" s="12"/>
    </row>
    <row r="41" spans="1:11" x14ac:dyDescent="0.25">
      <c r="A41" s="8">
        <v>11</v>
      </c>
      <c r="B41" t="s">
        <v>65</v>
      </c>
      <c r="C41" t="s">
        <v>65</v>
      </c>
      <c r="G41" s="12"/>
      <c r="I41" s="12"/>
      <c r="K41" s="12"/>
    </row>
    <row r="42" spans="1:11" x14ac:dyDescent="0.25">
      <c r="A42" s="8">
        <v>12</v>
      </c>
      <c r="C42" s="13" t="s">
        <v>66</v>
      </c>
      <c r="E42" s="14">
        <f>SUM(E32:E38)</f>
        <v>-100478.43</v>
      </c>
      <c r="F42" s="14">
        <f>SUM(F32:F38)</f>
        <v>0</v>
      </c>
      <c r="G42" s="14">
        <f>SUM(G32:G38)</f>
        <v>-100478.43</v>
      </c>
      <c r="I42" s="12"/>
      <c r="K42" s="12"/>
    </row>
    <row r="43" spans="1:11" ht="15.75" thickTop="1" x14ac:dyDescent="0.25">
      <c r="I43" s="12"/>
      <c r="K43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6" workbookViewId="0">
      <selection activeCell="G24" sqref="G24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f>A7+1</f>
        <v>2</v>
      </c>
      <c r="B8" s="8" t="s">
        <v>47</v>
      </c>
      <c r="C8" s="11" t="s">
        <v>48</v>
      </c>
      <c r="D8" s="11"/>
      <c r="E8" s="12">
        <v>14650.16</v>
      </c>
      <c r="F8" s="12"/>
      <c r="G8" s="12">
        <f t="shared" ref="G8:G13" si="0">SUM(E8:F8)</f>
        <v>14650.16</v>
      </c>
    </row>
    <row r="9" spans="1:7" x14ac:dyDescent="0.25">
      <c r="A9" s="8">
        <f t="shared" ref="A9:A17" si="1">A8+1</f>
        <v>3</v>
      </c>
      <c r="B9" s="8" t="s">
        <v>67</v>
      </c>
      <c r="C9" s="11" t="s">
        <v>68</v>
      </c>
      <c r="E9" s="12">
        <v>64624.979999999996</v>
      </c>
      <c r="F9" s="12"/>
      <c r="G9" s="12">
        <f t="shared" si="0"/>
        <v>64624.979999999996</v>
      </c>
    </row>
    <row r="10" spans="1:7" x14ac:dyDescent="0.25">
      <c r="A10" s="8">
        <f t="shared" si="1"/>
        <v>4</v>
      </c>
      <c r="B10" s="8" t="s">
        <v>69</v>
      </c>
      <c r="C10" s="11" t="s">
        <v>70</v>
      </c>
      <c r="E10" s="12">
        <v>633.69000000000005</v>
      </c>
      <c r="F10" s="12"/>
      <c r="G10" s="12">
        <f t="shared" si="0"/>
        <v>633.69000000000005</v>
      </c>
    </row>
    <row r="11" spans="1:7" x14ac:dyDescent="0.25">
      <c r="A11" s="8">
        <f t="shared" si="1"/>
        <v>5</v>
      </c>
      <c r="B11" s="8" t="s">
        <v>53</v>
      </c>
      <c r="C11" s="11" t="s">
        <v>54</v>
      </c>
      <c r="E11" s="12">
        <v>10707.89</v>
      </c>
      <c r="F11" s="12"/>
      <c r="G11" s="12">
        <f t="shared" si="0"/>
        <v>10707.89</v>
      </c>
    </row>
    <row r="12" spans="1:7" x14ac:dyDescent="0.25">
      <c r="A12" s="8">
        <f t="shared" si="1"/>
        <v>6</v>
      </c>
      <c r="B12" s="8" t="s">
        <v>55</v>
      </c>
      <c r="C12" s="11" t="s">
        <v>56</v>
      </c>
      <c r="E12" s="12">
        <v>1181.5899999999999</v>
      </c>
      <c r="F12" s="12"/>
      <c r="G12" s="12">
        <f t="shared" si="0"/>
        <v>1181.5899999999999</v>
      </c>
    </row>
    <row r="13" spans="1:7" x14ac:dyDescent="0.25">
      <c r="A13" s="8">
        <f t="shared" si="1"/>
        <v>7</v>
      </c>
      <c r="B13" s="8" t="s">
        <v>57</v>
      </c>
      <c r="C13" s="11" t="s">
        <v>58</v>
      </c>
      <c r="E13" s="12">
        <v>2782</v>
      </c>
      <c r="F13" s="12"/>
      <c r="G13" s="12">
        <f t="shared" si="0"/>
        <v>2782</v>
      </c>
    </row>
    <row r="14" spans="1:7" x14ac:dyDescent="0.25">
      <c r="A14" s="8">
        <f t="shared" si="1"/>
        <v>8</v>
      </c>
    </row>
    <row r="15" spans="1:7" x14ac:dyDescent="0.25">
      <c r="A15" s="8">
        <f t="shared" si="1"/>
        <v>9</v>
      </c>
    </row>
    <row r="16" spans="1:7" x14ac:dyDescent="0.25">
      <c r="A16" s="8">
        <f t="shared" si="1"/>
        <v>10</v>
      </c>
    </row>
    <row r="17" spans="1:7" ht="15.75" thickBot="1" x14ac:dyDescent="0.3">
      <c r="A17" s="8">
        <f t="shared" si="1"/>
        <v>11</v>
      </c>
      <c r="C17" s="13" t="s">
        <v>63</v>
      </c>
      <c r="D17" s="13"/>
      <c r="E17" s="14">
        <f>SUM(E8:E13)</f>
        <v>94580.31</v>
      </c>
      <c r="F17" s="14">
        <f>SUM(F8:F13)</f>
        <v>0</v>
      </c>
      <c r="G17" s="14">
        <f>SUM(G8:G13)</f>
        <v>94580.31</v>
      </c>
    </row>
    <row r="18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3" t="s">
        <v>30</v>
      </c>
      <c r="B28" s="33"/>
      <c r="C28" s="33"/>
      <c r="D28" s="33"/>
      <c r="E28" s="33"/>
      <c r="F28" s="33"/>
      <c r="G28" s="33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47</v>
      </c>
      <c r="C32" s="11" t="s">
        <v>48</v>
      </c>
      <c r="E32" s="12">
        <v>-415.09000000000003</v>
      </c>
      <c r="G32" s="12">
        <f t="shared" ref="G32:G35" si="2">SUM(E32:F32)</f>
        <v>-415.09000000000003</v>
      </c>
    </row>
    <row r="33" spans="1:11" x14ac:dyDescent="0.25">
      <c r="A33" s="8">
        <v>3</v>
      </c>
      <c r="B33" s="8" t="s">
        <v>67</v>
      </c>
      <c r="C33" s="11" t="s">
        <v>68</v>
      </c>
      <c r="E33" s="12">
        <v>-1506.53</v>
      </c>
      <c r="G33" s="12">
        <f t="shared" si="2"/>
        <v>-1506.53</v>
      </c>
    </row>
    <row r="34" spans="1:11" x14ac:dyDescent="0.25">
      <c r="A34" s="8">
        <v>4</v>
      </c>
      <c r="B34" s="8" t="s">
        <v>69</v>
      </c>
      <c r="C34" s="11" t="s">
        <v>70</v>
      </c>
      <c r="E34" s="12">
        <v>-20.39</v>
      </c>
      <c r="G34" s="12">
        <f t="shared" si="2"/>
        <v>-20.39</v>
      </c>
      <c r="I34" s="10"/>
      <c r="J34" s="10"/>
      <c r="K34" s="10"/>
    </row>
    <row r="35" spans="1:11" x14ac:dyDescent="0.25">
      <c r="A35" s="8">
        <v>5</v>
      </c>
      <c r="B35" s="8" t="s">
        <v>57</v>
      </c>
      <c r="C35" s="11" t="s">
        <v>58</v>
      </c>
      <c r="E35" s="12">
        <v>-221.83999999999997</v>
      </c>
      <c r="G35" s="12">
        <f t="shared" si="2"/>
        <v>-221.83999999999997</v>
      </c>
    </row>
    <row r="36" spans="1:11" x14ac:dyDescent="0.25">
      <c r="A36" s="8">
        <v>6</v>
      </c>
      <c r="B36" t="s">
        <v>65</v>
      </c>
      <c r="C36" t="s">
        <v>65</v>
      </c>
      <c r="G36" s="12"/>
    </row>
    <row r="37" spans="1:11" x14ac:dyDescent="0.25">
      <c r="A37" s="8">
        <v>7</v>
      </c>
      <c r="G37" s="12"/>
      <c r="I37" s="12"/>
      <c r="K37" s="12"/>
    </row>
    <row r="38" spans="1:11" x14ac:dyDescent="0.25">
      <c r="A38" s="8">
        <v>8</v>
      </c>
      <c r="B38" t="s">
        <v>65</v>
      </c>
      <c r="C38" t="s">
        <v>65</v>
      </c>
      <c r="G38" s="12"/>
      <c r="I38" s="12"/>
      <c r="K38" s="12"/>
    </row>
    <row r="39" spans="1:11" x14ac:dyDescent="0.25">
      <c r="A39" s="8">
        <v>9</v>
      </c>
      <c r="C39" s="13" t="s">
        <v>66</v>
      </c>
      <c r="E39" s="14">
        <f>SUM(E32:E35)</f>
        <v>-2163.85</v>
      </c>
      <c r="F39" s="14">
        <f>SUM(F32:F35)</f>
        <v>0</v>
      </c>
      <c r="G39" s="14">
        <f>SUM(G32:G35)</f>
        <v>-2163.85</v>
      </c>
      <c r="I39" s="12"/>
      <c r="K39" s="12"/>
    </row>
    <row r="40" spans="1:11" ht="15.75" thickTop="1" x14ac:dyDescent="0.25">
      <c r="I40" s="12"/>
      <c r="K40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8" workbookViewId="0">
      <selection activeCell="C40" sqref="C40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f>A7+1</f>
        <v>2</v>
      </c>
      <c r="B8" s="8" t="s">
        <v>45</v>
      </c>
      <c r="C8" s="11" t="s">
        <v>46</v>
      </c>
      <c r="D8" s="11"/>
      <c r="E8" s="12">
        <v>246001.86</v>
      </c>
      <c r="F8" s="12"/>
      <c r="G8" s="12">
        <f t="shared" ref="G8:G14" si="0">SUM(E8:F8)</f>
        <v>246001.86</v>
      </c>
    </row>
    <row r="9" spans="1:7" x14ac:dyDescent="0.25">
      <c r="A9" s="8">
        <f t="shared" ref="A9:A18" si="1">A8+1</f>
        <v>3</v>
      </c>
      <c r="B9" s="8" t="s">
        <v>47</v>
      </c>
      <c r="C9" s="11" t="s">
        <v>48</v>
      </c>
      <c r="D9" s="11"/>
      <c r="E9" s="12">
        <v>93229.619999999981</v>
      </c>
      <c r="F9" s="12"/>
      <c r="G9" s="12">
        <f t="shared" si="0"/>
        <v>93229.619999999981</v>
      </c>
    </row>
    <row r="10" spans="1:7" x14ac:dyDescent="0.25">
      <c r="A10" s="8">
        <f t="shared" si="1"/>
        <v>4</v>
      </c>
      <c r="B10" s="8" t="s">
        <v>51</v>
      </c>
      <c r="C10" s="11" t="s">
        <v>52</v>
      </c>
      <c r="E10" s="12">
        <v>5460.51</v>
      </c>
      <c r="F10" s="12"/>
      <c r="G10" s="12">
        <f t="shared" si="0"/>
        <v>5460.51</v>
      </c>
    </row>
    <row r="11" spans="1:7" x14ac:dyDescent="0.25">
      <c r="A11" s="8">
        <f t="shared" si="1"/>
        <v>5</v>
      </c>
      <c r="B11" s="8" t="s">
        <v>53</v>
      </c>
      <c r="C11" s="11" t="s">
        <v>54</v>
      </c>
      <c r="E11" s="12">
        <v>1577.96</v>
      </c>
      <c r="F11" s="12"/>
      <c r="G11" s="12">
        <f t="shared" si="0"/>
        <v>1577.96</v>
      </c>
    </row>
    <row r="12" spans="1:7" x14ac:dyDescent="0.25">
      <c r="A12" s="8">
        <f t="shared" si="1"/>
        <v>6</v>
      </c>
      <c r="B12" s="8" t="s">
        <v>55</v>
      </c>
      <c r="C12" s="11" t="s">
        <v>56</v>
      </c>
      <c r="E12" s="12">
        <v>0</v>
      </c>
      <c r="F12" s="12"/>
      <c r="G12" s="12">
        <f t="shared" si="0"/>
        <v>0</v>
      </c>
    </row>
    <row r="13" spans="1:7" x14ac:dyDescent="0.25">
      <c r="A13" s="8">
        <f t="shared" si="1"/>
        <v>7</v>
      </c>
      <c r="B13" s="8" t="s">
        <v>57</v>
      </c>
      <c r="C13" s="11" t="s">
        <v>58</v>
      </c>
      <c r="E13" s="12">
        <v>49385.890000000007</v>
      </c>
      <c r="F13" s="12"/>
      <c r="G13" s="12">
        <f t="shared" si="0"/>
        <v>49385.890000000007</v>
      </c>
    </row>
    <row r="14" spans="1:7" x14ac:dyDescent="0.25">
      <c r="A14" s="8">
        <f t="shared" si="1"/>
        <v>8</v>
      </c>
      <c r="B14" s="8" t="s">
        <v>61</v>
      </c>
      <c r="C14" s="11" t="s">
        <v>62</v>
      </c>
      <c r="E14" s="12">
        <v>7106.18</v>
      </c>
      <c r="F14" s="12"/>
      <c r="G14" s="12">
        <f t="shared" si="0"/>
        <v>7106.18</v>
      </c>
    </row>
    <row r="15" spans="1:7" x14ac:dyDescent="0.25">
      <c r="A15" s="8">
        <f t="shared" si="1"/>
        <v>9</v>
      </c>
    </row>
    <row r="16" spans="1:7" x14ac:dyDescent="0.25">
      <c r="A16" s="8">
        <f t="shared" si="1"/>
        <v>10</v>
      </c>
    </row>
    <row r="17" spans="1:7" x14ac:dyDescent="0.25">
      <c r="A17" s="8">
        <f t="shared" si="1"/>
        <v>11</v>
      </c>
    </row>
    <row r="18" spans="1:7" ht="15.75" thickBot="1" x14ac:dyDescent="0.3">
      <c r="A18" s="8">
        <f t="shared" si="1"/>
        <v>12</v>
      </c>
      <c r="C18" s="13" t="s">
        <v>63</v>
      </c>
      <c r="D18" s="13"/>
      <c r="E18" s="14">
        <f>SUM(E8:E14)</f>
        <v>402762.02</v>
      </c>
      <c r="F18" s="14">
        <f>SUM(F8:F14)</f>
        <v>0</v>
      </c>
      <c r="G18" s="14">
        <f>SUM(G8:G14)</f>
        <v>402762.02</v>
      </c>
    </row>
    <row r="19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5</v>
      </c>
      <c r="B32" s="8" t="s">
        <v>45</v>
      </c>
      <c r="C32" s="11" t="s">
        <v>46</v>
      </c>
      <c r="E32" s="12">
        <v>-12940.96</v>
      </c>
      <c r="G32" s="12">
        <f t="shared" ref="G32:G36" si="2">SUM(E32:F32)</f>
        <v>-12940.96</v>
      </c>
    </row>
    <row r="33" spans="1:11" x14ac:dyDescent="0.25">
      <c r="A33" s="8">
        <v>6</v>
      </c>
      <c r="B33" s="8" t="s">
        <v>47</v>
      </c>
      <c r="C33" s="11" t="s">
        <v>48</v>
      </c>
      <c r="E33" s="12">
        <v>-4118.1100000000006</v>
      </c>
      <c r="G33" s="12">
        <f t="shared" si="2"/>
        <v>-4118.1100000000006</v>
      </c>
    </row>
    <row r="34" spans="1:11" x14ac:dyDescent="0.25">
      <c r="A34" s="8">
        <v>10</v>
      </c>
      <c r="B34" s="8" t="s">
        <v>51</v>
      </c>
      <c r="C34" s="11" t="s">
        <v>52</v>
      </c>
      <c r="E34" s="12">
        <v>-1185.53</v>
      </c>
      <c r="G34" s="12">
        <f t="shared" si="2"/>
        <v>-1185.53</v>
      </c>
      <c r="I34" s="10"/>
      <c r="J34" s="10"/>
      <c r="K34" s="10"/>
    </row>
    <row r="35" spans="1:11" x14ac:dyDescent="0.25">
      <c r="A35" s="8">
        <v>13</v>
      </c>
      <c r="B35" s="8" t="s">
        <v>57</v>
      </c>
      <c r="C35" s="11" t="s">
        <v>58</v>
      </c>
      <c r="E35" s="12">
        <v>-4501.9600000000009</v>
      </c>
      <c r="G35" s="12">
        <f t="shared" si="2"/>
        <v>-4501.9600000000009</v>
      </c>
    </row>
    <row r="36" spans="1:11" x14ac:dyDescent="0.25">
      <c r="A36" s="8">
        <v>21</v>
      </c>
      <c r="B36" s="8" t="s">
        <v>61</v>
      </c>
      <c r="C36" s="11" t="s">
        <v>62</v>
      </c>
      <c r="E36" s="12">
        <v>-768.47</v>
      </c>
      <c r="G36" s="12">
        <f t="shared" si="2"/>
        <v>-768.47</v>
      </c>
    </row>
    <row r="37" spans="1:11" x14ac:dyDescent="0.25">
      <c r="A37" s="8">
        <v>24</v>
      </c>
      <c r="B37" t="s">
        <v>65</v>
      </c>
      <c r="C37" t="s">
        <v>65</v>
      </c>
      <c r="G37" s="12"/>
      <c r="I37" s="12"/>
      <c r="K37" s="12"/>
    </row>
    <row r="38" spans="1:11" x14ac:dyDescent="0.25">
      <c r="A38" s="8">
        <v>25</v>
      </c>
      <c r="G38" s="12"/>
      <c r="I38" s="12"/>
      <c r="K38" s="12"/>
    </row>
    <row r="39" spans="1:11" x14ac:dyDescent="0.25">
      <c r="A39" s="8">
        <v>26</v>
      </c>
      <c r="B39" t="s">
        <v>65</v>
      </c>
      <c r="C39" t="s">
        <v>65</v>
      </c>
      <c r="G39" s="12"/>
      <c r="I39" s="12"/>
      <c r="K39" s="12"/>
    </row>
    <row r="40" spans="1:11" x14ac:dyDescent="0.25">
      <c r="A40" s="8">
        <v>27</v>
      </c>
      <c r="C40" s="13" t="s">
        <v>66</v>
      </c>
      <c r="E40" s="14">
        <f>SUM(E32:E36)</f>
        <v>-23515.03</v>
      </c>
      <c r="F40" s="14">
        <f>SUM(F32:F36)</f>
        <v>0</v>
      </c>
      <c r="G40" s="14">
        <f>SUM(G32:G36)</f>
        <v>-23515.03</v>
      </c>
      <c r="I40" s="12"/>
      <c r="J40" s="12"/>
      <c r="K40" s="12"/>
    </row>
    <row r="41" spans="1:11" ht="15.75" thickTop="1" x14ac:dyDescent="0.25">
      <c r="I41" s="12"/>
      <c r="K41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25" workbookViewId="0">
      <selection activeCell="C40" sqref="C40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8" t="s">
        <v>45</v>
      </c>
      <c r="C8" s="11" t="s">
        <v>46</v>
      </c>
      <c r="D8" s="11"/>
      <c r="E8" s="12">
        <v>13403</v>
      </c>
      <c r="F8" s="12"/>
      <c r="G8" s="12">
        <f t="shared" ref="G8:G14" si="0">SUM(E8:F8)</f>
        <v>13403</v>
      </c>
    </row>
    <row r="9" spans="1:7" x14ac:dyDescent="0.25">
      <c r="A9" s="8">
        <v>3</v>
      </c>
      <c r="B9" s="8" t="s">
        <v>47</v>
      </c>
      <c r="C9" s="11" t="s">
        <v>48</v>
      </c>
      <c r="D9" s="11"/>
      <c r="E9" s="12">
        <v>10792.29</v>
      </c>
      <c r="F9" s="12"/>
      <c r="G9" s="12">
        <f t="shared" si="0"/>
        <v>10792.29</v>
      </c>
    </row>
    <row r="10" spans="1:7" x14ac:dyDescent="0.25">
      <c r="A10" s="8">
        <v>4</v>
      </c>
      <c r="B10" s="8" t="s">
        <v>67</v>
      </c>
      <c r="C10" s="11" t="s">
        <v>68</v>
      </c>
      <c r="E10" s="12">
        <v>55666.25</v>
      </c>
      <c r="F10" s="12"/>
      <c r="G10" s="12">
        <f t="shared" si="0"/>
        <v>55666.25</v>
      </c>
    </row>
    <row r="11" spans="1:7" x14ac:dyDescent="0.25">
      <c r="A11" s="8">
        <v>5</v>
      </c>
      <c r="B11" s="8" t="s">
        <v>69</v>
      </c>
      <c r="C11" s="11" t="s">
        <v>70</v>
      </c>
      <c r="E11" s="12">
        <v>247.75</v>
      </c>
      <c r="F11" s="12"/>
      <c r="G11" s="12">
        <f t="shared" si="0"/>
        <v>247.75</v>
      </c>
    </row>
    <row r="12" spans="1:7" x14ac:dyDescent="0.25">
      <c r="A12" s="8">
        <v>6</v>
      </c>
      <c r="B12" s="8" t="s">
        <v>53</v>
      </c>
      <c r="C12" s="11" t="s">
        <v>54</v>
      </c>
      <c r="E12" s="12">
        <v>12641.63</v>
      </c>
      <c r="F12" s="12"/>
      <c r="G12" s="12">
        <f t="shared" si="0"/>
        <v>12641.63</v>
      </c>
    </row>
    <row r="13" spans="1:7" x14ac:dyDescent="0.25">
      <c r="A13" s="8">
        <v>7</v>
      </c>
      <c r="B13" s="8" t="s">
        <v>55</v>
      </c>
      <c r="C13" s="11" t="s">
        <v>56</v>
      </c>
      <c r="E13" s="12">
        <v>211.22</v>
      </c>
      <c r="F13" s="12"/>
      <c r="G13" s="12">
        <f t="shared" si="0"/>
        <v>211.22</v>
      </c>
    </row>
    <row r="14" spans="1:7" x14ac:dyDescent="0.25">
      <c r="A14" s="8">
        <v>8</v>
      </c>
      <c r="B14" s="8" t="s">
        <v>57</v>
      </c>
      <c r="C14" s="11" t="s">
        <v>58</v>
      </c>
      <c r="E14" s="12">
        <v>969</v>
      </c>
      <c r="F14" s="12"/>
      <c r="G14" s="12">
        <f t="shared" si="0"/>
        <v>969</v>
      </c>
    </row>
    <row r="15" spans="1:7" x14ac:dyDescent="0.25">
      <c r="A15" s="8">
        <v>9</v>
      </c>
    </row>
    <row r="16" spans="1:7" x14ac:dyDescent="0.25">
      <c r="A16" s="8">
        <v>10</v>
      </c>
    </row>
    <row r="17" spans="1:7" x14ac:dyDescent="0.25">
      <c r="A17" s="8">
        <v>11</v>
      </c>
    </row>
    <row r="18" spans="1:7" ht="15.75" thickBot="1" x14ac:dyDescent="0.3">
      <c r="A18" s="8">
        <v>12</v>
      </c>
      <c r="C18" s="13" t="s">
        <v>63</v>
      </c>
      <c r="D18" s="13"/>
      <c r="E18" s="14">
        <f>SUM(E8:E14)</f>
        <v>93931.140000000014</v>
      </c>
      <c r="F18" s="14">
        <f>SUM(F8:F14)</f>
        <v>0</v>
      </c>
      <c r="G18" s="14">
        <f>SUM(G8:G14)</f>
        <v>93931.140000000014</v>
      </c>
    </row>
    <row r="19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45</v>
      </c>
      <c r="C32" s="11" t="s">
        <v>46</v>
      </c>
      <c r="E32" s="12">
        <v>-335.07</v>
      </c>
      <c r="G32" s="12">
        <f t="shared" ref="G32:G36" si="1">SUM(E32:F32)</f>
        <v>-335.07</v>
      </c>
    </row>
    <row r="33" spans="1:11" x14ac:dyDescent="0.25">
      <c r="A33" s="8">
        <v>3</v>
      </c>
      <c r="B33" s="8" t="s">
        <v>47</v>
      </c>
      <c r="C33" s="11" t="s">
        <v>48</v>
      </c>
      <c r="E33" s="12">
        <v>-305.78999999999996</v>
      </c>
      <c r="G33" s="12">
        <f t="shared" si="1"/>
        <v>-305.78999999999996</v>
      </c>
    </row>
    <row r="34" spans="1:11" x14ac:dyDescent="0.25">
      <c r="A34" s="8">
        <v>4</v>
      </c>
      <c r="B34" s="8" t="s">
        <v>67</v>
      </c>
      <c r="C34" s="11" t="s">
        <v>68</v>
      </c>
      <c r="E34" s="12">
        <v>-1251.1300000000001</v>
      </c>
      <c r="G34" s="12">
        <f t="shared" si="1"/>
        <v>-1251.1300000000001</v>
      </c>
      <c r="I34" s="10"/>
      <c r="J34" s="10"/>
      <c r="K34" s="10"/>
    </row>
    <row r="35" spans="1:11" x14ac:dyDescent="0.25">
      <c r="A35" s="8">
        <v>5</v>
      </c>
      <c r="B35" s="8" t="s">
        <v>69</v>
      </c>
      <c r="C35" s="11" t="s">
        <v>70</v>
      </c>
      <c r="E35" s="12">
        <v>-7.9</v>
      </c>
      <c r="G35" s="12">
        <f t="shared" si="1"/>
        <v>-7.9</v>
      </c>
    </row>
    <row r="36" spans="1:11" x14ac:dyDescent="0.25">
      <c r="A36" s="8">
        <v>6</v>
      </c>
      <c r="B36" s="8" t="s">
        <v>57</v>
      </c>
      <c r="C36" s="11" t="s">
        <v>58</v>
      </c>
      <c r="E36" s="12">
        <v>-77.28</v>
      </c>
      <c r="G36" s="12">
        <f t="shared" si="1"/>
        <v>-77.28</v>
      </c>
    </row>
    <row r="37" spans="1:11" x14ac:dyDescent="0.25">
      <c r="A37" s="8">
        <v>7</v>
      </c>
      <c r="B37" t="s">
        <v>65</v>
      </c>
      <c r="C37" t="s">
        <v>65</v>
      </c>
      <c r="G37" s="12"/>
      <c r="I37" s="12"/>
      <c r="K37" s="12"/>
    </row>
    <row r="38" spans="1:11" x14ac:dyDescent="0.25">
      <c r="A38" s="8">
        <v>8</v>
      </c>
      <c r="G38" s="12"/>
      <c r="I38" s="12"/>
      <c r="K38" s="12"/>
    </row>
    <row r="39" spans="1:11" x14ac:dyDescent="0.25">
      <c r="A39" s="8">
        <v>9</v>
      </c>
      <c r="B39" t="s">
        <v>65</v>
      </c>
      <c r="C39" t="s">
        <v>65</v>
      </c>
      <c r="G39" s="12"/>
      <c r="I39" s="12"/>
      <c r="K39" s="12"/>
    </row>
    <row r="40" spans="1:11" x14ac:dyDescent="0.25">
      <c r="A40" s="8">
        <v>10</v>
      </c>
      <c r="C40" s="13" t="s">
        <v>66</v>
      </c>
      <c r="E40" s="14">
        <f>SUM(E32:E36)</f>
        <v>-1977.17</v>
      </c>
      <c r="F40" s="14">
        <f>SUM(F32:F36)</f>
        <v>0</v>
      </c>
      <c r="G40" s="14">
        <f>SUM(G32:G36)</f>
        <v>-1977.17</v>
      </c>
      <c r="I40" s="12"/>
      <c r="K40" s="12"/>
    </row>
    <row r="41" spans="1:11" ht="15.75" thickTop="1" x14ac:dyDescent="0.25">
      <c r="I41" s="12"/>
      <c r="K41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9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8" t="s">
        <v>53</v>
      </c>
      <c r="C8" s="11" t="s">
        <v>54</v>
      </c>
      <c r="E8" s="12">
        <v>4120</v>
      </c>
      <c r="F8" s="12"/>
      <c r="G8" s="12">
        <f t="shared" ref="G8" si="0">SUM(E8:F8)</f>
        <v>4120</v>
      </c>
    </row>
    <row r="9" spans="1:7" x14ac:dyDescent="0.25">
      <c r="A9" s="8">
        <v>3</v>
      </c>
    </row>
    <row r="10" spans="1:7" x14ac:dyDescent="0.25">
      <c r="A10" s="8">
        <v>4</v>
      </c>
    </row>
    <row r="11" spans="1:7" x14ac:dyDescent="0.25">
      <c r="A11" s="8">
        <v>5</v>
      </c>
    </row>
    <row r="12" spans="1:7" ht="15.75" thickBot="1" x14ac:dyDescent="0.3">
      <c r="A12" s="8">
        <v>6</v>
      </c>
      <c r="C12" s="13" t="s">
        <v>63</v>
      </c>
      <c r="D12" s="13"/>
      <c r="E12" s="14">
        <f>SUM(E8:E8)</f>
        <v>4120</v>
      </c>
      <c r="F12" s="14">
        <f>SUM(F8:F8)</f>
        <v>0</v>
      </c>
      <c r="G12" s="14">
        <f>SUM(G8:G8)</f>
        <v>4120</v>
      </c>
    </row>
    <row r="13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t="s">
        <v>65</v>
      </c>
      <c r="C32" t="s">
        <v>65</v>
      </c>
      <c r="G32" s="12"/>
    </row>
    <row r="33" spans="1:11" x14ac:dyDescent="0.25">
      <c r="A33" s="8">
        <v>3</v>
      </c>
      <c r="G33" s="12"/>
    </row>
    <row r="34" spans="1:11" x14ac:dyDescent="0.25">
      <c r="A34" s="8">
        <v>4</v>
      </c>
      <c r="B34" t="s">
        <v>65</v>
      </c>
      <c r="C34" t="s">
        <v>65</v>
      </c>
      <c r="G34" s="12"/>
      <c r="I34" s="10"/>
      <c r="J34" s="10"/>
      <c r="K34" s="10"/>
    </row>
    <row r="35" spans="1:11" ht="15.75" thickBot="1" x14ac:dyDescent="0.3">
      <c r="A35" s="8">
        <v>5</v>
      </c>
      <c r="C35" s="13" t="s">
        <v>66</v>
      </c>
      <c r="E35" s="14">
        <v>0</v>
      </c>
      <c r="F35" s="14">
        <v>0</v>
      </c>
      <c r="G35" s="14">
        <v>0</v>
      </c>
    </row>
    <row r="36" spans="1:11" ht="15.75" thickTop="1" x14ac:dyDescent="0.25"/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1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8" t="s">
        <v>71</v>
      </c>
      <c r="C8" s="11" t="s">
        <v>54</v>
      </c>
      <c r="D8" s="13"/>
      <c r="E8" s="12">
        <v>22000</v>
      </c>
      <c r="F8" s="12"/>
      <c r="G8" s="12">
        <f t="shared" ref="G8:G17" si="0">SUM(E8:F8)</f>
        <v>22000</v>
      </c>
    </row>
    <row r="9" spans="1:7" x14ac:dyDescent="0.25">
      <c r="A9" s="8">
        <f t="shared" ref="A9:A21" si="1">A8+1</f>
        <v>3</v>
      </c>
      <c r="B9" s="8" t="s">
        <v>72</v>
      </c>
      <c r="C9" s="11" t="s">
        <v>54</v>
      </c>
      <c r="D9" s="11"/>
      <c r="E9" s="12">
        <v>618236.49</v>
      </c>
      <c r="F9" s="12"/>
      <c r="G9" s="12">
        <f t="shared" si="0"/>
        <v>618236.49</v>
      </c>
    </row>
    <row r="10" spans="1:7" x14ac:dyDescent="0.25">
      <c r="A10" s="8">
        <f t="shared" si="1"/>
        <v>4</v>
      </c>
      <c r="B10" s="8" t="s">
        <v>45</v>
      </c>
      <c r="C10" s="11" t="s">
        <v>46</v>
      </c>
      <c r="D10" s="11"/>
      <c r="E10" s="12">
        <v>16534</v>
      </c>
      <c r="F10" s="12"/>
      <c r="G10" s="12">
        <f t="shared" si="0"/>
        <v>16534</v>
      </c>
    </row>
    <row r="11" spans="1:7" x14ac:dyDescent="0.25">
      <c r="A11" s="8">
        <f t="shared" si="1"/>
        <v>5</v>
      </c>
      <c r="B11" s="8" t="s">
        <v>67</v>
      </c>
      <c r="C11" s="11" t="s">
        <v>68</v>
      </c>
      <c r="E11" s="12">
        <v>636568.12</v>
      </c>
      <c r="F11" s="12"/>
      <c r="G11" s="12">
        <f t="shared" si="0"/>
        <v>636568.12</v>
      </c>
    </row>
    <row r="12" spans="1:7" x14ac:dyDescent="0.25">
      <c r="A12" s="8">
        <f t="shared" si="1"/>
        <v>6</v>
      </c>
      <c r="B12" s="8" t="s">
        <v>69</v>
      </c>
      <c r="C12" s="11" t="s">
        <v>70</v>
      </c>
      <c r="E12" s="12">
        <v>400897</v>
      </c>
      <c r="F12" s="12"/>
      <c r="G12" s="12">
        <f t="shared" si="0"/>
        <v>400897</v>
      </c>
    </row>
    <row r="13" spans="1:7" x14ac:dyDescent="0.25">
      <c r="A13" s="8">
        <f t="shared" si="1"/>
        <v>7</v>
      </c>
      <c r="B13" s="8" t="s">
        <v>49</v>
      </c>
      <c r="C13" s="11" t="s">
        <v>50</v>
      </c>
      <c r="E13" s="12">
        <v>2035</v>
      </c>
      <c r="F13" s="12"/>
      <c r="G13" s="12">
        <f t="shared" si="0"/>
        <v>2035</v>
      </c>
    </row>
    <row r="14" spans="1:7" x14ac:dyDescent="0.25">
      <c r="A14" s="8">
        <f t="shared" si="1"/>
        <v>8</v>
      </c>
      <c r="B14" s="8" t="s">
        <v>51</v>
      </c>
      <c r="C14" s="11" t="s">
        <v>52</v>
      </c>
      <c r="E14" s="12">
        <v>23285.39</v>
      </c>
      <c r="F14" s="12"/>
      <c r="G14" s="12">
        <f t="shared" si="0"/>
        <v>23285.39</v>
      </c>
    </row>
    <row r="15" spans="1:7" x14ac:dyDescent="0.25">
      <c r="A15" s="8">
        <f t="shared" si="1"/>
        <v>9</v>
      </c>
      <c r="B15" s="8" t="s">
        <v>57</v>
      </c>
      <c r="C15" s="11" t="s">
        <v>58</v>
      </c>
      <c r="E15" s="12">
        <v>649371</v>
      </c>
      <c r="F15" s="12"/>
      <c r="G15" s="12">
        <f t="shared" si="0"/>
        <v>649371</v>
      </c>
    </row>
    <row r="16" spans="1:7" x14ac:dyDescent="0.25">
      <c r="A16" s="8">
        <f t="shared" si="1"/>
        <v>10</v>
      </c>
      <c r="B16" s="8" t="s">
        <v>73</v>
      </c>
      <c r="C16" s="11" t="s">
        <v>74</v>
      </c>
      <c r="E16" s="12">
        <v>959</v>
      </c>
      <c r="F16" s="12"/>
      <c r="G16" s="12">
        <f t="shared" si="0"/>
        <v>959</v>
      </c>
    </row>
    <row r="17" spans="1:7" x14ac:dyDescent="0.25">
      <c r="A17" s="8">
        <f t="shared" si="1"/>
        <v>11</v>
      </c>
      <c r="B17" s="8" t="s">
        <v>61</v>
      </c>
      <c r="C17" s="11" t="s">
        <v>62</v>
      </c>
      <c r="E17" s="12">
        <v>18669.54</v>
      </c>
      <c r="F17" s="12"/>
      <c r="G17" s="12">
        <f t="shared" si="0"/>
        <v>18669.54</v>
      </c>
    </row>
    <row r="18" spans="1:7" x14ac:dyDescent="0.25">
      <c r="A18" s="8">
        <f t="shared" si="1"/>
        <v>12</v>
      </c>
    </row>
    <row r="19" spans="1:7" x14ac:dyDescent="0.25">
      <c r="A19" s="8">
        <f t="shared" si="1"/>
        <v>13</v>
      </c>
    </row>
    <row r="20" spans="1:7" x14ac:dyDescent="0.25">
      <c r="A20" s="8">
        <f t="shared" si="1"/>
        <v>14</v>
      </c>
    </row>
    <row r="21" spans="1:7" ht="15.75" thickBot="1" x14ac:dyDescent="0.3">
      <c r="A21" s="8">
        <f t="shared" si="1"/>
        <v>15</v>
      </c>
      <c r="C21" s="13" t="s">
        <v>63</v>
      </c>
      <c r="D21" s="13"/>
      <c r="E21" s="14">
        <f>SUM(E8:E17)</f>
        <v>2388555.54</v>
      </c>
      <c r="F21" s="14">
        <f>SUM(F8:F17)</f>
        <v>0</v>
      </c>
      <c r="G21" s="14">
        <f>SUM(G8:G17)</f>
        <v>2388555.54</v>
      </c>
    </row>
    <row r="22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45</v>
      </c>
      <c r="C32" s="11" t="s">
        <v>46</v>
      </c>
      <c r="E32" s="12">
        <v>-13878.89</v>
      </c>
      <c r="G32" s="12">
        <f t="shared" ref="G32:G39" si="2">SUM(E32:F32)</f>
        <v>-13878.89</v>
      </c>
    </row>
    <row r="33" spans="1:11" x14ac:dyDescent="0.25">
      <c r="A33" s="8">
        <v>3</v>
      </c>
      <c r="B33" s="8" t="s">
        <v>67</v>
      </c>
      <c r="C33" s="11" t="s">
        <v>68</v>
      </c>
      <c r="E33" s="12">
        <v>-472254.49000000005</v>
      </c>
      <c r="G33" s="12">
        <f t="shared" si="2"/>
        <v>-472254.49000000005</v>
      </c>
    </row>
    <row r="34" spans="1:11" x14ac:dyDescent="0.25">
      <c r="A34" s="8">
        <v>4</v>
      </c>
      <c r="B34" s="8" t="s">
        <v>69</v>
      </c>
      <c r="C34" s="11" t="s">
        <v>70</v>
      </c>
      <c r="E34" s="12">
        <v>-329392.09000000003</v>
      </c>
      <c r="G34" s="12">
        <f t="shared" si="2"/>
        <v>-329392.09000000003</v>
      </c>
      <c r="I34" s="10"/>
      <c r="J34" s="10"/>
      <c r="K34" s="10"/>
    </row>
    <row r="35" spans="1:11" x14ac:dyDescent="0.25">
      <c r="A35" s="8">
        <v>5</v>
      </c>
      <c r="B35" s="8" t="s">
        <v>49</v>
      </c>
      <c r="C35" s="11" t="s">
        <v>50</v>
      </c>
      <c r="E35" s="12">
        <v>-1708.21</v>
      </c>
      <c r="G35" s="12">
        <f t="shared" si="2"/>
        <v>-1708.21</v>
      </c>
    </row>
    <row r="36" spans="1:11" x14ac:dyDescent="0.25">
      <c r="A36" s="8">
        <v>6</v>
      </c>
      <c r="B36" s="8" t="s">
        <v>51</v>
      </c>
      <c r="C36" s="11" t="s">
        <v>52</v>
      </c>
      <c r="E36" s="12">
        <v>-1164.27</v>
      </c>
      <c r="G36" s="12">
        <f t="shared" si="2"/>
        <v>-1164.27</v>
      </c>
    </row>
    <row r="37" spans="1:11" x14ac:dyDescent="0.25">
      <c r="A37" s="8">
        <v>7</v>
      </c>
      <c r="B37" s="8" t="s">
        <v>57</v>
      </c>
      <c r="C37" s="11" t="s">
        <v>58</v>
      </c>
      <c r="E37" s="12">
        <v>-559522.54</v>
      </c>
      <c r="G37" s="12">
        <f t="shared" si="2"/>
        <v>-559522.54</v>
      </c>
      <c r="I37" s="12"/>
      <c r="K37" s="12"/>
    </row>
    <row r="38" spans="1:11" x14ac:dyDescent="0.25">
      <c r="A38" s="8">
        <v>8</v>
      </c>
      <c r="B38" s="8" t="s">
        <v>73</v>
      </c>
      <c r="C38" s="11" t="s">
        <v>74</v>
      </c>
      <c r="E38" s="12">
        <v>-826.31000000000006</v>
      </c>
      <c r="G38" s="12">
        <f t="shared" si="2"/>
        <v>-826.31000000000006</v>
      </c>
      <c r="I38" s="12"/>
      <c r="K38" s="12"/>
    </row>
    <row r="39" spans="1:11" x14ac:dyDescent="0.25">
      <c r="A39" s="8">
        <v>9</v>
      </c>
      <c r="B39" s="8" t="s">
        <v>61</v>
      </c>
      <c r="C39" s="11" t="s">
        <v>62</v>
      </c>
      <c r="E39" s="12">
        <v>-622.38</v>
      </c>
      <c r="G39" s="12">
        <f t="shared" si="2"/>
        <v>-622.38</v>
      </c>
      <c r="I39" s="12"/>
      <c r="K39" s="12"/>
    </row>
    <row r="40" spans="1:11" x14ac:dyDescent="0.25">
      <c r="A40" s="8">
        <v>10</v>
      </c>
      <c r="B40" t="s">
        <v>65</v>
      </c>
      <c r="C40" t="s">
        <v>65</v>
      </c>
      <c r="G40" s="12"/>
      <c r="I40" s="12"/>
      <c r="K40" s="12"/>
    </row>
    <row r="41" spans="1:11" x14ac:dyDescent="0.25">
      <c r="A41" s="8">
        <v>11</v>
      </c>
      <c r="G41" s="12"/>
      <c r="I41" s="12"/>
      <c r="K41" s="12"/>
    </row>
    <row r="42" spans="1:11" x14ac:dyDescent="0.25">
      <c r="A42" s="8">
        <v>12</v>
      </c>
      <c r="B42" t="s">
        <v>65</v>
      </c>
      <c r="C42" t="s">
        <v>65</v>
      </c>
      <c r="G42" s="12"/>
      <c r="I42" s="12"/>
      <c r="K42" s="12"/>
    </row>
    <row r="43" spans="1:11" ht="15.75" thickBot="1" x14ac:dyDescent="0.3">
      <c r="A43" s="8">
        <v>13</v>
      </c>
      <c r="C43" s="13" t="s">
        <v>66</v>
      </c>
      <c r="E43" s="14">
        <f>SUM(E32:E39)</f>
        <v>-1379369.1800000002</v>
      </c>
      <c r="F43" s="14">
        <f>SUM(F32:F39)</f>
        <v>0</v>
      </c>
      <c r="G43" s="14">
        <f>SUM(G32:G39)</f>
        <v>-1379369.1800000002</v>
      </c>
      <c r="I43" s="12"/>
      <c r="K43" s="12"/>
    </row>
    <row r="44" spans="1:11" ht="15.75" thickTop="1" x14ac:dyDescent="0.25">
      <c r="I44" s="12"/>
      <c r="K44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0" workbookViewId="0">
      <selection activeCell="A27" sqref="A27:G27"/>
    </sheetView>
  </sheetViews>
  <sheetFormatPr defaultRowHeight="15" x14ac:dyDescent="0.25"/>
  <cols>
    <col min="1" max="2" width="10.5703125" customWidth="1"/>
    <col min="3" max="3" width="45.5703125" customWidth="1"/>
    <col min="4" max="4" width="10.5703125" customWidth="1"/>
    <col min="5" max="7" width="20.5703125" customWidth="1"/>
    <col min="10" max="10" width="10.28515625" customWidth="1"/>
  </cols>
  <sheetData>
    <row r="1" spans="1:7" x14ac:dyDescent="0.25">
      <c r="A1" s="32" t="s">
        <v>27</v>
      </c>
      <c r="B1" s="32"/>
      <c r="C1" s="32"/>
      <c r="D1" s="32"/>
      <c r="E1" s="32"/>
      <c r="F1" s="32"/>
      <c r="G1" s="32"/>
    </row>
    <row r="2" spans="1:7" x14ac:dyDescent="0.25">
      <c r="A2" s="32" t="s">
        <v>28</v>
      </c>
      <c r="B2" s="32"/>
      <c r="C2" s="32"/>
      <c r="D2" s="32"/>
      <c r="E2" s="32"/>
      <c r="F2" s="32"/>
      <c r="G2" s="32"/>
    </row>
    <row r="3" spans="1:7" x14ac:dyDescent="0.25">
      <c r="A3" s="32" t="s">
        <v>29</v>
      </c>
      <c r="B3" s="32"/>
      <c r="C3" s="32"/>
      <c r="D3" s="32"/>
      <c r="E3" s="32"/>
      <c r="F3" s="32"/>
      <c r="G3" s="32"/>
    </row>
    <row r="4" spans="1:7" x14ac:dyDescent="0.25">
      <c r="A4" s="32" t="s">
        <v>30</v>
      </c>
      <c r="B4" s="32"/>
      <c r="C4" s="32"/>
      <c r="D4" s="32"/>
      <c r="E4" s="32"/>
      <c r="F4" s="32"/>
      <c r="G4" s="32"/>
    </row>
    <row r="5" spans="1:7" ht="38.25" x14ac:dyDescent="0.25">
      <c r="A5" s="2" t="s">
        <v>31</v>
      </c>
      <c r="B5" s="2" t="s">
        <v>32</v>
      </c>
      <c r="C5" s="3" t="s">
        <v>33</v>
      </c>
      <c r="D5" s="4" t="s">
        <v>34</v>
      </c>
      <c r="E5" s="2" t="s">
        <v>35</v>
      </c>
      <c r="F5" s="2" t="s">
        <v>36</v>
      </c>
      <c r="G5" s="2" t="s">
        <v>37</v>
      </c>
    </row>
    <row r="6" spans="1:7" x14ac:dyDescent="0.25">
      <c r="A6" s="5" t="s">
        <v>38</v>
      </c>
      <c r="B6" s="5" t="s">
        <v>39</v>
      </c>
      <c r="C6" s="6" t="s">
        <v>40</v>
      </c>
      <c r="D6" s="6" t="s">
        <v>41</v>
      </c>
      <c r="E6" s="7" t="s">
        <v>42</v>
      </c>
      <c r="F6" s="7" t="s">
        <v>43</v>
      </c>
      <c r="G6" s="7" t="s">
        <v>44</v>
      </c>
    </row>
    <row r="7" spans="1:7" x14ac:dyDescent="0.25">
      <c r="A7" s="8">
        <v>1</v>
      </c>
      <c r="B7" s="1"/>
      <c r="C7" s="9"/>
      <c r="D7" s="9"/>
      <c r="E7" s="10"/>
      <c r="F7" s="10"/>
      <c r="G7" s="10"/>
    </row>
    <row r="8" spans="1:7" x14ac:dyDescent="0.25">
      <c r="A8" s="8">
        <v>2</v>
      </c>
      <c r="B8" s="8" t="s">
        <v>45</v>
      </c>
      <c r="C8" s="11" t="s">
        <v>46</v>
      </c>
      <c r="D8" s="11"/>
      <c r="E8" s="12">
        <v>59857.51</v>
      </c>
      <c r="F8" s="12"/>
      <c r="G8" s="12">
        <f t="shared" ref="G8:G14" si="0">SUM(E8:F8)</f>
        <v>59857.51</v>
      </c>
    </row>
    <row r="9" spans="1:7" x14ac:dyDescent="0.25">
      <c r="A9" s="8">
        <v>3</v>
      </c>
      <c r="B9" s="8" t="s">
        <v>47</v>
      </c>
      <c r="C9" s="11" t="s">
        <v>48</v>
      </c>
      <c r="D9" s="11"/>
      <c r="E9" s="12">
        <v>119769.47</v>
      </c>
      <c r="F9" s="12"/>
      <c r="G9" s="12">
        <f t="shared" si="0"/>
        <v>119769.47</v>
      </c>
    </row>
    <row r="10" spans="1:7" x14ac:dyDescent="0.25">
      <c r="A10" s="8">
        <v>4</v>
      </c>
      <c r="B10" s="8" t="s">
        <v>67</v>
      </c>
      <c r="C10" s="11" t="s">
        <v>68</v>
      </c>
      <c r="E10" s="12">
        <v>4962.32</v>
      </c>
      <c r="F10" s="12"/>
      <c r="G10" s="12">
        <f t="shared" si="0"/>
        <v>4962.32</v>
      </c>
    </row>
    <row r="11" spans="1:7" x14ac:dyDescent="0.25">
      <c r="A11" s="8">
        <v>5</v>
      </c>
      <c r="B11" s="8" t="s">
        <v>51</v>
      </c>
      <c r="C11" s="11" t="s">
        <v>52</v>
      </c>
      <c r="E11" s="12">
        <v>43173.130000000005</v>
      </c>
      <c r="F11" s="12"/>
      <c r="G11" s="12">
        <f t="shared" si="0"/>
        <v>43173.130000000005</v>
      </c>
    </row>
    <row r="12" spans="1:7" x14ac:dyDescent="0.25">
      <c r="A12" s="8">
        <v>6</v>
      </c>
      <c r="B12" s="8" t="s">
        <v>53</v>
      </c>
      <c r="C12" s="11" t="s">
        <v>54</v>
      </c>
      <c r="E12" s="12">
        <v>958.2</v>
      </c>
      <c r="F12" s="12"/>
      <c r="G12" s="12">
        <f t="shared" si="0"/>
        <v>958.2</v>
      </c>
    </row>
    <row r="13" spans="1:7" x14ac:dyDescent="0.25">
      <c r="A13" s="8">
        <v>7</v>
      </c>
      <c r="B13" s="8" t="s">
        <v>57</v>
      </c>
      <c r="C13" s="11" t="s">
        <v>58</v>
      </c>
      <c r="E13" s="12">
        <v>46339.19</v>
      </c>
      <c r="F13" s="12"/>
      <c r="G13" s="12">
        <f t="shared" si="0"/>
        <v>46339.19</v>
      </c>
    </row>
    <row r="14" spans="1:7" x14ac:dyDescent="0.25">
      <c r="A14" s="8">
        <v>8</v>
      </c>
      <c r="B14" s="8" t="s">
        <v>61</v>
      </c>
      <c r="C14" s="11" t="s">
        <v>62</v>
      </c>
      <c r="E14" s="12">
        <v>11149.11</v>
      </c>
      <c r="F14" s="12"/>
      <c r="G14" s="12">
        <f t="shared" si="0"/>
        <v>11149.11</v>
      </c>
    </row>
    <row r="15" spans="1:7" x14ac:dyDescent="0.25">
      <c r="A15" s="8">
        <v>9</v>
      </c>
    </row>
    <row r="16" spans="1:7" x14ac:dyDescent="0.25">
      <c r="A16" s="8">
        <v>10</v>
      </c>
    </row>
    <row r="17" spans="1:7" x14ac:dyDescent="0.25">
      <c r="A17" s="8">
        <v>11</v>
      </c>
    </row>
    <row r="18" spans="1:7" ht="15.75" thickBot="1" x14ac:dyDescent="0.3">
      <c r="A18" s="8">
        <v>12</v>
      </c>
      <c r="C18" s="13" t="s">
        <v>63</v>
      </c>
      <c r="D18" s="13"/>
      <c r="E18" s="14">
        <f>SUM(E8:E14)</f>
        <v>286208.93000000005</v>
      </c>
      <c r="F18" s="14">
        <f>SUM(F8:F14)</f>
        <v>0</v>
      </c>
      <c r="G18" s="14">
        <f>SUM(G8:G14)</f>
        <v>286208.93000000005</v>
      </c>
    </row>
    <row r="19" spans="1:7" ht="15.75" thickTop="1" x14ac:dyDescent="0.25"/>
    <row r="25" spans="1:7" x14ac:dyDescent="0.25">
      <c r="A25" s="32" t="s">
        <v>27</v>
      </c>
      <c r="B25" s="32"/>
      <c r="C25" s="32"/>
      <c r="D25" s="32"/>
      <c r="E25" s="32"/>
      <c r="F25" s="32"/>
      <c r="G25" s="32"/>
    </row>
    <row r="26" spans="1:7" x14ac:dyDescent="0.25">
      <c r="A26" s="32" t="s">
        <v>28</v>
      </c>
      <c r="B26" s="32"/>
      <c r="C26" s="32"/>
      <c r="D26" s="32"/>
      <c r="E26" s="32"/>
      <c r="F26" s="32"/>
      <c r="G26" s="32"/>
    </row>
    <row r="27" spans="1:7" ht="14.45" customHeight="1" x14ac:dyDescent="0.25">
      <c r="A27" s="32" t="s">
        <v>64</v>
      </c>
      <c r="B27" s="32"/>
      <c r="C27" s="32"/>
      <c r="D27" s="32"/>
      <c r="E27" s="32"/>
      <c r="F27" s="32"/>
      <c r="G27" s="32"/>
    </row>
    <row r="28" spans="1:7" x14ac:dyDescent="0.25">
      <c r="A28" s="32" t="s">
        <v>30</v>
      </c>
      <c r="B28" s="32"/>
      <c r="C28" s="32"/>
      <c r="D28" s="32"/>
      <c r="E28" s="32"/>
      <c r="F28" s="32"/>
      <c r="G28" s="32"/>
    </row>
    <row r="29" spans="1:7" ht="38.2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2" t="s">
        <v>35</v>
      </c>
      <c r="F29" s="2" t="s">
        <v>36</v>
      </c>
      <c r="G29" s="2" t="s">
        <v>37</v>
      </c>
    </row>
    <row r="30" spans="1:7" x14ac:dyDescent="0.25">
      <c r="A30" s="5" t="s">
        <v>38</v>
      </c>
      <c r="B30" s="5" t="s">
        <v>39</v>
      </c>
      <c r="C30" s="6" t="s">
        <v>40</v>
      </c>
      <c r="D30" s="6" t="s">
        <v>41</v>
      </c>
      <c r="E30" s="7" t="s">
        <v>42</v>
      </c>
      <c r="F30" s="7" t="s">
        <v>43</v>
      </c>
      <c r="G30" s="7" t="s">
        <v>44</v>
      </c>
    </row>
    <row r="31" spans="1:7" x14ac:dyDescent="0.25">
      <c r="A31" s="8">
        <v>1</v>
      </c>
      <c r="B31" s="1"/>
      <c r="C31" s="9"/>
      <c r="D31" s="9"/>
      <c r="E31" s="10"/>
      <c r="F31" s="10"/>
      <c r="G31" s="10"/>
    </row>
    <row r="32" spans="1:7" x14ac:dyDescent="0.25">
      <c r="A32" s="8">
        <v>2</v>
      </c>
      <c r="B32" s="8" t="s">
        <v>45</v>
      </c>
      <c r="C32" s="11" t="s">
        <v>46</v>
      </c>
      <c r="E32" s="12">
        <v>-2528.08</v>
      </c>
      <c r="G32" s="12">
        <f t="shared" ref="G32:G37" si="1">SUM(E32:F32)</f>
        <v>-2528.08</v>
      </c>
    </row>
    <row r="33" spans="1:11" x14ac:dyDescent="0.25">
      <c r="A33" s="8">
        <v>3</v>
      </c>
      <c r="B33" s="8" t="s">
        <v>47</v>
      </c>
      <c r="C33" s="11" t="s">
        <v>48</v>
      </c>
      <c r="E33" s="12">
        <v>-5525.83</v>
      </c>
      <c r="G33" s="12">
        <f t="shared" si="1"/>
        <v>-5525.83</v>
      </c>
    </row>
    <row r="34" spans="1:11" x14ac:dyDescent="0.25">
      <c r="A34" s="8">
        <v>4</v>
      </c>
      <c r="B34" s="8" t="s">
        <v>67</v>
      </c>
      <c r="C34" s="11" t="s">
        <v>68</v>
      </c>
      <c r="E34" s="12">
        <v>-49.62</v>
      </c>
      <c r="G34" s="12">
        <f t="shared" si="1"/>
        <v>-49.62</v>
      </c>
      <c r="I34" s="10"/>
      <c r="J34" s="10"/>
      <c r="K34" s="10"/>
    </row>
    <row r="35" spans="1:11" x14ac:dyDescent="0.25">
      <c r="A35" s="8">
        <v>5</v>
      </c>
      <c r="B35" s="8" t="s">
        <v>51</v>
      </c>
      <c r="C35" s="11" t="s">
        <v>52</v>
      </c>
      <c r="E35" s="12">
        <v>-15943.23</v>
      </c>
      <c r="G35" s="12">
        <f t="shared" si="1"/>
        <v>-15943.23</v>
      </c>
    </row>
    <row r="36" spans="1:11" x14ac:dyDescent="0.25">
      <c r="A36" s="8">
        <v>6</v>
      </c>
      <c r="B36" s="8" t="s">
        <v>57</v>
      </c>
      <c r="C36" s="11" t="s">
        <v>58</v>
      </c>
      <c r="E36" s="12">
        <v>-4930.1200000000035</v>
      </c>
      <c r="G36" s="12">
        <f t="shared" si="1"/>
        <v>-4930.1200000000035</v>
      </c>
    </row>
    <row r="37" spans="1:11" x14ac:dyDescent="0.25">
      <c r="A37" s="8">
        <v>7</v>
      </c>
      <c r="B37" s="8" t="s">
        <v>61</v>
      </c>
      <c r="C37" s="11" t="s">
        <v>62</v>
      </c>
      <c r="E37" s="12">
        <v>-1707.27</v>
      </c>
      <c r="G37" s="12">
        <f t="shared" si="1"/>
        <v>-1707.27</v>
      </c>
      <c r="I37" s="12"/>
      <c r="K37" s="12"/>
    </row>
    <row r="38" spans="1:11" x14ac:dyDescent="0.25">
      <c r="A38" s="8">
        <v>8</v>
      </c>
      <c r="B38" t="s">
        <v>65</v>
      </c>
      <c r="C38" t="s">
        <v>65</v>
      </c>
      <c r="G38" s="12"/>
      <c r="I38" s="12"/>
      <c r="K38" s="12"/>
    </row>
    <row r="39" spans="1:11" x14ac:dyDescent="0.25">
      <c r="A39" s="8">
        <v>9</v>
      </c>
      <c r="G39" s="12"/>
      <c r="I39" s="12"/>
      <c r="K39" s="12"/>
    </row>
    <row r="40" spans="1:11" x14ac:dyDescent="0.25">
      <c r="A40" s="8">
        <v>10</v>
      </c>
      <c r="B40" t="s">
        <v>65</v>
      </c>
      <c r="C40" t="s">
        <v>65</v>
      </c>
      <c r="G40" s="12"/>
      <c r="I40" s="12"/>
      <c r="K40" s="12"/>
    </row>
    <row r="41" spans="1:11" ht="15.75" thickBot="1" x14ac:dyDescent="0.3">
      <c r="A41" s="8">
        <v>11</v>
      </c>
      <c r="C41" s="13" t="s">
        <v>66</v>
      </c>
      <c r="E41" s="14">
        <f>SUM(E32:E37)</f>
        <v>-30684.15</v>
      </c>
      <c r="F41" s="14">
        <f>SUM(F32:F37)</f>
        <v>0</v>
      </c>
      <c r="G41" s="14">
        <f>SUM(G32:G37)</f>
        <v>-30684.15</v>
      </c>
      <c r="I41" s="12"/>
      <c r="J41" s="12"/>
      <c r="K41" s="12"/>
    </row>
    <row r="42" spans="1:11" ht="15.75" thickTop="1" x14ac:dyDescent="0.25">
      <c r="I42" s="12"/>
      <c r="K42" s="12"/>
    </row>
  </sheetData>
  <mergeCells count="8">
    <mergeCell ref="A25:G25"/>
    <mergeCell ref="A26:G26"/>
    <mergeCell ref="A27:G27"/>
    <mergeCell ref="A28:G28"/>
    <mergeCell ref="A1:G1"/>
    <mergeCell ref="A2:G2"/>
    <mergeCell ref="A3:G3"/>
    <mergeCell ref="A4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E4D686-96FD-40E6-AEA4-D140C52E7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850CDB-8F07-4708-99A9-9FFA3474045E}">
  <ds:schemaRefs>
    <ds:schemaRef ds:uri="cc29f954-72e5-4988-94c8-6074c4013ef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219c5758-d311-4f49-8eb7-a0c37216249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77B0DD-B9AE-45B8-8990-CDDA55D618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Exhibit PSC 3-15</vt:lpstr>
      <vt:lpstr>Summary</vt:lpstr>
      <vt:lpstr>Airview</vt:lpstr>
      <vt:lpstr>Arcadia_Pines</vt:lpstr>
      <vt:lpstr>Brocklyn</vt:lpstr>
      <vt:lpstr>Carriage_Park</vt:lpstr>
      <vt:lpstr>Darlington_Creek</vt:lpstr>
      <vt:lpstr>Delaplain_Disposal</vt:lpstr>
      <vt:lpstr>Fox_Run</vt:lpstr>
      <vt:lpstr>Golden_Acres</vt:lpstr>
      <vt:lpstr>Great_Oaks</vt:lpstr>
      <vt:lpstr>Herrington_Haven</vt:lpstr>
      <vt:lpstr>Kingswood</vt:lpstr>
      <vt:lpstr>Lake_Columbia</vt:lpstr>
      <vt:lpstr>LH_Treatment</vt:lpstr>
      <vt:lpstr>Marshall_Ridge</vt:lpstr>
      <vt:lpstr>Persimmon_Ridge</vt:lpstr>
      <vt:lpstr>River_Bluffs</vt:lpstr>
      <vt:lpstr>Springcrest</vt:lpstr>
      <vt:lpstr>Timberland</vt:lpstr>
      <vt:lpstr>Woodland_Acres</vt:lpstr>
      <vt:lpstr>Randview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O'Neill</dc:creator>
  <cp:keywords/>
  <dc:description/>
  <cp:lastModifiedBy>INGLE, KERRY</cp:lastModifiedBy>
  <cp:revision/>
  <dcterms:created xsi:type="dcterms:W3CDTF">2023-06-07T20:12:04Z</dcterms:created>
  <dcterms:modified xsi:type="dcterms:W3CDTF">2023-06-15T21:11:34Z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