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luegrass Water\2022-00432 Rate Case\Application Documents\Rate Application &amp; Exhibits\Public Exhibits\"/>
    </mc:Choice>
  </mc:AlternateContent>
  <bookViews>
    <workbookView xWindow="0" yWindow="0" windowWidth="19425" windowHeight="8580"/>
  </bookViews>
  <sheets>
    <sheet name="Exhibit 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G51" i="1"/>
  <c r="H47" i="1"/>
  <c r="I47" i="1" s="1"/>
  <c r="H46" i="1"/>
  <c r="I46" i="1" s="1"/>
  <c r="H45" i="1"/>
  <c r="I45" i="1" s="1"/>
  <c r="I44" i="1"/>
  <c r="H44" i="1"/>
  <c r="H43" i="1"/>
  <c r="I43" i="1" s="1"/>
  <c r="H42" i="1"/>
  <c r="I42" i="1" s="1"/>
  <c r="I41" i="1"/>
  <c r="H41" i="1"/>
  <c r="I40" i="1"/>
  <c r="H40" i="1"/>
  <c r="H39" i="1"/>
  <c r="I39" i="1" s="1"/>
  <c r="H38" i="1"/>
  <c r="I38" i="1" s="1"/>
  <c r="I37" i="1"/>
  <c r="H37" i="1"/>
  <c r="I36" i="1"/>
  <c r="H36" i="1"/>
  <c r="H35" i="1"/>
  <c r="I35" i="1" s="1"/>
  <c r="H34" i="1"/>
  <c r="I34" i="1" s="1"/>
  <c r="I33" i="1"/>
  <c r="H33" i="1"/>
  <c r="H30" i="1"/>
  <c r="I30" i="1" s="1"/>
  <c r="I29" i="1"/>
  <c r="H29" i="1"/>
  <c r="I28" i="1"/>
  <c r="H28" i="1"/>
  <c r="H27" i="1"/>
  <c r="I27" i="1" s="1"/>
  <c r="H26" i="1"/>
  <c r="I26" i="1" s="1"/>
  <c r="I25" i="1"/>
  <c r="H25" i="1"/>
  <c r="H22" i="1"/>
  <c r="I22" i="1" s="1"/>
  <c r="I21" i="1"/>
  <c r="H21" i="1"/>
  <c r="I20" i="1"/>
  <c r="H20" i="1"/>
  <c r="H19" i="1"/>
  <c r="I19" i="1" s="1"/>
  <c r="H18" i="1"/>
  <c r="I18" i="1" s="1"/>
  <c r="I17" i="1"/>
  <c r="H17" i="1"/>
  <c r="I16" i="1"/>
  <c r="H16" i="1"/>
  <c r="H15" i="1"/>
  <c r="I15" i="1" s="1"/>
  <c r="H14" i="1"/>
  <c r="I14" i="1" s="1"/>
  <c r="I13" i="1"/>
  <c r="H13" i="1"/>
  <c r="I12" i="1"/>
  <c r="H12" i="1"/>
  <c r="H11" i="1"/>
  <c r="I11" i="1" s="1"/>
  <c r="H10" i="1"/>
  <c r="I10" i="1" s="1"/>
  <c r="I9" i="1"/>
  <c r="H9" i="1"/>
  <c r="H5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2" i="1"/>
  <c r="A1" i="1"/>
  <c r="I51" i="1" l="1"/>
</calcChain>
</file>

<file path=xl/sharedStrings.xml><?xml version="1.0" encoding="utf-8"?>
<sst xmlns="http://schemas.openxmlformats.org/spreadsheetml/2006/main" count="130" uniqueCount="66">
  <si>
    <t>Information About Plant Additions for Pro Forma Adjustment</t>
  </si>
  <si>
    <t>Line Number</t>
  </si>
  <si>
    <t>NARUC Account</t>
  </si>
  <si>
    <t>Project Description</t>
  </si>
  <si>
    <t>Asset Description</t>
  </si>
  <si>
    <t>Actual or Estimated Start Up Date</t>
  </si>
  <si>
    <t>Estimated Completion Date</t>
  </si>
  <si>
    <t>Total Estimated Cost</t>
  </si>
  <si>
    <t>Estimated Costs by Year</t>
  </si>
  <si>
    <t>Costs Incurred to Date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</si>
  <si>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</si>
  <si>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</si>
  <si>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</si>
  <si>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</si>
  <si>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</si>
  <si>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</si>
  <si>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</si>
  <si>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</si>
  <si>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</si>
  <si>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</si>
  <si>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WOODLAND ACRES</t>
  </si>
  <si>
    <t>372.000</t>
  </si>
  <si>
    <t>MBBR</t>
  </si>
  <si>
    <t>Blowers and controls for MBBRs</t>
  </si>
  <si>
    <t>311.000</t>
  </si>
  <si>
    <t>Blower Pad</t>
  </si>
  <si>
    <t>Blower discharge header piping, calves, appurtenances</t>
  </si>
  <si>
    <t>MBBR assemblies (complete)</t>
  </si>
  <si>
    <t>Electrical distribution for MBBR</t>
  </si>
  <si>
    <t>Peracetic Acid Disinfection</t>
  </si>
  <si>
    <t>Peracetic acid equipment and pad</t>
  </si>
  <si>
    <t>Electrical distribution for PAA</t>
  </si>
  <si>
    <t>Wet Weather Overflow Prevention</t>
  </si>
  <si>
    <t>Wet Weather Tank and Pad</t>
  </si>
  <si>
    <t>Wet Weather Valves, Grinder piping, return piping</t>
  </si>
  <si>
    <t>Wet Weather Diffusers</t>
  </si>
  <si>
    <t>Wet Weather Blower and Pad</t>
  </si>
  <si>
    <t>Wet Weather air piping</t>
  </si>
  <si>
    <t>363.000</t>
  </si>
  <si>
    <t>Wet Weather Grinder pump and control</t>
  </si>
  <si>
    <t>Electrical distribution for WWOP</t>
  </si>
  <si>
    <t>PERSIMMON RIDGE</t>
  </si>
  <si>
    <t>Airlifts, Blowers, Diffusers, Sieves, Controls</t>
  </si>
  <si>
    <t>Lagoon Penetrations for MBBR, Suction and Discharge</t>
  </si>
  <si>
    <t>MBBR Suction and Discharge yard piping</t>
  </si>
  <si>
    <t>Air piping to Chlorine contact Tank</t>
  </si>
  <si>
    <t>Site Work</t>
  </si>
  <si>
    <t>Miscellaneous Electrical Distribution</t>
  </si>
  <si>
    <t>HERRINGTON HAVEN</t>
  </si>
  <si>
    <t>Blowers and Controls for New MBBR Assemblies (2 each)</t>
  </si>
  <si>
    <t>Blower Discharge Header Piping, Valves, Appurtenances</t>
  </si>
  <si>
    <t>MBBR Assemblies Complete (3 each)</t>
  </si>
  <si>
    <t>Electrical Distribution for MBBR Treatment System</t>
  </si>
  <si>
    <t>PAA Equipment and Pad</t>
  </si>
  <si>
    <t>Electrical Distribution for PAA Disinfection System</t>
  </si>
  <si>
    <t>Solids Processing (Digester) System</t>
  </si>
  <si>
    <t>Digester Tank and Pad</t>
  </si>
  <si>
    <t>Digester Valves, Decant Piping, Grinder FM Piping, Air Piping</t>
  </si>
  <si>
    <t>Digester Diffusers</t>
  </si>
  <si>
    <t>Digester Blower and Blower Pad</t>
  </si>
  <si>
    <t>Digester WAS/RAS Piping</t>
  </si>
  <si>
    <t>Digester System Grinder Pump and Control Panel</t>
  </si>
  <si>
    <t>Electrical Distribution for Digester System</t>
  </si>
  <si>
    <t>General Plant</t>
  </si>
  <si>
    <t>All Weather Gravel Access Road for All Three New Systems</t>
  </si>
  <si>
    <t>TOTAL PROPOSED PLANT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</si>
</sst>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6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8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6" fontId="3" fillId="0" borderId="0" xfId="3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164" fontId="2" fillId="0" borderId="4" xfId="2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brown\AppData\Local\Microsoft\Windows\INetCache\Content.Outlook\4F16C525\KY_Exhibits_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xhibit-10"/>
      <sheetName val="Exhibit-15"/>
      <sheetName val="Exhibit-17"/>
      <sheetName val="Exhibit-18"/>
      <sheetName val="Exhibit-20"/>
      <sheetName val="Exhibit-26"/>
      <sheetName val="Exhibit-27"/>
      <sheetName val="BT-1"/>
      <sheetName val="BT-2"/>
      <sheetName val="BT-3"/>
      <sheetName val="BT-4"/>
      <sheetName val="BT-5"/>
      <sheetName val="BT-6"/>
      <sheetName val="BT-7"/>
      <sheetName val="BT-8"/>
      <sheetName val="BT-9"/>
      <sheetName val="BT-10"/>
      <sheetName val="BT-11"/>
      <sheetName val="BT-12"/>
      <sheetName val="BT-14"/>
      <sheetName val="RoR"/>
    </sheetNames>
    <sheetDataSet>
      <sheetData sheetId="0">
        <row r="1">
          <cell r="A1" t="str">
            <v>Bluegrass Water Utility Operating Company, Inc.</v>
          </cell>
        </row>
        <row r="2">
          <cell r="A2" t="str">
            <v>KY PSC Case No. 2022-00432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G4" sqref="G4:G5"/>
    </sheetView>
  </sheetViews>
  <sheetFormatPr defaultColWidth="8" defaultRowHeight="12.75" x14ac:dyDescent="0.25"/>
  <cols>
    <col min="1" max="2" width="9.25" style="7" customWidth="1"/>
    <col min="3" max="3" width="38.5" style="1" bestFit="1" customWidth="1"/>
    <col min="4" max="4" width="43.25" style="1" bestFit="1" customWidth="1"/>
    <col min="5" max="11" width="13.75" style="1" customWidth="1"/>
    <col min="12" max="12" width="42.125" style="1" bestFit="1" customWidth="1"/>
    <col min="13" max="13" width="9.625" style="1" bestFit="1" customWidth="1"/>
    <col min="14" max="16384" width="8" style="1"/>
  </cols>
  <sheetData>
    <row r="1" spans="1:11" ht="15" customHeight="1" x14ac:dyDescent="0.25">
      <c r="A1" s="23" t="str">
        <f>[1]Template!A1</f>
        <v>Bluegrass Water Utility Operating Company, Inc.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 x14ac:dyDescent="0.25">
      <c r="A2" s="23" t="str">
        <f>[1]Template!A2</f>
        <v>KY PSC Case No. 2022-00432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2" customFormat="1" ht="36" customHeight="1" x14ac:dyDescent="0.25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0" t="s">
        <v>8</v>
      </c>
      <c r="I4" s="20"/>
      <c r="J4" s="20"/>
      <c r="K4" s="21" t="s">
        <v>9</v>
      </c>
    </row>
    <row r="5" spans="1:11" s="2" customFormat="1" ht="15" customHeight="1" x14ac:dyDescent="0.25">
      <c r="A5" s="22"/>
      <c r="B5" s="22"/>
      <c r="C5" s="22"/>
      <c r="D5" s="22"/>
      <c r="E5" s="22"/>
      <c r="F5" s="22"/>
      <c r="G5" s="22"/>
      <c r="H5" s="3">
        <v>2023</v>
      </c>
      <c r="I5" s="3">
        <v>2024</v>
      </c>
      <c r="J5" s="3">
        <v>2025</v>
      </c>
      <c r="K5" s="22"/>
    </row>
    <row r="6" spans="1:11" ht="15" customHeight="1" x14ac:dyDescent="0.25">
      <c r="A6" s="4" t="s">
        <v>10</v>
      </c>
      <c r="B6" s="4" t="s">
        <v>11</v>
      </c>
      <c r="C6" s="5" t="s">
        <v>12</v>
      </c>
      <c r="D6" s="5" t="s">
        <v>13</v>
      </c>
      <c r="E6" s="6" t="s">
        <v>14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18</v>
      </c>
      <c r="K6" s="6" t="s">
        <v>19</v>
      </c>
    </row>
    <row r="7" spans="1:11" ht="15" customHeight="1" x14ac:dyDescent="0.25">
      <c r="A7" s="7">
        <v>1</v>
      </c>
      <c r="C7" s="8"/>
      <c r="D7" s="8"/>
      <c r="E7" s="8"/>
      <c r="F7" s="8"/>
      <c r="G7" s="8"/>
      <c r="H7" s="8"/>
      <c r="K7" s="8"/>
    </row>
    <row r="8" spans="1:11" ht="15" customHeight="1" x14ac:dyDescent="0.25">
      <c r="A8" s="7">
        <f>A7+1</f>
        <v>2</v>
      </c>
      <c r="C8" s="9" t="s">
        <v>20</v>
      </c>
      <c r="E8" s="10"/>
      <c r="F8" s="10"/>
      <c r="G8" s="10"/>
      <c r="H8" s="11"/>
      <c r="I8" s="11"/>
      <c r="J8" s="11"/>
      <c r="K8" s="11"/>
    </row>
    <row r="9" spans="1:11" ht="15" customHeight="1" x14ac:dyDescent="0.25">
      <c r="A9" s="7">
        <f t="shared" ref="A9:A54" si="0">A8+1</f>
        <v>3</v>
      </c>
      <c r="B9" s="12" t="s">
        <v>21</v>
      </c>
      <c r="C9" s="1" t="s">
        <v>22</v>
      </c>
      <c r="D9" s="1" t="s">
        <v>23</v>
      </c>
      <c r="E9" s="10">
        <v>45169</v>
      </c>
      <c r="F9" s="10">
        <v>45473</v>
      </c>
      <c r="G9" s="11">
        <v>74300</v>
      </c>
      <c r="H9" s="11">
        <f>$G9*(12-MONTH(E9))/(ROUND((F9-E9)/30,0))</f>
        <v>29720</v>
      </c>
      <c r="I9" s="11">
        <f>G9-H9</f>
        <v>44580</v>
      </c>
      <c r="J9" s="11">
        <v>0</v>
      </c>
      <c r="K9" s="11">
        <v>0</v>
      </c>
    </row>
    <row r="10" spans="1:11" ht="15" customHeight="1" x14ac:dyDescent="0.25">
      <c r="A10" s="7">
        <f t="shared" si="0"/>
        <v>4</v>
      </c>
      <c r="B10" s="12" t="s">
        <v>24</v>
      </c>
      <c r="C10" s="1" t="s">
        <v>22</v>
      </c>
      <c r="D10" s="1" t="s">
        <v>25</v>
      </c>
      <c r="E10" s="10">
        <v>45169</v>
      </c>
      <c r="F10" s="10">
        <v>45473</v>
      </c>
      <c r="G10" s="11">
        <v>1500</v>
      </c>
      <c r="H10" s="11">
        <f t="shared" ref="H10:H22" si="1">$G10*(12-MONTH(E10))/(ROUND((F10-E10)/30,0))</f>
        <v>600</v>
      </c>
      <c r="I10" s="11">
        <f t="shared" ref="I10:I22" si="2">G10-H10</f>
        <v>900</v>
      </c>
      <c r="J10" s="11">
        <v>0</v>
      </c>
      <c r="K10" s="11">
        <v>0</v>
      </c>
    </row>
    <row r="11" spans="1:11" ht="15" customHeight="1" x14ac:dyDescent="0.25">
      <c r="A11" s="7">
        <f t="shared" si="0"/>
        <v>5</v>
      </c>
      <c r="B11" s="12" t="s">
        <v>21</v>
      </c>
      <c r="C11" s="1" t="s">
        <v>22</v>
      </c>
      <c r="D11" s="1" t="s">
        <v>26</v>
      </c>
      <c r="E11" s="10">
        <v>45169</v>
      </c>
      <c r="F11" s="10">
        <v>45473</v>
      </c>
      <c r="G11" s="11">
        <v>10000</v>
      </c>
      <c r="H11" s="11">
        <f t="shared" si="1"/>
        <v>4000</v>
      </c>
      <c r="I11" s="11">
        <f t="shared" si="2"/>
        <v>6000</v>
      </c>
      <c r="J11" s="11">
        <v>0</v>
      </c>
      <c r="K11" s="11">
        <v>0</v>
      </c>
    </row>
    <row r="12" spans="1:11" ht="15" customHeight="1" x14ac:dyDescent="0.25">
      <c r="A12" s="7">
        <f t="shared" si="0"/>
        <v>6</v>
      </c>
      <c r="B12" s="12" t="s">
        <v>21</v>
      </c>
      <c r="C12" s="1" t="s">
        <v>22</v>
      </c>
      <c r="D12" s="1" t="s">
        <v>27</v>
      </c>
      <c r="E12" s="10">
        <v>45169</v>
      </c>
      <c r="F12" s="10">
        <v>45473</v>
      </c>
      <c r="G12" s="11">
        <v>98500</v>
      </c>
      <c r="H12" s="11">
        <f t="shared" si="1"/>
        <v>39400</v>
      </c>
      <c r="I12" s="11">
        <f t="shared" si="2"/>
        <v>59100</v>
      </c>
      <c r="J12" s="11">
        <v>0</v>
      </c>
      <c r="K12" s="11">
        <v>0</v>
      </c>
    </row>
    <row r="13" spans="1:11" ht="15" customHeight="1" x14ac:dyDescent="0.25">
      <c r="A13" s="7">
        <f t="shared" si="0"/>
        <v>7</v>
      </c>
      <c r="B13" s="12" t="s">
        <v>24</v>
      </c>
      <c r="C13" s="1" t="s">
        <v>22</v>
      </c>
      <c r="D13" s="1" t="s">
        <v>28</v>
      </c>
      <c r="E13" s="10">
        <v>45169</v>
      </c>
      <c r="F13" s="10">
        <v>45473</v>
      </c>
      <c r="G13" s="11">
        <v>20000</v>
      </c>
      <c r="H13" s="11">
        <f t="shared" si="1"/>
        <v>8000</v>
      </c>
      <c r="I13" s="11">
        <f t="shared" si="2"/>
        <v>12000</v>
      </c>
      <c r="J13" s="11">
        <v>0</v>
      </c>
      <c r="K13" s="11">
        <v>0</v>
      </c>
    </row>
    <row r="14" spans="1:11" ht="15" customHeight="1" x14ac:dyDescent="0.25">
      <c r="A14" s="7">
        <f t="shared" si="0"/>
        <v>8</v>
      </c>
      <c r="B14" s="12" t="s">
        <v>21</v>
      </c>
      <c r="C14" s="1" t="s">
        <v>29</v>
      </c>
      <c r="D14" s="1" t="s">
        <v>30</v>
      </c>
      <c r="E14" s="10">
        <v>45169</v>
      </c>
      <c r="F14" s="10">
        <v>45473</v>
      </c>
      <c r="G14" s="11">
        <v>17250</v>
      </c>
      <c r="H14" s="11">
        <f t="shared" si="1"/>
        <v>6900</v>
      </c>
      <c r="I14" s="11">
        <f t="shared" si="2"/>
        <v>10350</v>
      </c>
      <c r="J14" s="11">
        <v>0</v>
      </c>
      <c r="K14" s="11">
        <v>0</v>
      </c>
    </row>
    <row r="15" spans="1:11" ht="15" customHeight="1" x14ac:dyDescent="0.25">
      <c r="A15" s="7">
        <f t="shared" si="0"/>
        <v>9</v>
      </c>
      <c r="B15" s="12" t="s">
        <v>24</v>
      </c>
      <c r="C15" s="1" t="s">
        <v>29</v>
      </c>
      <c r="D15" s="1" t="s">
        <v>31</v>
      </c>
      <c r="E15" s="10">
        <v>45169</v>
      </c>
      <c r="F15" s="10">
        <v>45473</v>
      </c>
      <c r="G15" s="11">
        <v>5000</v>
      </c>
      <c r="H15" s="11">
        <f t="shared" si="1"/>
        <v>2000</v>
      </c>
      <c r="I15" s="11">
        <f t="shared" si="2"/>
        <v>3000</v>
      </c>
      <c r="J15" s="11">
        <v>0</v>
      </c>
      <c r="K15" s="11">
        <v>0</v>
      </c>
    </row>
    <row r="16" spans="1:11" ht="15" customHeight="1" x14ac:dyDescent="0.25">
      <c r="A16" s="7">
        <f t="shared" si="0"/>
        <v>10</v>
      </c>
      <c r="B16" s="12" t="s">
        <v>24</v>
      </c>
      <c r="C16" s="1" t="s">
        <v>32</v>
      </c>
      <c r="D16" s="1" t="s">
        <v>33</v>
      </c>
      <c r="E16" s="10">
        <v>45169</v>
      </c>
      <c r="F16" s="10">
        <v>45473</v>
      </c>
      <c r="G16" s="11">
        <v>16700</v>
      </c>
      <c r="H16" s="11">
        <f t="shared" si="1"/>
        <v>6680</v>
      </c>
      <c r="I16" s="11">
        <f t="shared" si="2"/>
        <v>10020</v>
      </c>
      <c r="J16" s="11">
        <v>0</v>
      </c>
      <c r="K16" s="11">
        <v>0</v>
      </c>
    </row>
    <row r="17" spans="1:13" ht="15" customHeight="1" x14ac:dyDescent="0.25">
      <c r="A17" s="7">
        <f t="shared" si="0"/>
        <v>11</v>
      </c>
      <c r="B17" s="12" t="s">
        <v>24</v>
      </c>
      <c r="C17" s="13" t="s">
        <v>32</v>
      </c>
      <c r="D17" s="13" t="s">
        <v>34</v>
      </c>
      <c r="E17" s="10">
        <v>45169</v>
      </c>
      <c r="F17" s="10">
        <v>45473</v>
      </c>
      <c r="G17" s="11">
        <v>15000</v>
      </c>
      <c r="H17" s="11">
        <f t="shared" si="1"/>
        <v>6000</v>
      </c>
      <c r="I17" s="11">
        <f t="shared" si="2"/>
        <v>9000</v>
      </c>
      <c r="J17" s="11">
        <v>0</v>
      </c>
      <c r="K17" s="11">
        <v>0</v>
      </c>
    </row>
    <row r="18" spans="1:13" ht="15" customHeight="1" x14ac:dyDescent="0.25">
      <c r="A18" s="7">
        <f t="shared" si="0"/>
        <v>12</v>
      </c>
      <c r="B18" s="12" t="s">
        <v>21</v>
      </c>
      <c r="C18" s="13" t="s">
        <v>32</v>
      </c>
      <c r="D18" s="13" t="s">
        <v>35</v>
      </c>
      <c r="E18" s="10">
        <v>45169</v>
      </c>
      <c r="F18" s="10">
        <v>45473</v>
      </c>
      <c r="G18" s="11">
        <v>6000</v>
      </c>
      <c r="H18" s="11">
        <f t="shared" si="1"/>
        <v>2400</v>
      </c>
      <c r="I18" s="11">
        <f t="shared" si="2"/>
        <v>3600</v>
      </c>
      <c r="J18" s="11">
        <v>0</v>
      </c>
      <c r="K18" s="11">
        <v>0</v>
      </c>
    </row>
    <row r="19" spans="1:13" ht="15" customHeight="1" x14ac:dyDescent="0.25">
      <c r="A19" s="7">
        <f t="shared" si="0"/>
        <v>13</v>
      </c>
      <c r="B19" s="12" t="s">
        <v>21</v>
      </c>
      <c r="C19" s="13" t="s">
        <v>32</v>
      </c>
      <c r="D19" s="13" t="s">
        <v>36</v>
      </c>
      <c r="E19" s="10">
        <v>45169</v>
      </c>
      <c r="F19" s="10">
        <v>45473</v>
      </c>
      <c r="G19" s="11">
        <v>10000</v>
      </c>
      <c r="H19" s="11">
        <f t="shared" si="1"/>
        <v>4000</v>
      </c>
      <c r="I19" s="11">
        <f t="shared" si="2"/>
        <v>6000</v>
      </c>
      <c r="J19" s="11">
        <v>0</v>
      </c>
      <c r="K19" s="11">
        <v>0</v>
      </c>
    </row>
    <row r="20" spans="1:13" ht="15" customHeight="1" x14ac:dyDescent="0.25">
      <c r="A20" s="7">
        <f t="shared" si="0"/>
        <v>14</v>
      </c>
      <c r="B20" s="12" t="s">
        <v>24</v>
      </c>
      <c r="C20" s="13" t="s">
        <v>32</v>
      </c>
      <c r="D20" s="13" t="s">
        <v>37</v>
      </c>
      <c r="E20" s="10">
        <v>45169</v>
      </c>
      <c r="F20" s="10">
        <v>45473</v>
      </c>
      <c r="G20" s="11">
        <v>3000</v>
      </c>
      <c r="H20" s="11">
        <f t="shared" si="1"/>
        <v>1200</v>
      </c>
      <c r="I20" s="11">
        <f t="shared" si="2"/>
        <v>1800</v>
      </c>
      <c r="J20" s="11">
        <v>0</v>
      </c>
      <c r="K20" s="11">
        <v>0</v>
      </c>
      <c r="L20" s="13"/>
      <c r="M20" s="14"/>
    </row>
    <row r="21" spans="1:13" ht="15" customHeight="1" x14ac:dyDescent="0.25">
      <c r="A21" s="7">
        <f t="shared" si="0"/>
        <v>15</v>
      </c>
      <c r="B21" s="12" t="s">
        <v>38</v>
      </c>
      <c r="C21" s="13" t="s">
        <v>32</v>
      </c>
      <c r="D21" s="13" t="s">
        <v>39</v>
      </c>
      <c r="E21" s="10">
        <v>45169</v>
      </c>
      <c r="F21" s="10">
        <v>45473</v>
      </c>
      <c r="G21" s="11">
        <v>5000</v>
      </c>
      <c r="H21" s="11">
        <f t="shared" si="1"/>
        <v>2000</v>
      </c>
      <c r="I21" s="11">
        <f t="shared" si="2"/>
        <v>3000</v>
      </c>
      <c r="J21" s="11">
        <v>0</v>
      </c>
      <c r="K21" s="11">
        <v>0</v>
      </c>
      <c r="L21" s="13"/>
      <c r="M21" s="14"/>
    </row>
    <row r="22" spans="1:13" ht="15" customHeight="1" x14ac:dyDescent="0.25">
      <c r="A22" s="7">
        <f t="shared" si="0"/>
        <v>16</v>
      </c>
      <c r="B22" s="12" t="s">
        <v>24</v>
      </c>
      <c r="C22" s="13" t="s">
        <v>32</v>
      </c>
      <c r="D22" s="13" t="s">
        <v>40</v>
      </c>
      <c r="E22" s="10">
        <v>45169</v>
      </c>
      <c r="F22" s="10">
        <v>45473</v>
      </c>
      <c r="G22" s="11">
        <v>15000</v>
      </c>
      <c r="H22" s="11">
        <f t="shared" si="1"/>
        <v>6000</v>
      </c>
      <c r="I22" s="11">
        <f t="shared" si="2"/>
        <v>9000</v>
      </c>
      <c r="J22" s="11">
        <v>0</v>
      </c>
      <c r="K22" s="11">
        <v>0</v>
      </c>
      <c r="L22" s="13"/>
      <c r="M22" s="14"/>
    </row>
    <row r="23" spans="1:13" ht="15" customHeight="1" x14ac:dyDescent="0.25">
      <c r="A23" s="7">
        <f t="shared" si="0"/>
        <v>17</v>
      </c>
      <c r="B23" s="12"/>
      <c r="C23" s="13"/>
      <c r="D23" s="13"/>
      <c r="E23" s="10"/>
      <c r="F23" s="10"/>
      <c r="G23" s="11"/>
      <c r="H23" s="11"/>
      <c r="I23" s="11"/>
      <c r="J23" s="11"/>
      <c r="K23" s="11"/>
      <c r="L23" s="13"/>
      <c r="M23" s="14"/>
    </row>
    <row r="24" spans="1:13" ht="15" customHeight="1" x14ac:dyDescent="0.25">
      <c r="A24" s="7">
        <f t="shared" si="0"/>
        <v>18</v>
      </c>
      <c r="B24" s="12"/>
      <c r="C24" s="9" t="s">
        <v>41</v>
      </c>
      <c r="D24" s="13"/>
      <c r="E24" s="10"/>
      <c r="F24" s="10"/>
      <c r="G24" s="11"/>
      <c r="H24" s="11"/>
      <c r="I24" s="11"/>
      <c r="J24" s="11"/>
      <c r="K24" s="11"/>
      <c r="L24" s="13"/>
      <c r="M24" s="14"/>
    </row>
    <row r="25" spans="1:13" ht="15" customHeight="1" x14ac:dyDescent="0.25">
      <c r="A25" s="7">
        <f t="shared" si="0"/>
        <v>19</v>
      </c>
      <c r="B25" s="12" t="s">
        <v>21</v>
      </c>
      <c r="C25" s="13" t="s">
        <v>22</v>
      </c>
      <c r="D25" s="13" t="s">
        <v>42</v>
      </c>
      <c r="E25" s="10">
        <v>45169</v>
      </c>
      <c r="F25" s="10">
        <v>45473</v>
      </c>
      <c r="G25" s="11">
        <v>175000</v>
      </c>
      <c r="H25" s="11">
        <f t="shared" ref="H25:H30" si="3">$G25*(12-MONTH(E25))/(ROUND((F25-E25)/30,0))</f>
        <v>70000</v>
      </c>
      <c r="I25" s="11">
        <f t="shared" ref="I25:I30" si="4">G25-H25</f>
        <v>105000</v>
      </c>
      <c r="J25" s="11">
        <v>0</v>
      </c>
      <c r="K25" s="11">
        <v>0</v>
      </c>
      <c r="L25" s="13"/>
      <c r="M25" s="14"/>
    </row>
    <row r="26" spans="1:13" ht="15" customHeight="1" x14ac:dyDescent="0.25">
      <c r="A26" s="7">
        <f t="shared" si="0"/>
        <v>20</v>
      </c>
      <c r="B26" s="12" t="s">
        <v>21</v>
      </c>
      <c r="C26" s="13" t="s">
        <v>22</v>
      </c>
      <c r="D26" s="13" t="s">
        <v>43</v>
      </c>
      <c r="E26" s="10">
        <v>45169</v>
      </c>
      <c r="F26" s="10">
        <v>45473</v>
      </c>
      <c r="G26" s="11">
        <v>20000</v>
      </c>
      <c r="H26" s="11">
        <f t="shared" si="3"/>
        <v>8000</v>
      </c>
      <c r="I26" s="11">
        <f t="shared" si="4"/>
        <v>12000</v>
      </c>
      <c r="J26" s="11">
        <v>0</v>
      </c>
      <c r="K26" s="11">
        <v>0</v>
      </c>
    </row>
    <row r="27" spans="1:13" ht="15" customHeight="1" x14ac:dyDescent="0.25">
      <c r="A27" s="7">
        <f t="shared" si="0"/>
        <v>21</v>
      </c>
      <c r="B27" s="12" t="s">
        <v>24</v>
      </c>
      <c r="C27" s="13" t="s">
        <v>22</v>
      </c>
      <c r="D27" s="13" t="s">
        <v>44</v>
      </c>
      <c r="E27" s="10">
        <v>45169</v>
      </c>
      <c r="F27" s="10">
        <v>45473</v>
      </c>
      <c r="G27" s="11">
        <v>15000</v>
      </c>
      <c r="H27" s="11">
        <f t="shared" si="3"/>
        <v>6000</v>
      </c>
      <c r="I27" s="11">
        <f t="shared" si="4"/>
        <v>9000</v>
      </c>
      <c r="J27" s="11">
        <v>0</v>
      </c>
      <c r="K27" s="11">
        <v>0</v>
      </c>
    </row>
    <row r="28" spans="1:13" ht="15" customHeight="1" x14ac:dyDescent="0.25">
      <c r="A28" s="7">
        <f t="shared" si="0"/>
        <v>22</v>
      </c>
      <c r="B28" s="12" t="s">
        <v>24</v>
      </c>
      <c r="C28" s="1" t="s">
        <v>22</v>
      </c>
      <c r="D28" s="1" t="s">
        <v>45</v>
      </c>
      <c r="E28" s="10">
        <v>45169</v>
      </c>
      <c r="F28" s="10">
        <v>45473</v>
      </c>
      <c r="G28" s="11">
        <v>10500</v>
      </c>
      <c r="H28" s="11">
        <f t="shared" si="3"/>
        <v>4200</v>
      </c>
      <c r="I28" s="11">
        <f t="shared" si="4"/>
        <v>6300</v>
      </c>
      <c r="J28" s="11">
        <v>0</v>
      </c>
      <c r="K28" s="11">
        <v>0</v>
      </c>
    </row>
    <row r="29" spans="1:13" ht="15" customHeight="1" x14ac:dyDescent="0.25">
      <c r="A29" s="7">
        <f t="shared" si="0"/>
        <v>23</v>
      </c>
      <c r="B29" s="12" t="s">
        <v>21</v>
      </c>
      <c r="C29" s="1" t="s">
        <v>22</v>
      </c>
      <c r="D29" s="1" t="s">
        <v>42</v>
      </c>
      <c r="E29" s="10">
        <v>45169</v>
      </c>
      <c r="F29" s="10">
        <v>45473</v>
      </c>
      <c r="G29" s="11">
        <v>7500</v>
      </c>
      <c r="H29" s="11">
        <f t="shared" si="3"/>
        <v>3000</v>
      </c>
      <c r="I29" s="11">
        <f t="shared" si="4"/>
        <v>4500</v>
      </c>
      <c r="J29" s="11">
        <v>0</v>
      </c>
      <c r="K29" s="11">
        <v>0</v>
      </c>
    </row>
    <row r="30" spans="1:13" ht="15" customHeight="1" x14ac:dyDescent="0.25">
      <c r="A30" s="7">
        <f t="shared" si="0"/>
        <v>24</v>
      </c>
      <c r="B30" s="12" t="s">
        <v>24</v>
      </c>
      <c r="C30" s="1" t="s">
        <v>46</v>
      </c>
      <c r="D30" s="1" t="s">
        <v>47</v>
      </c>
      <c r="E30" s="10">
        <v>45169</v>
      </c>
      <c r="F30" s="10">
        <v>45473</v>
      </c>
      <c r="G30" s="11">
        <v>25000</v>
      </c>
      <c r="H30" s="11">
        <f t="shared" si="3"/>
        <v>10000</v>
      </c>
      <c r="I30" s="11">
        <f t="shared" si="4"/>
        <v>15000</v>
      </c>
      <c r="J30" s="11">
        <v>0</v>
      </c>
      <c r="K30" s="11">
        <v>0</v>
      </c>
    </row>
    <row r="31" spans="1:13" ht="15" customHeight="1" x14ac:dyDescent="0.25">
      <c r="A31" s="7">
        <f t="shared" si="0"/>
        <v>25</v>
      </c>
      <c r="B31" s="12"/>
      <c r="G31" s="11"/>
      <c r="H31" s="15"/>
      <c r="I31" s="15"/>
      <c r="J31" s="11"/>
      <c r="K31" s="11"/>
    </row>
    <row r="32" spans="1:13" ht="15" customHeight="1" x14ac:dyDescent="0.25">
      <c r="A32" s="7">
        <f t="shared" si="0"/>
        <v>26</v>
      </c>
      <c r="B32" s="12"/>
      <c r="C32" s="9" t="s">
        <v>48</v>
      </c>
      <c r="G32" s="11"/>
      <c r="J32" s="11"/>
      <c r="K32" s="11"/>
    </row>
    <row r="33" spans="1:11" ht="15" customHeight="1" x14ac:dyDescent="0.25">
      <c r="A33" s="7">
        <f t="shared" si="0"/>
        <v>27</v>
      </c>
      <c r="B33" s="12" t="s">
        <v>21</v>
      </c>
      <c r="C33" s="1" t="s">
        <v>22</v>
      </c>
      <c r="D33" s="1" t="s">
        <v>49</v>
      </c>
      <c r="E33" s="10">
        <v>45169</v>
      </c>
      <c r="F33" s="10">
        <v>45473</v>
      </c>
      <c r="G33" s="11">
        <v>30400</v>
      </c>
      <c r="H33" s="11">
        <f t="shared" ref="H33:H47" si="5">$G33*(12-MONTH(E33))/(ROUND((F33-E33)/30,0))</f>
        <v>12160</v>
      </c>
      <c r="I33" s="11">
        <f t="shared" ref="I33:I47" si="6">G33-H33</f>
        <v>18240</v>
      </c>
      <c r="J33" s="11">
        <v>0</v>
      </c>
      <c r="K33" s="11">
        <v>0</v>
      </c>
    </row>
    <row r="34" spans="1:11" ht="15" customHeight="1" x14ac:dyDescent="0.25">
      <c r="A34" s="7">
        <f t="shared" si="0"/>
        <v>28</v>
      </c>
      <c r="B34" s="12" t="s">
        <v>24</v>
      </c>
      <c r="C34" s="1" t="s">
        <v>22</v>
      </c>
      <c r="D34" s="1" t="s">
        <v>25</v>
      </c>
      <c r="E34" s="10">
        <v>45169</v>
      </c>
      <c r="F34" s="10">
        <v>45473</v>
      </c>
      <c r="G34" s="11">
        <v>1500</v>
      </c>
      <c r="H34" s="11">
        <f t="shared" si="5"/>
        <v>600</v>
      </c>
      <c r="I34" s="11">
        <f t="shared" si="6"/>
        <v>900</v>
      </c>
      <c r="J34" s="11">
        <v>0</v>
      </c>
      <c r="K34" s="11">
        <v>0</v>
      </c>
    </row>
    <row r="35" spans="1:11" ht="15" customHeight="1" x14ac:dyDescent="0.25">
      <c r="A35" s="7">
        <f t="shared" si="0"/>
        <v>29</v>
      </c>
      <c r="B35" s="12" t="s">
        <v>21</v>
      </c>
      <c r="C35" s="1" t="s">
        <v>22</v>
      </c>
      <c r="D35" s="1" t="s">
        <v>50</v>
      </c>
      <c r="E35" s="10">
        <v>45169</v>
      </c>
      <c r="F35" s="10">
        <v>45473</v>
      </c>
      <c r="G35" s="11">
        <v>3500</v>
      </c>
      <c r="H35" s="11">
        <f t="shared" si="5"/>
        <v>1400</v>
      </c>
      <c r="I35" s="11">
        <f t="shared" si="6"/>
        <v>2100</v>
      </c>
      <c r="J35" s="11">
        <v>0</v>
      </c>
      <c r="K35" s="11">
        <v>0</v>
      </c>
    </row>
    <row r="36" spans="1:11" ht="15" customHeight="1" x14ac:dyDescent="0.25">
      <c r="A36" s="7">
        <f t="shared" si="0"/>
        <v>30</v>
      </c>
      <c r="B36" s="12" t="s">
        <v>21</v>
      </c>
      <c r="C36" s="1" t="s">
        <v>22</v>
      </c>
      <c r="D36" s="1" t="s">
        <v>51</v>
      </c>
      <c r="E36" s="10">
        <v>45169</v>
      </c>
      <c r="F36" s="10">
        <v>45473</v>
      </c>
      <c r="G36" s="11">
        <v>68450</v>
      </c>
      <c r="H36" s="11">
        <f t="shared" si="5"/>
        <v>27380</v>
      </c>
      <c r="I36" s="11">
        <f t="shared" si="6"/>
        <v>41070</v>
      </c>
      <c r="J36" s="11">
        <v>0</v>
      </c>
      <c r="K36" s="11">
        <v>0</v>
      </c>
    </row>
    <row r="37" spans="1:11" ht="15" customHeight="1" x14ac:dyDescent="0.25">
      <c r="A37" s="7">
        <f t="shared" si="0"/>
        <v>31</v>
      </c>
      <c r="B37" s="12" t="s">
        <v>24</v>
      </c>
      <c r="C37" s="1" t="s">
        <v>22</v>
      </c>
      <c r="D37" s="1" t="s">
        <v>52</v>
      </c>
      <c r="E37" s="10">
        <v>45169</v>
      </c>
      <c r="F37" s="10">
        <v>45473</v>
      </c>
      <c r="G37" s="11">
        <v>7500</v>
      </c>
      <c r="H37" s="11">
        <f t="shared" si="5"/>
        <v>3000</v>
      </c>
      <c r="I37" s="11">
        <f t="shared" si="6"/>
        <v>4500</v>
      </c>
      <c r="J37" s="11">
        <v>0</v>
      </c>
      <c r="K37" s="11">
        <v>0</v>
      </c>
    </row>
    <row r="38" spans="1:11" ht="15" customHeight="1" x14ac:dyDescent="0.25">
      <c r="A38" s="7">
        <f t="shared" si="0"/>
        <v>32</v>
      </c>
      <c r="B38" s="12" t="s">
        <v>21</v>
      </c>
      <c r="C38" s="1" t="s">
        <v>29</v>
      </c>
      <c r="D38" s="1" t="s">
        <v>53</v>
      </c>
      <c r="E38" s="10">
        <v>45169</v>
      </c>
      <c r="F38" s="10">
        <v>45473</v>
      </c>
      <c r="G38" s="11">
        <v>17250</v>
      </c>
      <c r="H38" s="11">
        <f t="shared" si="5"/>
        <v>6900</v>
      </c>
      <c r="I38" s="11">
        <f t="shared" si="6"/>
        <v>10350</v>
      </c>
      <c r="J38" s="11">
        <v>0</v>
      </c>
      <c r="K38" s="11">
        <v>0</v>
      </c>
    </row>
    <row r="39" spans="1:11" ht="15" customHeight="1" x14ac:dyDescent="0.25">
      <c r="A39" s="7">
        <f t="shared" si="0"/>
        <v>33</v>
      </c>
      <c r="B39" s="12" t="s">
        <v>24</v>
      </c>
      <c r="C39" s="1" t="s">
        <v>29</v>
      </c>
      <c r="D39" s="1" t="s">
        <v>54</v>
      </c>
      <c r="E39" s="10">
        <v>45169</v>
      </c>
      <c r="F39" s="10">
        <v>45473</v>
      </c>
      <c r="G39" s="11">
        <v>5000</v>
      </c>
      <c r="H39" s="11">
        <f t="shared" si="5"/>
        <v>2000</v>
      </c>
      <c r="I39" s="11">
        <f t="shared" si="6"/>
        <v>3000</v>
      </c>
      <c r="J39" s="11">
        <v>0</v>
      </c>
      <c r="K39" s="11">
        <v>0</v>
      </c>
    </row>
    <row r="40" spans="1:11" ht="15" customHeight="1" x14ac:dyDescent="0.25">
      <c r="A40" s="7">
        <f t="shared" si="0"/>
        <v>34</v>
      </c>
      <c r="B40" s="12" t="s">
        <v>24</v>
      </c>
      <c r="C40" s="1" t="s">
        <v>55</v>
      </c>
      <c r="D40" s="1" t="s">
        <v>56</v>
      </c>
      <c r="E40" s="10">
        <v>45169</v>
      </c>
      <c r="F40" s="10">
        <v>45473</v>
      </c>
      <c r="G40" s="11">
        <v>16450</v>
      </c>
      <c r="H40" s="11">
        <f t="shared" si="5"/>
        <v>6580</v>
      </c>
      <c r="I40" s="11">
        <f t="shared" si="6"/>
        <v>9870</v>
      </c>
      <c r="J40" s="11">
        <v>0</v>
      </c>
      <c r="K40" s="11">
        <v>0</v>
      </c>
    </row>
    <row r="41" spans="1:11" ht="15" customHeight="1" x14ac:dyDescent="0.25">
      <c r="A41" s="7">
        <f t="shared" si="0"/>
        <v>35</v>
      </c>
      <c r="B41" s="12" t="s">
        <v>24</v>
      </c>
      <c r="C41" s="1" t="s">
        <v>55</v>
      </c>
      <c r="D41" s="1" t="s">
        <v>57</v>
      </c>
      <c r="E41" s="10">
        <v>45169</v>
      </c>
      <c r="F41" s="10">
        <v>45473</v>
      </c>
      <c r="G41" s="11">
        <v>15000</v>
      </c>
      <c r="H41" s="11">
        <f t="shared" si="5"/>
        <v>6000</v>
      </c>
      <c r="I41" s="11">
        <f t="shared" si="6"/>
        <v>9000</v>
      </c>
      <c r="J41" s="11">
        <v>0</v>
      </c>
      <c r="K41" s="11">
        <v>0</v>
      </c>
    </row>
    <row r="42" spans="1:11" ht="15" customHeight="1" x14ac:dyDescent="0.25">
      <c r="A42" s="7">
        <f t="shared" si="0"/>
        <v>36</v>
      </c>
      <c r="B42" s="12" t="s">
        <v>21</v>
      </c>
      <c r="C42" s="1" t="s">
        <v>55</v>
      </c>
      <c r="D42" s="1" t="s">
        <v>58</v>
      </c>
      <c r="E42" s="10">
        <v>45169</v>
      </c>
      <c r="F42" s="10">
        <v>45473</v>
      </c>
      <c r="G42" s="11">
        <v>6000</v>
      </c>
      <c r="H42" s="11">
        <f t="shared" si="5"/>
        <v>2400</v>
      </c>
      <c r="I42" s="11">
        <f t="shared" si="6"/>
        <v>3600</v>
      </c>
      <c r="J42" s="11">
        <v>0</v>
      </c>
      <c r="K42" s="11">
        <v>0</v>
      </c>
    </row>
    <row r="43" spans="1:11" ht="15" customHeight="1" x14ac:dyDescent="0.25">
      <c r="A43" s="7">
        <f t="shared" si="0"/>
        <v>37</v>
      </c>
      <c r="B43" s="12" t="s">
        <v>21</v>
      </c>
      <c r="C43" s="1" t="s">
        <v>55</v>
      </c>
      <c r="D43" s="1" t="s">
        <v>59</v>
      </c>
      <c r="E43" s="10">
        <v>45169</v>
      </c>
      <c r="F43" s="10">
        <v>45473</v>
      </c>
      <c r="G43" s="11">
        <v>10000</v>
      </c>
      <c r="H43" s="11">
        <f t="shared" si="5"/>
        <v>4000</v>
      </c>
      <c r="I43" s="11">
        <f t="shared" si="6"/>
        <v>6000</v>
      </c>
      <c r="J43" s="11">
        <v>0</v>
      </c>
      <c r="K43" s="11">
        <v>0</v>
      </c>
    </row>
    <row r="44" spans="1:11" ht="15" customHeight="1" x14ac:dyDescent="0.25">
      <c r="A44" s="7">
        <f t="shared" si="0"/>
        <v>38</v>
      </c>
      <c r="B44" s="12" t="s">
        <v>24</v>
      </c>
      <c r="C44" s="1" t="s">
        <v>55</v>
      </c>
      <c r="D44" s="1" t="s">
        <v>60</v>
      </c>
      <c r="E44" s="10">
        <v>45169</v>
      </c>
      <c r="F44" s="10">
        <v>45473</v>
      </c>
      <c r="G44" s="11">
        <v>5000</v>
      </c>
      <c r="H44" s="11">
        <f t="shared" si="5"/>
        <v>2000</v>
      </c>
      <c r="I44" s="11">
        <f t="shared" si="6"/>
        <v>3000</v>
      </c>
      <c r="J44" s="11">
        <v>0</v>
      </c>
      <c r="K44" s="11">
        <v>0</v>
      </c>
    </row>
    <row r="45" spans="1:11" ht="15" customHeight="1" x14ac:dyDescent="0.25">
      <c r="A45" s="7">
        <f t="shared" si="0"/>
        <v>39</v>
      </c>
      <c r="B45" s="12" t="s">
        <v>38</v>
      </c>
      <c r="C45" s="1" t="s">
        <v>55</v>
      </c>
      <c r="D45" s="1" t="s">
        <v>61</v>
      </c>
      <c r="E45" s="10">
        <v>45169</v>
      </c>
      <c r="F45" s="10">
        <v>45473</v>
      </c>
      <c r="G45" s="11">
        <v>5000</v>
      </c>
      <c r="H45" s="11">
        <f t="shared" si="5"/>
        <v>2000</v>
      </c>
      <c r="I45" s="11">
        <f t="shared" si="6"/>
        <v>3000</v>
      </c>
      <c r="J45" s="11">
        <v>0</v>
      </c>
      <c r="K45" s="11">
        <v>0</v>
      </c>
    </row>
    <row r="46" spans="1:11" ht="15" customHeight="1" x14ac:dyDescent="0.25">
      <c r="A46" s="7">
        <f t="shared" si="0"/>
        <v>40</v>
      </c>
      <c r="B46" s="12" t="s">
        <v>24</v>
      </c>
      <c r="C46" s="1" t="s">
        <v>55</v>
      </c>
      <c r="D46" s="1" t="s">
        <v>62</v>
      </c>
      <c r="E46" s="10">
        <v>45169</v>
      </c>
      <c r="F46" s="10">
        <v>45473</v>
      </c>
      <c r="G46" s="11">
        <v>12500</v>
      </c>
      <c r="H46" s="11">
        <f t="shared" si="5"/>
        <v>5000</v>
      </c>
      <c r="I46" s="11">
        <f t="shared" si="6"/>
        <v>7500</v>
      </c>
      <c r="J46" s="11">
        <v>0</v>
      </c>
      <c r="K46" s="11">
        <v>0</v>
      </c>
    </row>
    <row r="47" spans="1:11" ht="15" customHeight="1" x14ac:dyDescent="0.25">
      <c r="A47" s="7">
        <f t="shared" si="0"/>
        <v>41</v>
      </c>
      <c r="B47" s="12" t="s">
        <v>24</v>
      </c>
      <c r="C47" s="1" t="s">
        <v>63</v>
      </c>
      <c r="D47" s="1" t="s">
        <v>64</v>
      </c>
      <c r="E47" s="10">
        <v>45169</v>
      </c>
      <c r="F47" s="10">
        <v>45473</v>
      </c>
      <c r="G47" s="11">
        <v>3000</v>
      </c>
      <c r="H47" s="11">
        <f t="shared" si="5"/>
        <v>1200</v>
      </c>
      <c r="I47" s="11">
        <f t="shared" si="6"/>
        <v>1800</v>
      </c>
      <c r="J47" s="11">
        <v>0</v>
      </c>
      <c r="K47" s="11">
        <v>0</v>
      </c>
    </row>
    <row r="48" spans="1:11" ht="15" customHeight="1" x14ac:dyDescent="0.25">
      <c r="A48" s="7">
        <f t="shared" si="0"/>
        <v>42</v>
      </c>
      <c r="H48" s="16"/>
      <c r="I48" s="17"/>
      <c r="J48" s="17"/>
    </row>
    <row r="49" spans="1:11" ht="15" customHeight="1" x14ac:dyDescent="0.25">
      <c r="A49" s="7">
        <f t="shared" si="0"/>
        <v>43</v>
      </c>
      <c r="H49" s="16"/>
      <c r="I49" s="17"/>
      <c r="J49" s="17"/>
    </row>
    <row r="50" spans="1:11" ht="15" customHeight="1" x14ac:dyDescent="0.25">
      <c r="A50" s="7">
        <f t="shared" si="0"/>
        <v>44</v>
      </c>
      <c r="H50" s="16"/>
      <c r="I50" s="17"/>
      <c r="J50" s="17"/>
    </row>
    <row r="51" spans="1:11" ht="15" customHeight="1" thickBot="1" x14ac:dyDescent="0.3">
      <c r="A51" s="7">
        <f t="shared" si="0"/>
        <v>45</v>
      </c>
      <c r="D51" s="8" t="s">
        <v>65</v>
      </c>
      <c r="E51" s="18"/>
      <c r="F51" s="18"/>
      <c r="G51" s="19">
        <f>SUM(G7:G50)</f>
        <v>756800</v>
      </c>
      <c r="H51" s="19">
        <f t="shared" ref="H51:K51" si="7">SUM(H7:H50)</f>
        <v>302720</v>
      </c>
      <c r="I51" s="19">
        <f t="shared" si="7"/>
        <v>454080</v>
      </c>
      <c r="J51" s="19">
        <f t="shared" si="7"/>
        <v>0</v>
      </c>
      <c r="K51" s="19">
        <f t="shared" si="7"/>
        <v>0</v>
      </c>
    </row>
    <row r="52" spans="1:11" ht="15" customHeight="1" thickTop="1" x14ac:dyDescent="0.25">
      <c r="A52" s="7">
        <f t="shared" si="0"/>
        <v>46</v>
      </c>
      <c r="H52" s="16"/>
      <c r="I52" s="17"/>
      <c r="J52" s="16"/>
    </row>
    <row r="53" spans="1:11" ht="15" customHeight="1" x14ac:dyDescent="0.25">
      <c r="A53" s="7">
        <f t="shared" si="0"/>
        <v>47</v>
      </c>
      <c r="H53" s="16"/>
      <c r="I53" s="17"/>
      <c r="J53" s="16"/>
    </row>
    <row r="54" spans="1:11" ht="15" customHeight="1" x14ac:dyDescent="0.25">
      <c r="A54" s="7">
        <f t="shared" si="0"/>
        <v>48</v>
      </c>
      <c r="H54" s="16"/>
      <c r="I54" s="17"/>
      <c r="J54" s="16"/>
    </row>
    <row r="55" spans="1:11" ht="15" customHeight="1" x14ac:dyDescent="0.25">
      <c r="H55" s="16"/>
      <c r="I55" s="17"/>
      <c r="J55" s="16"/>
    </row>
  </sheetData>
  <mergeCells count="12">
    <mergeCell ref="H4:J4"/>
    <mergeCell ref="K4:K5"/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20</vt:lpstr>
    </vt:vector>
  </TitlesOfParts>
  <Company>Dinsmore &amp; Shohl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Keith</dc:creator>
  <cp:lastModifiedBy>INGLE, KERRY</cp:lastModifiedBy>
  <dcterms:created xsi:type="dcterms:W3CDTF">2023-02-27T17:46:26Z</dcterms:created>
  <dcterms:modified xsi:type="dcterms:W3CDTF">2023-02-27T17:49:18Z</dcterms:modified>
</cp:coreProperties>
</file>