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N\Documents\Bath County WD\First Request for Information\"/>
    </mc:Choice>
  </mc:AlternateContent>
  <xr:revisionPtr revIDLastSave="0" documentId="13_ncr:1_{ACB079B7-2044-4842-AE9D-1858CE5B594B}" xr6:coauthVersionLast="47" xr6:coauthVersionMax="47" xr10:uidLastSave="{00000000-0000-0000-0000-000000000000}"/>
  <bookViews>
    <workbookView xWindow="-120" yWindow="-120" windowWidth="20730" windowHeight="11160" xr2:uid="{2DD75BF7-3A91-4532-B5A2-71D1092DC7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25" i="1"/>
  <c r="I22" i="1"/>
  <c r="G22" i="1"/>
  <c r="E22" i="1"/>
  <c r="C22" i="1"/>
  <c r="C21" i="1"/>
  <c r="C20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<sst xmlns="http://schemas.openxmlformats.org/spreadsheetml/2006/main" count="36" uniqueCount="30">
  <si>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</si>
  <si>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</si>
  <si>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</si>
  <si>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</si>
  <si>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</si>
  <si>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</si>
  <si>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</si>
  <si>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</si>
  <si>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</si>
  <si>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</si>
  <si>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</si>
  <si>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</si>
  <si>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</si>
  <si>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MUPB</t>
  </si>
  <si>
    <t>Frenchburg</t>
  </si>
  <si>
    <t>Mt. Sterling</t>
  </si>
  <si>
    <t>Owingsville</t>
  </si>
  <si>
    <t>Gallons</t>
  </si>
  <si>
    <t>Price</t>
  </si>
  <si>
    <t>2021 Totals</t>
  </si>
  <si>
    <t>2021 USAGE AND COST PER SUPPLIER</t>
  </si>
  <si>
    <t xml:space="preserve">Estimated </t>
  </si>
  <si>
    <t>Purchase Cost</t>
  </si>
  <si>
    <t>@ Current Rates</t>
  </si>
  <si>
    <t>capital</t>
  </si>
  <si>
    <t>at Current Rates/2021 Usage:</t>
  </si>
  <si>
    <t>Total Projected Purchased Water Expense</t>
  </si>
  <si>
    <t>Increase in Purchased Water Expense</t>
  </si>
  <si>
    <t xml:space="preserve">from 2021 PSC Report to revised 2021 </t>
  </si>
  <si>
    <t>Water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</si>
</sst>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44" fontId="0" fillId="0" borderId="1" xfId="1" applyFont="1" applyBorder="1"/>
    <xf numFmtId="3" fontId="0" fillId="0" borderId="1" xfId="0" applyNumberFormat="1" applyBorder="1"/>
    <xf numFmtId="3" fontId="0" fillId="0" borderId="2" xfId="0" applyNumberFormat="1" applyBorder="1"/>
    <xf numFmtId="3" fontId="2" fillId="0" borderId="3" xfId="0" applyNumberFormat="1" applyFont="1" applyBorder="1"/>
    <xf numFmtId="44" fontId="2" fillId="0" borderId="3" xfId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4" xfId="0" applyNumberFormat="1" applyBorder="1"/>
    <xf numFmtId="3" fontId="0" fillId="0" borderId="5" xfId="0" applyNumberFormat="1" applyBorder="1"/>
    <xf numFmtId="44" fontId="0" fillId="0" borderId="6" xfId="1" applyFont="1" applyBorder="1"/>
    <xf numFmtId="44" fontId="0" fillId="0" borderId="3" xfId="1" applyFont="1" applyBorder="1"/>
    <xf numFmtId="44" fontId="0" fillId="0" borderId="2" xfId="1" applyFont="1" applyFill="1" applyBorder="1"/>
    <xf numFmtId="3" fontId="0" fillId="0" borderId="7" xfId="0" applyNumberFormat="1" applyFill="1" applyBorder="1"/>
    <xf numFmtId="3" fontId="0" fillId="0" borderId="2" xfId="0" applyNumberFormat="1" applyFill="1" applyBorder="1"/>
    <xf numFmtId="44" fontId="0" fillId="0" borderId="8" xfId="1" applyFont="1" applyBorder="1"/>
    <xf numFmtId="165" fontId="0" fillId="0" borderId="2" xfId="2" applyNumberFormat="1" applyFont="1" applyBorder="1"/>
    <xf numFmtId="44" fontId="0" fillId="0" borderId="9" xfId="1" applyFont="1" applyBorder="1"/>
    <xf numFmtId="0" fontId="3" fillId="0" borderId="0" xfId="0" applyFont="1" applyFill="1" applyBorder="1"/>
    <xf numFmtId="0" fontId="3" fillId="0" borderId="0" xfId="0" quotePrefix="1" applyFont="1" applyFill="1" applyBorder="1"/>
    <xf numFmtId="44" fontId="0" fillId="0" borderId="0" xfId="1" applyFont="1"/>
    <xf numFmtId="44" fontId="0" fillId="0" borderId="0" xfId="0" applyNumberFormat="1"/>
    <xf numFmtId="0" fontId="2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5C1A-2D45-44B6-B733-FFE6D0DB69BF}">
  <dimension ref="A1:J29"/>
  <sheetViews>
    <sheetView tabSelected="1" workbookViewId="0">
      <selection activeCell="C30" sqref="C30"/>
    </sheetView>
  </sheetViews>
  <sheetFormatPr defaultRowHeight="15" x14ac:dyDescent="0.25"/>
  <cols>
    <col min="1" max="1" width="17" bestFit="1" customWidth="1"/>
    <col min="2" max="2" width="10.85546875" bestFit="1" customWidth="1"/>
    <col min="3" max="3" width="14.28515625" bestFit="1" customWidth="1"/>
    <col min="5" max="5" width="10.42578125" bestFit="1" customWidth="1"/>
    <col min="6" max="6" width="13.28515625" bestFit="1" customWidth="1"/>
    <col min="7" max="7" width="11.42578125" bestFit="1" customWidth="1"/>
    <col min="8" max="8" width="11.5703125" bestFit="1" customWidth="1"/>
    <col min="9" max="9" width="11.42578125" bestFit="1" customWidth="1"/>
  </cols>
  <sheetData>
    <row r="1" spans="1:9" ht="15.75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</row>
    <row r="2" spans="1:9" ht="15.75" x14ac:dyDescent="0.25">
      <c r="A2" s="1"/>
      <c r="B2" s="9" t="s">
        <v>13</v>
      </c>
      <c r="C2" s="9"/>
      <c r="D2" s="9" t="s">
        <v>14</v>
      </c>
      <c r="E2" s="9"/>
      <c r="F2" s="9" t="s">
        <v>15</v>
      </c>
      <c r="G2" s="9"/>
      <c r="H2" s="9" t="s">
        <v>16</v>
      </c>
      <c r="I2" s="9"/>
    </row>
    <row r="3" spans="1:9" ht="15.75" x14ac:dyDescent="0.25">
      <c r="A3" s="2" t="s">
        <v>0</v>
      </c>
      <c r="B3" s="2" t="s">
        <v>17</v>
      </c>
      <c r="C3" s="2" t="s">
        <v>18</v>
      </c>
      <c r="D3" s="2" t="s">
        <v>17</v>
      </c>
      <c r="E3" s="2" t="s">
        <v>18</v>
      </c>
      <c r="F3" s="2" t="s">
        <v>17</v>
      </c>
      <c r="G3" s="2" t="s">
        <v>18</v>
      </c>
      <c r="H3" s="2" t="s">
        <v>17</v>
      </c>
      <c r="I3" s="2" t="s">
        <v>18</v>
      </c>
    </row>
    <row r="4" spans="1:9" ht="15.75" x14ac:dyDescent="0.25">
      <c r="A4" s="3" t="s">
        <v>1</v>
      </c>
      <c r="B4" s="5">
        <v>34048000</v>
      </c>
      <c r="C4" s="4">
        <v>68139.740000000005</v>
      </c>
      <c r="D4" s="5">
        <v>96500</v>
      </c>
      <c r="E4" s="4">
        <v>257.66000000000003</v>
      </c>
      <c r="F4" s="5">
        <v>1420529</v>
      </c>
      <c r="G4" s="4">
        <v>4503.08</v>
      </c>
      <c r="H4" s="5">
        <v>1270000</v>
      </c>
      <c r="I4" s="4">
        <v>3873.5</v>
      </c>
    </row>
    <row r="5" spans="1:9" ht="15.75" x14ac:dyDescent="0.25">
      <c r="A5" s="3" t="s">
        <v>2</v>
      </c>
      <c r="B5" s="5">
        <v>34772000</v>
      </c>
      <c r="C5" s="4">
        <v>64382.91</v>
      </c>
      <c r="D5" s="5">
        <v>98200</v>
      </c>
      <c r="E5" s="4">
        <v>262.19</v>
      </c>
      <c r="F5" s="5">
        <v>1394751</v>
      </c>
      <c r="G5" s="4">
        <v>4421.3599999999997</v>
      </c>
      <c r="H5" s="5">
        <v>1428000</v>
      </c>
      <c r="I5" s="4">
        <v>4355.3999999999996</v>
      </c>
    </row>
    <row r="6" spans="1:9" ht="15.75" x14ac:dyDescent="0.25">
      <c r="A6" s="3" t="s">
        <v>3</v>
      </c>
      <c r="B6" s="5">
        <v>35494000</v>
      </c>
      <c r="C6" s="4">
        <v>81944.509999999995</v>
      </c>
      <c r="D6" s="5">
        <v>111500</v>
      </c>
      <c r="E6" s="4">
        <v>297.70999999999998</v>
      </c>
      <c r="F6" s="5">
        <v>1760032</v>
      </c>
      <c r="G6" s="4">
        <v>5579.3</v>
      </c>
      <c r="H6" s="5">
        <v>1323000</v>
      </c>
      <c r="I6" s="4">
        <v>4035.15</v>
      </c>
    </row>
    <row r="7" spans="1:9" ht="15.75" x14ac:dyDescent="0.25">
      <c r="A7" s="3" t="s">
        <v>4</v>
      </c>
      <c r="B7" s="5">
        <v>34792000</v>
      </c>
      <c r="C7" s="4">
        <v>74547.72</v>
      </c>
      <c r="D7" s="5">
        <v>171600</v>
      </c>
      <c r="E7" s="4">
        <v>458.17</v>
      </c>
      <c r="F7" s="5">
        <v>1429146</v>
      </c>
      <c r="G7" s="4">
        <v>4530.3900000000003</v>
      </c>
      <c r="H7" s="5">
        <v>1154000</v>
      </c>
      <c r="I7" s="4">
        <v>3519.7</v>
      </c>
    </row>
    <row r="8" spans="1:9" ht="15.75" x14ac:dyDescent="0.25">
      <c r="A8" s="3" t="s">
        <v>5</v>
      </c>
      <c r="B8" s="5">
        <v>32744000</v>
      </c>
      <c r="C8" s="4">
        <v>71281.16</v>
      </c>
      <c r="D8" s="5">
        <v>292900</v>
      </c>
      <c r="E8" s="4">
        <v>782.04</v>
      </c>
      <c r="F8" s="5">
        <v>1651442</v>
      </c>
      <c r="G8" s="4">
        <v>5235.07</v>
      </c>
      <c r="H8" s="5">
        <v>1154000</v>
      </c>
      <c r="I8" s="4">
        <v>3519.7</v>
      </c>
    </row>
    <row r="9" spans="1:9" ht="15.75" x14ac:dyDescent="0.25">
      <c r="A9" s="3" t="s">
        <v>6</v>
      </c>
      <c r="B9" s="5">
        <v>37476000</v>
      </c>
      <c r="C9" s="4">
        <v>78828.7</v>
      </c>
      <c r="D9" s="5">
        <v>465000</v>
      </c>
      <c r="E9" s="4">
        <v>1241.55</v>
      </c>
      <c r="F9" s="5">
        <v>1796280</v>
      </c>
      <c r="G9" s="4">
        <v>5694.21</v>
      </c>
      <c r="H9" s="5">
        <v>1085000</v>
      </c>
      <c r="I9" s="4">
        <v>3385.2</v>
      </c>
    </row>
    <row r="10" spans="1:9" ht="15.75" x14ac:dyDescent="0.25">
      <c r="A10" s="3" t="s">
        <v>7</v>
      </c>
      <c r="B10" s="5">
        <v>37433000</v>
      </c>
      <c r="C10" s="4">
        <v>78760.12</v>
      </c>
      <c r="D10" s="5">
        <v>299300</v>
      </c>
      <c r="E10" s="4">
        <v>799.13</v>
      </c>
      <c r="F10" s="5">
        <v>2093527</v>
      </c>
      <c r="G10" s="4">
        <v>6636.48</v>
      </c>
      <c r="H10" s="5">
        <v>1173000</v>
      </c>
      <c r="I10" s="4">
        <v>3765.33</v>
      </c>
    </row>
    <row r="11" spans="1:9" ht="15.75" x14ac:dyDescent="0.25">
      <c r="A11" s="3" t="s">
        <v>8</v>
      </c>
      <c r="B11" s="5">
        <v>37233000</v>
      </c>
      <c r="C11" s="4">
        <v>78441.119999999995</v>
      </c>
      <c r="D11" s="5">
        <v>97200</v>
      </c>
      <c r="E11" s="4">
        <v>259.52</v>
      </c>
      <c r="F11" s="5">
        <v>1834973</v>
      </c>
      <c r="G11" s="4">
        <v>5816.86</v>
      </c>
      <c r="H11" s="5">
        <v>1222000</v>
      </c>
      <c r="I11" s="4">
        <v>3922.62</v>
      </c>
    </row>
    <row r="12" spans="1:9" ht="15.75" x14ac:dyDescent="0.25">
      <c r="A12" s="3" t="s">
        <v>9</v>
      </c>
      <c r="B12" s="5">
        <v>36723000</v>
      </c>
      <c r="C12" s="4">
        <v>77627.67</v>
      </c>
      <c r="D12" s="5">
        <v>108000</v>
      </c>
      <c r="E12" s="4">
        <v>288.36</v>
      </c>
      <c r="F12" s="5">
        <v>1840680</v>
      </c>
      <c r="G12" s="4">
        <v>5834.96</v>
      </c>
      <c r="H12" s="5">
        <v>1002000</v>
      </c>
      <c r="I12" s="4">
        <v>3216.42</v>
      </c>
    </row>
    <row r="13" spans="1:9" ht="15.75" x14ac:dyDescent="0.25">
      <c r="A13" s="3" t="s">
        <v>10</v>
      </c>
      <c r="B13" s="11">
        <v>38553000</v>
      </c>
      <c r="C13" s="4">
        <v>80546.52</v>
      </c>
      <c r="D13" s="12">
        <v>91800</v>
      </c>
      <c r="E13" s="4">
        <v>245.11</v>
      </c>
      <c r="F13" s="5">
        <v>1614963</v>
      </c>
      <c r="G13" s="4">
        <v>5119.43</v>
      </c>
      <c r="H13" s="5">
        <v>844000</v>
      </c>
      <c r="I13" s="4">
        <v>2709.24</v>
      </c>
    </row>
    <row r="14" spans="1:9" ht="15.75" x14ac:dyDescent="0.25">
      <c r="A14" s="3" t="s">
        <v>11</v>
      </c>
      <c r="B14" s="16">
        <v>34902000</v>
      </c>
      <c r="C14" s="14">
        <v>53636.72</v>
      </c>
      <c r="D14" s="5">
        <v>86500</v>
      </c>
      <c r="E14" s="4">
        <v>230.96</v>
      </c>
      <c r="F14" s="5">
        <v>1845457</v>
      </c>
      <c r="G14" s="4">
        <v>5850.1</v>
      </c>
      <c r="H14" s="5">
        <v>892000</v>
      </c>
      <c r="I14" s="4">
        <v>2863.32</v>
      </c>
    </row>
    <row r="15" spans="1:9" ht="16.5" thickBot="1" x14ac:dyDescent="0.3">
      <c r="A15" s="3" t="s">
        <v>12</v>
      </c>
      <c r="B15" s="6">
        <v>38921000</v>
      </c>
      <c r="C15" s="15">
        <v>81133.48</v>
      </c>
      <c r="D15" s="17">
        <v>148100</v>
      </c>
      <c r="E15" s="15">
        <v>395.43</v>
      </c>
      <c r="F15" s="19">
        <v>1837888</v>
      </c>
      <c r="G15" s="18">
        <v>5826.1</v>
      </c>
      <c r="H15" s="19">
        <v>919000</v>
      </c>
      <c r="I15" s="20">
        <v>2949.99</v>
      </c>
    </row>
    <row r="16" spans="1:9" ht="16.5" thickTop="1" x14ac:dyDescent="0.25">
      <c r="A16" s="3" t="s">
        <v>19</v>
      </c>
      <c r="B16" s="7">
        <f>SUM(B4:B15)</f>
        <v>433091000</v>
      </c>
      <c r="C16" s="8">
        <f>SUM(C4:C15)</f>
        <v>889270.37</v>
      </c>
      <c r="D16" s="7">
        <f>SUM(D4:D15)</f>
        <v>2066600</v>
      </c>
      <c r="E16" s="8">
        <f>SUM(E4:E15)</f>
        <v>5517.829999999999</v>
      </c>
      <c r="F16" s="7">
        <f>SUM(F4:F15)</f>
        <v>20519668</v>
      </c>
      <c r="G16" s="8">
        <f>SUM(G4:G15)</f>
        <v>65047.34</v>
      </c>
      <c r="H16" s="7">
        <f>SUM(H4:H15)</f>
        <v>13466000</v>
      </c>
      <c r="I16" s="8">
        <f>SUM(I4:I15)</f>
        <v>42115.57</v>
      </c>
    </row>
    <row r="18" spans="1:10" ht="15.75" x14ac:dyDescent="0.25">
      <c r="A18" s="21" t="s">
        <v>21</v>
      </c>
    </row>
    <row r="19" spans="1:10" ht="15.75" x14ac:dyDescent="0.25">
      <c r="A19" s="21" t="s">
        <v>22</v>
      </c>
    </row>
    <row r="20" spans="1:10" ht="15.75" x14ac:dyDescent="0.25">
      <c r="A20" s="22" t="s">
        <v>23</v>
      </c>
      <c r="C20" s="23">
        <f>(B16/1000)*1.678</f>
        <v>726726.69799999997</v>
      </c>
    </row>
    <row r="21" spans="1:10" x14ac:dyDescent="0.25">
      <c r="B21" t="s">
        <v>24</v>
      </c>
      <c r="C21" s="13">
        <f>18171.23*12</f>
        <v>218054.76</v>
      </c>
    </row>
    <row r="22" spans="1:10" x14ac:dyDescent="0.25">
      <c r="C22" s="24">
        <f>C20+C21</f>
        <v>944781.45799999998</v>
      </c>
      <c r="E22" s="23">
        <f>(D16/1000)*2.67</f>
        <v>5517.8219999999992</v>
      </c>
      <c r="F22" s="23"/>
      <c r="G22" s="23">
        <f>(F16/1000)*3.4</f>
        <v>69766.871200000009</v>
      </c>
      <c r="H22" s="23"/>
      <c r="I22" s="23">
        <f>(H16/1000)*3.12754864</f>
        <v>42115.56998624</v>
      </c>
      <c r="J22" s="23"/>
    </row>
    <row r="24" spans="1:10" x14ac:dyDescent="0.25">
      <c r="A24" s="25" t="s">
        <v>26</v>
      </c>
    </row>
    <row r="25" spans="1:10" x14ac:dyDescent="0.25">
      <c r="A25" s="25" t="s">
        <v>25</v>
      </c>
      <c r="C25" s="24">
        <f>C22+E22+G22+I22</f>
        <v>1062181.72118624</v>
      </c>
    </row>
    <row r="27" spans="1:10" x14ac:dyDescent="0.25">
      <c r="A27" s="25" t="s">
        <v>27</v>
      </c>
    </row>
    <row r="28" spans="1:10" x14ac:dyDescent="0.25">
      <c r="A28" s="25" t="s">
        <v>28</v>
      </c>
    </row>
    <row r="29" spans="1:10" x14ac:dyDescent="0.25">
      <c r="A29" s="25" t="s">
        <v>29</v>
      </c>
      <c r="C29" s="24">
        <f>C25-1001951</f>
        <v>60230.721186239971</v>
      </c>
    </row>
  </sheetData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HLN</cp:lastModifiedBy>
  <cp:lastPrinted>2023-02-09T20:26:50Z</cp:lastPrinted>
  <dcterms:created xsi:type="dcterms:W3CDTF">2023-02-06T19:25:02Z</dcterms:created>
  <dcterms:modified xsi:type="dcterms:W3CDTF">2023-02-09T20:35:05Z</dcterms:modified>
</cp:coreProperties>
</file>