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geenergy.int\shares\Group2\Rates\CN2022\CN-00402 - CPCN and DSM Plan\12-Updates &amp; Corrections\2023xxxx - PSC 2-38 Supplemental Response\Data Response from SharePoint\"/>
    </mc:Choice>
  </mc:AlternateContent>
  <xr:revisionPtr revIDLastSave="0" documentId="8_{E9AF804F-999F-4E53-AEB7-33214FDE9E69}"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 l="1"/>
  <c r="E14" i="1" s="1"/>
  <c r="K5" i="1"/>
  <c r="E15" i="1" s="1"/>
  <c r="K6" i="1"/>
  <c r="E16" i="1" s="1"/>
  <c r="K7" i="1"/>
  <c r="E17" i="1" s="1"/>
  <c r="H4" i="1"/>
  <c r="D14" i="1" s="1"/>
  <c r="H5" i="1"/>
  <c r="D15" i="1" s="1"/>
  <c r="D16" i="1"/>
  <c r="D17" i="1"/>
  <c r="E4" i="1"/>
  <c r="C14" i="1" s="1"/>
  <c r="E5" i="1"/>
  <c r="C15" i="1" s="1"/>
  <c r="E6" i="1"/>
  <c r="C16" i="1" s="1"/>
  <c r="E7" i="1"/>
  <c r="C17" i="1" s="1"/>
  <c r="B4" i="1"/>
  <c r="B14" i="1" s="1"/>
  <c r="B5" i="1"/>
  <c r="B15" i="1" s="1"/>
  <c r="B6" i="1"/>
  <c r="B16" i="1" s="1"/>
  <c r="B7" i="1"/>
  <c r="B17" i="1" s="1"/>
  <c r="A17" i="1"/>
  <c r="A16" i="1"/>
  <c r="A15" i="1"/>
  <c r="A14" i="1"/>
  <c r="A20" i="1" l="1"/>
  <c r="A18" i="1"/>
  <c r="A19" i="1"/>
  <c r="H8" i="1" l="1"/>
  <c r="D18" i="1" s="1"/>
  <c r="B8" i="1"/>
  <c r="B18" i="1" s="1"/>
  <c r="H10" i="1"/>
  <c r="D20" i="1" s="1"/>
  <c r="B9" i="1"/>
  <c r="B19" i="1" s="1"/>
  <c r="K8" i="1"/>
  <c r="E18" i="1" s="1"/>
  <c r="K10" i="1"/>
  <c r="E20" i="1" s="1"/>
  <c r="H9" i="1"/>
  <c r="D19" i="1" s="1"/>
  <c r="K9" i="1"/>
  <c r="E19" i="1" s="1"/>
  <c r="E9" i="1"/>
  <c r="C19" i="1" s="1"/>
  <c r="E10" i="1"/>
  <c r="C20" i="1" s="1"/>
  <c r="E8" i="1"/>
  <c r="C18" i="1" s="1"/>
  <c r="B10" i="1"/>
  <c r="B20" i="1" s="1"/>
</calcChain>
</file>

<file path=xl/sharedStrings.xml><?xml version="1.0" encoding="utf-8"?>
<sst xmlns="http://schemas.openxmlformats.org/spreadsheetml/2006/main" count="39" uniqueCount="34">
  <si>
    <t>TRC</t>
  </si>
  <si>
    <t>TRC_Benefits</t>
  </si>
  <si>
    <t>TRC_Costs</t>
  </si>
  <si>
    <t>PAC</t>
  </si>
  <si>
    <t>PAC_Benefits</t>
  </si>
  <si>
    <t>PAC_Costs</t>
  </si>
  <si>
    <t>PCT</t>
  </si>
  <si>
    <t>PCT_Benefits</t>
  </si>
  <si>
    <t>PCT_Costs</t>
  </si>
  <si>
    <t>RIM</t>
  </si>
  <si>
    <t>RIM_Benefits</t>
  </si>
  <si>
    <t>RIM_Costs</t>
  </si>
  <si>
    <t>Strategic Energy Management</t>
  </si>
  <si>
    <t>Avoided Capacity Costs:</t>
  </si>
  <si>
    <t>Program Input Assumptions:</t>
  </si>
  <si>
    <t>Program</t>
  </si>
  <si>
    <t>- Each participating newly constructed home must be inspected and tested using the Home Energy Rating System® (HERS®), a nationally recognized method for calculating a home's energy performance.</t>
  </si>
  <si>
    <t>EE Avoided Capacity Costs are applied to energy efficiency measures and their respective expected useful life. Specifically, the EE Avoided Capacity Costs are in Table 6 - Avoided Capacity Cost for EE Programs with Intermediate Energy Reductions, Assuming 2027 Capacity Need ($/kW-yr) of the 20220718_LAK_AvoidedCapacityCost CONFIDENTIAL.pdf file.</t>
  </si>
  <si>
    <t>- Strategic Energy Management (SEM) assumes 2-3 companies participating per session and commits for a 2-year process.  A new group of 2-3 companies every two years for a total of 3 sessions between 2025-2030. DSM participating customer's annual electric energy use greater than 15,000,000 kWh/2,500 kVA for single meter.</t>
  </si>
  <si>
    <t>- SEM conducted by an outside expert who has multiple years of success leading this workshop and conducting an investment-grade site audit, requires company's executive engagement.</t>
  </si>
  <si>
    <t>LG&amp;E and KU</t>
  </si>
  <si>
    <t>LED Streetlight Retrofits</t>
  </si>
  <si>
    <t>New Home Construction Rebates</t>
  </si>
  <si>
    <t>- Currently, customers who receive service under the Companies' lighting service rates do not pay into the DSM mechanism. Since these customers do not currently pay in, this issue would need to be addressed and resolved before deployment of this program.</t>
  </si>
  <si>
    <t>LGE and KU PSC DR1 Question Response 20 - 7 New Program Results</t>
  </si>
  <si>
    <t>Midstream HVAC Rebates (residential)</t>
  </si>
  <si>
    <t>Downstream Rebates (residential)</t>
  </si>
  <si>
    <t>Home Energy Reports</t>
  </si>
  <si>
    <t>Small Business Energy Reports</t>
  </si>
  <si>
    <t>- Labor: 0.5 FTE Program Manager for each program except 0.75 for Midstream HVAC Rebates, 0.25 Program Associate for LED Streetlights and SEM, 0.0 FTE Program Associate for Midstream HVAC Rebates, 0.25 Program Associate for LED Streetlight Retrofits and SEM, 0.5 Program Associate for all remaining, 0.05 Manager</t>
  </si>
  <si>
    <t>- All programs to start in 2025 except Midstream HVAC Rebates in 2026.</t>
  </si>
  <si>
    <t>- Measures and rebate dollar amounts for Midstream HVAC Rebates and Downstream Rebates equal to those presented in Residential Online Audit with rebates program in proposed Plan filing.</t>
  </si>
  <si>
    <t>Pass*</t>
  </si>
  <si>
    <t xml:space="preserve">*Because there are no participant costs associated with these programs, a numeric ratio cannot be calculated.  The Companies expect benefits to be greater than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</si>
</sst>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9" x14ac:knownFonts="1">
    <font>
      <sz val="11"/>
      <color theme="1"/>
      <name val="Calibri"/>
      <family val="2"/>
      <scheme val="minor"/>
    </font>
    <font>
      <sz val="11"/>
      <color theme="1"/>
      <name val="Calibri"/>
      <family val="2"/>
      <scheme val="minor"/>
    </font>
    <font>
      <sz val="11"/>
      <color rgb="FF000000"/>
      <name val="Calibri"/>
      <family val="2"/>
    </font>
    <font>
      <b/>
      <sz val="11"/>
      <color rgb="FFFFFFFF"/>
      <name val="Calibri"/>
      <family val="2"/>
    </font>
    <font>
      <b/>
      <sz val="11"/>
      <color rgb="FFFFFFFF"/>
      <name val="Open Sans"/>
      <family val="2"/>
    </font>
    <font>
      <sz val="11"/>
      <color rgb="FF000000"/>
      <name val="Arial"/>
      <family val="2"/>
    </font>
    <font>
      <sz val="11"/>
      <name val="Arial"/>
      <family val="2"/>
    </font>
    <font>
      <b/>
      <u/>
      <sz val="11"/>
      <color theme="1"/>
      <name val="Calibri"/>
      <family val="2"/>
      <scheme val="minor"/>
    </font>
    <font>
      <b/>
      <u/>
      <sz val="11"/>
      <color rgb="FF000000"/>
      <name val="Calibri"/>
      <family val="2"/>
    </font>
  </fonts>
  <fills count="6">
    <fill>
      <patternFill patternType="none"/>
    </fill>
    <fill>
      <patternFill patternType="gray125"/>
    </fill>
    <fill>
      <patternFill patternType="solid">
        <fgColor rgb="FF0053A5"/>
        <bgColor rgb="FF005DAA"/>
      </patternFill>
    </fill>
    <fill>
      <patternFill patternType="solid">
        <fgColor rgb="FF054B75"/>
        <bgColor indexed="64"/>
      </patternFill>
    </fill>
    <fill>
      <patternFill patternType="solid">
        <fgColor rgb="FFCBCBCB"/>
        <bgColor indexed="64"/>
      </patternFill>
    </fill>
    <fill>
      <patternFill patternType="solid">
        <fgColor rgb="FFE7E7E7"/>
        <bgColor indexed="64"/>
      </patternFill>
    </fill>
  </fills>
  <borders count="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vertical="center"/>
    </xf>
    <xf numFmtId="164" fontId="2" fillId="0" borderId="2" xfId="0" applyNumberFormat="1" applyFont="1" applyBorder="1" applyAlignment="1">
      <alignment vertical="center"/>
    </xf>
    <xf numFmtId="4" fontId="2" fillId="0" borderId="2" xfId="0" applyNumberFormat="1" applyFont="1" applyBorder="1" applyAlignment="1">
      <alignment vertical="center"/>
    </xf>
    <xf numFmtId="0" fontId="3" fillId="2" borderId="3" xfId="0" applyFont="1" applyFill="1" applyBorder="1" applyAlignment="1">
      <alignment horizontal="center" vertical="center" wrapText="1" readingOrder="1"/>
    </xf>
    <xf numFmtId="0" fontId="4" fillId="3" borderId="4" xfId="0" applyFont="1" applyFill="1" applyBorder="1" applyAlignment="1">
      <alignment horizontal="center" vertical="center" wrapText="1" readingOrder="1"/>
    </xf>
    <xf numFmtId="0" fontId="5" fillId="4" borderId="5" xfId="0" applyFont="1" applyFill="1" applyBorder="1" applyAlignment="1">
      <alignment horizontal="left" vertical="center" wrapText="1" readingOrder="1"/>
    </xf>
    <xf numFmtId="0" fontId="5" fillId="5" borderId="6" xfId="0" applyFont="1" applyFill="1" applyBorder="1" applyAlignment="1">
      <alignment horizontal="left" vertical="center" wrapText="1" readingOrder="1"/>
    </xf>
    <xf numFmtId="2" fontId="6" fillId="5" borderId="6" xfId="1" applyNumberFormat="1" applyFont="1" applyFill="1" applyBorder="1" applyAlignment="1">
      <alignment horizontal="center" vertical="center" wrapText="1"/>
    </xf>
    <xf numFmtId="2" fontId="5" fillId="4" borderId="5" xfId="1" applyNumberFormat="1" applyFont="1" applyFill="1" applyBorder="1" applyAlignment="1">
      <alignment horizontal="center" vertical="center" wrapText="1" readingOrder="1"/>
    </xf>
    <xf numFmtId="4" fontId="5" fillId="4" borderId="5" xfId="0" applyNumberFormat="1" applyFont="1" applyFill="1" applyBorder="1" applyAlignment="1">
      <alignment horizontal="center" vertical="center" wrapText="1" readingOrder="1"/>
    </xf>
    <xf numFmtId="0" fontId="0" fillId="0" borderId="0" xfId="0" quotePrefix="1"/>
    <xf numFmtId="0" fontId="7" fillId="0" borderId="0" xfId="0" applyFont="1"/>
    <xf numFmtId="0" fontId="8" fillId="0" borderId="0" xfId="0" applyFont="1" applyFill="1" applyBorder="1" applyAlignment="1">
      <alignment vertical="center"/>
    </xf>
    <xf numFmtId="0" fontId="0" fillId="0" borderId="0" xfId="0" applyFont="1" applyAlignment="1">
      <alignment horizontal="left" wrapText="1"/>
    </xf>
    <xf numFmtId="4" fontId="2" fillId="0" borderId="2" xfId="0" applyNumberFormat="1" applyFont="1" applyBorder="1" applyAlignment="1">
      <alignment horizontal="right" vertical="center"/>
    </xf>
    <xf numFmtId="0" fontId="0" fillId="0" borderId="0" xfId="0" quotePrefix="1" applyAlignment="1">
      <alignment horizontal="left"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quotePrefix="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showGridLines="0" tabSelected="1" zoomScaleNormal="100" workbookViewId="0">
      <selection activeCell="A41" sqref="A41"/>
    </sheetView>
  </sheetViews>
  <sheetFormatPr defaultRowHeight="15" x14ac:dyDescent="0.25"/>
  <cols>
    <col min="1" max="1" width="37.85546875" customWidth="1"/>
    <col min="2" max="13" width="13.5703125" customWidth="1"/>
  </cols>
  <sheetData>
    <row r="1" spans="1:13" x14ac:dyDescent="0.25">
      <c r="A1" t="s">
        <v>24</v>
      </c>
    </row>
    <row r="3" spans="1:13" x14ac:dyDescent="0.25">
      <c r="A3" s="4" t="s">
        <v>20</v>
      </c>
      <c r="B3" s="4" t="s">
        <v>0</v>
      </c>
      <c r="C3" s="4" t="s">
        <v>1</v>
      </c>
      <c r="D3" s="4" t="s">
        <v>2</v>
      </c>
      <c r="E3" s="4" t="s">
        <v>3</v>
      </c>
      <c r="F3" s="4" t="s">
        <v>4</v>
      </c>
      <c r="G3" s="4" t="s">
        <v>5</v>
      </c>
      <c r="H3" s="4" t="s">
        <v>6</v>
      </c>
      <c r="I3" s="4" t="s">
        <v>7</v>
      </c>
      <c r="J3" s="4" t="s">
        <v>8</v>
      </c>
      <c r="K3" s="4" t="s">
        <v>9</v>
      </c>
      <c r="L3" s="4" t="s">
        <v>10</v>
      </c>
      <c r="M3" s="4" t="s">
        <v>11</v>
      </c>
    </row>
    <row r="4" spans="1:13" ht="15.75" thickBot="1" x14ac:dyDescent="0.3">
      <c r="A4" s="1" t="s">
        <v>25</v>
      </c>
      <c r="B4" s="3">
        <f t="shared" ref="B4:B10" si="0">C4/D4</f>
        <v>0.8472447079511185</v>
      </c>
      <c r="C4" s="2">
        <v>14946921.631439561</v>
      </c>
      <c r="D4" s="2">
        <v>17641799.932377882</v>
      </c>
      <c r="E4" s="3">
        <f t="shared" ref="E4:E10" si="1">F4/G4</f>
        <v>1.2692878163920256</v>
      </c>
      <c r="F4" s="2">
        <v>14946921.631439561</v>
      </c>
      <c r="G4" s="2">
        <v>11775833.217974521</v>
      </c>
      <c r="H4" s="3">
        <f t="shared" ref="H4:H10" si="2">I4/J4</f>
        <v>5.4542681928411634</v>
      </c>
      <c r="I4" s="2">
        <v>82544814.921071589</v>
      </c>
      <c r="J4" s="2">
        <v>15133985.349201076</v>
      </c>
      <c r="K4" s="3">
        <f t="shared" ref="K4:K10" si="3">L4/M4</f>
        <v>0.17573732544850906</v>
      </c>
      <c r="L4" s="2">
        <v>14946921.631439561</v>
      </c>
      <c r="M4" s="2">
        <v>85052629.504248381</v>
      </c>
    </row>
    <row r="5" spans="1:13" ht="15.75" thickBot="1" x14ac:dyDescent="0.3">
      <c r="A5" s="1" t="s">
        <v>26</v>
      </c>
      <c r="B5" s="3">
        <f t="shared" si="0"/>
        <v>0.68021064314553648</v>
      </c>
      <c r="C5" s="2">
        <v>6920957.5174162108</v>
      </c>
      <c r="D5" s="2">
        <v>10174726.883735951</v>
      </c>
      <c r="E5" s="3">
        <f t="shared" si="1"/>
        <v>0.97913616048804164</v>
      </c>
      <c r="F5" s="2">
        <v>6920957.5174162108</v>
      </c>
      <c r="G5" s="2">
        <v>7068432.1514247023</v>
      </c>
      <c r="H5" s="3">
        <f t="shared" si="2"/>
        <v>4.9600347645914242</v>
      </c>
      <c r="I5" s="2">
        <v>36800445.552331388</v>
      </c>
      <c r="J5" s="2">
        <v>7419392.6653582184</v>
      </c>
      <c r="K5" s="3">
        <f t="shared" si="3"/>
        <v>0.17496703534943708</v>
      </c>
      <c r="L5" s="2">
        <v>6920957.5174162108</v>
      </c>
      <c r="M5" s="2">
        <v>39555779.77070912</v>
      </c>
    </row>
    <row r="6" spans="1:13" ht="15.75" thickBot="1" x14ac:dyDescent="0.3">
      <c r="A6" s="1" t="s">
        <v>27</v>
      </c>
      <c r="B6" s="3">
        <f t="shared" si="0"/>
        <v>0.60092719283261098</v>
      </c>
      <c r="C6" s="2">
        <v>6828735.5530026797</v>
      </c>
      <c r="D6" s="2">
        <v>11363665.40647601</v>
      </c>
      <c r="E6" s="3">
        <f t="shared" si="1"/>
        <v>0.60092719283261098</v>
      </c>
      <c r="F6" s="2">
        <v>6828735.5530026797</v>
      </c>
      <c r="G6" s="2">
        <v>11363665.40647601</v>
      </c>
      <c r="H6" s="15" t="s">
        <v>32</v>
      </c>
      <c r="I6" s="2">
        <v>51100768.248177871</v>
      </c>
      <c r="J6" s="2">
        <v>0</v>
      </c>
      <c r="K6" s="3">
        <f t="shared" si="3"/>
        <v>0.10932197978063167</v>
      </c>
      <c r="L6" s="2">
        <v>6828735.5530026797</v>
      </c>
      <c r="M6" s="2">
        <v>62464433.654653877</v>
      </c>
    </row>
    <row r="7" spans="1:13" ht="15.75" thickBot="1" x14ac:dyDescent="0.3">
      <c r="A7" s="1" t="s">
        <v>28</v>
      </c>
      <c r="B7" s="3">
        <f t="shared" si="0"/>
        <v>3.5041994406933494E-2</v>
      </c>
      <c r="C7" s="2">
        <v>75689.988303171645</v>
      </c>
      <c r="D7" s="2">
        <v>2159979.4641881296</v>
      </c>
      <c r="E7" s="3">
        <f t="shared" si="1"/>
        <v>3.5041994406933494E-2</v>
      </c>
      <c r="F7" s="2">
        <v>75689.988303171645</v>
      </c>
      <c r="G7" s="2">
        <v>2159979.4641881296</v>
      </c>
      <c r="H7" s="15" t="s">
        <v>32</v>
      </c>
      <c r="I7" s="2">
        <v>704891.31512364605</v>
      </c>
      <c r="J7" s="2">
        <v>0</v>
      </c>
      <c r="K7" s="3">
        <f t="shared" si="3"/>
        <v>2.6420035713217941E-2</v>
      </c>
      <c r="L7" s="2">
        <v>75689.988303171645</v>
      </c>
      <c r="M7" s="2">
        <v>2864870.7793117762</v>
      </c>
    </row>
    <row r="8" spans="1:13" ht="15.75" thickBot="1" x14ac:dyDescent="0.3">
      <c r="A8" s="1" t="s">
        <v>22</v>
      </c>
      <c r="B8" s="3">
        <f t="shared" si="0"/>
        <v>0.84445874928460773</v>
      </c>
      <c r="C8" s="2">
        <v>4461489.7177248169</v>
      </c>
      <c r="D8" s="2">
        <v>5283253.5887684459</v>
      </c>
      <c r="E8" s="3">
        <f t="shared" si="1"/>
        <v>1.0946798747272446</v>
      </c>
      <c r="F8" s="2">
        <v>4461489.7177248169</v>
      </c>
      <c r="G8" s="2">
        <v>4075611.346044397</v>
      </c>
      <c r="H8" s="3">
        <f t="shared" si="2"/>
        <v>3.4294148328581766</v>
      </c>
      <c r="I8" s="2">
        <v>11531472.454003638</v>
      </c>
      <c r="J8" s="2">
        <v>3362518.9765663212</v>
      </c>
      <c r="K8" s="3">
        <f t="shared" si="3"/>
        <v>0.33165482542102803</v>
      </c>
      <c r="L8" s="2">
        <v>4461489.7177248169</v>
      </c>
      <c r="M8" s="2">
        <v>13452208.066205762</v>
      </c>
    </row>
    <row r="9" spans="1:13" ht="15.75" thickBot="1" x14ac:dyDescent="0.3">
      <c r="A9" s="1" t="s">
        <v>21</v>
      </c>
      <c r="B9" s="3">
        <f>C9/D9</f>
        <v>1.0211352565513694</v>
      </c>
      <c r="C9" s="2">
        <v>43569879.823980995</v>
      </c>
      <c r="D9" s="2">
        <v>42668079.027187288</v>
      </c>
      <c r="E9" s="3">
        <f>F9/G9</f>
        <v>0.74493022469357528</v>
      </c>
      <c r="F9" s="2">
        <v>20266102.372102998</v>
      </c>
      <c r="G9" s="2">
        <v>27205369.980039939</v>
      </c>
      <c r="H9" s="3">
        <f>I9/J9</f>
        <v>5.2591472132809427</v>
      </c>
      <c r="I9" s="2">
        <v>206409816.39609581</v>
      </c>
      <c r="J9" s="2">
        <v>39247773.075233258</v>
      </c>
      <c r="K9" s="3">
        <f>L9/M9</f>
        <v>0.10865008041295152</v>
      </c>
      <c r="L9" s="2">
        <v>20266102.372102998</v>
      </c>
      <c r="M9" s="2">
        <v>186526344.89617184</v>
      </c>
    </row>
    <row r="10" spans="1:13" ht="15.75" thickBot="1" x14ac:dyDescent="0.3">
      <c r="A10" s="1" t="s">
        <v>12</v>
      </c>
      <c r="B10" s="3">
        <f t="shared" si="0"/>
        <v>0.54360427022967661</v>
      </c>
      <c r="C10" s="2">
        <v>768413.92233634437</v>
      </c>
      <c r="D10" s="2">
        <v>1413553.8744235474</v>
      </c>
      <c r="E10" s="3">
        <f t="shared" si="1"/>
        <v>0.59706028623869245</v>
      </c>
      <c r="F10" s="2">
        <v>768413.92233634437</v>
      </c>
      <c r="G10" s="2">
        <v>1286995.5347007425</v>
      </c>
      <c r="H10" s="3">
        <f t="shared" si="2"/>
        <v>11.371122100918161</v>
      </c>
      <c r="I10" s="2">
        <v>3682777.6231597932</v>
      </c>
      <c r="J10" s="2">
        <v>323871.08242047875</v>
      </c>
      <c r="K10" s="3">
        <f t="shared" si="3"/>
        <v>0.16100998111686607</v>
      </c>
      <c r="L10" s="2">
        <v>768413.92233634437</v>
      </c>
      <c r="M10" s="2">
        <v>4772461.4151628623</v>
      </c>
    </row>
    <row r="12" spans="1:13" ht="15.75" thickBot="1" x14ac:dyDescent="0.3"/>
    <row r="13" spans="1:13" ht="17.25" thickBot="1" x14ac:dyDescent="0.3">
      <c r="A13" s="5" t="s">
        <v>15</v>
      </c>
      <c r="B13" s="5" t="s">
        <v>0</v>
      </c>
      <c r="C13" s="5" t="s">
        <v>3</v>
      </c>
      <c r="D13" s="5" t="s">
        <v>6</v>
      </c>
      <c r="E13" s="5" t="s">
        <v>9</v>
      </c>
    </row>
    <row r="14" spans="1:13" ht="16.5" thickTop="1" thickBot="1" x14ac:dyDescent="0.3">
      <c r="A14" s="6" t="str">
        <f t="shared" ref="A14:B17" si="4">A4</f>
        <v>Midstream HVAC Rebates (residential)</v>
      </c>
      <c r="B14" s="10">
        <f t="shared" si="4"/>
        <v>0.8472447079511185</v>
      </c>
      <c r="C14" s="10">
        <f t="shared" ref="C14:C16" si="5">E4</f>
        <v>1.2692878163920256</v>
      </c>
      <c r="D14" s="10">
        <f t="shared" ref="D14:D16" si="6">H4</f>
        <v>5.4542681928411634</v>
      </c>
      <c r="E14" s="10">
        <f t="shared" ref="E14:E16" si="7">K4</f>
        <v>0.17573732544850906</v>
      </c>
    </row>
    <row r="15" spans="1:13" ht="15.75" thickBot="1" x14ac:dyDescent="0.3">
      <c r="A15" s="7" t="str">
        <f t="shared" si="4"/>
        <v>Downstream Rebates (residential)</v>
      </c>
      <c r="B15" s="8">
        <f t="shared" si="4"/>
        <v>0.68021064314553648</v>
      </c>
      <c r="C15" s="8">
        <f t="shared" si="5"/>
        <v>0.97913616048804164</v>
      </c>
      <c r="D15" s="8">
        <f t="shared" si="6"/>
        <v>4.9600347645914242</v>
      </c>
      <c r="E15" s="8">
        <f t="shared" si="7"/>
        <v>0.17496703534943708</v>
      </c>
    </row>
    <row r="16" spans="1:13" ht="16.5" thickTop="1" thickBot="1" x14ac:dyDescent="0.3">
      <c r="A16" s="6" t="str">
        <f t="shared" si="4"/>
        <v>Home Energy Reports</v>
      </c>
      <c r="B16" s="10">
        <f t="shared" si="4"/>
        <v>0.60092719283261098</v>
      </c>
      <c r="C16" s="10">
        <f t="shared" si="5"/>
        <v>0.60092719283261098</v>
      </c>
      <c r="D16" s="10" t="str">
        <f t="shared" si="6"/>
        <v>Pass*</v>
      </c>
      <c r="E16" s="10">
        <f t="shared" si="7"/>
        <v>0.10932197978063167</v>
      </c>
    </row>
    <row r="17" spans="1:10" ht="15.75" thickBot="1" x14ac:dyDescent="0.3">
      <c r="A17" s="7" t="str">
        <f t="shared" si="4"/>
        <v>Small Business Energy Reports</v>
      </c>
      <c r="B17" s="8">
        <f>B7</f>
        <v>3.5041994406933494E-2</v>
      </c>
      <c r="C17" s="8">
        <f>E7</f>
        <v>3.5041994406933494E-2</v>
      </c>
      <c r="D17" s="8" t="str">
        <f>H7</f>
        <v>Pass*</v>
      </c>
      <c r="E17" s="8">
        <f>K7</f>
        <v>2.6420035713217941E-2</v>
      </c>
    </row>
    <row r="18" spans="1:10" ht="16.5" thickTop="1" thickBot="1" x14ac:dyDescent="0.3">
      <c r="A18" s="6" t="str">
        <f>A8</f>
        <v>New Home Construction Rebates</v>
      </c>
      <c r="B18" s="10">
        <f>B8</f>
        <v>0.84445874928460773</v>
      </c>
      <c r="C18" s="10">
        <f>E8</f>
        <v>1.0946798747272446</v>
      </c>
      <c r="D18" s="10">
        <f>H8</f>
        <v>3.4294148328581766</v>
      </c>
      <c r="E18" s="10">
        <f>K8</f>
        <v>0.33165482542102803</v>
      </c>
    </row>
    <row r="19" spans="1:10" ht="15.75" thickBot="1" x14ac:dyDescent="0.3">
      <c r="A19" s="7" t="str">
        <f>A9</f>
        <v>LED Streetlight Retrofits</v>
      </c>
      <c r="B19" s="8">
        <f>B9</f>
        <v>1.0211352565513694</v>
      </c>
      <c r="C19" s="8">
        <f>E9</f>
        <v>0.74493022469357528</v>
      </c>
      <c r="D19" s="8">
        <f>H9</f>
        <v>5.2591472132809427</v>
      </c>
      <c r="E19" s="8">
        <f>K9</f>
        <v>0.10865008041295152</v>
      </c>
    </row>
    <row r="20" spans="1:10" ht="16.5" thickTop="1" thickBot="1" x14ac:dyDescent="0.3">
      <c r="A20" s="6" t="str">
        <f t="shared" ref="A20:B20" si="8">A10</f>
        <v>Strategic Energy Management</v>
      </c>
      <c r="B20" s="9">
        <f t="shared" si="8"/>
        <v>0.54360427022967661</v>
      </c>
      <c r="C20" s="9">
        <f>E10</f>
        <v>0.59706028623869245</v>
      </c>
      <c r="D20" s="9">
        <f>H10</f>
        <v>11.371122100918161</v>
      </c>
      <c r="E20" s="9">
        <f>K10</f>
        <v>0.16100998111686607</v>
      </c>
    </row>
    <row r="22" spans="1:10" x14ac:dyDescent="0.25">
      <c r="A22" s="13" t="s">
        <v>13</v>
      </c>
    </row>
    <row r="23" spans="1:10" x14ac:dyDescent="0.25">
      <c r="A23" s="17" t="s">
        <v>17</v>
      </c>
      <c r="B23" s="17"/>
      <c r="C23" s="17"/>
      <c r="D23" s="17"/>
      <c r="E23" s="17"/>
      <c r="F23" s="17"/>
      <c r="G23" s="17"/>
      <c r="H23" s="17"/>
      <c r="I23" s="17"/>
      <c r="J23" s="17"/>
    </row>
    <row r="24" spans="1:10" x14ac:dyDescent="0.25">
      <c r="A24" s="17"/>
      <c r="B24" s="17"/>
      <c r="C24" s="17"/>
      <c r="D24" s="17"/>
      <c r="E24" s="17"/>
      <c r="F24" s="17"/>
      <c r="G24" s="17"/>
      <c r="H24" s="17"/>
      <c r="I24" s="17"/>
      <c r="J24" s="17"/>
    </row>
    <row r="25" spans="1:10" x14ac:dyDescent="0.25">
      <c r="A25" s="17"/>
      <c r="B25" s="17"/>
      <c r="C25" s="17"/>
      <c r="D25" s="17"/>
      <c r="E25" s="17"/>
      <c r="F25" s="17"/>
      <c r="G25" s="17"/>
      <c r="H25" s="17"/>
      <c r="I25" s="17"/>
      <c r="J25" s="17"/>
    </row>
    <row r="26" spans="1:10" x14ac:dyDescent="0.25">
      <c r="A26" s="14"/>
      <c r="B26" s="14"/>
      <c r="C26" s="14"/>
      <c r="D26" s="14"/>
      <c r="E26" s="14"/>
      <c r="F26" s="14"/>
      <c r="G26" s="14"/>
      <c r="H26" s="14"/>
      <c r="I26" s="14"/>
      <c r="J26" s="14"/>
    </row>
    <row r="27" spans="1:10" x14ac:dyDescent="0.25">
      <c r="A27" s="12" t="s">
        <v>14</v>
      </c>
    </row>
    <row r="28" spans="1:10" x14ac:dyDescent="0.25">
      <c r="A28" s="11" t="s">
        <v>30</v>
      </c>
    </row>
    <row r="29" spans="1:10" x14ac:dyDescent="0.25">
      <c r="A29" s="11" t="s">
        <v>31</v>
      </c>
    </row>
    <row r="30" spans="1:10" x14ac:dyDescent="0.25">
      <c r="A30" s="16" t="s">
        <v>18</v>
      </c>
      <c r="B30" s="18"/>
      <c r="C30" s="18"/>
      <c r="D30" s="18"/>
      <c r="E30" s="18"/>
      <c r="F30" s="18"/>
      <c r="G30" s="18"/>
      <c r="H30" s="18"/>
      <c r="I30" s="18"/>
      <c r="J30" s="18"/>
    </row>
    <row r="31" spans="1:10" x14ac:dyDescent="0.25">
      <c r="A31" s="18"/>
      <c r="B31" s="18"/>
      <c r="C31" s="18"/>
      <c r="D31" s="18"/>
      <c r="E31" s="18"/>
      <c r="F31" s="18"/>
      <c r="G31" s="18"/>
      <c r="H31" s="18"/>
      <c r="I31" s="18"/>
      <c r="J31" s="18"/>
    </row>
    <row r="32" spans="1:10" x14ac:dyDescent="0.25">
      <c r="A32" s="19" t="s">
        <v>19</v>
      </c>
      <c r="B32" s="19"/>
      <c r="C32" s="19"/>
      <c r="D32" s="19"/>
      <c r="E32" s="19"/>
      <c r="F32" s="19"/>
      <c r="G32" s="19"/>
      <c r="H32" s="19"/>
      <c r="I32" s="19"/>
      <c r="J32" s="19"/>
    </row>
    <row r="33" spans="1:10" x14ac:dyDescent="0.25">
      <c r="A33" s="16" t="s">
        <v>16</v>
      </c>
      <c r="B33" s="18"/>
      <c r="C33" s="18"/>
      <c r="D33" s="18"/>
      <c r="E33" s="18"/>
      <c r="F33" s="18"/>
      <c r="G33" s="18"/>
      <c r="H33" s="18"/>
      <c r="I33" s="18"/>
      <c r="J33" s="18"/>
    </row>
    <row r="34" spans="1:10" x14ac:dyDescent="0.25">
      <c r="A34" s="18"/>
      <c r="B34" s="18"/>
      <c r="C34" s="18"/>
      <c r="D34" s="18"/>
      <c r="E34" s="18"/>
      <c r="F34" s="18"/>
      <c r="G34" s="18"/>
      <c r="H34" s="18"/>
      <c r="I34" s="18"/>
      <c r="J34" s="18"/>
    </row>
    <row r="35" spans="1:10" ht="14.45" customHeight="1" x14ac:dyDescent="0.25">
      <c r="A35" s="19" t="s">
        <v>23</v>
      </c>
      <c r="B35" s="19"/>
      <c r="C35" s="19"/>
      <c r="D35" s="19"/>
      <c r="E35" s="19"/>
      <c r="F35" s="19"/>
      <c r="G35" s="19"/>
      <c r="H35" s="19"/>
      <c r="I35" s="19"/>
      <c r="J35" s="19"/>
    </row>
    <row r="36" spans="1:10" ht="14.45" customHeight="1" x14ac:dyDescent="0.25">
      <c r="A36" s="19"/>
      <c r="B36" s="19"/>
      <c r="C36" s="19"/>
      <c r="D36" s="19"/>
      <c r="E36" s="19"/>
      <c r="F36" s="19"/>
      <c r="G36" s="19"/>
      <c r="H36" s="19"/>
      <c r="I36" s="19"/>
      <c r="J36" s="19"/>
    </row>
    <row r="37" spans="1:10" ht="14.45" customHeight="1" x14ac:dyDescent="0.25">
      <c r="A37" s="16" t="s">
        <v>29</v>
      </c>
      <c r="B37" s="16"/>
      <c r="C37" s="16"/>
      <c r="D37" s="16"/>
      <c r="E37" s="16"/>
      <c r="F37" s="16"/>
      <c r="G37" s="16"/>
      <c r="H37" s="16"/>
      <c r="I37" s="16"/>
      <c r="J37" s="16"/>
    </row>
    <row r="38" spans="1:10" x14ac:dyDescent="0.25">
      <c r="A38" s="16"/>
      <c r="B38" s="16"/>
      <c r="C38" s="16"/>
      <c r="D38" s="16"/>
      <c r="E38" s="16"/>
      <c r="F38" s="16"/>
      <c r="G38" s="16"/>
      <c r="H38" s="16"/>
      <c r="I38" s="16"/>
      <c r="J38" s="16"/>
    </row>
    <row r="40" spans="1:10" x14ac:dyDescent="0.25">
      <c r="A40" t="s">
        <v>33</v>
      </c>
    </row>
  </sheetData>
  <mergeCells count="6">
    <mergeCell ref="A37:J38"/>
    <mergeCell ref="A23:J25"/>
    <mergeCell ref="A30:J31"/>
    <mergeCell ref="A33:J34"/>
    <mergeCell ref="A32:J32"/>
    <mergeCell ref="A35:J36"/>
  </mergeCells>
  <pageMargins left="0.25" right="0.25" top="0.75" bottom="0.75" header="0.3" footer="0.3"/>
  <pageSetup paperSize="5" scale="85" fitToHeight="0" orientation="landscape"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36fa401a959b520bff3cdd3c5e527519">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148a0808ed01ed0a794e9bf932df4d12"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Confidential Exhibits"/>
          <xsd:enumeration value="Direct Testimony"/>
          <xsd:enumeration value="Direct Testimony Exhibits"/>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y. Public Service Commission-KPSC"/>
          <xsd:enumeration value="Attorney General-AG"/>
          <xsd:enumeration value="Joint Intervenors - Mountain Association, Metropolitan Housing Coalition, Kentuckians for the Commonwealth, and Kentucky Solar Energy Society – MA/MHC/KFTC/KYSES"/>
          <xsd:enumeration value="Ky. Industrial Utility Cust.-KIUC"/>
          <xsd:enumeration value="Kentucky Coal Association-KCA"/>
          <xsd:enumeration value="Lexington-Fayette Urban County Government-LFUCG"/>
          <xsd:enumeration value="Louisville/Jefferson County Metro Government-Louisville Metro"/>
          <xsd:enumeration value="Mercer County Fiscal Court-Mercer Fiscal Court"/>
          <xsd:enumeration value="Sierra Club-SC"/>
          <xsd:enumeration value="Walmar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Isaacson, Lana</Witness_x0020_Testimony>
    <Year xmlns="65bfb563-8fe2-4d34-a09f-38a217d8feea">2022</Year>
    <Review_x0020_Case_x0020_Doc_x0020_Types xmlns="65bfb563-8fe2-4d34-a09f-38a217d8feea">2nd Data Request</Review_x0020_Case_x0020_Doc_x0020_Types>
    <Case_x0020__x0023_ xmlns="f789fa03-9022-4931-acb2-79f11ac92edf" xsi:nil="true"/>
    <Data_x0020_Request_x0020_Party xmlns="f789fa03-9022-4931-acb2-79f11ac92edf">Ky. Public Service Commission-KPSC</Data_x0020_Request_x0020_Party>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EEA3205B-42F7-465B-A779-7BBDAEF5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EAE2DB-FDFF-4A93-A11C-C11374D6D1FF}">
  <ds:schemaRefs>
    <ds:schemaRef ds:uri="http://schemas.microsoft.com/sharepoint/v3/contenttype/forms"/>
  </ds:schemaRefs>
</ds:datastoreItem>
</file>

<file path=customXml/itemProps3.xml><?xml version="1.0" encoding="utf-8"?>
<ds:datastoreItem xmlns:ds="http://schemas.openxmlformats.org/officeDocument/2006/customXml" ds:itemID="{92BBDE40-9D2F-4FBF-8919-E4B88E343F8C}">
  <ds:schemaRef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65bfb563-8fe2-4d34-a09f-38a217d8feea"/>
    <ds:schemaRef ds:uri="http://schemas.microsoft.com/office/2006/metadata/properties"/>
    <ds:schemaRef ds:uri="2ad705b9-adad-42ba-803b-2580de5ca47a"/>
    <ds:schemaRef ds:uri="f789fa03-9022-4931-acb2-79f11ac92ed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PSC DR2 Attach to Q38 - LGE KU CE Results Additional 7 Programs May2023</dc:title>
  <dc:creator>Isaacson, Lana</dc:creator>
  <cp:lastModifiedBy>Couch, Kelly</cp:lastModifiedBy>
  <cp:lastPrinted>2023-05-09T01:04:12Z</cp:lastPrinted>
  <dcterms:created xsi:type="dcterms:W3CDTF">2023-05-03T13:33:05Z</dcterms:created>
  <dcterms:modified xsi:type="dcterms:W3CDTF">2023-05-11T16:53:50Z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0x010100AB9E08D0A401274E8CF9B547F14148CC</vt:lpwstr>
  </property>
  <property fmtid="{D5CDD505-2E9C-101B-9397-08002B2CF9AE}" pid="3" name="MSIP_Label_0adee1c6-0c13-46fe-9f7d-d5b32ad2c571_Enabled">
    <vt:lpwstr>true</vt:lpwstr>
  </property>
  <property fmtid="{D5CDD505-2E9C-101B-9397-08002B2CF9AE}" pid="4" name="MSIP_Label_0adee1c6-0c13-46fe-9f7d-d5b32ad2c571_SetDate">
    <vt:lpwstr>2023-05-10T14:39:04Z</vt:lpwstr>
  </property>
  <property fmtid="{D5CDD505-2E9C-101B-9397-08002B2CF9AE}" pid="5" name="MSIP_Label_0adee1c6-0c13-46fe-9f7d-d5b32ad2c571_Method">
    <vt:lpwstr>Privileged</vt:lpwstr>
  </property>
  <property fmtid="{D5CDD505-2E9C-101B-9397-08002B2CF9AE}" pid="6" name="MSIP_Label_0adee1c6-0c13-46fe-9f7d-d5b32ad2c571_Name">
    <vt:lpwstr>0adee1c6-0c13-46fe-9f7d-d5b32ad2c571</vt:lpwstr>
  </property>
  <property fmtid="{D5CDD505-2E9C-101B-9397-08002B2CF9AE}" pid="7" name="MSIP_Label_0adee1c6-0c13-46fe-9f7d-d5b32ad2c571_SiteId">
    <vt:lpwstr>5ee3b0ba-a559-45ee-a69e-6d3e963a3e72</vt:lpwstr>
  </property>
  <property fmtid="{D5CDD505-2E9C-101B-9397-08002B2CF9AE}" pid="8" name="MSIP_Label_0adee1c6-0c13-46fe-9f7d-d5b32ad2c571_ActionId">
    <vt:lpwstr>91a42a47-01a9-4892-a8fc-361db3ab86ef</vt:lpwstr>
  </property>
  <property fmtid="{D5CDD505-2E9C-101B-9397-08002B2CF9AE}" pid="9" name="MSIP_Label_0adee1c6-0c13-46fe-9f7d-d5b32ad2c571_ContentBits">
    <vt:lpwstr>2</vt:lpwstr>
  </property>
</Properties>
</file>