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38" yWindow="65438" windowWidth="22695" windowHeight="144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<sst xmlns="http://schemas.openxmlformats.org/spreadsheetml/2006/main" count="31" uniqueCount="10">
  <si>
    <t>Minemouth</t>
  </si>
  <si>
    <t>Delivered</t>
  </si>
  <si>
    <t>Inflator</t>
  </si>
  <si>
    <t>$/MMBtu</t>
  </si>
  <si>
    <t>Table 19: 2028, 2030, 2035 and 2040 Projected Minemouth and Power Sector Delivered Coal Price (2019 dollars) for the Updated Baseline with LNG Update and the Illustrative Integrated Proposal Scenario with LNG Update</t>
  </si>
  <si>
    <t>Updated Baseline with LNG Update</t>
  </si>
  <si>
    <t>Integrated Proposal with LNG Update</t>
  </si>
  <si>
    <t>Percent Change from Updated Baseline with LNG Update</t>
  </si>
  <si>
    <t>Year</t>
  </si>
  <si>
    <t>Table 19: 2028, 2030, 2035 and 2040 Projected Minemouth and Power Sector Delivered Coal Price (Nominal) for the Updated Baseline with LNG Update and the Illustrative Integrated Proposal Scenario with LNG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</si>
</sst>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3" xfId="16" applyFont="1" applyBorder="1"/>
    <xf numFmtId="44" fontId="0" fillId="0" borderId="7" xfId="16" applyFont="1" applyBorder="1"/>
    <xf numFmtId="44" fontId="0" fillId="0" borderId="8" xfId="16" applyFont="1" applyBorder="1"/>
    <xf numFmtId="44" fontId="0" fillId="0" borderId="9" xfId="16" applyFont="1" applyBorder="1"/>
    <xf numFmtId="44" fontId="0" fillId="0" borderId="4" xfId="16" applyFont="1" applyBorder="1"/>
    <xf numFmtId="44" fontId="0" fillId="0" borderId="10" xfId="16" applyFont="1" applyBorder="1"/>
    <xf numFmtId="0" fontId="2" fillId="0" borderId="11" xfId="0" applyFont="1" applyBorder="1" applyAlignment="1">
      <alignment horizontal="center" wrapText="1"/>
    </xf>
    <xf numFmtId="9" fontId="0" fillId="0" borderId="5" xfId="16" applyNumberFormat="1" applyFont="1" applyBorder="1" applyAlignment="1">
      <alignment horizontal="center"/>
    </xf>
    <xf numFmtId="9" fontId="0" fillId="0" borderId="6" xfId="16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722F-CC72-475C-A560-C09818A5876D}">
  <dimension ref="A1:K19"/>
  <sheetViews>
    <sheetView tabSelected="1" zoomScale="85" zoomScaleNormal="85" workbookViewId="0" topLeftCell="G1">
      <selection activeCell="G2" sqref="G2:K11"/>
    </sheetView>
  </sheetViews>
  <sheetFormatPr defaultColWidth="9.140625" defaultRowHeight="15" outlineLevelCol="1"/>
  <cols>
    <col min="1" max="2" width="10.57421875" style="0" hidden="1" customWidth="1" outlineLevel="1"/>
    <col min="3" max="4" width="14.57421875" style="0" hidden="1" customWidth="1" outlineLevel="1"/>
    <col min="5" max="5" width="15.00390625" style="0" hidden="1" customWidth="1" outlineLevel="1"/>
    <col min="6" max="6" width="8.8515625" style="0" hidden="1" customWidth="1" outlineLevel="1"/>
    <col min="7" max="7" width="10.57421875" style="0" customWidth="1" collapsed="1"/>
    <col min="8" max="8" width="10.57421875" style="0" customWidth="1"/>
    <col min="9" max="10" width="14.57421875" style="0" customWidth="1"/>
    <col min="11" max="11" width="15.00390625" style="0" customWidth="1"/>
  </cols>
  <sheetData>
    <row r="1" spans="1:11" ht="55.8" customHeight="1">
      <c r="A1" s="20" t="s">
        <v>4</v>
      </c>
      <c r="B1" s="20"/>
      <c r="C1" s="20"/>
      <c r="D1" s="20"/>
      <c r="E1" s="20"/>
      <c r="F1" s="17"/>
      <c r="G1" s="20" t="s">
        <v>9</v>
      </c>
      <c r="H1" s="20"/>
      <c r="I1" s="20"/>
      <c r="J1" s="20"/>
      <c r="K1" s="20"/>
    </row>
    <row r="2" spans="1:11" ht="57">
      <c r="A2" s="6"/>
      <c r="B2" s="23" t="s">
        <v>8</v>
      </c>
      <c r="C2" s="21" t="s">
        <v>3</v>
      </c>
      <c r="D2" s="22"/>
      <c r="E2" s="14" t="s">
        <v>7</v>
      </c>
      <c r="G2" s="6"/>
      <c r="H2" s="23" t="s">
        <v>8</v>
      </c>
      <c r="I2" s="21" t="s">
        <v>3</v>
      </c>
      <c r="J2" s="22"/>
      <c r="K2" s="14" t="s">
        <v>7</v>
      </c>
    </row>
    <row r="3" spans="1:11" ht="42.75">
      <c r="A3" s="7"/>
      <c r="B3" s="24"/>
      <c r="C3" s="3" t="s">
        <v>5</v>
      </c>
      <c r="D3" s="2" t="s">
        <v>6</v>
      </c>
      <c r="E3" s="14" t="s">
        <v>6</v>
      </c>
      <c r="F3" s="1"/>
      <c r="G3" s="7"/>
      <c r="H3" s="24"/>
      <c r="I3" s="3" t="s">
        <v>5</v>
      </c>
      <c r="J3" s="2" t="s">
        <v>6</v>
      </c>
      <c r="K3" s="14" t="s">
        <v>6</v>
      </c>
    </row>
    <row r="4" spans="1:11" ht="15">
      <c r="A4" s="4" t="s">
        <v>0</v>
      </c>
      <c r="B4" s="18">
        <v>2028</v>
      </c>
      <c r="C4" s="8">
        <v>1.16</v>
      </c>
      <c r="D4" s="9">
        <v>1.17</v>
      </c>
      <c r="E4" s="15">
        <f aca="true" t="shared" si="0" ref="E4:E11">(D4-$C4)/$C4</f>
        <v>0.008620689655172422</v>
      </c>
      <c r="G4" s="4" t="s">
        <v>0</v>
      </c>
      <c r="H4" s="18">
        <v>2028</v>
      </c>
      <c r="I4" s="8">
        <f>C4*$I$16</f>
        <v>1.4977985956496669</v>
      </c>
      <c r="J4" s="9">
        <f>D4*$I$16</f>
        <v>1.5107106525087157</v>
      </c>
      <c r="K4" s="15">
        <f aca="true" t="shared" si="1" ref="K4:K11">(J4-$I4)/$I4</f>
        <v>0.008620689655172403</v>
      </c>
    </row>
    <row r="5" spans="1:11" ht="15">
      <c r="A5" s="5" t="s">
        <v>1</v>
      </c>
      <c r="B5" s="19"/>
      <c r="C5" s="12">
        <v>1.61</v>
      </c>
      <c r="D5" s="13">
        <v>1.6</v>
      </c>
      <c r="E5" s="16">
        <f t="shared" si="0"/>
        <v>-0.006211180124223607</v>
      </c>
      <c r="G5" s="5" t="s">
        <v>1</v>
      </c>
      <c r="H5" s="19"/>
      <c r="I5" s="12">
        <f>C5*$I$16</f>
        <v>2.0788411543068652</v>
      </c>
      <c r="J5" s="13">
        <f>D5*$I$16</f>
        <v>2.0659290974478166</v>
      </c>
      <c r="K5" s="16">
        <f t="shared" si="1"/>
        <v>-0.0062111801242234884</v>
      </c>
    </row>
    <row r="6" spans="1:11" ht="15">
      <c r="A6" s="4" t="s">
        <v>0</v>
      </c>
      <c r="B6" s="18">
        <v>2030</v>
      </c>
      <c r="C6" s="8">
        <v>1.17</v>
      </c>
      <c r="D6" s="9">
        <v>1.26</v>
      </c>
      <c r="E6" s="15">
        <f t="shared" si="0"/>
        <v>0.076923076923077</v>
      </c>
      <c r="G6" s="4" t="s">
        <v>0</v>
      </c>
      <c r="H6" s="18">
        <v>2030</v>
      </c>
      <c r="I6" s="8">
        <f>C6*$I$17</f>
        <v>1.5661955295364334</v>
      </c>
      <c r="J6" s="9">
        <f>D6*$I$17</f>
        <v>1.6866721087315437</v>
      </c>
      <c r="K6" s="15">
        <f t="shared" si="1"/>
        <v>0.07692307692307698</v>
      </c>
    </row>
    <row r="7" spans="1:11" ht="15">
      <c r="A7" s="5" t="s">
        <v>1</v>
      </c>
      <c r="B7" s="19"/>
      <c r="C7" s="12">
        <v>1.51</v>
      </c>
      <c r="D7" s="13">
        <v>1.53</v>
      </c>
      <c r="E7" s="16">
        <f t="shared" si="0"/>
        <v>0.013245033112582794</v>
      </c>
      <c r="G7" s="5" t="s">
        <v>1</v>
      </c>
      <c r="H7" s="19"/>
      <c r="I7" s="12">
        <f>C7*$I$17</f>
        <v>2.0213292731624057</v>
      </c>
      <c r="J7" s="13">
        <f>D7*$I$17</f>
        <v>2.0481018463168748</v>
      </c>
      <c r="K7" s="16">
        <f t="shared" si="1"/>
        <v>0.013245033112582813</v>
      </c>
    </row>
    <row r="8" spans="1:11" ht="15">
      <c r="A8" s="4" t="s">
        <v>0</v>
      </c>
      <c r="B8" s="18">
        <v>2035</v>
      </c>
      <c r="C8" s="8">
        <v>1.32</v>
      </c>
      <c r="D8" s="9">
        <v>1.39</v>
      </c>
      <c r="E8" s="15">
        <f t="shared" si="0"/>
        <v>0.05303030303030291</v>
      </c>
      <c r="G8" s="4" t="s">
        <v>0</v>
      </c>
      <c r="H8" s="18">
        <v>2035</v>
      </c>
      <c r="I8" s="8">
        <f>C8*$I$18</f>
        <v>1.9348843249707244</v>
      </c>
      <c r="J8" s="9">
        <f>D8*$I$18</f>
        <v>2.0374918270525053</v>
      </c>
      <c r="K8" s="15">
        <f t="shared" si="1"/>
        <v>0.05303030303030308</v>
      </c>
    </row>
    <row r="9" spans="1:11" ht="15">
      <c r="A9" s="5" t="s">
        <v>1</v>
      </c>
      <c r="B9" s="19"/>
      <c r="C9" s="12">
        <v>1.47</v>
      </c>
      <c r="D9" s="13">
        <v>1.53</v>
      </c>
      <c r="E9" s="16">
        <f t="shared" si="0"/>
        <v>0.04081632653061228</v>
      </c>
      <c r="G9" s="5" t="s">
        <v>1</v>
      </c>
      <c r="H9" s="19"/>
      <c r="I9" s="12">
        <f>C9*$I$18</f>
        <v>2.154757543717398</v>
      </c>
      <c r="J9" s="13">
        <f>D9*$I$18</f>
        <v>2.2427068312160667</v>
      </c>
      <c r="K9" s="16">
        <f t="shared" si="1"/>
        <v>0.040816326530612075</v>
      </c>
    </row>
    <row r="10" spans="1:11" ht="15">
      <c r="A10" s="4" t="s">
        <v>0</v>
      </c>
      <c r="B10" s="18">
        <v>2040</v>
      </c>
      <c r="C10" s="10">
        <v>1.41</v>
      </c>
      <c r="D10" s="11">
        <v>1.48</v>
      </c>
      <c r="E10" s="15">
        <f t="shared" si="0"/>
        <v>0.04964539007092203</v>
      </c>
      <c r="G10" s="4" t="s">
        <v>0</v>
      </c>
      <c r="H10" s="18">
        <v>2040</v>
      </c>
      <c r="I10" s="10">
        <f>C10*$I$19</f>
        <v>2.2825749713859245</v>
      </c>
      <c r="J10" s="11">
        <f>D10*$I$19</f>
        <v>2.3958942962065026</v>
      </c>
      <c r="K10" s="15">
        <f t="shared" si="1"/>
        <v>0.04964539007092214</v>
      </c>
    </row>
    <row r="11" spans="1:11" ht="15">
      <c r="A11" s="5" t="s">
        <v>1</v>
      </c>
      <c r="B11" s="19"/>
      <c r="C11" s="12">
        <v>1.48</v>
      </c>
      <c r="D11" s="13">
        <v>1.51</v>
      </c>
      <c r="E11" s="16">
        <f t="shared" si="0"/>
        <v>0.02027027027027029</v>
      </c>
      <c r="G11" s="5" t="s">
        <v>1</v>
      </c>
      <c r="H11" s="19"/>
      <c r="I11" s="12">
        <f>C11*$I$19</f>
        <v>2.3958942962065026</v>
      </c>
      <c r="J11" s="13">
        <f>D11*$I$19</f>
        <v>2.4444597211296073</v>
      </c>
      <c r="K11" s="16">
        <f t="shared" si="1"/>
        <v>0.020270270270270223</v>
      </c>
    </row>
    <row r="16" spans="7:9" ht="15">
      <c r="G16" t="s">
        <v>2</v>
      </c>
      <c r="H16">
        <v>2028</v>
      </c>
      <c r="I16">
        <v>1.2912056859048853</v>
      </c>
    </row>
    <row r="17" spans="8:9" ht="15">
      <c r="H17">
        <v>2030</v>
      </c>
      <c r="I17">
        <v>1.3386286577234474</v>
      </c>
    </row>
    <row r="18" spans="8:9" ht="15">
      <c r="H18">
        <v>2035</v>
      </c>
      <c r="I18">
        <v>1.4658214583111548</v>
      </c>
    </row>
    <row r="19" spans="8:9" ht="15">
      <c r="H19">
        <v>2040</v>
      </c>
      <c r="I19">
        <v>1.618847497436826</v>
      </c>
    </row>
  </sheetData>
  <mergeCells count="14">
    <mergeCell ref="B10:B11"/>
    <mergeCell ref="A1:E1"/>
    <mergeCell ref="I2:J2"/>
    <mergeCell ref="H4:H5"/>
    <mergeCell ref="H6:H7"/>
    <mergeCell ref="H8:H9"/>
    <mergeCell ref="H10:H11"/>
    <mergeCell ref="G1:K1"/>
    <mergeCell ref="C2:D2"/>
    <mergeCell ref="B4:B5"/>
    <mergeCell ref="B6:B7"/>
    <mergeCell ref="B8:B9"/>
    <mergeCell ref="B2:B3"/>
    <mergeCell ref="H2:H3"/>
  </mergeCells>
  <printOptions/>
  <pageMargins left="0.7" right="0.7" top="0.75" bottom="0.75" header="0.3" footer="0.3"/>
  <pageSetup horizontalDpi="300" verticalDpi="3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2A053A4BC4B349A91F75F87B7BF362" ma:contentTypeVersion="3" ma:contentTypeDescription="Create a new document." ma:contentTypeScope="" ma:versionID="da3c78d472f1a154c51db113c08baa17">
  <xsd:schema xmlns:xsd="http://www.w3.org/2001/XMLSchema" xmlns:xs="http://www.w3.org/2001/XMLSchema" xmlns:p="http://schemas.microsoft.com/office/2006/metadata/properties" xmlns:ns3="4608f8a2-debb-4800-add4-a2dfe205540a" targetNamespace="http://schemas.microsoft.com/office/2006/metadata/properties" ma:root="true" ma:fieldsID="5875d13eda4c3bd5746d0c789ce02c62" ns3:_="">
    <xsd:import namespace="4608f8a2-debb-4800-add4-a2dfe205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8f8a2-debb-4800-add4-a2dfe2055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608f8a2-debb-4800-add4-a2dfe205540a" xsi:nil="true"/>
  </documentManagement>
</p:properties>
</file>

<file path=customXml/itemProps1.xml><?xml version="1.0" encoding="utf-8"?>
<ds:datastoreItem xmlns:ds="http://schemas.openxmlformats.org/officeDocument/2006/customXml" ds:itemID="{7982C763-2EC3-41A7-BB2A-D62411DF1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08f8a2-debb-4800-add4-a2dfe205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B1C76C-A4B2-44D6-9234-1AE4DAB86A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B35E76-E0CB-4AD6-939D-DB5C487B23A8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4608f8a2-debb-4800-add4-a2dfe205540a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Hong</dc:creator>
  <cp:keywords/>
  <dc:description/>
  <cp:lastModifiedBy>Emily Medine</cp:lastModifiedBy>
  <cp:lastPrinted>2023-06-29T16:04:46Z</cp:lastPrinted>
  <dcterms:created xsi:type="dcterms:W3CDTF">2023-06-29T15:03:17Z</dcterms:created>
  <dcterms:modified xsi:type="dcterms:W3CDTF">2023-07-14T18:12:26Z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0x010100982A053A4BC4B349A91F75F87B7BF362</vt:lpwstr>
  </property>
</Properties>
</file>