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internal\reh\RegulatoryRequest\Kentucky\EBON\Economic Impact\"/>
    </mc:Choice>
  </mc:AlternateContent>
  <xr:revisionPtr revIDLastSave="0" documentId="8_{F2715663-6B8D-407A-B445-280B7164F740}" xr6:coauthVersionLast="47" xr6:coauthVersionMax="47" xr10:uidLastSave="{00000000-0000-0000-0000-000000000000}"/>
  <bookViews>
    <workbookView xWindow="-120" yWindow="-120" windowWidth="29040" windowHeight="17640" xr2:uid="{00000000-000D-0000-FFFF-FFFF00000000}"/>
  </bookViews>
  <sheets>
    <sheet name="Methodology" sheetId="2" r:id="rId1"/>
    <sheet name="Ongoing Economic Activity" sheetId="3" r:id="rId2"/>
    <sheet name="Captial Investment Summary"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 l="1"/>
  <c r="F10" i="1"/>
  <c r="E10" i="1"/>
  <c r="D10" i="1"/>
  <c r="C10" i="1"/>
  <c r="R9" i="1"/>
  <c r="R8" i="1"/>
  <c r="R7" i="1"/>
  <c r="R10" i="3"/>
  <c r="F10" i="3"/>
  <c r="E10" i="3"/>
  <c r="D10" i="3"/>
  <c r="C10" i="3"/>
  <c r="R9" i="3"/>
  <c r="R8" i="3"/>
  <c r="R7" i="3"/>
</calcChain>
</file>

<file path=xl/sharedStrings.xml><?xml version="1.0" encoding="utf-8"?>
<sst xmlns="http://schemas.openxmlformats.org/spreadsheetml/2006/main" count="73" uniqueCount="42">
  <si>
    <t>Employment</t>
  </si>
  <si>
    <t>Labor Income</t>
  </si>
  <si>
    <t>Value Added</t>
  </si>
  <si>
    <t>Output</t>
  </si>
  <si>
    <t>Project Name</t>
  </si>
  <si>
    <t>Source</t>
  </si>
  <si>
    <t>Date of Analysis</t>
  </si>
  <si>
    <t>Disclaimer: Economic modeling provides general impact estimates for economic development projects. However, future results will be affected by political, social, and economic conditions. Economic modeling is most informative when used in conjunction with other forms of analysis, such as cost-benefit analysis and fiscal impact analysis, to estimate the overall impact of a project. The completion of this analysis by AEP is neither an endorsement for or against this project. Additionally, the analysis is based on information provided externally. If that information were to change for any reason, it would change the results of the analysis.</t>
  </si>
  <si>
    <t>Impact Type</t>
  </si>
  <si>
    <t>Direct Effect</t>
  </si>
  <si>
    <t>Indirect Effect</t>
  </si>
  <si>
    <t>Induced Effect</t>
  </si>
  <si>
    <t>Total Effect</t>
  </si>
  <si>
    <t>Type SAM Multiplier</t>
  </si>
  <si>
    <t>County</t>
  </si>
  <si>
    <t>State</t>
  </si>
  <si>
    <t>Federal</t>
  </si>
  <si>
    <t>Total</t>
  </si>
  <si>
    <t>Sub County</t>
  </si>
  <si>
    <t>General</t>
  </si>
  <si>
    <t>Special</t>
  </si>
  <si>
    <t>State and</t>
  </si>
  <si>
    <t>Local</t>
  </si>
  <si>
    <t>Totals</t>
  </si>
  <si>
    <t>Capital Investment</t>
  </si>
  <si>
    <t>March 2023</t>
  </si>
  <si>
    <t>Study Regions</t>
  </si>
  <si>
    <t>Implan Version 6.3. The IMPLAN Data Processing Services (5142) Capital Spend Pattern to Allocate to Industries.  Commodity Analysis Utilized within IMPLAN.  Employment  Analysis is for Industry 436 (Data Processing, hosting and related services)</t>
  </si>
  <si>
    <t xml:space="preserve">Economic Impact Analysis - Ebon </t>
  </si>
  <si>
    <t>Project Location</t>
  </si>
  <si>
    <t>Lawrence County Kentucky</t>
  </si>
  <si>
    <t>Counites in Kentucky Power Service Area</t>
  </si>
  <si>
    <t>Impacts of a capital investment of $250 million for the potential project..</t>
  </si>
  <si>
    <t>Impacts of 125 direct jobs for the potential project.</t>
  </si>
  <si>
    <t>When in full operation, Ebon is expected create or support 125 direct jobs, and 343 jobs overall in the economy each year of operation (including the 125 direct jobs). It represents a jobs multiplier of 2.75 and total labor income of $18.0  M (2023$).  It adds $27.8 M (2023$) to the gross regional product (value added).</t>
  </si>
  <si>
    <t>Ebon Capital Investment Impact in Kenucky Power Service Area</t>
  </si>
  <si>
    <t>Capital expenditure impacts were based off of a proposed  capital investment of $250 M. That planned spend will create or support 743 direct jobs, and 994 jobs overall in the economy during the spend period (including the743 direct jobs). It represents a jobs multiplier of 1.38 and total labor income of $48.0 M (2023$).  It adds $60.8 M (2023$) to the gross regional product (value added).</t>
  </si>
  <si>
    <t>Taxes as a Result of Ebon Capital Investment Activities  in Kentucky Power Service Area</t>
  </si>
  <si>
    <t>Activities associated with the proposed capital expenditures in the Kentucky Power service area will result in an estimated  $13.3 million local taxes, $4.0 million state taxes and $9.6 million Federal taxes.  The estimated tax impact is $15.0 million.</t>
  </si>
  <si>
    <t>Activities associated with the the potential project in the Kenucky Power service area will result in an estimated  $0.5 million local taxes, $1.4 million state taxes and $3.9 million Federal taxes.  The estimated tax impact is $5.8 million.</t>
  </si>
  <si>
    <t>Taxes as a Result of Ebon Ongoing Activities in the Kentucky Power Service Area</t>
  </si>
  <si>
    <t>Ongoing Ecomonomic Impact  in Kentucky Power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</si>
</sst>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8"/>
      <color theme="1"/>
      <name val="Arial"/>
      <family val="2"/>
    </font>
    <font>
      <i/>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3" fillId="0" borderId="0" xfId="0" applyFont="1"/>
    <xf numFmtId="0" fontId="4" fillId="0" borderId="0" xfId="0" applyFont="1"/>
    <xf numFmtId="0" fontId="3" fillId="0" borderId="0" xfId="0" applyFont="1" applyAlignment="1">
      <alignment vertical="top"/>
    </xf>
    <xf numFmtId="49" fontId="4" fillId="0" borderId="0" xfId="0" applyNumberFormat="1" applyFont="1"/>
    <xf numFmtId="17" fontId="4" fillId="0" borderId="0" xfId="0" applyNumberFormat="1" applyFont="1"/>
    <xf numFmtId="0" fontId="2" fillId="0" borderId="0" xfId="0" applyFont="1"/>
    <xf numFmtId="1" fontId="0" fillId="0" borderId="0" xfId="0" applyNumberFormat="1"/>
    <xf numFmtId="43" fontId="0" fillId="0" borderId="0" xfId="1" applyFont="1"/>
    <xf numFmtId="0" fontId="0" fillId="0" borderId="1" xfId="0" applyBorder="1"/>
    <xf numFmtId="165" fontId="0" fillId="0" borderId="0" xfId="1" applyNumberFormat="1" applyFont="1"/>
    <xf numFmtId="165" fontId="0" fillId="0" borderId="1" xfId="0" applyNumberFormat="1" applyBorder="1"/>
    <xf numFmtId="165" fontId="0" fillId="0" borderId="0" xfId="0" applyNumberFormat="1"/>
    <xf numFmtId="0" fontId="6" fillId="0" borderId="1" xfId="0" applyFont="1" applyBorder="1"/>
    <xf numFmtId="43" fontId="6" fillId="0" borderId="1" xfId="0" applyNumberFormat="1" applyFont="1" applyBorder="1"/>
    <xf numFmtId="164" fontId="0" fillId="0" borderId="1" xfId="0" applyNumberFormat="1" applyBorder="1"/>
    <xf numFmtId="43" fontId="0" fillId="0" borderId="1" xfId="0" applyNumberFormat="1" applyBorder="1" applyAlignment="1">
      <alignment horizontal="left"/>
    </xf>
    <xf numFmtId="0" fontId="0" fillId="0" borderId="2" xfId="0" applyBorder="1"/>
    <xf numFmtId="165" fontId="0" fillId="0" borderId="2" xfId="0" applyNumberFormat="1" applyBorder="1" applyAlignment="1">
      <alignment horizontal="center"/>
    </xf>
    <xf numFmtId="0" fontId="0" fillId="0" borderId="2" xfId="0" applyBorder="1" applyAlignment="1">
      <alignment horizontal="center"/>
    </xf>
    <xf numFmtId="0" fontId="0" fillId="0" borderId="3" xfId="0" applyBorder="1"/>
    <xf numFmtId="0" fontId="0" fillId="0" borderId="3" xfId="0" applyBorder="1" applyAlignment="1">
      <alignment horizontal="center"/>
    </xf>
    <xf numFmtId="166" fontId="0" fillId="0" borderId="1" xfId="0" applyNumberFormat="1" applyBorder="1"/>
    <xf numFmtId="44" fontId="0" fillId="0" borderId="1" xfId="0" applyNumberFormat="1" applyBorder="1"/>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wrapText="1" readingOrder="1"/>
    </xf>
    <xf numFmtId="0" fontId="0" fillId="0" borderId="0" xfId="0" applyAlignment="1">
      <alignment horizontal="left" wrapText="1" readingOrder="1"/>
    </xf>
    <xf numFmtId="1" fontId="0" fillId="0" borderId="0" xfId="0" applyNumberFormat="1" applyAlignment="1">
      <alignment wrapText="1"/>
    </xf>
    <xf numFmtId="0" fontId="0" fillId="0" borderId="0" xfId="0" applyAlignment="1">
      <alignment wrapText="1"/>
    </xf>
    <xf numFmtId="167" fontId="0" fillId="0" borderId="1" xfId="0" applyNumberForma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1314450</xdr:colOff>
      <xdr:row>3</xdr:row>
      <xdr:rowOff>180975</xdr:rowOff>
    </xdr:to>
    <xdr:pic>
      <xdr:nvPicPr>
        <xdr:cNvPr id="2" name="Picture 1" descr="ae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1238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D22"/>
  <sheetViews>
    <sheetView tabSelected="1" workbookViewId="0">
      <selection activeCell="D24" sqref="D24"/>
    </sheetView>
  </sheetViews>
  <sheetFormatPr defaultRowHeight="14.25" x14ac:dyDescent="0.2"/>
  <cols>
    <col min="1" max="1" width="29.42578125" style="2" customWidth="1"/>
    <col min="2" max="2" width="9.7109375" style="2" customWidth="1"/>
    <col min="3" max="3" width="15.28515625" style="2" customWidth="1"/>
    <col min="4" max="4" width="32.28515625" style="2" customWidth="1"/>
    <col min="5" max="16384" width="9.140625" style="2"/>
  </cols>
  <sheetData>
    <row r="7" spans="1:4" ht="15" x14ac:dyDescent="0.25">
      <c r="A7" s="1" t="s">
        <v>4</v>
      </c>
      <c r="B7" s="2" t="s">
        <v>28</v>
      </c>
    </row>
    <row r="9" spans="1:4" ht="15" customHeight="1" x14ac:dyDescent="0.25">
      <c r="A9" s="1" t="s">
        <v>29</v>
      </c>
      <c r="B9" s="26" t="s">
        <v>30</v>
      </c>
      <c r="C9" s="27"/>
      <c r="D9" s="27"/>
    </row>
    <row r="11" spans="1:4" ht="15" x14ac:dyDescent="0.25">
      <c r="A11" s="1" t="s">
        <v>26</v>
      </c>
      <c r="B11" s="2" t="s">
        <v>31</v>
      </c>
    </row>
    <row r="13" spans="1:4" ht="28.5" customHeight="1" x14ac:dyDescent="0.2">
      <c r="A13" s="3" t="s">
        <v>24</v>
      </c>
      <c r="B13" s="24" t="s">
        <v>32</v>
      </c>
      <c r="C13" s="24"/>
      <c r="D13" s="24"/>
    </row>
    <row r="14" spans="1:4" ht="15" x14ac:dyDescent="0.25">
      <c r="A14" s="1"/>
    </row>
    <row r="15" spans="1:4" ht="15" x14ac:dyDescent="0.25">
      <c r="A15" s="1" t="s">
        <v>0</v>
      </c>
      <c r="B15" s="2" t="s">
        <v>33</v>
      </c>
    </row>
    <row r="16" spans="1:4" ht="15" x14ac:dyDescent="0.25">
      <c r="A16" s="1"/>
    </row>
    <row r="17" spans="1:4" ht="77.099999999999994" customHeight="1" x14ac:dyDescent="0.2">
      <c r="A17" s="3" t="s">
        <v>5</v>
      </c>
      <c r="B17" s="24" t="s">
        <v>27</v>
      </c>
      <c r="C17" s="24"/>
      <c r="D17" s="24"/>
    </row>
    <row r="19" spans="1:4" ht="15" x14ac:dyDescent="0.25">
      <c r="A19" s="1" t="s">
        <v>6</v>
      </c>
      <c r="B19" s="4" t="s">
        <v>25</v>
      </c>
    </row>
    <row r="20" spans="1:4" ht="15" x14ac:dyDescent="0.25">
      <c r="A20" s="1"/>
      <c r="B20" s="4"/>
    </row>
    <row r="21" spans="1:4" x14ac:dyDescent="0.2">
      <c r="B21" s="5"/>
    </row>
    <row r="22" spans="1:4" ht="70.5" customHeight="1" x14ac:dyDescent="0.2">
      <c r="A22" s="25" t="s">
        <v>7</v>
      </c>
      <c r="B22" s="25"/>
      <c r="C22" s="25"/>
      <c r="D22" s="25"/>
    </row>
  </sheetData>
  <mergeCells count="4">
    <mergeCell ref="B13:D13"/>
    <mergeCell ref="B17:D17"/>
    <mergeCell ref="A22:D22"/>
    <mergeCell ref="B9:D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70C7-EE9B-4F3C-A8CB-E1FE2E057920}">
  <dimension ref="A1:R14"/>
  <sheetViews>
    <sheetView workbookViewId="0">
      <selection activeCell="D29" sqref="D29"/>
    </sheetView>
  </sheetViews>
  <sheetFormatPr defaultRowHeight="15" x14ac:dyDescent="0.25"/>
  <cols>
    <col min="1" max="1" width="7.140625" customWidth="1"/>
    <col min="2" max="2" width="18.85546875" customWidth="1"/>
    <col min="3" max="3" width="14.85546875" style="12" customWidth="1"/>
    <col min="4" max="6" width="17" customWidth="1"/>
    <col min="7" max="7" width="16.140625" customWidth="1"/>
    <col min="8" max="8" width="14.7109375" customWidth="1"/>
    <col min="9" max="9" width="2.7109375" customWidth="1"/>
    <col min="10" max="10" width="17.42578125" customWidth="1"/>
    <col min="11" max="16" width="15.7109375" customWidth="1"/>
    <col min="17" max="17" width="2.7109375" customWidth="1"/>
    <col min="18" max="18" width="15.7109375" customWidth="1"/>
  </cols>
  <sheetData>
    <row r="1" spans="1:18" x14ac:dyDescent="0.25">
      <c r="A1" s="6" t="s">
        <v>41</v>
      </c>
      <c r="B1" s="7"/>
      <c r="C1" s="10"/>
      <c r="D1" s="8"/>
      <c r="E1" s="8"/>
      <c r="J1" s="6" t="s">
        <v>40</v>
      </c>
      <c r="K1" s="6"/>
      <c r="L1" s="6"/>
    </row>
    <row r="2" spans="1:18" x14ac:dyDescent="0.25">
      <c r="A2" s="6"/>
      <c r="B2" s="7"/>
      <c r="C2" s="10"/>
      <c r="D2" s="8"/>
      <c r="E2" s="8"/>
      <c r="J2" s="6"/>
      <c r="K2" s="6"/>
      <c r="L2" s="6"/>
    </row>
    <row r="3" spans="1:18" ht="60" customHeight="1" x14ac:dyDescent="0.25">
      <c r="A3" s="6"/>
      <c r="B3" s="28" t="s">
        <v>34</v>
      </c>
      <c r="C3" s="29"/>
      <c r="D3" s="29"/>
      <c r="E3" s="29"/>
      <c r="F3" s="29"/>
      <c r="J3" s="29" t="s">
        <v>39</v>
      </c>
      <c r="K3" s="29"/>
      <c r="L3" s="29"/>
      <c r="M3" s="29"/>
      <c r="N3" s="29"/>
      <c r="O3" s="29"/>
      <c r="P3" s="29"/>
      <c r="Q3" s="29"/>
      <c r="R3" s="29"/>
    </row>
    <row r="4" spans="1:18" x14ac:dyDescent="0.25">
      <c r="A4" s="6"/>
      <c r="B4" s="7"/>
      <c r="C4" s="10"/>
      <c r="D4" s="8"/>
      <c r="E4" s="8"/>
    </row>
    <row r="5" spans="1:18" x14ac:dyDescent="0.25">
      <c r="B5" s="9" t="s">
        <v>8</v>
      </c>
      <c r="C5" s="11" t="s">
        <v>0</v>
      </c>
      <c r="D5" s="9" t="s">
        <v>1</v>
      </c>
      <c r="E5" s="9" t="s">
        <v>2</v>
      </c>
      <c r="F5" s="9" t="s">
        <v>3</v>
      </c>
      <c r="J5" s="17"/>
      <c r="K5" s="18" t="s">
        <v>18</v>
      </c>
      <c r="L5" s="19" t="s">
        <v>18</v>
      </c>
      <c r="M5" s="19"/>
      <c r="N5" s="19"/>
      <c r="O5" s="19"/>
      <c r="P5" s="19"/>
      <c r="Q5" s="19"/>
      <c r="R5" s="19" t="s">
        <v>21</v>
      </c>
    </row>
    <row r="6" spans="1:18" x14ac:dyDescent="0.25">
      <c r="B6" s="9" t="s">
        <v>9</v>
      </c>
      <c r="C6" s="30">
        <v>125</v>
      </c>
      <c r="D6" s="22">
        <v>8007545.6295312271</v>
      </c>
      <c r="E6" s="22">
        <v>12643196.266024932</v>
      </c>
      <c r="F6" s="22">
        <v>61621128.459464759</v>
      </c>
      <c r="J6" s="20" t="s">
        <v>8</v>
      </c>
      <c r="K6" s="21" t="s">
        <v>19</v>
      </c>
      <c r="L6" s="21" t="s">
        <v>20</v>
      </c>
      <c r="M6" s="21" t="s">
        <v>14</v>
      </c>
      <c r="N6" s="21" t="s">
        <v>15</v>
      </c>
      <c r="O6" s="21" t="s">
        <v>16</v>
      </c>
      <c r="P6" s="21" t="s">
        <v>17</v>
      </c>
      <c r="Q6" s="21"/>
      <c r="R6" s="21" t="s">
        <v>22</v>
      </c>
    </row>
    <row r="7" spans="1:18" x14ac:dyDescent="0.25">
      <c r="B7" s="9" t="s">
        <v>10</v>
      </c>
      <c r="C7" s="30">
        <v>166.65842402335807</v>
      </c>
      <c r="D7" s="22">
        <v>7561913.5985778859</v>
      </c>
      <c r="E7" s="22">
        <v>10791530.091447733</v>
      </c>
      <c r="F7" s="22">
        <v>23287078.882177267</v>
      </c>
      <c r="J7" s="9" t="s">
        <v>9</v>
      </c>
      <c r="K7" s="22">
        <v>34549.619476492255</v>
      </c>
      <c r="L7" s="22">
        <v>35876.54412999488</v>
      </c>
      <c r="M7" s="22">
        <v>23135.754067980906</v>
      </c>
      <c r="N7" s="22">
        <v>377129.8619948682</v>
      </c>
      <c r="O7" s="22">
        <v>1846177.075905439</v>
      </c>
      <c r="P7" s="22">
        <v>2316868.8555747746</v>
      </c>
      <c r="Q7" s="9"/>
      <c r="R7" s="23">
        <f>+K7+L7+M7+N7</f>
        <v>470691.77966933622</v>
      </c>
    </row>
    <row r="8" spans="1:18" x14ac:dyDescent="0.25">
      <c r="B8" s="9" t="s">
        <v>11</v>
      </c>
      <c r="C8" s="30">
        <v>51.762868728490261</v>
      </c>
      <c r="D8" s="22">
        <v>2410833.2746889009</v>
      </c>
      <c r="E8" s="22">
        <v>4358267.3196422886</v>
      </c>
      <c r="F8" s="22">
        <v>7892252.5909558544</v>
      </c>
      <c r="J8" s="9" t="s">
        <v>10</v>
      </c>
      <c r="K8" s="22">
        <v>54514.386236787352</v>
      </c>
      <c r="L8" s="22">
        <v>118962.37049401015</v>
      </c>
      <c r="M8" s="22">
        <v>44362.379483928344</v>
      </c>
      <c r="N8" s="22">
        <v>651566.94510876189</v>
      </c>
      <c r="O8" s="22">
        <v>1561975.049178733</v>
      </c>
      <c r="P8" s="22">
        <v>2431381.1305022198</v>
      </c>
      <c r="Q8" s="9"/>
      <c r="R8" s="23">
        <f>+K8+L8+M8+N8</f>
        <v>869406.08132348768</v>
      </c>
    </row>
    <row r="9" spans="1:18" x14ac:dyDescent="0.25">
      <c r="B9" s="9" t="s">
        <v>23</v>
      </c>
      <c r="C9" s="30">
        <v>343.42129275184823</v>
      </c>
      <c r="D9" s="22">
        <v>17980292.502798013</v>
      </c>
      <c r="E9" s="22">
        <v>27792993.677114956</v>
      </c>
      <c r="F9" s="22">
        <v>92800459.932597876</v>
      </c>
      <c r="J9" s="9" t="s">
        <v>11</v>
      </c>
      <c r="K9" s="22">
        <v>29694.281725129353</v>
      </c>
      <c r="L9" s="22">
        <v>84569.974812785294</v>
      </c>
      <c r="M9" s="22">
        <v>25854.896661187573</v>
      </c>
      <c r="N9" s="22">
        <v>382370.94434610422</v>
      </c>
      <c r="O9" s="22">
        <v>500978.3917659953</v>
      </c>
      <c r="P9" s="22">
        <v>1023468.4893112017</v>
      </c>
      <c r="Q9" s="9"/>
      <c r="R9" s="23">
        <f>+K9+L9+M9+N9</f>
        <v>522490.09754520643</v>
      </c>
    </row>
    <row r="10" spans="1:18" x14ac:dyDescent="0.25">
      <c r="B10" s="13" t="s">
        <v>13</v>
      </c>
      <c r="C10" s="14">
        <f>SUM(C9/C6)</f>
        <v>2.7473703420147859</v>
      </c>
      <c r="D10" s="14">
        <f>SUM(D9/D6)</f>
        <v>2.2454186756661172</v>
      </c>
      <c r="E10" s="14">
        <f>SUM(E9/E6)</f>
        <v>2.1982569195576662</v>
      </c>
      <c r="F10" s="14">
        <f>SUM(F9/F6)</f>
        <v>1.5059844285981117</v>
      </c>
      <c r="J10" s="9" t="s">
        <v>12</v>
      </c>
      <c r="K10" s="22">
        <v>118758.287438409</v>
      </c>
      <c r="L10" s="22">
        <v>239408.88943679031</v>
      </c>
      <c r="M10" s="22">
        <v>93353.030213096848</v>
      </c>
      <c r="N10" s="22">
        <v>1411067.7514497349</v>
      </c>
      <c r="O10" s="22">
        <v>3909130.5168501684</v>
      </c>
      <c r="P10" s="22">
        <v>5771718.4753881972</v>
      </c>
      <c r="Q10" s="9"/>
      <c r="R10" s="23">
        <f>+K10+L10+M10+N10</f>
        <v>1862587.9585380312</v>
      </c>
    </row>
    <row r="13" spans="1:18" ht="14.25" customHeight="1" x14ac:dyDescent="0.25"/>
    <row r="14" spans="1:18" ht="14.25" customHeight="1" x14ac:dyDescent="0.25"/>
  </sheetData>
  <mergeCells count="2">
    <mergeCell ref="B3:F3"/>
    <mergeCell ref="J3:R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
  <sheetViews>
    <sheetView workbookViewId="0">
      <selection activeCell="H20" sqref="H20"/>
    </sheetView>
  </sheetViews>
  <sheetFormatPr defaultRowHeight="15" x14ac:dyDescent="0.25"/>
  <cols>
    <col min="1" max="1" width="7.140625" customWidth="1"/>
    <col min="2" max="2" width="18.85546875" customWidth="1"/>
    <col min="3" max="3" width="14.85546875" style="12" customWidth="1"/>
    <col min="4" max="6" width="17" customWidth="1"/>
    <col min="7" max="7" width="16.140625" customWidth="1"/>
    <col min="8" max="8" width="14.7109375" customWidth="1"/>
    <col min="9" max="9" width="2.7109375" customWidth="1"/>
    <col min="10" max="10" width="17.42578125" customWidth="1"/>
    <col min="11" max="16" width="15.7109375" customWidth="1"/>
    <col min="17" max="17" width="2.7109375" customWidth="1"/>
    <col min="18" max="18" width="15.7109375" customWidth="1"/>
  </cols>
  <sheetData>
    <row r="1" spans="1:18" x14ac:dyDescent="0.25">
      <c r="A1" s="6" t="s">
        <v>35</v>
      </c>
      <c r="B1" s="7"/>
      <c r="C1" s="10"/>
      <c r="D1" s="8"/>
      <c r="E1" s="8"/>
      <c r="J1" s="6" t="s">
        <v>37</v>
      </c>
      <c r="K1" s="6"/>
      <c r="L1" s="6"/>
    </row>
    <row r="2" spans="1:18" x14ac:dyDescent="0.25">
      <c r="A2" s="6"/>
      <c r="B2" s="7"/>
      <c r="C2" s="10"/>
      <c r="D2" s="8"/>
      <c r="E2" s="8"/>
      <c r="J2" s="6"/>
      <c r="K2" s="6"/>
      <c r="L2" s="6"/>
    </row>
    <row r="3" spans="1:18" ht="80.099999999999994" customHeight="1" x14ac:dyDescent="0.25">
      <c r="A3" s="6"/>
      <c r="B3" s="28" t="s">
        <v>36</v>
      </c>
      <c r="C3" s="29"/>
      <c r="D3" s="29"/>
      <c r="E3" s="29"/>
      <c r="F3" s="29"/>
      <c r="J3" s="29" t="s">
        <v>38</v>
      </c>
      <c r="K3" s="29"/>
      <c r="L3" s="29"/>
      <c r="M3" s="29"/>
      <c r="N3" s="29"/>
      <c r="O3" s="29"/>
      <c r="P3" s="29"/>
      <c r="Q3" s="29"/>
      <c r="R3" s="29"/>
    </row>
    <row r="4" spans="1:18" x14ac:dyDescent="0.25">
      <c r="A4" s="6"/>
      <c r="B4" s="7"/>
      <c r="C4" s="10"/>
      <c r="D4" s="8"/>
      <c r="E4" s="8"/>
    </row>
    <row r="5" spans="1:18" x14ac:dyDescent="0.25">
      <c r="B5" s="9" t="s">
        <v>8</v>
      </c>
      <c r="C5" s="11" t="s">
        <v>0</v>
      </c>
      <c r="D5" s="9" t="s">
        <v>1</v>
      </c>
      <c r="E5" s="9" t="s">
        <v>2</v>
      </c>
      <c r="F5" s="9" t="s">
        <v>3</v>
      </c>
      <c r="J5" s="17"/>
      <c r="K5" s="18" t="s">
        <v>18</v>
      </c>
      <c r="L5" s="19" t="s">
        <v>18</v>
      </c>
      <c r="M5" s="19"/>
      <c r="N5" s="19"/>
      <c r="O5" s="19"/>
      <c r="P5" s="19"/>
      <c r="Q5" s="19"/>
      <c r="R5" s="19" t="s">
        <v>21</v>
      </c>
    </row>
    <row r="6" spans="1:18" x14ac:dyDescent="0.25">
      <c r="B6" s="9" t="s">
        <v>9</v>
      </c>
      <c r="C6" s="16">
        <v>743.42046711236867</v>
      </c>
      <c r="D6" s="15">
        <v>36182306.476855993</v>
      </c>
      <c r="E6" s="15">
        <v>40735558.884740449</v>
      </c>
      <c r="F6" s="15">
        <v>81093173.747315273</v>
      </c>
      <c r="J6" s="20" t="s">
        <v>8</v>
      </c>
      <c r="K6" s="21" t="s">
        <v>19</v>
      </c>
      <c r="L6" s="21" t="s">
        <v>20</v>
      </c>
      <c r="M6" s="21" t="s">
        <v>14</v>
      </c>
      <c r="N6" s="21" t="s">
        <v>15</v>
      </c>
      <c r="O6" s="21" t="s">
        <v>16</v>
      </c>
      <c r="P6" s="21" t="s">
        <v>17</v>
      </c>
      <c r="Q6" s="21"/>
      <c r="R6" s="21" t="s">
        <v>22</v>
      </c>
    </row>
    <row r="7" spans="1:18" x14ac:dyDescent="0.25">
      <c r="B7" s="9" t="s">
        <v>10</v>
      </c>
      <c r="C7" s="16">
        <v>110.26147728280515</v>
      </c>
      <c r="D7" s="15">
        <v>5270364.3861486325</v>
      </c>
      <c r="E7" s="15">
        <v>8311415.6741767321</v>
      </c>
      <c r="F7" s="15">
        <v>18345469.164282501</v>
      </c>
      <c r="J7" s="9" t="s">
        <v>9</v>
      </c>
      <c r="K7" s="22">
        <v>196526.74297074444</v>
      </c>
      <c r="L7" s="22">
        <v>345663.61772234808</v>
      </c>
      <c r="M7" s="22">
        <v>156038.98855313097</v>
      </c>
      <c r="N7" s="22">
        <v>2203904.3338951231</v>
      </c>
      <c r="O7" s="22">
        <v>7230720.5113544986</v>
      </c>
      <c r="P7" s="22">
        <v>10132854.194495825</v>
      </c>
      <c r="Q7" s="9"/>
      <c r="R7" s="23">
        <f>+K7+L7+M7+N7</f>
        <v>2902133.6831413466</v>
      </c>
    </row>
    <row r="8" spans="1:18" x14ac:dyDescent="0.25">
      <c r="B8" s="9" t="s">
        <v>11</v>
      </c>
      <c r="C8" s="16">
        <v>139.89364728181056</v>
      </c>
      <c r="D8" s="15">
        <v>6512153.6971143074</v>
      </c>
      <c r="E8" s="15">
        <v>11779439.630116405</v>
      </c>
      <c r="F8" s="15">
        <v>21325143.060550231</v>
      </c>
      <c r="J8" s="9" t="s">
        <v>10</v>
      </c>
      <c r="K8" s="22">
        <v>57951.725953233152</v>
      </c>
      <c r="L8" s="22">
        <v>159476.23000850648</v>
      </c>
      <c r="M8" s="22">
        <v>50353.193261675726</v>
      </c>
      <c r="N8" s="22">
        <v>734461.94090684026</v>
      </c>
      <c r="O8" s="22">
        <v>1058706.8235498671</v>
      </c>
      <c r="P8" s="22">
        <v>2060949.9136801192</v>
      </c>
      <c r="Q8" s="9"/>
      <c r="R8" s="23">
        <f>+K8+L8+M8+N8</f>
        <v>1002243.0901302556</v>
      </c>
    </row>
    <row r="9" spans="1:18" x14ac:dyDescent="0.25">
      <c r="B9" s="9" t="s">
        <v>23</v>
      </c>
      <c r="C9" s="16">
        <v>993.57559167698309</v>
      </c>
      <c r="D9" s="15">
        <v>47964824.560118891</v>
      </c>
      <c r="E9" s="15">
        <v>60826414.189033575</v>
      </c>
      <c r="F9" s="15">
        <v>120763785.97214782</v>
      </c>
      <c r="J9" s="9" t="s">
        <v>11</v>
      </c>
      <c r="K9" s="22">
        <v>80241.128570743938</v>
      </c>
      <c r="L9" s="22">
        <v>228539.90262781637</v>
      </c>
      <c r="M9" s="22">
        <v>69864.723798596475</v>
      </c>
      <c r="N9" s="22">
        <v>1033295.6788595963</v>
      </c>
      <c r="O9" s="22">
        <v>1353413.1897355928</v>
      </c>
      <c r="P9" s="22">
        <v>2765354.6235923292</v>
      </c>
      <c r="Q9" s="9"/>
      <c r="R9" s="23">
        <f>+K9+L9+M9+N9</f>
        <v>1411941.4338567532</v>
      </c>
    </row>
    <row r="10" spans="1:18" x14ac:dyDescent="0.25">
      <c r="B10" s="13" t="s">
        <v>13</v>
      </c>
      <c r="C10" s="14">
        <f>SUM(C9/C6)</f>
        <v>1.3364921139934169</v>
      </c>
      <c r="D10" s="14">
        <f>SUM(D9/D6)</f>
        <v>1.3256430899671801</v>
      </c>
      <c r="E10" s="14">
        <f>SUM(E9/E6)</f>
        <v>1.4932019064999049</v>
      </c>
      <c r="F10" s="14">
        <f>SUM(F9/F6)</f>
        <v>1.4891979237172959</v>
      </c>
      <c r="J10" s="9" t="s">
        <v>12</v>
      </c>
      <c r="K10" s="22">
        <v>334719.59749471961</v>
      </c>
      <c r="L10" s="22">
        <v>733679.7503586706</v>
      </c>
      <c r="M10" s="22">
        <v>276256.90561340388</v>
      </c>
      <c r="N10" s="22">
        <v>3971661.9536615442</v>
      </c>
      <c r="O10" s="22">
        <v>9642840.5246399697</v>
      </c>
      <c r="P10" s="22">
        <v>14959158.731768249</v>
      </c>
      <c r="Q10" s="9"/>
      <c r="R10" s="23">
        <f>+K10+L10+M10+N10</f>
        <v>5316318.2071283385</v>
      </c>
    </row>
    <row r="13" spans="1:18" ht="14.25" customHeight="1" x14ac:dyDescent="0.25"/>
    <row r="14" spans="1:18" ht="14.25" customHeight="1" x14ac:dyDescent="0.25"/>
  </sheetData>
  <mergeCells count="2">
    <mergeCell ref="J3:R3"/>
    <mergeCell ref="B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NDEzMTc0PC9Vc2VyTmFtZT48RGF0ZVRpbWU+MTAvMjAvMjAyMiAxOjUyOjIzIFB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QxMzE3NDwvVXNlck5hbWU+PERhdGVUaW1lPjEwLzIwLzIwMjIgNTo1MDoyMi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733AB5AF-CB01-4D6B-A517-3F2F35D8E74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0AD62B0-DBB5-4780-BFE7-6E182C87D3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Ongoing Economic Activity</vt:lpstr>
      <vt:lpstr>Captial Investment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E Holliday</dc:creator>
  <cp:keywords>AEP Internal</cp:keywords>
  <cp:lastModifiedBy>s413174</cp:lastModifiedBy>
  <dcterms:created xsi:type="dcterms:W3CDTF">2019-06-18T13:47:02Z</dcterms:created>
  <dcterms:modified xsi:type="dcterms:W3CDTF">2023-03-08T15:19:20Z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6192c553-f36f-4f88-8c7d-93bad6ed647e</vt:lpwstr>
  </property>
  <property fmtid="{D5CDD505-2E9C-101B-9397-08002B2CF9AE}" pid="3" name="bjSaver">
    <vt:lpwstr>g5+TytyfOgtIsNarwLzS9ofMbqkjxFN6</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MSIP_Label_69f43042-6bda-44b2-91eb-eca3d3d484f4_SiteId">
    <vt:lpwstr>15f3c881-6b03-4ff6-8559-77bf5177818f</vt:lpwstr>
  </property>
  <property fmtid="{D5CDD505-2E9C-101B-9397-08002B2CF9AE}" pid="7" name="MSIP_Label_69f43042-6bda-44b2-91eb-eca3d3d484f4_Name">
    <vt:lpwstr>AEP Internal</vt:lpwstr>
  </property>
  <property fmtid="{D5CDD505-2E9C-101B-9397-08002B2CF9AE}" pid="8" name="MSIP_Label_69f43042-6bda-44b2-91eb-eca3d3d484f4_Enabled">
    <vt:lpwstr>true</vt:lpwstr>
  </property>
  <property fmtid="{D5CDD505-2E9C-101B-9397-08002B2CF9AE}" pid="9" name="bjClsUserRVM">
    <vt:lpwstr>[]</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{733AB5AF-CB01-4D6B-A517-3F2F35D8E746}</vt:lpwstr>
  </property>
</Properties>
</file>