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4EE8DD76-476C-4032-A7ED-1668AF3D05D8}" xr6:coauthVersionLast="47" xr6:coauthVersionMax="47" xr10:uidLastSave="{00000000-0000-0000-0000-000000000000}"/>
  <bookViews>
    <workbookView xWindow="23880" yWindow="-120" windowWidth="24240" windowHeight="13140" xr2:uid="{8DBC32F0-4F80-4266-82A5-4A212495C6C0}"/>
  </bookViews>
  <sheets>
    <sheet name="Tranportation Expe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0" i="1" l="1"/>
  <c r="P47" i="1"/>
  <c r="P45" i="1"/>
  <c r="N45" i="1"/>
  <c r="L45" i="1"/>
  <c r="J45" i="1"/>
  <c r="H45" i="1"/>
  <c r="F45" i="1"/>
  <c r="D45" i="1"/>
  <c r="B45" i="1"/>
  <c r="B36" i="1"/>
  <c r="B34" i="1"/>
  <c r="B32" i="1"/>
  <c r="B30" i="1"/>
  <c r="B28" i="1"/>
  <c r="N40" i="1"/>
  <c r="L40" i="1"/>
  <c r="J40" i="1"/>
  <c r="H40" i="1"/>
  <c r="F40" i="1"/>
  <c r="D40" i="1"/>
  <c r="B40" i="1" l="1"/>
  <c r="P41" i="1"/>
  <c r="N22" i="1"/>
  <c r="L22" i="1"/>
  <c r="J22" i="1"/>
  <c r="H22" i="1"/>
  <c r="F22" i="1"/>
  <c r="D22" i="1"/>
  <c r="B22" i="1"/>
  <c r="P23" i="1" l="1"/>
</calcChain>
</file>

<file path=xl/sharedStrings.xml><?xml version="1.0" encoding="utf-8"?>
<sst xmlns="http://schemas.openxmlformats.org/spreadsheetml/2006/main" count="34" uniqueCount="27">
  <si>
    <t>Bullock Pen Water District</t>
  </si>
  <si>
    <t>Transportation Expense</t>
  </si>
  <si>
    <t>Diesel</t>
  </si>
  <si>
    <t>Repair &amp;</t>
  </si>
  <si>
    <t>Truck</t>
  </si>
  <si>
    <t>Vehicle Use</t>
  </si>
  <si>
    <t>Fuel</t>
  </si>
  <si>
    <t>Gas</t>
  </si>
  <si>
    <t>Mileage</t>
  </si>
  <si>
    <t>Tires</t>
  </si>
  <si>
    <t>Maintenance</t>
  </si>
  <si>
    <t>Supplies</t>
  </si>
  <si>
    <t>Set Up</t>
  </si>
  <si>
    <t>January</t>
  </si>
  <si>
    <t>February</t>
  </si>
  <si>
    <t>March</t>
  </si>
  <si>
    <t>April</t>
  </si>
  <si>
    <t>May</t>
  </si>
  <si>
    <t>June</t>
  </si>
  <si>
    <t>Jan - June Totals</t>
  </si>
  <si>
    <t>Actual 2021</t>
  </si>
  <si>
    <t>Actual 2022</t>
  </si>
  <si>
    <t>Increase for 6 months</t>
  </si>
  <si>
    <t>EXHIBIT E</t>
  </si>
  <si>
    <t>TOTAL FOR SIX MONTHS</t>
  </si>
  <si>
    <t>PROJECTED ANNUAL INCREASE</t>
  </si>
  <si>
    <t>NOTE:  All figures were pulled from the general ledger accounts for the respective month /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</si>
</sst>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/>
    <xf numFmtId="4" fontId="1" fillId="0" borderId="0" xfId="0" applyNumberFormat="1" applyFont="1"/>
    <xf numFmtId="4" fontId="2" fillId="0" borderId="1" xfId="0" applyNumberFormat="1" applyFont="1" applyBorder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9291-A4D2-4688-A8A3-C59061DD81CA}">
  <sheetPr>
    <pageSetUpPr fitToPage="1"/>
  </sheetPr>
  <dimension ref="A1:AD62"/>
  <sheetViews>
    <sheetView tabSelected="1" workbookViewId="0">
      <selection activeCell="H65" sqref="H65"/>
    </sheetView>
  </sheetViews>
  <sheetFormatPr defaultRowHeight="12.75" x14ac:dyDescent="0.2"/>
  <cols>
    <col min="1" max="1" width="21.42578125" customWidth="1"/>
    <col min="2" max="2" width="10.85546875" bestFit="1" customWidth="1"/>
    <col min="3" max="3" width="3.7109375" customWidth="1"/>
    <col min="5" max="5" width="3.7109375" customWidth="1"/>
    <col min="7" max="7" width="3.7109375" customWidth="1"/>
    <col min="9" max="9" width="3.7109375" customWidth="1"/>
    <col min="11" max="11" width="3.7109375" customWidth="1"/>
    <col min="13" max="13" width="3.7109375" customWidth="1"/>
    <col min="15" max="15" width="3.7109375" customWidth="1"/>
    <col min="19" max="19" width="3.7109375" customWidth="1"/>
    <col min="21" max="21" width="3.7109375" customWidth="1"/>
    <col min="24" max="24" width="3.7109375" customWidth="1"/>
    <col min="26" max="26" width="3.7109375" customWidth="1"/>
    <col min="28" max="28" width="3.7109375" customWidth="1"/>
  </cols>
  <sheetData>
    <row r="1" spans="1:30" x14ac:dyDescent="0.2">
      <c r="A1" s="1" t="s">
        <v>0</v>
      </c>
      <c r="O1" s="1" t="s">
        <v>23</v>
      </c>
      <c r="Y1" s="1"/>
    </row>
    <row r="2" spans="1:30" x14ac:dyDescent="0.2">
      <c r="A2" s="1" t="s">
        <v>1</v>
      </c>
      <c r="O2" s="1"/>
    </row>
    <row r="4" spans="1:30" x14ac:dyDescent="0.2">
      <c r="B4" s="2"/>
    </row>
    <row r="5" spans="1:30" x14ac:dyDescent="0.2">
      <c r="B5" s="2"/>
      <c r="Q5" s="2"/>
      <c r="R5" s="2"/>
      <c r="W5" s="2"/>
      <c r="AA5" s="2"/>
      <c r="AC5" s="2"/>
    </row>
    <row r="6" spans="1:30" x14ac:dyDescent="0.2">
      <c r="B6" s="2" t="s">
        <v>2</v>
      </c>
      <c r="D6" s="2"/>
      <c r="F6" s="2"/>
      <c r="G6" s="2"/>
      <c r="H6" s="2"/>
      <c r="I6" s="2"/>
      <c r="J6" s="2" t="s">
        <v>3</v>
      </c>
      <c r="K6" s="2"/>
      <c r="L6" s="2" t="s">
        <v>4</v>
      </c>
      <c r="M6" s="2"/>
      <c r="N6" s="2" t="s">
        <v>5</v>
      </c>
      <c r="P6" s="2"/>
      <c r="Q6" s="2"/>
      <c r="R6" s="2"/>
      <c r="T6" s="2"/>
      <c r="V6" s="2"/>
      <c r="W6" s="2"/>
      <c r="Y6" s="2"/>
      <c r="AA6" s="2"/>
      <c r="AC6" s="2"/>
    </row>
    <row r="7" spans="1:30" x14ac:dyDescent="0.2">
      <c r="B7" s="2" t="s">
        <v>6</v>
      </c>
      <c r="D7" s="2" t="s">
        <v>7</v>
      </c>
      <c r="F7" s="2" t="s">
        <v>8</v>
      </c>
      <c r="G7" s="2"/>
      <c r="H7" s="2" t="s">
        <v>9</v>
      </c>
      <c r="I7" s="2"/>
      <c r="J7" s="2" t="s">
        <v>10</v>
      </c>
      <c r="K7" s="2"/>
      <c r="L7" s="2" t="s">
        <v>11</v>
      </c>
      <c r="M7" s="2"/>
      <c r="N7" s="2" t="s">
        <v>12</v>
      </c>
      <c r="P7" s="2"/>
      <c r="Q7" s="2"/>
      <c r="R7" s="2"/>
      <c r="T7" s="2"/>
      <c r="V7" s="2"/>
      <c r="W7" s="2"/>
      <c r="Y7" s="2"/>
      <c r="AA7" s="2"/>
      <c r="AC7" s="2"/>
    </row>
    <row r="8" spans="1:30" x14ac:dyDescent="0.2">
      <c r="A8" s="1" t="s">
        <v>20</v>
      </c>
      <c r="B8" s="5"/>
      <c r="C8" s="4"/>
      <c r="D8" s="4"/>
      <c r="E8" s="4"/>
      <c r="F8" s="4"/>
      <c r="G8" s="4"/>
      <c r="H8" s="5"/>
      <c r="I8" s="4"/>
      <c r="J8" s="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4"/>
      <c r="AB8" s="4"/>
      <c r="AC8" s="7"/>
      <c r="AD8" s="4"/>
    </row>
    <row r="9" spans="1:30" x14ac:dyDescent="0.2">
      <c r="A9" s="3" t="s">
        <v>13</v>
      </c>
      <c r="B9" s="4">
        <v>278.16000000000003</v>
      </c>
      <c r="C9" s="4"/>
      <c r="D9" s="4">
        <v>1507.34</v>
      </c>
      <c r="E9" s="4"/>
      <c r="F9" s="4">
        <v>107.92</v>
      </c>
      <c r="G9" s="4"/>
      <c r="H9" s="4"/>
      <c r="I9" s="4"/>
      <c r="J9" s="8">
        <v>3047.33</v>
      </c>
      <c r="K9" s="4"/>
      <c r="L9" s="4">
        <v>163.44</v>
      </c>
      <c r="M9" s="4"/>
      <c r="N9" s="4">
        <v>-495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">
      <c r="B10" s="4">
        <v>-88.2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">
      <c r="A11" s="3" t="s">
        <v>14</v>
      </c>
      <c r="B11" s="4">
        <v>380.24</v>
      </c>
      <c r="C11" s="4"/>
      <c r="D11" s="4">
        <v>1194.08</v>
      </c>
      <c r="E11" s="4"/>
      <c r="F11" s="4">
        <v>126.29</v>
      </c>
      <c r="G11" s="4"/>
      <c r="H11" s="4"/>
      <c r="I11" s="4"/>
      <c r="J11" s="4">
        <v>338.93</v>
      </c>
      <c r="K11" s="4"/>
      <c r="L11" s="4">
        <v>474.91</v>
      </c>
      <c r="M11" s="4"/>
      <c r="N11" s="4">
        <v>-330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">
      <c r="B12" s="4">
        <v>-44.1</v>
      </c>
      <c r="C12" s="4"/>
      <c r="D12" s="4"/>
      <c r="E12" s="4"/>
      <c r="F12" s="4"/>
      <c r="G12" s="4"/>
      <c r="H12" s="4"/>
      <c r="I12" s="4"/>
      <c r="J12" s="4">
        <v>-229.5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">
      <c r="A13" s="3" t="s">
        <v>15</v>
      </c>
      <c r="B13" s="4">
        <v>242.68</v>
      </c>
      <c r="C13" s="4"/>
      <c r="D13" s="4">
        <v>1564.28</v>
      </c>
      <c r="E13" s="4"/>
      <c r="F13" s="4">
        <v>149.36000000000001</v>
      </c>
      <c r="G13" s="4"/>
      <c r="H13" s="4"/>
      <c r="I13" s="4"/>
      <c r="J13" s="4">
        <v>440.65</v>
      </c>
      <c r="K13" s="4"/>
      <c r="L13" s="4">
        <v>166.5</v>
      </c>
      <c r="M13" s="4"/>
      <c r="N13" s="4">
        <v>-1210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">
      <c r="B14" s="4">
        <v>-220.5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">
      <c r="A15" s="3" t="s">
        <v>16</v>
      </c>
      <c r="B15" s="4">
        <v>424.69</v>
      </c>
      <c r="C15" s="4"/>
      <c r="D15" s="4">
        <v>1564.85</v>
      </c>
      <c r="E15" s="4"/>
      <c r="F15" s="4">
        <v>90</v>
      </c>
      <c r="G15" s="4"/>
      <c r="H15" s="4"/>
      <c r="I15" s="4"/>
      <c r="J15" s="4">
        <v>4.4400000000000004</v>
      </c>
      <c r="K15" s="4"/>
      <c r="L15" s="4"/>
      <c r="M15" s="4"/>
      <c r="N15" s="4">
        <v>-1265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">
      <c r="B16" s="4">
        <v>-220.5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2">
      <c r="A17" s="3" t="s">
        <v>17</v>
      </c>
      <c r="B17" s="4">
        <v>347.36</v>
      </c>
      <c r="C17" s="4"/>
      <c r="D17" s="4">
        <v>1642.74</v>
      </c>
      <c r="E17" s="4"/>
      <c r="F17" s="4">
        <v>202.56</v>
      </c>
      <c r="G17" s="4"/>
      <c r="H17" s="4"/>
      <c r="I17" s="4"/>
      <c r="J17" s="4">
        <v>255.6</v>
      </c>
      <c r="K17" s="4"/>
      <c r="L17" s="4"/>
      <c r="M17" s="4"/>
      <c r="N17" s="4">
        <v>-1155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">
      <c r="B18" s="4">
        <v>-198.45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">
      <c r="A19" s="3" t="s">
        <v>18</v>
      </c>
      <c r="B19" s="4">
        <v>393.28</v>
      </c>
      <c r="C19" s="4"/>
      <c r="D19" s="4">
        <v>1712.5</v>
      </c>
      <c r="E19" s="4"/>
      <c r="F19" s="4">
        <v>90</v>
      </c>
      <c r="G19" s="4"/>
      <c r="H19" s="4">
        <v>659.44</v>
      </c>
      <c r="I19" s="4"/>
      <c r="J19" s="4">
        <v>238.02</v>
      </c>
      <c r="K19" s="4"/>
      <c r="L19" s="4">
        <v>-309</v>
      </c>
      <c r="M19" s="4"/>
      <c r="N19" s="4">
        <v>-495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2">
      <c r="A20" s="3"/>
      <c r="B20" s="4">
        <v>-66.150000000000006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">
      <c r="A22" s="1" t="s">
        <v>19</v>
      </c>
      <c r="B22" s="9">
        <f>SUM(B9:B21)</f>
        <v>1228.5099999999998</v>
      </c>
      <c r="C22" s="4"/>
      <c r="D22" s="9">
        <f>SUM(D9:D21)</f>
        <v>9185.7899999999991</v>
      </c>
      <c r="E22" s="4"/>
      <c r="F22" s="9">
        <f>SUM(F9:F21)</f>
        <v>766.13000000000011</v>
      </c>
      <c r="G22" s="7"/>
      <c r="H22" s="9">
        <f>SUM(H9:H21)</f>
        <v>659.44</v>
      </c>
      <c r="I22" s="4"/>
      <c r="J22" s="9">
        <f>SUM(J9:J21)</f>
        <v>4095.47</v>
      </c>
      <c r="K22" s="4"/>
      <c r="L22" s="9">
        <f>SUM(L9:L21)</f>
        <v>495.85</v>
      </c>
      <c r="M22" s="4"/>
      <c r="N22" s="9">
        <f>SUM(N9:N21)</f>
        <v>-4950</v>
      </c>
      <c r="O22" s="4"/>
      <c r="P22" s="9"/>
      <c r="Q22" s="7"/>
      <c r="R22" s="7"/>
      <c r="S22" s="4"/>
      <c r="T22" s="7"/>
      <c r="U22" s="4"/>
      <c r="V22" s="7"/>
      <c r="W22" s="7"/>
      <c r="X22" s="4"/>
      <c r="Y22" s="7"/>
      <c r="Z22" s="4"/>
      <c r="AA22" s="7"/>
      <c r="AB22" s="4"/>
      <c r="AC22" s="7"/>
      <c r="AD22" s="4"/>
    </row>
    <row r="23" spans="1:30" ht="13.5" thickBot="1" x14ac:dyDescent="0.25">
      <c r="B23" s="10"/>
      <c r="C23" s="4"/>
      <c r="D23" s="10"/>
      <c r="E23" s="4"/>
      <c r="F23" s="10"/>
      <c r="G23" s="4"/>
      <c r="H23" s="4"/>
      <c r="I23" s="4"/>
      <c r="J23" s="10"/>
      <c r="K23" s="4"/>
      <c r="L23" s="10"/>
      <c r="M23" s="4"/>
      <c r="N23" s="4"/>
      <c r="O23" s="4"/>
      <c r="P23" s="6">
        <f>SUM(B22:P22)</f>
        <v>11481.189999999999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 thickTop="1" x14ac:dyDescent="0.2">
      <c r="B24" s="10"/>
      <c r="C24" s="4"/>
      <c r="D24" s="10"/>
      <c r="F24" s="10"/>
      <c r="G24" s="4"/>
      <c r="H24" s="4"/>
      <c r="I24" s="4"/>
      <c r="J24" s="10"/>
      <c r="K24" s="4"/>
      <c r="L24" s="10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7"/>
      <c r="Z24" s="4"/>
      <c r="AA24" s="7"/>
      <c r="AB24" s="4"/>
      <c r="AC24" s="7"/>
      <c r="AD24" s="4"/>
    </row>
    <row r="25" spans="1:30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30" x14ac:dyDescent="0.2">
      <c r="A26" s="1" t="s">
        <v>21</v>
      </c>
      <c r="B26" s="5"/>
      <c r="C26" s="4"/>
      <c r="D26" s="4"/>
      <c r="E26" s="4"/>
      <c r="F26" s="4"/>
      <c r="G26" s="4"/>
      <c r="H26" s="5"/>
      <c r="I26" s="4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"/>
      <c r="Z26" s="4"/>
      <c r="AB26" s="4"/>
      <c r="AC26" s="7"/>
      <c r="AD26" s="4"/>
    </row>
    <row r="27" spans="1:30" x14ac:dyDescent="0.2">
      <c r="A27" s="3" t="s">
        <v>13</v>
      </c>
      <c r="B27" s="4">
        <v>361.42</v>
      </c>
      <c r="C27" s="4"/>
      <c r="D27" s="4">
        <v>1480.15</v>
      </c>
      <c r="E27" s="4"/>
      <c r="F27" s="4">
        <v>200.32</v>
      </c>
      <c r="G27" s="4"/>
      <c r="H27" s="4">
        <v>1348.92</v>
      </c>
      <c r="I27" s="4"/>
      <c r="J27" s="8">
        <v>10.29</v>
      </c>
      <c r="K27" s="4"/>
      <c r="L27" s="4"/>
      <c r="M27" s="4"/>
      <c r="N27" s="4">
        <v>-960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2">
      <c r="B28" s="4">
        <f>-137.97-23</f>
        <v>-160.97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">
      <c r="A29" s="3" t="s">
        <v>14</v>
      </c>
      <c r="B29" s="4">
        <v>691.2</v>
      </c>
      <c r="C29" s="4"/>
      <c r="D29" s="4">
        <v>1760.43</v>
      </c>
      <c r="E29" s="4"/>
      <c r="F29" s="4">
        <v>132</v>
      </c>
      <c r="G29" s="4"/>
      <c r="H29" s="4"/>
      <c r="I29" s="4"/>
      <c r="J29" s="4">
        <v>1724.13</v>
      </c>
      <c r="K29" s="4"/>
      <c r="L29" s="4"/>
      <c r="M29" s="4"/>
      <c r="N29" s="4">
        <v>-1200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">
      <c r="B30" s="4">
        <f>-160.97-45.99</f>
        <v>-206.96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2">
      <c r="A31" s="3" t="s">
        <v>15</v>
      </c>
      <c r="B31" s="4">
        <v>1572.76</v>
      </c>
      <c r="C31" s="4"/>
      <c r="D31" s="4">
        <v>2568.79</v>
      </c>
      <c r="E31" s="4"/>
      <c r="F31" s="4">
        <v>90</v>
      </c>
      <c r="G31" s="4"/>
      <c r="H31" s="4"/>
      <c r="I31" s="4"/>
      <c r="J31" s="4">
        <v>141.33000000000001</v>
      </c>
      <c r="K31" s="4"/>
      <c r="L31" s="4"/>
      <c r="M31" s="4"/>
      <c r="N31" s="4">
        <v>-1140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2">
      <c r="B32" s="4">
        <f>-114.98-45.99</f>
        <v>-160.97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2">
      <c r="A33" s="3" t="s">
        <v>16</v>
      </c>
      <c r="B33" s="4">
        <v>1251.3499999999999</v>
      </c>
      <c r="C33" s="4"/>
      <c r="D33" s="4">
        <v>2444.37</v>
      </c>
      <c r="E33" s="4"/>
      <c r="F33" s="4">
        <v>90</v>
      </c>
      <c r="G33" s="4"/>
      <c r="H33" s="4"/>
      <c r="I33" s="4"/>
      <c r="J33" s="4">
        <v>709.5</v>
      </c>
      <c r="K33" s="4"/>
      <c r="L33" s="4"/>
      <c r="M33" s="4"/>
      <c r="N33" s="4">
        <v>-1080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2">
      <c r="B34" s="4">
        <f>-45.99-91.98</f>
        <v>-137.97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">
      <c r="A35" s="3" t="s">
        <v>17</v>
      </c>
      <c r="B35" s="4">
        <v>1915.32</v>
      </c>
      <c r="C35" s="4"/>
      <c r="D35" s="4">
        <v>2614.3200000000002</v>
      </c>
      <c r="E35" s="4"/>
      <c r="F35" s="4">
        <v>90</v>
      </c>
      <c r="G35" s="4"/>
      <c r="H35" s="4"/>
      <c r="I35" s="4"/>
      <c r="J35" s="4">
        <v>1922.85</v>
      </c>
      <c r="K35" s="4"/>
      <c r="L35" s="4"/>
      <c r="M35" s="4"/>
      <c r="N35" s="4">
        <v>-780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2">
      <c r="B36" s="4">
        <f>-114.98-23</f>
        <v>-137.98000000000002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">
      <c r="A37" s="3" t="s">
        <v>18</v>
      </c>
      <c r="B37" s="4">
        <v>845.13</v>
      </c>
      <c r="C37" s="4"/>
      <c r="D37" s="4">
        <v>3200.93</v>
      </c>
      <c r="E37" s="4"/>
      <c r="F37" s="4">
        <v>235.73</v>
      </c>
      <c r="G37" s="4"/>
      <c r="H37" s="4">
        <v>845.96</v>
      </c>
      <c r="I37" s="4"/>
      <c r="J37" s="4">
        <v>180.39</v>
      </c>
      <c r="K37" s="4"/>
      <c r="L37" s="4"/>
      <c r="M37" s="4"/>
      <c r="N37" s="4">
        <v>-1020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2">
      <c r="A38" s="3"/>
      <c r="B38" s="4">
        <v>-183.96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2">
      <c r="A40" s="1" t="s">
        <v>19</v>
      </c>
      <c r="B40" s="9">
        <f>SUM(B27:B39)</f>
        <v>5648.3700000000008</v>
      </c>
      <c r="C40" s="4"/>
      <c r="D40" s="9">
        <f>SUM(D27:D39)</f>
        <v>14068.99</v>
      </c>
      <c r="E40" s="4"/>
      <c r="F40" s="9">
        <f>SUM(F27:F39)</f>
        <v>838.05</v>
      </c>
      <c r="G40" s="7"/>
      <c r="H40" s="9">
        <f>SUM(H27:H39)</f>
        <v>2194.88</v>
      </c>
      <c r="I40" s="4"/>
      <c r="J40" s="9">
        <f>SUM(J27:J39)</f>
        <v>4688.4900000000007</v>
      </c>
      <c r="K40" s="4"/>
      <c r="L40" s="9">
        <f>SUM(L27:L39)</f>
        <v>0</v>
      </c>
      <c r="M40" s="4"/>
      <c r="N40" s="9">
        <f>SUM(N27:N39)</f>
        <v>-6180</v>
      </c>
      <c r="O40" s="4"/>
      <c r="P40" s="9"/>
      <c r="Q40" s="7"/>
      <c r="R40" s="7"/>
      <c r="S40" s="4"/>
      <c r="T40" s="7"/>
      <c r="U40" s="4"/>
      <c r="V40" s="7"/>
      <c r="W40" s="7"/>
      <c r="X40" s="4"/>
      <c r="Y40" s="7"/>
      <c r="Z40" s="4"/>
      <c r="AA40" s="7"/>
      <c r="AB40" s="4"/>
      <c r="AC40" s="7"/>
      <c r="AD40" s="4"/>
    </row>
    <row r="41" spans="1:30" ht="13.5" thickBot="1" x14ac:dyDescent="0.25">
      <c r="B41" s="10"/>
      <c r="C41" s="4"/>
      <c r="D41" s="10"/>
      <c r="E41" s="4"/>
      <c r="F41" s="10"/>
      <c r="G41" s="4"/>
      <c r="H41" s="4"/>
      <c r="I41" s="4"/>
      <c r="J41" s="10"/>
      <c r="K41" s="4"/>
      <c r="L41" s="10"/>
      <c r="M41" s="4"/>
      <c r="N41" s="4"/>
      <c r="O41" s="4"/>
      <c r="P41" s="6">
        <f>SUM(B40:P40)</f>
        <v>21258.780000000002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3.5" thickTop="1" x14ac:dyDescent="0.2">
      <c r="B42" s="10"/>
      <c r="C42" s="4"/>
      <c r="D42" s="10"/>
      <c r="F42" s="10"/>
      <c r="G42" s="4"/>
      <c r="H42" s="4"/>
      <c r="I42" s="4"/>
      <c r="J42" s="10"/>
      <c r="K42" s="4"/>
      <c r="L42" s="10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  <c r="Y42" s="7"/>
      <c r="Z42" s="4"/>
      <c r="AA42" s="7"/>
      <c r="AB42" s="4"/>
      <c r="AC42" s="7"/>
      <c r="AD42" s="4"/>
    </row>
    <row r="43" spans="1:30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5" spans="1:30" x14ac:dyDescent="0.2">
      <c r="A45" s="1" t="s">
        <v>22</v>
      </c>
      <c r="B45" s="7">
        <f>B40-B22</f>
        <v>4419.8600000000006</v>
      </c>
      <c r="C45" s="1"/>
      <c r="D45" s="7">
        <f t="shared" ref="D45:P45" si="0">D40-D22</f>
        <v>4883.2000000000007</v>
      </c>
      <c r="E45" s="7"/>
      <c r="F45" s="7">
        <f t="shared" si="0"/>
        <v>71.919999999999845</v>
      </c>
      <c r="G45" s="7"/>
      <c r="H45" s="7">
        <f t="shared" si="0"/>
        <v>1535.44</v>
      </c>
      <c r="I45" s="7"/>
      <c r="J45" s="7">
        <f t="shared" si="0"/>
        <v>593.02000000000089</v>
      </c>
      <c r="K45" s="7"/>
      <c r="L45" s="7">
        <f t="shared" si="0"/>
        <v>-495.85</v>
      </c>
      <c r="M45" s="7"/>
      <c r="N45" s="7">
        <f t="shared" si="0"/>
        <v>-1230</v>
      </c>
      <c r="O45" s="7"/>
      <c r="P45" s="7">
        <f t="shared" si="0"/>
        <v>0</v>
      </c>
    </row>
    <row r="47" spans="1:30" x14ac:dyDescent="0.2">
      <c r="N47" s="11" t="s">
        <v>24</v>
      </c>
      <c r="P47" s="7">
        <f>SUM(B45:P45)</f>
        <v>9777.590000000002</v>
      </c>
    </row>
    <row r="50" spans="1:16" x14ac:dyDescent="0.2">
      <c r="N50" s="11" t="s">
        <v>25</v>
      </c>
      <c r="P50" s="7">
        <f>P47*2</f>
        <v>19555.180000000004</v>
      </c>
    </row>
    <row r="62" spans="1:16" x14ac:dyDescent="0.2">
      <c r="A62" t="s">
        <v>26</v>
      </c>
    </row>
  </sheetData>
  <printOptions gridLines="1"/>
  <pageMargins left="0.7" right="0.7" top="0.75" bottom="0.75" header="0.3" footer="0.3"/>
  <pageSetup scale="75" fitToHeight="0" orientation="portrait" horizontalDpi="4294967295" verticalDpi="4294967295" r:id="rId1"/>
  <headerFooter>
    <oddHeader>&amp;R&amp;"Arial,Bold"Response to 1.j.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Tranportation 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2023-01-20T20:08:19Z</cp:lastPrinted>
  <dcterms:created xsi:type="dcterms:W3CDTF">2022-09-08T14:18:34Z</dcterms:created>
  <dcterms:modified xsi:type="dcterms:W3CDTF">2023-01-20T20:09:11Z</dcterms:modified>
</cp:coreProperties>
</file>