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A6236EAA-F41D-4415-B5AC-7A194307E34B}" xr6:coauthVersionLast="47" xr6:coauthVersionMax="47" xr10:uidLastSave="{00000000-0000-0000-0000-000000000000}"/>
  <bookViews>
    <workbookView xWindow="23880" yWindow="-120" windowWidth="24240" windowHeight="13140" xr2:uid="{31A779B9-640C-4FF7-9035-1F4DE1D59799}"/>
  </bookViews>
  <sheets>
    <sheet name="Tap on Fees" sheetId="1" r:id="rId1"/>
    <sheet name="Meters Installed" sheetId="2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'Meters Installed'!$1:$3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2" l="1"/>
  <c r="E63" i="2"/>
  <c r="H61" i="2"/>
  <c r="E61" i="2"/>
  <c r="I58" i="2"/>
  <c r="I65" i="2" s="1"/>
  <c r="H58" i="2"/>
  <c r="G58" i="2"/>
  <c r="F58" i="2"/>
  <c r="D58" i="2"/>
  <c r="C58" i="2"/>
  <c r="C65" i="2" s="1"/>
  <c r="B58" i="2"/>
  <c r="B65" i="2" s="1"/>
  <c r="B68" i="2" s="1"/>
  <c r="H56" i="2"/>
  <c r="E56" i="2"/>
  <c r="H55" i="2"/>
  <c r="E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H46" i="2"/>
  <c r="E46" i="2"/>
  <c r="H45" i="2"/>
  <c r="E45" i="2"/>
  <c r="E58" i="2" s="1"/>
  <c r="I41" i="2"/>
  <c r="G41" i="2"/>
  <c r="F41" i="2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H41" i="2" s="1"/>
  <c r="E26" i="2"/>
  <c r="E41" i="2" s="1"/>
  <c r="I22" i="2"/>
  <c r="G22" i="2"/>
  <c r="G65" i="2" s="1"/>
  <c r="F22" i="2"/>
  <c r="F65" i="2" s="1"/>
  <c r="D22" i="2"/>
  <c r="D65" i="2" s="1"/>
  <c r="C22" i="2"/>
  <c r="B22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H11" i="2"/>
  <c r="E11" i="2"/>
  <c r="H10" i="2"/>
  <c r="E10" i="2"/>
  <c r="H9" i="2"/>
  <c r="E9" i="2"/>
  <c r="H8" i="2"/>
  <c r="E8" i="2"/>
  <c r="H7" i="2"/>
  <c r="E7" i="2"/>
  <c r="E22" i="2" s="1"/>
  <c r="E65" i="2" s="1"/>
  <c r="H6" i="2"/>
  <c r="H22" i="2" s="1"/>
  <c r="E6" i="2"/>
  <c r="F41" i="1"/>
  <c r="E34" i="1"/>
  <c r="D34" i="1"/>
  <c r="B34" i="1"/>
  <c r="C32" i="1"/>
  <c r="C30" i="1"/>
  <c r="C28" i="1"/>
  <c r="C26" i="1"/>
  <c r="C24" i="1"/>
  <c r="C22" i="1"/>
  <c r="C20" i="1"/>
  <c r="C18" i="1"/>
  <c r="C16" i="1"/>
  <c r="C14" i="1"/>
  <c r="C12" i="1"/>
  <c r="C10" i="1"/>
  <c r="H65" i="2" l="1"/>
  <c r="C34" i="1"/>
  <c r="F10" i="1"/>
  <c r="F12" i="1" s="1"/>
  <c r="F14" i="1" s="1"/>
  <c r="F16" i="1" s="1"/>
  <c r="F18" i="1" s="1"/>
  <c r="F20" i="1" s="1"/>
  <c r="F22" i="1" s="1"/>
  <c r="F24" i="1" s="1"/>
  <c r="F26" i="1" s="1"/>
  <c r="F28" i="1" s="1"/>
  <c r="F30" i="1" s="1"/>
  <c r="F32" i="1" s="1"/>
</calcChain>
</file>

<file path=xl/sharedStrings.xml><?xml version="1.0" encoding="utf-8"?>
<sst xmlns="http://schemas.openxmlformats.org/spreadsheetml/2006/main" count="80" uniqueCount="51">
  <si>
    <t>BULLOCK PEN WATER DISTRICT</t>
  </si>
  <si>
    <t>Tap on Fees</t>
  </si>
  <si>
    <t xml:space="preserve">   R E G U L A R  T A P  F E E S</t>
  </si>
  <si>
    <t># of</t>
  </si>
  <si>
    <t>3/4"</t>
  </si>
  <si>
    <t>1"</t>
  </si>
  <si>
    <t>Regular Tap</t>
  </si>
  <si>
    <t>Meters</t>
  </si>
  <si>
    <t>Meter</t>
  </si>
  <si>
    <t>Fee Balance</t>
  </si>
  <si>
    <t>Totals</t>
  </si>
  <si>
    <t>Plus 20 - 3/4" Meters</t>
  </si>
  <si>
    <t xml:space="preserve">   Paid In 2020 And Set In 2021</t>
  </si>
  <si>
    <t>Less  - 3/4" Meters</t>
  </si>
  <si>
    <t xml:space="preserve">   Paid In 2021 And Set In 2022</t>
  </si>
  <si>
    <t># of 3/4"</t>
  </si>
  <si>
    <t># of 1"</t>
  </si>
  <si>
    <t>Tool</t>
  </si>
  <si>
    <t>Total</t>
  </si>
  <si>
    <t>Labor</t>
  </si>
  <si>
    <t>Material</t>
  </si>
  <si>
    <t>Insurance</t>
  </si>
  <si>
    <t>Other</t>
  </si>
  <si>
    <t>Subtotal</t>
  </si>
  <si>
    <t>Rental</t>
  </si>
  <si>
    <t>Cost</t>
  </si>
  <si>
    <t>3/4" Meters Set</t>
  </si>
  <si>
    <t>January</t>
  </si>
  <si>
    <t xml:space="preserve">February </t>
  </si>
  <si>
    <t>March</t>
  </si>
  <si>
    <t>April</t>
  </si>
  <si>
    <t xml:space="preserve">May </t>
  </si>
  <si>
    <t>June</t>
  </si>
  <si>
    <t>Middleton Road</t>
  </si>
  <si>
    <t>July</t>
  </si>
  <si>
    <t>August</t>
  </si>
  <si>
    <t>September</t>
  </si>
  <si>
    <t>October</t>
  </si>
  <si>
    <t>November</t>
  </si>
  <si>
    <t>2021 Mtrs Not Set</t>
  </si>
  <si>
    <t>2020 Mtrs Set In 2021</t>
  </si>
  <si>
    <t>December</t>
  </si>
  <si>
    <t xml:space="preserve">   Totals</t>
  </si>
  <si>
    <t>3/4" Meters Dropped</t>
  </si>
  <si>
    <t>2021 Mtrs Not Dropped</t>
  </si>
  <si>
    <t>2020 Mtr Drop In 2020</t>
  </si>
  <si>
    <t>1" Meters Set</t>
  </si>
  <si>
    <t>2" Meters Set</t>
  </si>
  <si>
    <t>4" Meters Set</t>
  </si>
  <si>
    <t>2021 Totals</t>
  </si>
  <si>
    <t>Total Set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</si>
</sst>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4" xfId="1" applyBorder="1"/>
    <xf numFmtId="0" fontId="1" fillId="0" borderId="5" xfId="1" applyBorder="1"/>
    <xf numFmtId="14" fontId="1" fillId="0" borderId="0" xfId="1" applyNumberFormat="1"/>
    <xf numFmtId="3" fontId="1" fillId="0" borderId="4" xfId="1" applyNumberFormat="1" applyBorder="1"/>
    <xf numFmtId="4" fontId="1" fillId="0" borderId="0" xfId="1" applyNumberFormat="1"/>
    <xf numFmtId="4" fontId="1" fillId="0" borderId="5" xfId="1" applyNumberFormat="1" applyBorder="1"/>
    <xf numFmtId="4" fontId="2" fillId="0" borderId="0" xfId="1" applyNumberFormat="1" applyFont="1"/>
    <xf numFmtId="3" fontId="1" fillId="0" borderId="6" xfId="1" applyNumberFormat="1" applyBorder="1"/>
    <xf numFmtId="4" fontId="1" fillId="0" borderId="7" xfId="1" applyNumberFormat="1" applyBorder="1"/>
    <xf numFmtId="4" fontId="1" fillId="0" borderId="4" xfId="1" applyNumberFormat="1" applyBorder="1"/>
    <xf numFmtId="3" fontId="2" fillId="0" borderId="6" xfId="1" applyNumberFormat="1" applyFont="1" applyBorder="1"/>
    <xf numFmtId="4" fontId="2" fillId="0" borderId="7" xfId="1" applyNumberFormat="1" applyFont="1" applyBorder="1"/>
    <xf numFmtId="0" fontId="1" fillId="0" borderId="8" xfId="1" applyBorder="1"/>
    <xf numFmtId="3" fontId="1" fillId="0" borderId="0" xfId="1" applyNumberFormat="1"/>
    <xf numFmtId="4" fontId="1" fillId="0" borderId="9" xfId="1" applyNumberFormat="1" applyBorder="1"/>
    <xf numFmtId="3" fontId="1" fillId="0" borderId="7" xfId="1" applyNumberFormat="1" applyBorder="1"/>
    <xf numFmtId="3" fontId="2" fillId="0" borderId="7" xfId="1" applyNumberFormat="1" applyFont="1" applyBorder="1"/>
    <xf numFmtId="0" fontId="1" fillId="0" borderId="0" xfId="2"/>
    <xf numFmtId="0" fontId="2" fillId="0" borderId="0" xfId="2" applyFont="1" applyAlignment="1">
      <alignment horizontal="center"/>
    </xf>
    <xf numFmtId="0" fontId="2" fillId="0" borderId="0" xfId="2" applyFont="1"/>
    <xf numFmtId="14" fontId="1" fillId="0" borderId="0" xfId="2" applyNumberFormat="1"/>
    <xf numFmtId="4" fontId="1" fillId="0" borderId="0" xfId="2" applyNumberFormat="1"/>
    <xf numFmtId="3" fontId="1" fillId="0" borderId="0" xfId="2" applyNumberFormat="1" applyAlignment="1">
      <alignment horizontal="center"/>
    </xf>
    <xf numFmtId="4" fontId="1" fillId="0" borderId="0" xfId="2" quotePrefix="1" applyNumberFormat="1"/>
    <xf numFmtId="4" fontId="2" fillId="0" borderId="0" xfId="2" applyNumberFormat="1" applyFont="1"/>
    <xf numFmtId="4" fontId="1" fillId="0" borderId="9" xfId="2" applyNumberFormat="1" applyBorder="1"/>
  </cellXfs>
  <cellStyles count="3">
    <cellStyle name="Normal" xfId="0" builtinId="0"/>
    <cellStyle name="Normal 2" xfId="1" xr:uid="{C0939267-9FC9-458D-9D57-10254A9259F8}"/>
    <cellStyle name="Normal 3" xfId="2" xr:uid="{9D2FE22E-9758-4206-A692-2A4494371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7DC1-6DE7-4F55-8C47-79CC5BE981F7}">
  <dimension ref="A1:F42"/>
  <sheetViews>
    <sheetView tabSelected="1" workbookViewId="0">
      <selection activeCell="F2" sqref="F2"/>
    </sheetView>
  </sheetViews>
  <sheetFormatPr defaultColWidth="9.140625" defaultRowHeight="12.75" x14ac:dyDescent="0.2"/>
  <cols>
    <col min="1" max="1" width="10.140625" style="2" bestFit="1" customWidth="1"/>
    <col min="2" max="5" width="9.140625" style="2"/>
    <col min="6" max="6" width="15.5703125" style="2" bestFit="1" customWidth="1"/>
    <col min="7" max="16384" width="9.140625" style="2"/>
  </cols>
  <sheetData>
    <row r="1" spans="1:6" x14ac:dyDescent="0.2">
      <c r="A1" s="1" t="s">
        <v>0</v>
      </c>
      <c r="F1" s="1"/>
    </row>
    <row r="2" spans="1:6" x14ac:dyDescent="0.2">
      <c r="A2" s="1" t="s">
        <v>1</v>
      </c>
    </row>
    <row r="3" spans="1:6" x14ac:dyDescent="0.2">
      <c r="A3" s="3">
        <v>2021</v>
      </c>
    </row>
    <row r="4" spans="1:6" x14ac:dyDescent="0.2">
      <c r="A4" s="4"/>
      <c r="B4" s="8"/>
      <c r="C4" s="5" t="s">
        <v>2</v>
      </c>
      <c r="D4" s="6"/>
      <c r="E4" s="6"/>
      <c r="F4" s="7"/>
    </row>
    <row r="5" spans="1:6" x14ac:dyDescent="0.2">
      <c r="A5" s="4"/>
      <c r="B5" s="9" t="s">
        <v>15</v>
      </c>
      <c r="C5" s="10" t="s">
        <v>4</v>
      </c>
      <c r="D5" s="10" t="s">
        <v>5</v>
      </c>
      <c r="E5" s="10" t="s">
        <v>16</v>
      </c>
      <c r="F5" s="11" t="s">
        <v>6</v>
      </c>
    </row>
    <row r="6" spans="1:6" x14ac:dyDescent="0.2">
      <c r="A6" s="4"/>
      <c r="B6" s="9" t="s">
        <v>7</v>
      </c>
      <c r="C6" s="10" t="s">
        <v>8</v>
      </c>
      <c r="D6" s="10" t="s">
        <v>8</v>
      </c>
      <c r="E6" s="10" t="s">
        <v>7</v>
      </c>
      <c r="F6" s="11" t="s">
        <v>9</v>
      </c>
    </row>
    <row r="7" spans="1:6" x14ac:dyDescent="0.2">
      <c r="B7" s="12"/>
      <c r="F7" s="13"/>
    </row>
    <row r="8" spans="1:6" x14ac:dyDescent="0.2">
      <c r="A8" s="14">
        <v>44197</v>
      </c>
      <c r="B8" s="15"/>
      <c r="C8" s="16"/>
      <c r="D8" s="16"/>
      <c r="E8" s="25"/>
      <c r="F8" s="17">
        <v>0</v>
      </c>
    </row>
    <row r="9" spans="1:6" x14ac:dyDescent="0.2">
      <c r="B9" s="15"/>
      <c r="C9" s="16"/>
      <c r="D9" s="16"/>
      <c r="E9" s="25"/>
      <c r="F9" s="17"/>
    </row>
    <row r="10" spans="1:6" x14ac:dyDescent="0.2">
      <c r="A10" s="14">
        <v>44227</v>
      </c>
      <c r="B10" s="15">
        <v>3</v>
      </c>
      <c r="C10" s="16">
        <f>B10*1000</f>
        <v>3000</v>
      </c>
      <c r="D10" s="16">
        <v>2800</v>
      </c>
      <c r="E10" s="25">
        <v>2</v>
      </c>
      <c r="F10" s="17">
        <f>F8+C10+D10</f>
        <v>5800</v>
      </c>
    </row>
    <row r="11" spans="1:6" x14ac:dyDescent="0.2">
      <c r="B11" s="15"/>
      <c r="C11" s="16"/>
      <c r="D11" s="16"/>
      <c r="E11" s="25"/>
      <c r="F11" s="17"/>
    </row>
    <row r="12" spans="1:6" x14ac:dyDescent="0.2">
      <c r="A12" s="14">
        <v>44255</v>
      </c>
      <c r="B12" s="15">
        <v>4</v>
      </c>
      <c r="C12" s="16">
        <f>B12*1000</f>
        <v>4000</v>
      </c>
      <c r="D12" s="16">
        <v>0</v>
      </c>
      <c r="E12" s="25">
        <v>0</v>
      </c>
      <c r="F12" s="17">
        <f>F10+C12+D12</f>
        <v>9800</v>
      </c>
    </row>
    <row r="13" spans="1:6" x14ac:dyDescent="0.2">
      <c r="B13" s="15"/>
      <c r="C13" s="16"/>
      <c r="D13" s="16"/>
      <c r="E13" s="25"/>
      <c r="F13" s="17"/>
    </row>
    <row r="14" spans="1:6" x14ac:dyDescent="0.2">
      <c r="A14" s="14">
        <v>44286</v>
      </c>
      <c r="B14" s="15">
        <v>12</v>
      </c>
      <c r="C14" s="16">
        <f>B14*1000</f>
        <v>12000</v>
      </c>
      <c r="D14" s="16">
        <v>0</v>
      </c>
      <c r="E14" s="25">
        <v>0</v>
      </c>
      <c r="F14" s="17">
        <f>F12+C14+D14</f>
        <v>21800</v>
      </c>
    </row>
    <row r="15" spans="1:6" x14ac:dyDescent="0.2">
      <c r="B15" s="15"/>
      <c r="C15" s="16"/>
      <c r="D15" s="16"/>
      <c r="E15" s="25"/>
      <c r="F15" s="17"/>
    </row>
    <row r="16" spans="1:6" x14ac:dyDescent="0.2">
      <c r="A16" s="14">
        <v>44316</v>
      </c>
      <c r="B16" s="15">
        <v>13</v>
      </c>
      <c r="C16" s="16">
        <f>B16*1000</f>
        <v>13000</v>
      </c>
      <c r="D16" s="16">
        <v>0</v>
      </c>
      <c r="E16" s="25">
        <v>0</v>
      </c>
      <c r="F16" s="17">
        <f>F14+C16+D16</f>
        <v>34800</v>
      </c>
    </row>
    <row r="17" spans="1:6" x14ac:dyDescent="0.2">
      <c r="B17" s="15"/>
      <c r="C17" s="16"/>
      <c r="D17" s="16"/>
      <c r="E17" s="25"/>
      <c r="F17" s="17"/>
    </row>
    <row r="18" spans="1:6" x14ac:dyDescent="0.2">
      <c r="A18" s="14">
        <v>44347</v>
      </c>
      <c r="B18" s="15">
        <v>12</v>
      </c>
      <c r="C18" s="16">
        <f>B18*1000</f>
        <v>12000</v>
      </c>
      <c r="D18" s="16">
        <v>0</v>
      </c>
      <c r="E18" s="25">
        <v>0</v>
      </c>
      <c r="F18" s="17">
        <f>F16+C18+D18</f>
        <v>46800</v>
      </c>
    </row>
    <row r="19" spans="1:6" x14ac:dyDescent="0.2">
      <c r="B19" s="15"/>
      <c r="C19" s="16"/>
      <c r="D19" s="16"/>
      <c r="E19" s="25"/>
      <c r="F19" s="17"/>
    </row>
    <row r="20" spans="1:6" x14ac:dyDescent="0.2">
      <c r="A20" s="14">
        <v>44377</v>
      </c>
      <c r="B20" s="15">
        <v>6</v>
      </c>
      <c r="C20" s="16">
        <f>B20*1000</f>
        <v>6000</v>
      </c>
      <c r="D20" s="16">
        <v>0</v>
      </c>
      <c r="E20" s="25">
        <v>0</v>
      </c>
      <c r="F20" s="17">
        <f>F18+C20+D20</f>
        <v>52800</v>
      </c>
    </row>
    <row r="21" spans="1:6" x14ac:dyDescent="0.2">
      <c r="B21" s="15"/>
      <c r="C21" s="16"/>
      <c r="D21" s="16"/>
      <c r="E21" s="25"/>
      <c r="F21" s="17"/>
    </row>
    <row r="22" spans="1:6" x14ac:dyDescent="0.2">
      <c r="A22" s="14">
        <v>44408</v>
      </c>
      <c r="B22" s="15">
        <v>11</v>
      </c>
      <c r="C22" s="16">
        <f>B22*1000</f>
        <v>11000</v>
      </c>
      <c r="D22" s="16">
        <v>1400</v>
      </c>
      <c r="E22" s="25">
        <v>1</v>
      </c>
      <c r="F22" s="17">
        <f>F20+C22+D22</f>
        <v>65200</v>
      </c>
    </row>
    <row r="23" spans="1:6" x14ac:dyDescent="0.2">
      <c r="B23" s="15"/>
      <c r="C23" s="16"/>
      <c r="D23" s="16"/>
      <c r="E23" s="25"/>
      <c r="F23" s="17"/>
    </row>
    <row r="24" spans="1:6" x14ac:dyDescent="0.2">
      <c r="A24" s="14">
        <v>44439</v>
      </c>
      <c r="B24" s="15">
        <v>11</v>
      </c>
      <c r="C24" s="16">
        <f>B24*1000</f>
        <v>11000</v>
      </c>
      <c r="D24" s="16">
        <v>1400</v>
      </c>
      <c r="E24" s="25">
        <v>1</v>
      </c>
      <c r="F24" s="17">
        <f>F22+C24+D24</f>
        <v>77600</v>
      </c>
    </row>
    <row r="25" spans="1:6" x14ac:dyDescent="0.2">
      <c r="B25" s="15"/>
      <c r="C25" s="16"/>
      <c r="D25" s="16"/>
      <c r="E25" s="25"/>
      <c r="F25" s="17"/>
    </row>
    <row r="26" spans="1:6" x14ac:dyDescent="0.2">
      <c r="A26" s="14">
        <v>44469</v>
      </c>
      <c r="B26" s="15">
        <v>6</v>
      </c>
      <c r="C26" s="16">
        <f>B26*1000</f>
        <v>6000</v>
      </c>
      <c r="D26" s="16">
        <v>4200</v>
      </c>
      <c r="E26" s="25">
        <v>3</v>
      </c>
      <c r="F26" s="17">
        <f>F24+C26+D26</f>
        <v>87800</v>
      </c>
    </row>
    <row r="27" spans="1:6" x14ac:dyDescent="0.2">
      <c r="B27" s="15"/>
      <c r="C27" s="16"/>
      <c r="D27" s="16"/>
      <c r="E27" s="25"/>
      <c r="F27" s="17"/>
    </row>
    <row r="28" spans="1:6" x14ac:dyDescent="0.2">
      <c r="A28" s="14">
        <v>44500</v>
      </c>
      <c r="B28" s="15">
        <v>6</v>
      </c>
      <c r="C28" s="16">
        <f>B28*1000</f>
        <v>6000</v>
      </c>
      <c r="D28" s="16">
        <v>7000</v>
      </c>
      <c r="E28" s="25">
        <v>5</v>
      </c>
      <c r="F28" s="17">
        <f>F26+C28+D28</f>
        <v>100800</v>
      </c>
    </row>
    <row r="29" spans="1:6" x14ac:dyDescent="0.2">
      <c r="B29" s="15"/>
      <c r="C29" s="16"/>
      <c r="D29" s="16"/>
      <c r="E29" s="25"/>
      <c r="F29" s="17"/>
    </row>
    <row r="30" spans="1:6" x14ac:dyDescent="0.2">
      <c r="A30" s="14">
        <v>44530</v>
      </c>
      <c r="B30" s="15">
        <v>6</v>
      </c>
      <c r="C30" s="16">
        <f>B30*1000</f>
        <v>6000</v>
      </c>
      <c r="D30" s="16">
        <v>1400</v>
      </c>
      <c r="E30" s="25">
        <v>1</v>
      </c>
      <c r="F30" s="17">
        <f>F28+C30+D30</f>
        <v>108200</v>
      </c>
    </row>
    <row r="31" spans="1:6" x14ac:dyDescent="0.2">
      <c r="B31" s="15"/>
      <c r="C31" s="16"/>
      <c r="D31" s="16"/>
      <c r="E31" s="25"/>
      <c r="F31" s="17"/>
    </row>
    <row r="32" spans="1:6" x14ac:dyDescent="0.2">
      <c r="A32" s="14">
        <v>44561</v>
      </c>
      <c r="B32" s="19">
        <v>5</v>
      </c>
      <c r="C32" s="16">
        <f>B32*1000</f>
        <v>5000</v>
      </c>
      <c r="D32" s="16">
        <v>1400</v>
      </c>
      <c r="E32" s="27">
        <v>1</v>
      </c>
      <c r="F32" s="17">
        <f>F30+C32+D32</f>
        <v>114600</v>
      </c>
    </row>
    <row r="33" spans="1:6" x14ac:dyDescent="0.2">
      <c r="B33" s="21"/>
      <c r="C33" s="16"/>
      <c r="D33" s="16"/>
      <c r="E33" s="16"/>
      <c r="F33" s="17"/>
    </row>
    <row r="34" spans="1:6" x14ac:dyDescent="0.2">
      <c r="A34" s="1" t="s">
        <v>10</v>
      </c>
      <c r="B34" s="22">
        <f>SUM(B10:B32)</f>
        <v>95</v>
      </c>
      <c r="C34" s="23">
        <f>SUM(C8:C32)</f>
        <v>95000</v>
      </c>
      <c r="D34" s="23">
        <f>SUM(D8:D32)</f>
        <v>19600</v>
      </c>
      <c r="E34" s="28">
        <f>SUM(E10:E32)</f>
        <v>14</v>
      </c>
      <c r="F34" s="24"/>
    </row>
    <row r="35" spans="1:6" x14ac:dyDescent="0.2">
      <c r="A35" s="1"/>
      <c r="B35" s="25"/>
      <c r="C35" s="18"/>
      <c r="D35" s="18"/>
      <c r="E35" s="18"/>
      <c r="F35" s="16"/>
    </row>
    <row r="36" spans="1:6" x14ac:dyDescent="0.2">
      <c r="A36" s="1"/>
      <c r="B36" s="2" t="s">
        <v>11</v>
      </c>
      <c r="C36" s="1"/>
      <c r="D36" s="1"/>
      <c r="E36" s="1"/>
    </row>
    <row r="37" spans="1:6" x14ac:dyDescent="0.2">
      <c r="A37" s="1"/>
      <c r="B37" s="2" t="s">
        <v>12</v>
      </c>
      <c r="C37" s="1"/>
      <c r="D37" s="18"/>
      <c r="E37" s="18"/>
      <c r="F37" s="16">
        <v>21400</v>
      </c>
    </row>
    <row r="38" spans="1:6" x14ac:dyDescent="0.2">
      <c r="B38" s="2" t="s">
        <v>13</v>
      </c>
      <c r="F38" s="16"/>
    </row>
    <row r="39" spans="1:6" x14ac:dyDescent="0.2">
      <c r="A39" s="14"/>
      <c r="B39" s="2" t="s">
        <v>14</v>
      </c>
      <c r="F39" s="20">
        <v>-27000</v>
      </c>
    </row>
    <row r="41" spans="1:6" ht="13.5" thickBot="1" x14ac:dyDescent="0.25">
      <c r="F41" s="26">
        <f>SUM(F32:F39)</f>
        <v>109000</v>
      </c>
    </row>
    <row r="42" spans="1:6" ht="13.5" thickTop="1" x14ac:dyDescent="0.2"/>
  </sheetData>
  <pageMargins left="0.33" right="0.32" top="1" bottom="1" header="0.5" footer="0.5"/>
  <pageSetup orientation="portrait" r:id="rId1"/>
  <headerFooter alignWithMargins="0">
    <oddHeader xml:space="preserve">&amp;R&amp;"-,Bold"Response to 18
Witness - Debbra Dedden, CPA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BFAD-70C7-4AE5-B9B9-939B3C6FD988}">
  <sheetPr>
    <pageSetUpPr fitToPage="1"/>
  </sheetPr>
  <dimension ref="A1:I77"/>
  <sheetViews>
    <sheetView zoomScaleNormal="100" workbookViewId="0">
      <selection activeCell="B65" sqref="B65"/>
    </sheetView>
  </sheetViews>
  <sheetFormatPr defaultRowHeight="12.75" x14ac:dyDescent="0.2"/>
  <cols>
    <col min="1" max="1" width="20.5703125" style="29" customWidth="1"/>
    <col min="2" max="2" width="10.140625" style="29" bestFit="1" customWidth="1"/>
    <col min="3" max="5" width="9.140625" style="29"/>
    <col min="6" max="6" width="9.85546875" style="29" customWidth="1"/>
    <col min="7" max="7" width="9.140625" style="29"/>
    <col min="8" max="8" width="10.5703125" style="29" customWidth="1"/>
    <col min="9" max="256" width="9.140625" style="29"/>
    <col min="257" max="257" width="10.5703125" style="29" bestFit="1" customWidth="1"/>
    <col min="258" max="512" width="9.140625" style="29"/>
    <col min="513" max="513" width="10.5703125" style="29" bestFit="1" customWidth="1"/>
    <col min="514" max="768" width="9.140625" style="29"/>
    <col min="769" max="769" width="10.5703125" style="29" bestFit="1" customWidth="1"/>
    <col min="770" max="1024" width="9.140625" style="29"/>
    <col min="1025" max="1025" width="10.5703125" style="29" bestFit="1" customWidth="1"/>
    <col min="1026" max="1280" width="9.140625" style="29"/>
    <col min="1281" max="1281" width="10.5703125" style="29" bestFit="1" customWidth="1"/>
    <col min="1282" max="1536" width="9.140625" style="29"/>
    <col min="1537" max="1537" width="10.5703125" style="29" bestFit="1" customWidth="1"/>
    <col min="1538" max="1792" width="9.140625" style="29"/>
    <col min="1793" max="1793" width="10.5703125" style="29" bestFit="1" customWidth="1"/>
    <col min="1794" max="2048" width="9.140625" style="29"/>
    <col min="2049" max="2049" width="10.5703125" style="29" bestFit="1" customWidth="1"/>
    <col min="2050" max="2304" width="9.140625" style="29"/>
    <col min="2305" max="2305" width="10.5703125" style="29" bestFit="1" customWidth="1"/>
    <col min="2306" max="2560" width="9.140625" style="29"/>
    <col min="2561" max="2561" width="10.5703125" style="29" bestFit="1" customWidth="1"/>
    <col min="2562" max="2816" width="9.140625" style="29"/>
    <col min="2817" max="2817" width="10.5703125" style="29" bestFit="1" customWidth="1"/>
    <col min="2818" max="3072" width="9.140625" style="29"/>
    <col min="3073" max="3073" width="10.5703125" style="29" bestFit="1" customWidth="1"/>
    <col min="3074" max="3328" width="9.140625" style="29"/>
    <col min="3329" max="3329" width="10.5703125" style="29" bestFit="1" customWidth="1"/>
    <col min="3330" max="3584" width="9.140625" style="29"/>
    <col min="3585" max="3585" width="10.5703125" style="29" bestFit="1" customWidth="1"/>
    <col min="3586" max="3840" width="9.140625" style="29"/>
    <col min="3841" max="3841" width="10.5703125" style="29" bestFit="1" customWidth="1"/>
    <col min="3842" max="4096" width="9.140625" style="29"/>
    <col min="4097" max="4097" width="10.5703125" style="29" bestFit="1" customWidth="1"/>
    <col min="4098" max="4352" width="9.140625" style="29"/>
    <col min="4353" max="4353" width="10.5703125" style="29" bestFit="1" customWidth="1"/>
    <col min="4354" max="4608" width="9.140625" style="29"/>
    <col min="4609" max="4609" width="10.5703125" style="29" bestFit="1" customWidth="1"/>
    <col min="4610" max="4864" width="9.140625" style="29"/>
    <col min="4865" max="4865" width="10.5703125" style="29" bestFit="1" customWidth="1"/>
    <col min="4866" max="5120" width="9.140625" style="29"/>
    <col min="5121" max="5121" width="10.5703125" style="29" bestFit="1" customWidth="1"/>
    <col min="5122" max="5376" width="9.140625" style="29"/>
    <col min="5377" max="5377" width="10.5703125" style="29" bestFit="1" customWidth="1"/>
    <col min="5378" max="5632" width="9.140625" style="29"/>
    <col min="5633" max="5633" width="10.5703125" style="29" bestFit="1" customWidth="1"/>
    <col min="5634" max="5888" width="9.140625" style="29"/>
    <col min="5889" max="5889" width="10.5703125" style="29" bestFit="1" customWidth="1"/>
    <col min="5890" max="6144" width="9.140625" style="29"/>
    <col min="6145" max="6145" width="10.5703125" style="29" bestFit="1" customWidth="1"/>
    <col min="6146" max="6400" width="9.140625" style="29"/>
    <col min="6401" max="6401" width="10.5703125" style="29" bestFit="1" customWidth="1"/>
    <col min="6402" max="6656" width="9.140625" style="29"/>
    <col min="6657" max="6657" width="10.5703125" style="29" bestFit="1" customWidth="1"/>
    <col min="6658" max="6912" width="9.140625" style="29"/>
    <col min="6913" max="6913" width="10.5703125" style="29" bestFit="1" customWidth="1"/>
    <col min="6914" max="7168" width="9.140625" style="29"/>
    <col min="7169" max="7169" width="10.5703125" style="29" bestFit="1" customWidth="1"/>
    <col min="7170" max="7424" width="9.140625" style="29"/>
    <col min="7425" max="7425" width="10.5703125" style="29" bestFit="1" customWidth="1"/>
    <col min="7426" max="7680" width="9.140625" style="29"/>
    <col min="7681" max="7681" width="10.5703125" style="29" bestFit="1" customWidth="1"/>
    <col min="7682" max="7936" width="9.140625" style="29"/>
    <col min="7937" max="7937" width="10.5703125" style="29" bestFit="1" customWidth="1"/>
    <col min="7938" max="8192" width="9.140625" style="29"/>
    <col min="8193" max="8193" width="10.5703125" style="29" bestFit="1" customWidth="1"/>
    <col min="8194" max="8448" width="9.140625" style="29"/>
    <col min="8449" max="8449" width="10.5703125" style="29" bestFit="1" customWidth="1"/>
    <col min="8450" max="8704" width="9.140625" style="29"/>
    <col min="8705" max="8705" width="10.5703125" style="29" bestFit="1" customWidth="1"/>
    <col min="8706" max="8960" width="9.140625" style="29"/>
    <col min="8961" max="8961" width="10.5703125" style="29" bestFit="1" customWidth="1"/>
    <col min="8962" max="9216" width="9.140625" style="29"/>
    <col min="9217" max="9217" width="10.5703125" style="29" bestFit="1" customWidth="1"/>
    <col min="9218" max="9472" width="9.140625" style="29"/>
    <col min="9473" max="9473" width="10.5703125" style="29" bestFit="1" customWidth="1"/>
    <col min="9474" max="9728" width="9.140625" style="29"/>
    <col min="9729" max="9729" width="10.5703125" style="29" bestFit="1" customWidth="1"/>
    <col min="9730" max="9984" width="9.140625" style="29"/>
    <col min="9985" max="9985" width="10.5703125" style="29" bestFit="1" customWidth="1"/>
    <col min="9986" max="10240" width="9.140625" style="29"/>
    <col min="10241" max="10241" width="10.5703125" style="29" bestFit="1" customWidth="1"/>
    <col min="10242" max="10496" width="9.140625" style="29"/>
    <col min="10497" max="10497" width="10.5703125" style="29" bestFit="1" customWidth="1"/>
    <col min="10498" max="10752" width="9.140625" style="29"/>
    <col min="10753" max="10753" width="10.5703125" style="29" bestFit="1" customWidth="1"/>
    <col min="10754" max="11008" width="9.140625" style="29"/>
    <col min="11009" max="11009" width="10.5703125" style="29" bestFit="1" customWidth="1"/>
    <col min="11010" max="11264" width="9.140625" style="29"/>
    <col min="11265" max="11265" width="10.5703125" style="29" bestFit="1" customWidth="1"/>
    <col min="11266" max="11520" width="9.140625" style="29"/>
    <col min="11521" max="11521" width="10.5703125" style="29" bestFit="1" customWidth="1"/>
    <col min="11522" max="11776" width="9.140625" style="29"/>
    <col min="11777" max="11777" width="10.5703125" style="29" bestFit="1" customWidth="1"/>
    <col min="11778" max="12032" width="9.140625" style="29"/>
    <col min="12033" max="12033" width="10.5703125" style="29" bestFit="1" customWidth="1"/>
    <col min="12034" max="12288" width="9.140625" style="29"/>
    <col min="12289" max="12289" width="10.5703125" style="29" bestFit="1" customWidth="1"/>
    <col min="12290" max="12544" width="9.140625" style="29"/>
    <col min="12545" max="12545" width="10.5703125" style="29" bestFit="1" customWidth="1"/>
    <col min="12546" max="12800" width="9.140625" style="29"/>
    <col min="12801" max="12801" width="10.5703125" style="29" bestFit="1" customWidth="1"/>
    <col min="12802" max="13056" width="9.140625" style="29"/>
    <col min="13057" max="13057" width="10.5703125" style="29" bestFit="1" customWidth="1"/>
    <col min="13058" max="13312" width="9.140625" style="29"/>
    <col min="13313" max="13313" width="10.5703125" style="29" bestFit="1" customWidth="1"/>
    <col min="13314" max="13568" width="9.140625" style="29"/>
    <col min="13569" max="13569" width="10.5703125" style="29" bestFit="1" customWidth="1"/>
    <col min="13570" max="13824" width="9.140625" style="29"/>
    <col min="13825" max="13825" width="10.5703125" style="29" bestFit="1" customWidth="1"/>
    <col min="13826" max="14080" width="9.140625" style="29"/>
    <col min="14081" max="14081" width="10.5703125" style="29" bestFit="1" customWidth="1"/>
    <col min="14082" max="14336" width="9.140625" style="29"/>
    <col min="14337" max="14337" width="10.5703125" style="29" bestFit="1" customWidth="1"/>
    <col min="14338" max="14592" width="9.140625" style="29"/>
    <col min="14593" max="14593" width="10.5703125" style="29" bestFit="1" customWidth="1"/>
    <col min="14594" max="14848" width="9.140625" style="29"/>
    <col min="14849" max="14849" width="10.5703125" style="29" bestFit="1" customWidth="1"/>
    <col min="14850" max="15104" width="9.140625" style="29"/>
    <col min="15105" max="15105" width="10.5703125" style="29" bestFit="1" customWidth="1"/>
    <col min="15106" max="15360" width="9.140625" style="29"/>
    <col min="15361" max="15361" width="10.5703125" style="29" bestFit="1" customWidth="1"/>
    <col min="15362" max="15616" width="9.140625" style="29"/>
    <col min="15617" max="15617" width="10.5703125" style="29" bestFit="1" customWidth="1"/>
    <col min="15618" max="15872" width="9.140625" style="29"/>
    <col min="15873" max="15873" width="10.5703125" style="29" bestFit="1" customWidth="1"/>
    <col min="15874" max="16128" width="9.140625" style="29"/>
    <col min="16129" max="16129" width="10.5703125" style="29" bestFit="1" customWidth="1"/>
    <col min="16130" max="16384" width="9.140625" style="29"/>
  </cols>
  <sheetData>
    <row r="1" spans="1:9" x14ac:dyDescent="0.2">
      <c r="G1" s="30" t="s">
        <v>17</v>
      </c>
      <c r="H1" s="30" t="s">
        <v>18</v>
      </c>
      <c r="I1" s="30" t="s">
        <v>3</v>
      </c>
    </row>
    <row r="2" spans="1:9" x14ac:dyDescent="0.2">
      <c r="B2" s="30" t="s">
        <v>19</v>
      </c>
      <c r="C2" s="30" t="s">
        <v>20</v>
      </c>
      <c r="D2" s="30" t="s">
        <v>21</v>
      </c>
      <c r="E2" s="30" t="s">
        <v>22</v>
      </c>
      <c r="F2" s="30" t="s">
        <v>23</v>
      </c>
      <c r="G2" s="30" t="s">
        <v>24</v>
      </c>
      <c r="H2" s="30" t="s">
        <v>25</v>
      </c>
      <c r="I2" s="30" t="s">
        <v>7</v>
      </c>
    </row>
    <row r="4" spans="1:9" x14ac:dyDescent="0.2">
      <c r="A4" s="31" t="s">
        <v>26</v>
      </c>
    </row>
    <row r="6" spans="1:9" x14ac:dyDescent="0.2">
      <c r="A6" s="32" t="s">
        <v>27</v>
      </c>
      <c r="B6" s="33">
        <v>307.13</v>
      </c>
      <c r="C6" s="33">
        <v>1254</v>
      </c>
      <c r="D6" s="33">
        <v>19.95</v>
      </c>
      <c r="E6" s="33">
        <f>F6-B6-C6-D6</f>
        <v>624.87999999999988</v>
      </c>
      <c r="F6" s="33">
        <v>2205.96</v>
      </c>
      <c r="G6" s="33"/>
      <c r="H6" s="33">
        <f>F6+G6</f>
        <v>2205.96</v>
      </c>
      <c r="I6" s="34">
        <v>2</v>
      </c>
    </row>
    <row r="7" spans="1:9" x14ac:dyDescent="0.2">
      <c r="A7" s="29" t="s">
        <v>28</v>
      </c>
      <c r="B7" s="33">
        <v>307.13</v>
      </c>
      <c r="C7" s="33">
        <v>1254</v>
      </c>
      <c r="D7" s="33">
        <v>19.95</v>
      </c>
      <c r="E7" s="33">
        <f t="shared" ref="E7:E20" si="0">F7-B7-C7-D7</f>
        <v>624.87999999999988</v>
      </c>
      <c r="F7" s="33">
        <v>2205.96</v>
      </c>
      <c r="G7" s="33"/>
      <c r="H7" s="33">
        <f t="shared" ref="H7:H20" si="1">F7+G7</f>
        <v>2205.96</v>
      </c>
      <c r="I7" s="34">
        <v>2</v>
      </c>
    </row>
    <row r="8" spans="1:9" x14ac:dyDescent="0.2">
      <c r="A8" s="29" t="s">
        <v>29</v>
      </c>
      <c r="B8" s="33">
        <v>1535.65</v>
      </c>
      <c r="C8" s="33">
        <v>6270</v>
      </c>
      <c r="D8" s="33">
        <v>99.75</v>
      </c>
      <c r="E8" s="33">
        <f t="shared" si="0"/>
        <v>3124.3500000000004</v>
      </c>
      <c r="F8" s="33">
        <v>11029.75</v>
      </c>
      <c r="G8" s="33"/>
      <c r="H8" s="33">
        <f t="shared" si="1"/>
        <v>11029.75</v>
      </c>
      <c r="I8" s="34">
        <v>10</v>
      </c>
    </row>
    <row r="9" spans="1:9" x14ac:dyDescent="0.2">
      <c r="A9" s="29" t="s">
        <v>30</v>
      </c>
      <c r="B9" s="35">
        <v>1535.65</v>
      </c>
      <c r="C9" s="33">
        <v>6270</v>
      </c>
      <c r="D9" s="33">
        <v>99.75</v>
      </c>
      <c r="E9" s="33">
        <f t="shared" si="0"/>
        <v>3124.3500000000004</v>
      </c>
      <c r="F9" s="33">
        <v>11029.75</v>
      </c>
      <c r="G9" s="33"/>
      <c r="H9" s="33">
        <f t="shared" si="1"/>
        <v>11029.75</v>
      </c>
      <c r="I9" s="34">
        <v>10</v>
      </c>
    </row>
    <row r="10" spans="1:9" x14ac:dyDescent="0.2">
      <c r="A10" s="29" t="s">
        <v>31</v>
      </c>
      <c r="B10" s="33">
        <v>1382.08</v>
      </c>
      <c r="C10" s="33">
        <v>5643</v>
      </c>
      <c r="D10" s="33">
        <v>89.78</v>
      </c>
      <c r="E10" s="33">
        <f t="shared" si="0"/>
        <v>2811.9200000000005</v>
      </c>
      <c r="F10" s="33">
        <v>9926.7800000000007</v>
      </c>
      <c r="G10" s="33"/>
      <c r="H10" s="33">
        <f t="shared" si="1"/>
        <v>9926.7800000000007</v>
      </c>
      <c r="I10" s="34">
        <v>9</v>
      </c>
    </row>
    <row r="11" spans="1:9" x14ac:dyDescent="0.2">
      <c r="A11" s="29" t="s">
        <v>32</v>
      </c>
      <c r="B11" s="33">
        <v>460.69</v>
      </c>
      <c r="C11" s="33">
        <v>1881</v>
      </c>
      <c r="D11" s="33">
        <v>29.93</v>
      </c>
      <c r="E11" s="33">
        <f t="shared" si="0"/>
        <v>937.30999999999983</v>
      </c>
      <c r="F11" s="33">
        <v>3308.93</v>
      </c>
      <c r="G11" s="33"/>
      <c r="H11" s="33">
        <f t="shared" si="1"/>
        <v>3308.93</v>
      </c>
      <c r="I11" s="34">
        <v>3</v>
      </c>
    </row>
    <row r="12" spans="1:9" hidden="1" x14ac:dyDescent="0.2">
      <c r="A12" s="29" t="s">
        <v>33</v>
      </c>
      <c r="B12" s="33"/>
      <c r="C12" s="33"/>
      <c r="D12" s="33"/>
      <c r="E12" s="33"/>
      <c r="F12" s="33"/>
      <c r="G12" s="33"/>
      <c r="H12" s="33">
        <f t="shared" si="1"/>
        <v>0</v>
      </c>
      <c r="I12" s="34"/>
    </row>
    <row r="13" spans="1:9" x14ac:dyDescent="0.2">
      <c r="A13" s="29" t="s">
        <v>34</v>
      </c>
      <c r="B13" s="33">
        <v>1074.95</v>
      </c>
      <c r="C13" s="33">
        <v>4389</v>
      </c>
      <c r="D13" s="33">
        <v>69.83</v>
      </c>
      <c r="E13" s="33">
        <f t="shared" si="0"/>
        <v>2187.0500000000002</v>
      </c>
      <c r="F13" s="33">
        <v>7720.83</v>
      </c>
      <c r="G13" s="33"/>
      <c r="H13" s="33">
        <f t="shared" si="1"/>
        <v>7720.83</v>
      </c>
      <c r="I13" s="34">
        <v>7</v>
      </c>
    </row>
    <row r="14" spans="1:9" x14ac:dyDescent="0.2">
      <c r="A14" s="29" t="s">
        <v>35</v>
      </c>
      <c r="B14" s="33">
        <v>1228.51</v>
      </c>
      <c r="C14" s="33">
        <v>5016</v>
      </c>
      <c r="D14" s="33">
        <v>79.8</v>
      </c>
      <c r="E14" s="33">
        <f t="shared" si="0"/>
        <v>2499.4899999999989</v>
      </c>
      <c r="F14" s="33">
        <v>8823.7999999999993</v>
      </c>
      <c r="G14" s="33"/>
      <c r="H14" s="33">
        <f t="shared" si="1"/>
        <v>8823.7999999999993</v>
      </c>
      <c r="I14" s="34">
        <v>8</v>
      </c>
    </row>
    <row r="15" spans="1:9" x14ac:dyDescent="0.2">
      <c r="A15" s="29" t="s">
        <v>36</v>
      </c>
      <c r="B15" s="33">
        <v>767.82</v>
      </c>
      <c r="C15" s="33">
        <v>3135</v>
      </c>
      <c r="D15" s="33">
        <v>49.88</v>
      </c>
      <c r="E15" s="33">
        <f t="shared" si="0"/>
        <v>1562.1800000000003</v>
      </c>
      <c r="F15" s="33">
        <v>5514.88</v>
      </c>
      <c r="G15" s="33"/>
      <c r="H15" s="33">
        <f t="shared" si="1"/>
        <v>5514.88</v>
      </c>
      <c r="I15" s="34">
        <v>5</v>
      </c>
    </row>
    <row r="16" spans="1:9" x14ac:dyDescent="0.2">
      <c r="A16" s="29" t="s">
        <v>37</v>
      </c>
      <c r="B16" s="33">
        <v>767.82</v>
      </c>
      <c r="C16" s="33">
        <v>3135</v>
      </c>
      <c r="D16" s="33">
        <v>49.88</v>
      </c>
      <c r="E16" s="33">
        <f t="shared" si="0"/>
        <v>1562.1800000000003</v>
      </c>
      <c r="F16" s="33">
        <v>5514.88</v>
      </c>
      <c r="G16" s="33"/>
      <c r="H16" s="33">
        <f t="shared" si="1"/>
        <v>5514.88</v>
      </c>
      <c r="I16" s="34">
        <v>5</v>
      </c>
    </row>
    <row r="17" spans="1:9" x14ac:dyDescent="0.2">
      <c r="A17" s="29" t="s">
        <v>38</v>
      </c>
      <c r="B17" s="33">
        <v>614.26</v>
      </c>
      <c r="C17" s="33">
        <v>2508</v>
      </c>
      <c r="D17" s="33">
        <v>39.9</v>
      </c>
      <c r="E17" s="33">
        <f t="shared" si="0"/>
        <v>1249.7499999999995</v>
      </c>
      <c r="F17" s="33">
        <v>4411.91</v>
      </c>
      <c r="G17" s="33"/>
      <c r="H17" s="33">
        <f t="shared" si="1"/>
        <v>4411.91</v>
      </c>
      <c r="I17" s="34">
        <v>4</v>
      </c>
    </row>
    <row r="18" spans="1:9" x14ac:dyDescent="0.2">
      <c r="A18" s="29" t="s">
        <v>39</v>
      </c>
      <c r="B18" s="33">
        <v>-1228.51</v>
      </c>
      <c r="C18" s="33">
        <v>-5016</v>
      </c>
      <c r="D18" s="33">
        <v>-79.8</v>
      </c>
      <c r="E18" s="33">
        <f t="shared" si="0"/>
        <v>-2499.4700000000003</v>
      </c>
      <c r="F18" s="33">
        <v>-8823.7800000000007</v>
      </c>
      <c r="G18" s="33"/>
      <c r="H18" s="33">
        <f t="shared" si="1"/>
        <v>-8823.7800000000007</v>
      </c>
      <c r="I18" s="34">
        <v>-8</v>
      </c>
    </row>
    <row r="19" spans="1:9" x14ac:dyDescent="0.2">
      <c r="A19" s="29" t="s">
        <v>40</v>
      </c>
      <c r="B19" s="33">
        <v>1382.08</v>
      </c>
      <c r="C19" s="33">
        <v>5643</v>
      </c>
      <c r="D19" s="33">
        <v>89.78</v>
      </c>
      <c r="E19" s="33">
        <f t="shared" si="0"/>
        <v>2811.9200000000005</v>
      </c>
      <c r="F19" s="33">
        <v>9926.7800000000007</v>
      </c>
      <c r="G19" s="33"/>
      <c r="H19" s="33">
        <f>F19+G19</f>
        <v>9926.7800000000007</v>
      </c>
      <c r="I19" s="34">
        <v>9</v>
      </c>
    </row>
    <row r="20" spans="1:9" x14ac:dyDescent="0.2">
      <c r="A20" s="29" t="s">
        <v>41</v>
      </c>
      <c r="B20" s="33">
        <v>153.56</v>
      </c>
      <c r="C20" s="33">
        <v>627</v>
      </c>
      <c r="D20" s="33">
        <v>32.03</v>
      </c>
      <c r="E20" s="33">
        <f t="shared" si="0"/>
        <v>290.3900000000001</v>
      </c>
      <c r="F20" s="33">
        <v>1102.98</v>
      </c>
      <c r="G20" s="33"/>
      <c r="H20" s="33">
        <f t="shared" si="1"/>
        <v>1102.98</v>
      </c>
      <c r="I20" s="34">
        <v>1</v>
      </c>
    </row>
    <row r="21" spans="1:9" x14ac:dyDescent="0.2">
      <c r="B21" s="33"/>
      <c r="C21" s="33"/>
      <c r="D21" s="33"/>
      <c r="E21" s="33"/>
      <c r="F21" s="33"/>
      <c r="G21" s="33"/>
      <c r="H21" s="33"/>
      <c r="I21" s="34"/>
    </row>
    <row r="22" spans="1:9" x14ac:dyDescent="0.2">
      <c r="A22" s="29" t="s">
        <v>42</v>
      </c>
      <c r="B22" s="33">
        <f t="shared" ref="B22:I22" si="2">SUM(B6:B21)</f>
        <v>10288.819999999998</v>
      </c>
      <c r="C22" s="33">
        <f t="shared" si="2"/>
        <v>42009</v>
      </c>
      <c r="D22" s="33">
        <f t="shared" si="2"/>
        <v>690.41</v>
      </c>
      <c r="E22" s="33">
        <f t="shared" si="2"/>
        <v>20911.18</v>
      </c>
      <c r="F22" s="33">
        <f t="shared" si="2"/>
        <v>73899.409999999989</v>
      </c>
      <c r="G22" s="33">
        <f t="shared" si="2"/>
        <v>0</v>
      </c>
      <c r="H22" s="33">
        <f t="shared" si="2"/>
        <v>73899.409999999989</v>
      </c>
      <c r="I22" s="34">
        <f t="shared" si="2"/>
        <v>67</v>
      </c>
    </row>
    <row r="23" spans="1:9" x14ac:dyDescent="0.2">
      <c r="B23" s="33"/>
      <c r="C23" s="33"/>
      <c r="D23" s="33"/>
      <c r="E23" s="33"/>
      <c r="F23" s="33"/>
      <c r="G23" s="33"/>
      <c r="H23" s="33"/>
      <c r="I23" s="34"/>
    </row>
    <row r="24" spans="1:9" x14ac:dyDescent="0.2">
      <c r="A24" s="31" t="s">
        <v>43</v>
      </c>
      <c r="B24" s="33"/>
      <c r="C24" s="33"/>
      <c r="D24" s="33"/>
      <c r="E24" s="33"/>
      <c r="F24" s="33"/>
      <c r="G24" s="33"/>
      <c r="H24" s="33"/>
      <c r="I24" s="34"/>
    </row>
    <row r="25" spans="1:9" x14ac:dyDescent="0.2">
      <c r="B25" s="33"/>
      <c r="C25" s="33"/>
      <c r="D25" s="33"/>
      <c r="E25" s="33"/>
      <c r="F25" s="33"/>
      <c r="G25" s="33"/>
      <c r="H25" s="33"/>
      <c r="I25" s="34"/>
    </row>
    <row r="26" spans="1:9" x14ac:dyDescent="0.2">
      <c r="A26" s="29" t="s">
        <v>27</v>
      </c>
      <c r="B26" s="33">
        <v>83.68</v>
      </c>
      <c r="C26" s="33">
        <v>212.75</v>
      </c>
      <c r="D26" s="33">
        <v>0</v>
      </c>
      <c r="E26" s="33">
        <f t="shared" ref="E26:E39" si="3">F26-B26-C26-D26</f>
        <v>118.09999999999997</v>
      </c>
      <c r="F26" s="33">
        <v>414.53</v>
      </c>
      <c r="G26" s="33"/>
      <c r="H26" s="33">
        <f t="shared" ref="H26:H39" si="4">F26+G26</f>
        <v>414.53</v>
      </c>
      <c r="I26" s="34">
        <v>1</v>
      </c>
    </row>
    <row r="27" spans="1:9" x14ac:dyDescent="0.2">
      <c r="A27" s="29" t="s">
        <v>28</v>
      </c>
      <c r="B27" s="33">
        <v>167.36</v>
      </c>
      <c r="C27" s="33">
        <v>425.5</v>
      </c>
      <c r="D27" s="33">
        <v>0</v>
      </c>
      <c r="E27" s="33">
        <f t="shared" si="3"/>
        <v>236.19999999999993</v>
      </c>
      <c r="F27" s="33">
        <v>829.06</v>
      </c>
      <c r="G27" s="33"/>
      <c r="H27" s="33">
        <f t="shared" si="4"/>
        <v>829.06</v>
      </c>
      <c r="I27" s="34">
        <v>2</v>
      </c>
    </row>
    <row r="28" spans="1:9" x14ac:dyDescent="0.2">
      <c r="A28" s="29" t="s">
        <v>29</v>
      </c>
      <c r="B28" s="33">
        <v>167.36</v>
      </c>
      <c r="C28" s="33">
        <v>425.5</v>
      </c>
      <c r="D28" s="33">
        <v>0</v>
      </c>
      <c r="E28" s="33">
        <f t="shared" si="3"/>
        <v>236.19999999999993</v>
      </c>
      <c r="F28" s="33">
        <v>829.06</v>
      </c>
      <c r="G28" s="33"/>
      <c r="H28" s="33">
        <f t="shared" si="4"/>
        <v>829.06</v>
      </c>
      <c r="I28" s="34">
        <v>2</v>
      </c>
    </row>
    <row r="29" spans="1:9" x14ac:dyDescent="0.2">
      <c r="A29" s="29" t="s">
        <v>30</v>
      </c>
      <c r="B29" s="33">
        <v>251.04</v>
      </c>
      <c r="C29" s="33">
        <v>638.25</v>
      </c>
      <c r="D29" s="33">
        <v>0</v>
      </c>
      <c r="E29" s="33">
        <f t="shared" si="3"/>
        <v>354.29999999999995</v>
      </c>
      <c r="F29" s="33">
        <v>1243.5899999999999</v>
      </c>
      <c r="G29" s="33"/>
      <c r="H29" s="33">
        <f t="shared" si="4"/>
        <v>1243.5899999999999</v>
      </c>
      <c r="I29" s="34">
        <v>3</v>
      </c>
    </row>
    <row r="30" spans="1:9" x14ac:dyDescent="0.2">
      <c r="A30" s="29" t="s">
        <v>31</v>
      </c>
      <c r="B30" s="33">
        <v>251.04</v>
      </c>
      <c r="C30" s="33">
        <v>638.25</v>
      </c>
      <c r="D30" s="33">
        <v>0</v>
      </c>
      <c r="E30" s="33">
        <f t="shared" si="3"/>
        <v>354.29999999999995</v>
      </c>
      <c r="F30" s="33">
        <v>1243.5899999999999</v>
      </c>
      <c r="G30" s="33"/>
      <c r="H30" s="33">
        <f t="shared" si="4"/>
        <v>1243.5899999999999</v>
      </c>
      <c r="I30" s="34">
        <v>3</v>
      </c>
    </row>
    <row r="31" spans="1:9" x14ac:dyDescent="0.2">
      <c r="A31" s="29" t="s">
        <v>32</v>
      </c>
      <c r="B31" s="33">
        <v>251.04</v>
      </c>
      <c r="C31" s="33">
        <v>638.25</v>
      </c>
      <c r="D31" s="33">
        <v>0</v>
      </c>
      <c r="E31" s="33">
        <f t="shared" si="3"/>
        <v>354.29999999999995</v>
      </c>
      <c r="F31" s="33">
        <v>1243.5899999999999</v>
      </c>
      <c r="G31" s="33"/>
      <c r="H31" s="33">
        <f t="shared" si="4"/>
        <v>1243.5899999999999</v>
      </c>
      <c r="I31" s="34">
        <v>3</v>
      </c>
    </row>
    <row r="32" spans="1:9" x14ac:dyDescent="0.2">
      <c r="A32" s="29" t="s">
        <v>34</v>
      </c>
      <c r="B32" s="33">
        <v>334.72</v>
      </c>
      <c r="C32" s="33">
        <v>851</v>
      </c>
      <c r="D32" s="33">
        <v>0</v>
      </c>
      <c r="E32" s="33">
        <f t="shared" si="3"/>
        <v>472.39999999999986</v>
      </c>
      <c r="F32" s="33">
        <v>1658.12</v>
      </c>
      <c r="G32" s="33"/>
      <c r="H32" s="33">
        <f t="shared" si="4"/>
        <v>1658.12</v>
      </c>
      <c r="I32" s="34">
        <v>4</v>
      </c>
    </row>
    <row r="33" spans="1:9" x14ac:dyDescent="0.2">
      <c r="A33" s="29" t="s">
        <v>35</v>
      </c>
      <c r="B33" s="33">
        <v>251.04</v>
      </c>
      <c r="C33" s="33">
        <v>638.25</v>
      </c>
      <c r="D33" s="33">
        <v>0</v>
      </c>
      <c r="E33" s="33">
        <f t="shared" si="3"/>
        <v>354.29999999999995</v>
      </c>
      <c r="F33" s="33">
        <v>1243.5899999999999</v>
      </c>
      <c r="G33" s="33"/>
      <c r="H33" s="33">
        <f t="shared" si="4"/>
        <v>1243.5899999999999</v>
      </c>
      <c r="I33" s="34">
        <v>3</v>
      </c>
    </row>
    <row r="34" spans="1:9" x14ac:dyDescent="0.2">
      <c r="A34" s="29" t="s">
        <v>36</v>
      </c>
      <c r="B34" s="33">
        <v>83.68</v>
      </c>
      <c r="C34" s="33">
        <v>212.75</v>
      </c>
      <c r="D34" s="33">
        <v>0</v>
      </c>
      <c r="E34" s="33">
        <f t="shared" si="3"/>
        <v>118.09999999999997</v>
      </c>
      <c r="F34" s="33">
        <v>414.53</v>
      </c>
      <c r="G34" s="33"/>
      <c r="H34" s="33">
        <f t="shared" si="4"/>
        <v>414.53</v>
      </c>
      <c r="I34" s="34">
        <v>1</v>
      </c>
    </row>
    <row r="35" spans="1:9" x14ac:dyDescent="0.2">
      <c r="A35" s="29" t="s">
        <v>37</v>
      </c>
      <c r="B35" s="33">
        <v>83.68</v>
      </c>
      <c r="C35" s="33">
        <v>212.75</v>
      </c>
      <c r="D35" s="33">
        <v>0</v>
      </c>
      <c r="E35" s="33">
        <f t="shared" si="3"/>
        <v>118.09999999999997</v>
      </c>
      <c r="F35" s="33">
        <v>414.53</v>
      </c>
      <c r="G35" s="33"/>
      <c r="H35" s="33">
        <f t="shared" si="4"/>
        <v>414.53</v>
      </c>
      <c r="I35" s="34">
        <v>1</v>
      </c>
    </row>
    <row r="36" spans="1:9" x14ac:dyDescent="0.2">
      <c r="A36" s="29" t="s">
        <v>38</v>
      </c>
      <c r="B36" s="33">
        <v>167.36</v>
      </c>
      <c r="C36" s="33">
        <v>425.5</v>
      </c>
      <c r="D36" s="33">
        <v>0</v>
      </c>
      <c r="E36" s="33">
        <f t="shared" si="3"/>
        <v>236.19999999999993</v>
      </c>
      <c r="F36" s="33">
        <v>829.06</v>
      </c>
      <c r="G36" s="33"/>
      <c r="H36" s="33">
        <f t="shared" si="4"/>
        <v>829.06</v>
      </c>
      <c r="I36" s="34">
        <v>2</v>
      </c>
    </row>
    <row r="37" spans="1:9" x14ac:dyDescent="0.2">
      <c r="A37" s="29" t="s">
        <v>44</v>
      </c>
      <c r="B37" s="33">
        <v>-1004.16</v>
      </c>
      <c r="C37" s="33">
        <v>-2553</v>
      </c>
      <c r="D37" s="33">
        <v>0</v>
      </c>
      <c r="E37" s="33">
        <f t="shared" si="3"/>
        <v>-1417.1999999999998</v>
      </c>
      <c r="F37" s="33">
        <v>-4974.3599999999997</v>
      </c>
      <c r="G37" s="33"/>
      <c r="H37" s="33">
        <f t="shared" si="4"/>
        <v>-4974.3599999999997</v>
      </c>
      <c r="I37" s="34">
        <v>-12</v>
      </c>
    </row>
    <row r="38" spans="1:9" x14ac:dyDescent="0.2">
      <c r="A38" s="29" t="s">
        <v>45</v>
      </c>
      <c r="B38" s="33">
        <v>920.48</v>
      </c>
      <c r="C38" s="33">
        <v>2340.25</v>
      </c>
      <c r="D38" s="33">
        <v>0</v>
      </c>
      <c r="E38" s="33">
        <f t="shared" si="3"/>
        <v>1299.0999999999999</v>
      </c>
      <c r="F38" s="33">
        <v>4559.83</v>
      </c>
      <c r="G38" s="33"/>
      <c r="H38" s="33">
        <f t="shared" si="4"/>
        <v>4559.83</v>
      </c>
      <c r="I38" s="34">
        <v>11</v>
      </c>
    </row>
    <row r="39" spans="1:9" x14ac:dyDescent="0.2">
      <c r="A39" s="29" t="s">
        <v>41</v>
      </c>
      <c r="B39" s="33">
        <v>334.72</v>
      </c>
      <c r="C39" s="33">
        <v>851</v>
      </c>
      <c r="D39" s="33">
        <v>0</v>
      </c>
      <c r="E39" s="33">
        <f t="shared" si="3"/>
        <v>472.39999999999986</v>
      </c>
      <c r="F39" s="33">
        <v>1658.12</v>
      </c>
      <c r="G39" s="33"/>
      <c r="H39" s="33">
        <f t="shared" si="4"/>
        <v>1658.12</v>
      </c>
      <c r="I39" s="34">
        <v>4</v>
      </c>
    </row>
    <row r="40" spans="1:9" x14ac:dyDescent="0.2">
      <c r="B40" s="33"/>
      <c r="C40" s="33"/>
      <c r="D40" s="33"/>
      <c r="E40" s="33"/>
      <c r="F40" s="33"/>
      <c r="G40" s="33"/>
      <c r="H40" s="33"/>
      <c r="I40" s="34"/>
    </row>
    <row r="41" spans="1:9" x14ac:dyDescent="0.2">
      <c r="A41" s="29" t="s">
        <v>42</v>
      </c>
      <c r="B41" s="33">
        <f t="shared" ref="B41:H41" si="5">SUM(B26:B40)</f>
        <v>2343.04</v>
      </c>
      <c r="C41" s="33">
        <f t="shared" si="5"/>
        <v>5957</v>
      </c>
      <c r="D41" s="33">
        <f t="shared" si="5"/>
        <v>0</v>
      </c>
      <c r="E41" s="33">
        <f t="shared" si="5"/>
        <v>3306.7999999999993</v>
      </c>
      <c r="F41" s="33">
        <f t="shared" si="5"/>
        <v>11606.84</v>
      </c>
      <c r="G41" s="33">
        <f t="shared" si="5"/>
        <v>0</v>
      </c>
      <c r="H41" s="33">
        <f t="shared" si="5"/>
        <v>11606.84</v>
      </c>
      <c r="I41" s="34">
        <f>SUM(I26:I40)</f>
        <v>28</v>
      </c>
    </row>
    <row r="42" spans="1:9" x14ac:dyDescent="0.2">
      <c r="B42" s="33"/>
      <c r="C42" s="33"/>
      <c r="D42" s="33"/>
      <c r="E42" s="33"/>
      <c r="F42" s="33"/>
      <c r="G42" s="33"/>
      <c r="H42" s="33"/>
      <c r="I42" s="34"/>
    </row>
    <row r="43" spans="1:9" x14ac:dyDescent="0.2">
      <c r="A43" s="31" t="s">
        <v>46</v>
      </c>
      <c r="B43" s="33"/>
      <c r="C43" s="33"/>
      <c r="D43" s="33"/>
      <c r="E43" s="33"/>
      <c r="F43" s="33"/>
      <c r="G43" s="33"/>
      <c r="H43" s="33"/>
      <c r="I43" s="34"/>
    </row>
    <row r="44" spans="1:9" x14ac:dyDescent="0.2">
      <c r="B44" s="33"/>
      <c r="C44" s="33"/>
      <c r="D44" s="33"/>
      <c r="E44" s="33"/>
      <c r="F44" s="33"/>
      <c r="G44" s="33"/>
      <c r="H44" s="33"/>
      <c r="I44" s="34"/>
    </row>
    <row r="45" spans="1:9" x14ac:dyDescent="0.2">
      <c r="A45" s="29" t="s">
        <v>27</v>
      </c>
      <c r="B45" s="33">
        <v>307.13</v>
      </c>
      <c r="C45" s="33">
        <v>2075.42</v>
      </c>
      <c r="D45" s="33">
        <v>0</v>
      </c>
      <c r="E45" s="33">
        <f t="shared" ref="E45:E56" si="6">F45-B45-C45</f>
        <v>644.81999999999971</v>
      </c>
      <c r="F45" s="33">
        <v>3027.37</v>
      </c>
      <c r="G45" s="33"/>
      <c r="H45" s="33">
        <f t="shared" ref="H45:H56" si="7">F45+G45</f>
        <v>3027.37</v>
      </c>
      <c r="I45" s="34">
        <v>2</v>
      </c>
    </row>
    <row r="46" spans="1:9" x14ac:dyDescent="0.2">
      <c r="A46" s="29" t="s">
        <v>28</v>
      </c>
      <c r="B46" s="33">
        <v>0</v>
      </c>
      <c r="C46" s="33">
        <v>0</v>
      </c>
      <c r="D46" s="33">
        <v>0</v>
      </c>
      <c r="E46" s="33">
        <f t="shared" si="6"/>
        <v>0</v>
      </c>
      <c r="F46" s="33">
        <v>0</v>
      </c>
      <c r="G46" s="33"/>
      <c r="H46" s="33">
        <f t="shared" si="7"/>
        <v>0</v>
      </c>
      <c r="I46" s="34">
        <v>0</v>
      </c>
    </row>
    <row r="47" spans="1:9" x14ac:dyDescent="0.2">
      <c r="A47" s="29" t="s">
        <v>29</v>
      </c>
      <c r="B47" s="33">
        <v>0</v>
      </c>
      <c r="C47" s="33">
        <v>0</v>
      </c>
      <c r="D47" s="33">
        <v>0</v>
      </c>
      <c r="E47" s="33">
        <f t="shared" si="6"/>
        <v>0</v>
      </c>
      <c r="F47" s="33">
        <v>0</v>
      </c>
      <c r="G47" s="33"/>
      <c r="H47" s="33">
        <f t="shared" si="7"/>
        <v>0</v>
      </c>
      <c r="I47" s="34">
        <v>0</v>
      </c>
    </row>
    <row r="48" spans="1:9" x14ac:dyDescent="0.2">
      <c r="A48" s="29" t="s">
        <v>30</v>
      </c>
      <c r="B48" s="33">
        <v>0</v>
      </c>
      <c r="C48" s="33">
        <v>0</v>
      </c>
      <c r="D48" s="33">
        <v>0</v>
      </c>
      <c r="E48" s="33">
        <f t="shared" si="6"/>
        <v>0</v>
      </c>
      <c r="F48" s="33">
        <v>0</v>
      </c>
      <c r="G48" s="33"/>
      <c r="H48" s="33">
        <f t="shared" si="7"/>
        <v>0</v>
      </c>
      <c r="I48" s="34">
        <v>0</v>
      </c>
    </row>
    <row r="49" spans="1:9" x14ac:dyDescent="0.2">
      <c r="A49" s="29" t="s">
        <v>31</v>
      </c>
      <c r="B49" s="33">
        <v>0</v>
      </c>
      <c r="C49" s="33">
        <v>0</v>
      </c>
      <c r="D49" s="33">
        <v>0</v>
      </c>
      <c r="E49" s="33">
        <f t="shared" si="6"/>
        <v>0</v>
      </c>
      <c r="F49" s="33">
        <v>0</v>
      </c>
      <c r="G49" s="33"/>
      <c r="H49" s="33">
        <f t="shared" si="7"/>
        <v>0</v>
      </c>
      <c r="I49" s="34">
        <v>0</v>
      </c>
    </row>
    <row r="50" spans="1:9" x14ac:dyDescent="0.2">
      <c r="A50" s="29" t="s">
        <v>32</v>
      </c>
      <c r="B50" s="33">
        <v>0</v>
      </c>
      <c r="C50" s="33">
        <v>0</v>
      </c>
      <c r="D50" s="33">
        <v>0</v>
      </c>
      <c r="E50" s="33">
        <f t="shared" si="6"/>
        <v>0</v>
      </c>
      <c r="F50" s="33">
        <v>0</v>
      </c>
      <c r="G50" s="33"/>
      <c r="H50" s="33">
        <f t="shared" si="7"/>
        <v>0</v>
      </c>
      <c r="I50" s="34">
        <v>0</v>
      </c>
    </row>
    <row r="51" spans="1:9" x14ac:dyDescent="0.2">
      <c r="A51" s="29" t="s">
        <v>34</v>
      </c>
      <c r="B51" s="33">
        <v>153.56</v>
      </c>
      <c r="C51" s="33">
        <v>1037.71</v>
      </c>
      <c r="D51" s="33">
        <v>0</v>
      </c>
      <c r="E51" s="33">
        <f t="shared" si="6"/>
        <v>322.41000000000008</v>
      </c>
      <c r="F51" s="33">
        <v>1513.68</v>
      </c>
      <c r="G51" s="33"/>
      <c r="H51" s="33">
        <f t="shared" si="7"/>
        <v>1513.68</v>
      </c>
      <c r="I51" s="34">
        <v>1</v>
      </c>
    </row>
    <row r="52" spans="1:9" x14ac:dyDescent="0.2">
      <c r="A52" s="29" t="s">
        <v>35</v>
      </c>
      <c r="B52" s="33">
        <v>153.56</v>
      </c>
      <c r="C52" s="33">
        <v>1037.71</v>
      </c>
      <c r="D52" s="33">
        <v>0</v>
      </c>
      <c r="E52" s="33">
        <f t="shared" si="6"/>
        <v>322.41000000000008</v>
      </c>
      <c r="F52" s="33">
        <v>1513.68</v>
      </c>
      <c r="G52" s="33"/>
      <c r="H52" s="33">
        <f t="shared" si="7"/>
        <v>1513.68</v>
      </c>
      <c r="I52" s="34">
        <v>1</v>
      </c>
    </row>
    <row r="53" spans="1:9" x14ac:dyDescent="0.2">
      <c r="A53" s="29" t="s">
        <v>36</v>
      </c>
      <c r="B53" s="33">
        <v>460.69</v>
      </c>
      <c r="C53" s="33">
        <v>3113.13</v>
      </c>
      <c r="D53" s="33">
        <v>0</v>
      </c>
      <c r="E53" s="33">
        <f t="shared" si="6"/>
        <v>967.23</v>
      </c>
      <c r="F53" s="33">
        <v>4541.05</v>
      </c>
      <c r="G53" s="33"/>
      <c r="H53" s="33">
        <f t="shared" si="7"/>
        <v>4541.05</v>
      </c>
      <c r="I53" s="34">
        <v>3</v>
      </c>
    </row>
    <row r="54" spans="1:9" x14ac:dyDescent="0.2">
      <c r="A54" s="29" t="s">
        <v>37</v>
      </c>
      <c r="B54" s="33">
        <v>767.82</v>
      </c>
      <c r="C54" s="33">
        <v>5188.55</v>
      </c>
      <c r="D54" s="33">
        <v>0</v>
      </c>
      <c r="E54" s="33">
        <f t="shared" ref="E54" si="8">F54-B54-C54-D54</f>
        <v>1612.0500000000002</v>
      </c>
      <c r="F54" s="33">
        <v>7568.42</v>
      </c>
      <c r="G54" s="33"/>
      <c r="H54" s="33">
        <f t="shared" si="7"/>
        <v>7568.42</v>
      </c>
      <c r="I54" s="34">
        <v>5</v>
      </c>
    </row>
    <row r="55" spans="1:9" x14ac:dyDescent="0.2">
      <c r="A55" s="29" t="s">
        <v>38</v>
      </c>
      <c r="B55" s="33">
        <v>153.56</v>
      </c>
      <c r="C55" s="33">
        <v>1037.71</v>
      </c>
      <c r="D55" s="33">
        <v>0</v>
      </c>
      <c r="E55" s="33">
        <f t="shared" si="6"/>
        <v>322.41000000000008</v>
      </c>
      <c r="F55" s="33">
        <v>1513.68</v>
      </c>
      <c r="G55" s="33"/>
      <c r="H55" s="33">
        <f t="shared" si="7"/>
        <v>1513.68</v>
      </c>
      <c r="I55" s="34">
        <v>1</v>
      </c>
    </row>
    <row r="56" spans="1:9" x14ac:dyDescent="0.2">
      <c r="A56" s="29" t="s">
        <v>41</v>
      </c>
      <c r="B56" s="33">
        <v>153.56</v>
      </c>
      <c r="C56" s="33">
        <v>1037.71</v>
      </c>
      <c r="D56" s="33">
        <v>0</v>
      </c>
      <c r="E56" s="33">
        <f t="shared" si="6"/>
        <v>322.41000000000008</v>
      </c>
      <c r="F56" s="33">
        <v>1513.68</v>
      </c>
      <c r="G56" s="33"/>
      <c r="H56" s="33">
        <f t="shared" si="7"/>
        <v>1513.68</v>
      </c>
      <c r="I56" s="34">
        <v>1</v>
      </c>
    </row>
    <row r="57" spans="1:9" x14ac:dyDescent="0.2">
      <c r="B57" s="33"/>
      <c r="C57" s="33"/>
      <c r="D57" s="33"/>
      <c r="E57" s="33"/>
      <c r="F57" s="33"/>
      <c r="G57" s="33"/>
      <c r="H57" s="33"/>
      <c r="I57" s="34"/>
    </row>
    <row r="58" spans="1:9" x14ac:dyDescent="0.2">
      <c r="A58" s="29" t="s">
        <v>42</v>
      </c>
      <c r="B58" s="33">
        <f>SUM(B45:B57)</f>
        <v>2149.88</v>
      </c>
      <c r="C58" s="33">
        <f t="shared" ref="C58:I58" si="9">SUM(C45:C57)</f>
        <v>14527.939999999999</v>
      </c>
      <c r="D58" s="33">
        <f t="shared" si="9"/>
        <v>0</v>
      </c>
      <c r="E58" s="33">
        <f t="shared" si="9"/>
        <v>4513.74</v>
      </c>
      <c r="F58" s="33">
        <f t="shared" si="9"/>
        <v>21191.56</v>
      </c>
      <c r="G58" s="33">
        <f t="shared" si="9"/>
        <v>0</v>
      </c>
      <c r="H58" s="33">
        <f t="shared" si="9"/>
        <v>21191.56</v>
      </c>
      <c r="I58" s="34">
        <f t="shared" si="9"/>
        <v>14</v>
      </c>
    </row>
    <row r="59" spans="1:9" x14ac:dyDescent="0.2">
      <c r="B59" s="33"/>
      <c r="C59" s="33"/>
      <c r="D59" s="33"/>
      <c r="E59" s="33"/>
      <c r="F59" s="33"/>
      <c r="G59" s="33"/>
      <c r="H59" s="33"/>
      <c r="I59" s="34"/>
    </row>
    <row r="60" spans="1:9" x14ac:dyDescent="0.2">
      <c r="A60" s="31" t="s">
        <v>47</v>
      </c>
      <c r="B60" s="33"/>
      <c r="C60" s="33"/>
      <c r="D60" s="33"/>
      <c r="E60" s="33"/>
      <c r="F60" s="33"/>
      <c r="G60" s="33"/>
      <c r="H60" s="33"/>
      <c r="I60" s="34"/>
    </row>
    <row r="61" spans="1:9" x14ac:dyDescent="0.2">
      <c r="A61" s="32"/>
      <c r="B61" s="33"/>
      <c r="C61" s="33"/>
      <c r="D61" s="33"/>
      <c r="E61" s="33">
        <f>F61-B61-C61</f>
        <v>0</v>
      </c>
      <c r="F61" s="33"/>
      <c r="G61" s="33"/>
      <c r="H61" s="33">
        <f>F61+G61</f>
        <v>0</v>
      </c>
      <c r="I61" s="34"/>
    </row>
    <row r="62" spans="1:9" x14ac:dyDescent="0.2">
      <c r="A62" s="31" t="s">
        <v>48</v>
      </c>
      <c r="B62" s="33"/>
      <c r="C62" s="33"/>
      <c r="D62" s="33"/>
      <c r="E62" s="33"/>
      <c r="F62" s="33"/>
      <c r="G62" s="33"/>
      <c r="H62" s="33"/>
      <c r="I62" s="34"/>
    </row>
    <row r="63" spans="1:9" x14ac:dyDescent="0.2">
      <c r="A63" s="32"/>
      <c r="B63" s="33"/>
      <c r="C63" s="33"/>
      <c r="D63" s="33"/>
      <c r="E63" s="33">
        <f>F63-B63-C63</f>
        <v>0</v>
      </c>
      <c r="F63" s="33"/>
      <c r="G63" s="33"/>
      <c r="H63" s="33">
        <f>F63+G63</f>
        <v>0</v>
      </c>
      <c r="I63" s="34"/>
    </row>
    <row r="64" spans="1:9" x14ac:dyDescent="0.2">
      <c r="B64" s="33"/>
      <c r="C64" s="33"/>
      <c r="D64" s="33"/>
      <c r="E64" s="33"/>
      <c r="F64" s="33"/>
      <c r="G64" s="33"/>
      <c r="H64" s="33"/>
      <c r="I64" s="34"/>
    </row>
    <row r="65" spans="1:9" x14ac:dyDescent="0.2">
      <c r="A65" s="31" t="s">
        <v>49</v>
      </c>
      <c r="B65" s="36">
        <f t="shared" ref="B65:G65" si="10">B22+B41+B58+B61+B63</f>
        <v>14781.739999999998</v>
      </c>
      <c r="C65" s="36">
        <f t="shared" si="10"/>
        <v>62493.94</v>
      </c>
      <c r="D65" s="36">
        <f>D22+D41+D58+D61+D63</f>
        <v>690.41</v>
      </c>
      <c r="E65" s="36">
        <f t="shared" si="10"/>
        <v>28731.72</v>
      </c>
      <c r="F65" s="36">
        <f t="shared" si="10"/>
        <v>106697.80999999998</v>
      </c>
      <c r="G65" s="36">
        <f t="shared" si="10"/>
        <v>0</v>
      </c>
      <c r="H65" s="36">
        <f>H22+H41+H58+H61+H63</f>
        <v>106697.80999999998</v>
      </c>
      <c r="I65" s="34">
        <f>I22+I41+I58+I61</f>
        <v>109</v>
      </c>
    </row>
    <row r="66" spans="1:9" x14ac:dyDescent="0.2">
      <c r="B66" s="33"/>
      <c r="C66" s="33"/>
      <c r="D66" s="33"/>
      <c r="E66" s="33"/>
      <c r="F66" s="33"/>
      <c r="G66" s="33"/>
      <c r="H66" s="33"/>
      <c r="I66" s="34"/>
    </row>
    <row r="67" spans="1:9" x14ac:dyDescent="0.2">
      <c r="B67" s="33"/>
      <c r="C67" s="33"/>
      <c r="D67" s="33"/>
      <c r="E67" s="33"/>
      <c r="F67" s="33"/>
      <c r="G67" s="33"/>
      <c r="H67" s="33"/>
      <c r="I67" s="34"/>
    </row>
    <row r="68" spans="1:9" ht="13.5" thickBot="1" x14ac:dyDescent="0.25">
      <c r="A68" s="29" t="s">
        <v>50</v>
      </c>
      <c r="B68" s="37">
        <f>SUM(B65:B67)</f>
        <v>14781.739999999998</v>
      </c>
      <c r="C68" s="33"/>
      <c r="D68" s="33"/>
      <c r="E68" s="33"/>
      <c r="F68" s="33"/>
      <c r="G68" s="33"/>
      <c r="H68" s="33"/>
      <c r="I68" s="34"/>
    </row>
    <row r="69" spans="1:9" ht="13.5" thickTop="1" x14ac:dyDescent="0.2">
      <c r="B69" s="33"/>
      <c r="C69" s="33"/>
      <c r="D69" s="33"/>
      <c r="E69" s="33"/>
      <c r="F69" s="33"/>
      <c r="G69" s="33"/>
      <c r="H69" s="33"/>
      <c r="I69" s="34"/>
    </row>
    <row r="70" spans="1:9" x14ac:dyDescent="0.2">
      <c r="B70" s="33"/>
      <c r="C70" s="33"/>
      <c r="D70" s="33"/>
      <c r="E70" s="33"/>
      <c r="F70" s="33"/>
      <c r="G70" s="33"/>
      <c r="H70" s="33"/>
      <c r="I70" s="34"/>
    </row>
    <row r="71" spans="1:9" x14ac:dyDescent="0.2">
      <c r="B71" s="33"/>
      <c r="C71" s="33"/>
      <c r="D71" s="33"/>
      <c r="E71" s="33"/>
      <c r="F71" s="33"/>
      <c r="G71" s="33"/>
      <c r="H71" s="33"/>
      <c r="I71" s="34"/>
    </row>
    <row r="72" spans="1:9" x14ac:dyDescent="0.2">
      <c r="B72" s="33"/>
      <c r="C72" s="33"/>
      <c r="D72" s="33"/>
      <c r="E72" s="33"/>
      <c r="F72" s="33"/>
      <c r="G72" s="33"/>
      <c r="H72" s="33"/>
      <c r="I72" s="34"/>
    </row>
    <row r="73" spans="1:9" x14ac:dyDescent="0.2">
      <c r="B73" s="33"/>
      <c r="C73" s="33"/>
      <c r="D73" s="33"/>
      <c r="E73" s="33"/>
      <c r="F73" s="33"/>
      <c r="G73" s="33"/>
      <c r="H73" s="33"/>
    </row>
    <row r="74" spans="1:9" x14ac:dyDescent="0.2">
      <c r="B74" s="33"/>
      <c r="C74" s="33"/>
      <c r="D74" s="33"/>
      <c r="E74" s="33"/>
      <c r="F74" s="33"/>
      <c r="G74" s="33"/>
      <c r="H74" s="33"/>
    </row>
    <row r="75" spans="1:9" x14ac:dyDescent="0.2">
      <c r="B75" s="33"/>
      <c r="C75" s="33"/>
      <c r="D75" s="33"/>
      <c r="E75" s="33"/>
      <c r="F75" s="33"/>
      <c r="G75" s="33"/>
      <c r="H75" s="33"/>
    </row>
    <row r="76" spans="1:9" x14ac:dyDescent="0.2">
      <c r="B76" s="33"/>
      <c r="C76" s="33"/>
      <c r="D76" s="33"/>
      <c r="E76" s="33"/>
      <c r="F76" s="33"/>
      <c r="G76" s="33"/>
      <c r="H76" s="33"/>
    </row>
    <row r="77" spans="1:9" x14ac:dyDescent="0.2">
      <c r="B77" s="33"/>
      <c r="C77" s="33"/>
      <c r="D77" s="33"/>
      <c r="E77" s="33"/>
      <c r="F77" s="33"/>
      <c r="G77" s="33"/>
      <c r="H77" s="33"/>
    </row>
  </sheetData>
  <pageMargins left="0.25" right="0.25" top="0.75" bottom="0.75" header="0.3" footer="0.3"/>
  <pageSetup scale="79" orientation="portrait" r:id="rId1"/>
  <headerFooter>
    <oddHeader>&amp;C&amp;"-,Bold"Bullock Pen Water District
Meters Installed
2021
&amp;R&amp;"-,Bold"Response to 18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Tap on Fees</vt:lpstr>
      <vt:lpstr>Meters Installed</vt:lpstr>
      <vt:lpstr>'Meters Installed'!Print_Titles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2023-01-20T21:35:05Z</cp:lastPrinted>
  <dcterms:created xsi:type="dcterms:W3CDTF">2023-01-12T16:20:21Z</dcterms:created>
  <dcterms:modified xsi:type="dcterms:W3CDTF">2023-01-20T21:35:16Z</dcterms:modified>
</cp:coreProperties>
</file>