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N:\MSOFFICE\dld\GCSSD\Rate Increase\PSC Requests\"/>
    </mc:Choice>
  </mc:AlternateContent>
  <xr:revisionPtr revIDLastSave="0" documentId="13_ncr:1_{7AF2C521-EF92-43D9-A9DA-6B2ED77F9073}" xr6:coauthVersionLast="47" xr6:coauthVersionMax="47" xr10:uidLastSave="{00000000-0000-0000-0000-000000000000}"/>
  <bookViews>
    <workbookView xWindow="23880" yWindow="-120" windowWidth="24240" windowHeight="13140" xr2:uid="{EFC48D54-434F-4BD0-BCEF-2B33D42C2D7E}"/>
  </bookViews>
  <sheets>
    <sheet name="Chemical Cos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6" i="1" l="1"/>
  <c r="C33" i="1"/>
  <c r="C29" i="1"/>
  <c r="F20" i="1"/>
  <c r="G21" i="1" s="1"/>
  <c r="B20" i="1"/>
  <c r="C21" i="1" s="1"/>
  <c r="F17" i="1"/>
  <c r="B17" i="1"/>
  <c r="C18" i="1" s="1"/>
  <c r="G18" i="1"/>
</calcChain>
</file>

<file path=xl/sharedStrings.xml><?xml version="1.0" encoding="utf-8"?>
<sst xmlns="http://schemas.openxmlformats.org/spreadsheetml/2006/main" count="46" uniqueCount="41">
  <si>
    <t>Monthly Cost</t>
  </si>
  <si>
    <t>701 gl @ 1.549</t>
  </si>
  <si>
    <t>Gal / price</t>
  </si>
  <si>
    <t>631 gl @ 1.549</t>
  </si>
  <si>
    <t>628 gl @ 1.549</t>
  </si>
  <si>
    <t>614 gl @ 2.457</t>
  </si>
  <si>
    <t>626 gl @ 3.192</t>
  </si>
  <si>
    <t>623 gl @ 2.610</t>
  </si>
  <si>
    <t>fuel surcharge</t>
  </si>
  <si>
    <t>1960 gl</t>
  </si>
  <si>
    <t>Average price / gallon</t>
  </si>
  <si>
    <t>1863 gl</t>
  </si>
  <si>
    <t>January</t>
  </si>
  <si>
    <t>February - Hypochlorite</t>
  </si>
  <si>
    <t xml:space="preserve">                   -Liquid Sodium</t>
  </si>
  <si>
    <t>3546 lb @ .450</t>
  </si>
  <si>
    <t>2246 lb @ .480</t>
  </si>
  <si>
    <t>April - Hypochlorite</t>
  </si>
  <si>
    <t xml:space="preserve">            - Liquid Sodium</t>
  </si>
  <si>
    <t>3367 lb @ .480</t>
  </si>
  <si>
    <t>March</t>
  </si>
  <si>
    <t>July</t>
  </si>
  <si>
    <t>June  - Hypochlorite</t>
  </si>
  <si>
    <t>3372 lb @ .480</t>
  </si>
  <si>
    <t>3382 lb @ .671</t>
  </si>
  <si>
    <t>6 mo total - Hypochlorite</t>
  </si>
  <si>
    <t>6 mo total - Liquid Sodium</t>
  </si>
  <si>
    <t>10285 lb</t>
  </si>
  <si>
    <t>Average price / lb.</t>
  </si>
  <si>
    <t>5628 lb</t>
  </si>
  <si>
    <t>increase</t>
  </si>
  <si>
    <t>$1.21 / gal</t>
  </si>
  <si>
    <t>Estimated increase in Cost of</t>
  </si>
  <si>
    <t xml:space="preserve">Hypochlorite   </t>
  </si>
  <si>
    <t xml:space="preserve">1863 gal </t>
  </si>
  <si>
    <t>X  $1.21</t>
  </si>
  <si>
    <t>Liquid Sodium</t>
  </si>
  <si>
    <t>X $.1251</t>
  </si>
  <si>
    <t>$.1251 / lb</t>
  </si>
  <si>
    <t>Total Estimated increase in Chemical Cost</t>
  </si>
  <si>
    <t>{C}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</si>
</sst>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164" formatCode="&quot;$&quot;#,##0.0000000_);\(&quot;$&quot;#,##0.0000000\)"/>
    <numFmt numFmtId="165" formatCode="&quot;$&quot;#,##0.0000"/>
    <numFmt numFmtId="166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7" fontId="0" fillId="0" borderId="0" xfId="0" applyNumberFormat="1"/>
    <xf numFmtId="164" fontId="0" fillId="0" borderId="0" xfId="0" applyNumberFormat="1"/>
    <xf numFmtId="1" fontId="0" fillId="0" borderId="0" xfId="0" applyNumberFormat="1"/>
    <xf numFmtId="0" fontId="0" fillId="0" borderId="0" xfId="0" applyAlignment="1">
      <alignment horizontal="right"/>
    </xf>
    <xf numFmtId="165" fontId="0" fillId="0" borderId="0" xfId="0" applyNumberFormat="1"/>
    <xf numFmtId="0" fontId="0" fillId="0" borderId="1" xfId="0" applyBorder="1"/>
    <xf numFmtId="166" fontId="0" fillId="0" borderId="0" xfId="0" applyNumberFormat="1"/>
    <xf numFmtId="166" fontId="0" fillId="0" borderId="0" xfId="0" applyNumberFormat="1" applyAlignment="1">
      <alignment horizontal="right"/>
    </xf>
    <xf numFmtId="166" fontId="0" fillId="0" borderId="1" xfId="0" applyNumberFormat="1" applyBorder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C8200-7EC5-4007-85AB-D4DCC5A5FF7E}">
  <dimension ref="A3:I51"/>
  <sheetViews>
    <sheetView tabSelected="1" zoomScaleNormal="100" workbookViewId="0">
      <selection activeCell="C41" sqref="C41"/>
    </sheetView>
  </sheetViews>
  <sheetFormatPr defaultRowHeight="15" x14ac:dyDescent="0.25"/>
  <cols>
    <col min="1" max="1" width="24.5703125" customWidth="1"/>
    <col min="2" max="2" width="12.7109375" bestFit="1" customWidth="1"/>
    <col min="3" max="3" width="14.140625" bestFit="1" customWidth="1"/>
    <col min="4" max="4" width="5.85546875" customWidth="1"/>
    <col min="5" max="5" width="7.85546875" customWidth="1"/>
    <col min="6" max="6" width="12.85546875" bestFit="1" customWidth="1"/>
    <col min="7" max="7" width="13.140625" customWidth="1"/>
    <col min="9" max="9" width="9.5703125" customWidth="1"/>
  </cols>
  <sheetData>
    <row r="3" spans="1:7" x14ac:dyDescent="0.25">
      <c r="B3" s="1" t="s">
        <v>0</v>
      </c>
      <c r="F3" s="1" t="s">
        <v>0</v>
      </c>
    </row>
    <row r="4" spans="1:7" x14ac:dyDescent="0.25">
      <c r="B4" s="2">
        <v>2021</v>
      </c>
      <c r="C4" s="2" t="s">
        <v>2</v>
      </c>
      <c r="D4" s="1"/>
      <c r="F4" s="2">
        <v>2022</v>
      </c>
      <c r="G4" s="2" t="s">
        <v>2</v>
      </c>
    </row>
    <row r="6" spans="1:7" x14ac:dyDescent="0.25">
      <c r="A6" t="s">
        <v>13</v>
      </c>
      <c r="B6" s="3">
        <v>1085.8499999999999</v>
      </c>
      <c r="C6" t="s">
        <v>1</v>
      </c>
      <c r="E6" t="s">
        <v>12</v>
      </c>
      <c r="F6" s="3">
        <v>1508.6</v>
      </c>
      <c r="G6" t="s">
        <v>5</v>
      </c>
    </row>
    <row r="7" spans="1:7" x14ac:dyDescent="0.25">
      <c r="A7" t="s">
        <v>14</v>
      </c>
      <c r="B7" s="3">
        <v>1595.7</v>
      </c>
      <c r="C7" t="s">
        <v>15</v>
      </c>
      <c r="F7" s="3">
        <v>1078.08</v>
      </c>
      <c r="G7" t="s">
        <v>16</v>
      </c>
    </row>
    <row r="8" spans="1:7" x14ac:dyDescent="0.25">
      <c r="B8" s="3"/>
      <c r="F8" s="3"/>
    </row>
    <row r="9" spans="1:7" x14ac:dyDescent="0.25">
      <c r="A9" t="s">
        <v>17</v>
      </c>
      <c r="B9" s="3">
        <v>977.42</v>
      </c>
      <c r="C9" t="s">
        <v>3</v>
      </c>
      <c r="E9" t="s">
        <v>20</v>
      </c>
      <c r="F9" s="3">
        <v>1998.19</v>
      </c>
      <c r="G9" t="s">
        <v>6</v>
      </c>
    </row>
    <row r="10" spans="1:7" x14ac:dyDescent="0.25">
      <c r="A10" t="s">
        <v>18</v>
      </c>
      <c r="B10" s="3">
        <v>1616.16</v>
      </c>
      <c r="C10" t="s">
        <v>19</v>
      </c>
      <c r="F10" s="3">
        <v>0</v>
      </c>
      <c r="G10">
        <v>0</v>
      </c>
    </row>
    <row r="11" spans="1:7" x14ac:dyDescent="0.25">
      <c r="B11" s="3"/>
      <c r="F11" s="3"/>
    </row>
    <row r="12" spans="1:7" x14ac:dyDescent="0.25">
      <c r="A12" t="s">
        <v>22</v>
      </c>
      <c r="B12" s="3">
        <v>972.77</v>
      </c>
      <c r="C12" t="s">
        <v>4</v>
      </c>
      <c r="E12" t="s">
        <v>21</v>
      </c>
      <c r="F12" s="3">
        <v>1626.03</v>
      </c>
      <c r="G12" t="s">
        <v>7</v>
      </c>
    </row>
    <row r="13" spans="1:7" x14ac:dyDescent="0.25">
      <c r="A13" t="s">
        <v>18</v>
      </c>
      <c r="B13" s="3">
        <v>1618.56</v>
      </c>
      <c r="C13" t="s">
        <v>23</v>
      </c>
      <c r="F13" s="3">
        <v>2269.3200000000002</v>
      </c>
      <c r="G13" t="s">
        <v>24</v>
      </c>
    </row>
    <row r="14" spans="1:7" x14ac:dyDescent="0.25">
      <c r="B14" s="3"/>
      <c r="F14" s="3">
        <v>90</v>
      </c>
      <c r="G14" t="s">
        <v>8</v>
      </c>
    </row>
    <row r="15" spans="1:7" x14ac:dyDescent="0.25">
      <c r="B15" s="3"/>
      <c r="F15" s="3"/>
    </row>
    <row r="17" spans="1:9" x14ac:dyDescent="0.25">
      <c r="A17" t="s">
        <v>25</v>
      </c>
      <c r="B17" s="3">
        <f>B6+B9+B12</f>
        <v>3036.04</v>
      </c>
      <c r="C17" t="s">
        <v>9</v>
      </c>
      <c r="F17" s="3">
        <f>F6+F9+F12</f>
        <v>5132.82</v>
      </c>
      <c r="G17" t="s">
        <v>11</v>
      </c>
      <c r="H17" s="6"/>
      <c r="I17" s="6" t="s">
        <v>30</v>
      </c>
    </row>
    <row r="18" spans="1:9" x14ac:dyDescent="0.25">
      <c r="A18" t="s">
        <v>10</v>
      </c>
      <c r="B18" s="4"/>
      <c r="C18" s="3">
        <f>B17/1960</f>
        <v>1.5489999999999999</v>
      </c>
      <c r="D18" s="3"/>
      <c r="F18" s="4"/>
      <c r="G18" s="3">
        <f>F17/1863</f>
        <v>2.755136876006441</v>
      </c>
      <c r="H18" s="6"/>
      <c r="I18" s="6" t="s">
        <v>31</v>
      </c>
    </row>
    <row r="20" spans="1:9" x14ac:dyDescent="0.25">
      <c r="A20" t="s">
        <v>26</v>
      </c>
      <c r="B20" s="3">
        <f>B7+B10+B13</f>
        <v>4830.42</v>
      </c>
      <c r="C20" t="s">
        <v>27</v>
      </c>
      <c r="F20" s="3">
        <f>F7+F10+F13</f>
        <v>3347.4</v>
      </c>
      <c r="G20" t="s">
        <v>29</v>
      </c>
      <c r="I20" s="6" t="s">
        <v>30</v>
      </c>
    </row>
    <row r="21" spans="1:9" x14ac:dyDescent="0.25">
      <c r="A21" t="s">
        <v>28</v>
      </c>
      <c r="B21" s="3"/>
      <c r="C21" s="7">
        <f>B20/10285</f>
        <v>0.46965678172095288</v>
      </c>
      <c r="D21" s="5"/>
      <c r="G21" s="7">
        <f>F20/5628</f>
        <v>0.59477611940298514</v>
      </c>
      <c r="I21" s="10" t="s">
        <v>38</v>
      </c>
    </row>
    <row r="23" spans="1:9" x14ac:dyDescent="0.25">
      <c r="C23" s="5"/>
      <c r="D23" s="5"/>
      <c r="G23" s="5"/>
    </row>
    <row r="25" spans="1:9" x14ac:dyDescent="0.25">
      <c r="A25" t="s">
        <v>32</v>
      </c>
      <c r="C25" s="5"/>
      <c r="D25" s="5"/>
      <c r="E25" s="6"/>
    </row>
    <row r="27" spans="1:9" x14ac:dyDescent="0.25">
      <c r="A27" t="s">
        <v>33</v>
      </c>
      <c r="B27" t="s">
        <v>34</v>
      </c>
    </row>
    <row r="28" spans="1:9" x14ac:dyDescent="0.25">
      <c r="B28" s="8" t="s">
        <v>35</v>
      </c>
      <c r="C28" s="3"/>
      <c r="D28" s="3"/>
    </row>
    <row r="29" spans="1:9" x14ac:dyDescent="0.25">
      <c r="C29" s="9">
        <f>1863*1.21</f>
        <v>2254.23</v>
      </c>
    </row>
    <row r="31" spans="1:9" x14ac:dyDescent="0.25">
      <c r="A31" t="s">
        <v>36</v>
      </c>
      <c r="B31" t="s">
        <v>29</v>
      </c>
      <c r="C31" s="3"/>
      <c r="D31" s="3"/>
    </row>
    <row r="32" spans="1:9" x14ac:dyDescent="0.25">
      <c r="B32" s="8" t="s">
        <v>37</v>
      </c>
    </row>
    <row r="33" spans="1:6" x14ac:dyDescent="0.25">
      <c r="C33" s="11">
        <f>5628*0.1251</f>
        <v>704.06279999999992</v>
      </c>
    </row>
    <row r="36" spans="1:6" x14ac:dyDescent="0.25">
      <c r="A36" t="s">
        <v>39</v>
      </c>
      <c r="C36" s="9">
        <f>2254.23+704.06</f>
        <v>2958.29</v>
      </c>
      <c r="D36" s="12" t="s">
        <v>40</v>
      </c>
    </row>
    <row r="40" spans="1:6" x14ac:dyDescent="0.25">
      <c r="F40" s="3"/>
    </row>
    <row r="41" spans="1:6" x14ac:dyDescent="0.25">
      <c r="F41" s="3"/>
    </row>
    <row r="42" spans="1:6" x14ac:dyDescent="0.25">
      <c r="F42" s="3"/>
    </row>
    <row r="43" spans="1:6" x14ac:dyDescent="0.25">
      <c r="F43" s="3"/>
    </row>
    <row r="44" spans="1:6" x14ac:dyDescent="0.25">
      <c r="F44" s="3"/>
    </row>
    <row r="45" spans="1:6" x14ac:dyDescent="0.25">
      <c r="F45" s="3"/>
    </row>
    <row r="46" spans="1:6" x14ac:dyDescent="0.25">
      <c r="F46" s="3"/>
    </row>
    <row r="47" spans="1:6" x14ac:dyDescent="0.25">
      <c r="F47" s="3"/>
    </row>
    <row r="48" spans="1:6" x14ac:dyDescent="0.25">
      <c r="F48" s="3"/>
    </row>
    <row r="51" spans="6:6" x14ac:dyDescent="0.25">
      <c r="F51" s="3"/>
    </row>
  </sheetData>
  <pageMargins left="0.7" right="0.7" top="0.75" bottom="0.75" header="0.3" footer="0.3"/>
  <pageSetup scale="82" orientation="portrait" r:id="rId1"/>
  <headerFooter>
    <oddHeader xml:space="preserve">&amp;CGRANT COUNTY SEWER DISTRICT
PROJECTED INCREASE IN CHEMICAL COSTS
&amp;R&amp;"-,Bold"Response to 1.k.
Exhibit C
Witness - Debbra Dedden, CPA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Chemical Costs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Debbra Dedden</dc:creator>
  <cp:lastModifiedBy>Debbra Dedden</cp:lastModifiedBy>
  <cp:lastPrinted>2023-01-24T20:07:44Z</cp:lastPrinted>
  <dcterms:created xsi:type="dcterms:W3CDTF">2022-08-25T18:44:31Z</dcterms:created>
  <dcterms:modified xsi:type="dcterms:W3CDTF">2023-01-24T20:20:19Z</dcterms:modified>
</cp:coreProperties>
</file>