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hjw1\Desktop\"/>
    </mc:Choice>
  </mc:AlternateContent>
  <xr:revisionPtr revIDLastSave="0" documentId="13_ncr:1_{0B5EC7D2-076F-43E4-93D3-52CFF779B44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uke Distribution (2)" sheetId="3" r:id="rId1"/>
    <sheet name="Duke 35-50 Distribution" sheetId="2" r:id="rId2"/>
    <sheet name="Three User" sheetId="1" r:id="rId3"/>
    <sheet name="Two Use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4" l="1"/>
  <c r="F17" i="4"/>
  <c r="F11" i="4"/>
  <c r="D12" i="4"/>
  <c r="D14" i="1"/>
  <c r="F13" i="1"/>
  <c r="F12" i="1"/>
  <c r="F11" i="1"/>
  <c r="C5" i="4"/>
  <c r="D4" i="4" s="1"/>
  <c r="F4" i="4" s="1"/>
  <c r="D19" i="3"/>
  <c r="E17" i="3" s="1"/>
  <c r="E5" i="3"/>
  <c r="D14" i="2"/>
  <c r="E8" i="2" s="1"/>
  <c r="C6" i="1"/>
  <c r="E7" i="3" l="1"/>
  <c r="E8" i="3"/>
  <c r="E6" i="3"/>
  <c r="E9" i="3"/>
  <c r="E10" i="3"/>
  <c r="E11" i="3"/>
  <c r="E12" i="3"/>
  <c r="E13" i="3"/>
  <c r="E14" i="3"/>
  <c r="E3" i="3"/>
  <c r="E19" i="3" s="1"/>
  <c r="E15" i="3"/>
  <c r="E4" i="3"/>
  <c r="E16" i="3"/>
  <c r="F10" i="4"/>
  <c r="F12" i="4" s="1"/>
  <c r="F14" i="1"/>
  <c r="D3" i="4"/>
  <c r="E9" i="2"/>
  <c r="E2" i="2"/>
  <c r="E3" i="2"/>
  <c r="E4" i="2"/>
  <c r="E12" i="2"/>
  <c r="E7" i="2"/>
  <c r="E10" i="2"/>
  <c r="E11" i="2"/>
  <c r="E5" i="2"/>
  <c r="E13" i="2"/>
  <c r="E6" i="2"/>
  <c r="D5" i="1"/>
  <c r="D3" i="1"/>
  <c r="D4" i="1"/>
  <c r="F3" i="4" l="1"/>
  <c r="F5" i="4" s="1"/>
  <c r="D16" i="4"/>
  <c r="D5" i="4"/>
  <c r="F4" i="1"/>
  <c r="D19" i="1"/>
  <c r="F19" i="1" s="1"/>
  <c r="F3" i="1"/>
  <c r="D18" i="1"/>
  <c r="F18" i="1" s="1"/>
  <c r="F5" i="1"/>
  <c r="D20" i="1"/>
  <c r="F20" i="1" s="1"/>
  <c r="E14" i="2"/>
  <c r="D6" i="1"/>
  <c r="F6" i="1" l="1"/>
  <c r="D18" i="4"/>
  <c r="F16" i="4"/>
  <c r="F18" i="4" s="1"/>
  <c r="F21" i="1"/>
</calcChain>
</file>

<file path=xl/sharedStrings.xml><?xml version="1.0" encoding="utf-8"?>
<sst xmlns="http://schemas.openxmlformats.org/spreadsheetml/2006/main" count="94" uniqueCount="36">
  <si>
    <r>
      <rPr>
        <b/>
        <sz val="11"/>
        <rFont val="Calibri"/>
        <family val="2"/>
      </rPr>
      <t>Description</t>
    </r>
  </si>
  <si>
    <r>
      <rPr>
        <b/>
        <sz val="11"/>
        <rFont val="Calibri"/>
        <family val="2"/>
      </rPr>
      <t>Quantity</t>
    </r>
  </si>
  <si>
    <r>
      <rPr>
        <sz val="11"/>
        <rFont val="Calibri"/>
        <family val="2"/>
      </rPr>
      <t>Pole: steel, all sizes</t>
    </r>
  </si>
  <si>
    <r>
      <rPr>
        <sz val="11"/>
        <rFont val="Calibri"/>
        <family val="2"/>
      </rPr>
      <t>Pole: Wood, 30' or less</t>
    </r>
  </si>
  <si>
    <r>
      <rPr>
        <sz val="11"/>
        <rFont val="Calibri"/>
        <family val="2"/>
      </rPr>
      <t>Pole: Wood, 35'</t>
    </r>
  </si>
  <si>
    <r>
      <rPr>
        <sz val="11"/>
        <rFont val="Calibri"/>
        <family val="2"/>
      </rPr>
      <t>Pole: Wood, 40'</t>
    </r>
  </si>
  <si>
    <r>
      <rPr>
        <sz val="11"/>
        <rFont val="Calibri"/>
        <family val="2"/>
      </rPr>
      <t>Pole: Wood, 45'</t>
    </r>
  </si>
  <si>
    <r>
      <rPr>
        <sz val="11"/>
        <rFont val="Calibri"/>
        <family val="2"/>
      </rPr>
      <t>Pole: Wood, 50'</t>
    </r>
  </si>
  <si>
    <r>
      <rPr>
        <sz val="11"/>
        <rFont val="Calibri"/>
        <family val="2"/>
      </rPr>
      <t>Pole: Wood, 55'</t>
    </r>
  </si>
  <si>
    <r>
      <rPr>
        <sz val="11"/>
        <rFont val="Calibri"/>
        <family val="2"/>
      </rPr>
      <t>Pole: Wood, 60'</t>
    </r>
  </si>
  <si>
    <r>
      <rPr>
        <sz val="11"/>
        <rFont val="Calibri"/>
        <family val="2"/>
      </rPr>
      <t>Pole: Wood, 65'</t>
    </r>
  </si>
  <si>
    <r>
      <rPr>
        <sz val="11"/>
        <rFont val="Calibri"/>
        <family val="2"/>
      </rPr>
      <t>Pole: Wood, 70'</t>
    </r>
  </si>
  <si>
    <r>
      <rPr>
        <sz val="11"/>
        <rFont val="Calibri"/>
        <family val="2"/>
      </rPr>
      <t>Pole: Wood, 75'</t>
    </r>
  </si>
  <si>
    <r>
      <rPr>
        <sz val="11"/>
        <rFont val="Calibri"/>
        <family val="2"/>
      </rPr>
      <t>Pole: Wood, 80'</t>
    </r>
  </si>
  <si>
    <r>
      <rPr>
        <sz val="11"/>
        <rFont val="Calibri"/>
        <family val="2"/>
      </rPr>
      <t>Pole: Wood, 85'</t>
    </r>
  </si>
  <si>
    <r>
      <rPr>
        <sz val="11"/>
        <rFont val="Calibri"/>
        <family val="2"/>
      </rPr>
      <t>Pole: Wood, 90'</t>
    </r>
  </si>
  <si>
    <r>
      <rPr>
        <sz val="11"/>
        <rFont val="Calibri"/>
        <family val="2"/>
      </rPr>
      <t>Pole: Wood, 95'</t>
    </r>
  </si>
  <si>
    <r>
      <rPr>
        <sz val="11"/>
        <rFont val="Calibri"/>
        <family val="2"/>
      </rPr>
      <t>Unknown</t>
    </r>
  </si>
  <si>
    <t>%</t>
  </si>
  <si>
    <t>Total</t>
  </si>
  <si>
    <t>Source:</t>
  </si>
  <si>
    <t>Pole: Wood, 35'</t>
  </si>
  <si>
    <t>Pole: Wood, 40'</t>
  </si>
  <si>
    <t>Quantity Atts.</t>
  </si>
  <si>
    <t>Description - 3 User Poles</t>
  </si>
  <si>
    <t>Description - 2 User Poles</t>
  </si>
  <si>
    <t>Duke Actual Distribution</t>
  </si>
  <si>
    <t>Admin 251 Presumed Distribution</t>
  </si>
  <si>
    <t>Variance</t>
  </si>
  <si>
    <t>Pole: Wood, 45'</t>
  </si>
  <si>
    <t>Pole: Wood, 50'</t>
  </si>
  <si>
    <t xml:space="preserve">Percentage of Attachments </t>
  </si>
  <si>
    <t>Quantity of Attachments</t>
  </si>
  <si>
    <t>Pole Height</t>
  </si>
  <si>
    <t>Weighted by Percentage of Attachments</t>
  </si>
  <si>
    <t>Variance by Percentage of Attachments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</si>
</sst>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2" x14ac:knownFonts="1">
    <font>
      <sz val="10"/>
      <color rgb="FF000000"/>
      <name val="Times New Roman"/>
      <charset val="204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7"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left" vertical="top" shrinkToFit="1"/>
    </xf>
    <xf numFmtId="0" fontId="2" fillId="0" borderId="3" xfId="0" applyFont="1" applyBorder="1" applyAlignment="1">
      <alignment horizontal="left" vertical="top" wrapText="1" indent="4"/>
    </xf>
    <xf numFmtId="0" fontId="2" fillId="0" borderId="3" xfId="0" applyFont="1" applyBorder="1" applyAlignment="1">
      <alignment horizontal="left" vertical="top" wrapText="1" indent="1"/>
    </xf>
    <xf numFmtId="9" fontId="6" fillId="0" borderId="4" xfId="2" quotePrefix="1" applyFont="1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43" fontId="0" fillId="0" borderId="9" xfId="1" applyFont="1" applyBorder="1" applyAlignment="1">
      <alignment horizontal="left" vertical="top"/>
    </xf>
    <xf numFmtId="164" fontId="0" fillId="0" borderId="10" xfId="1" applyNumberFormat="1" applyFont="1" applyBorder="1" applyAlignment="1">
      <alignment vertical="top" wrapText="1"/>
    </xf>
    <xf numFmtId="164" fontId="4" fillId="0" borderId="1" xfId="1" applyNumberFormat="1" applyFont="1" applyBorder="1" applyAlignment="1">
      <alignment vertical="top" shrinkToFit="1"/>
    </xf>
    <xf numFmtId="164" fontId="0" fillId="0" borderId="11" xfId="1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0" fontId="0" fillId="2" borderId="5" xfId="0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top" wrapText="1"/>
    </xf>
    <xf numFmtId="164" fontId="4" fillId="2" borderId="1" xfId="1" applyNumberFormat="1" applyFont="1" applyFill="1" applyBorder="1" applyAlignment="1">
      <alignment vertical="top" shrinkToFit="1"/>
    </xf>
    <xf numFmtId="0" fontId="0" fillId="0" borderId="12" xfId="0" applyBorder="1" applyAlignment="1">
      <alignment horizontal="left" wrapText="1"/>
    </xf>
    <xf numFmtId="0" fontId="3" fillId="0" borderId="13" xfId="0" applyFont="1" applyBorder="1" applyAlignment="1">
      <alignment horizontal="left" vertical="top" wrapText="1"/>
    </xf>
    <xf numFmtId="164" fontId="4" fillId="0" borderId="13" xfId="1" applyNumberFormat="1" applyFont="1" applyBorder="1" applyAlignment="1">
      <alignment vertical="top" shrinkToFit="1"/>
    </xf>
    <xf numFmtId="0" fontId="0" fillId="0" borderId="15" xfId="0" applyBorder="1" applyAlignment="1">
      <alignment horizontal="left" wrapText="1"/>
    </xf>
    <xf numFmtId="0" fontId="3" fillId="0" borderId="16" xfId="0" applyFont="1" applyBorder="1" applyAlignment="1">
      <alignment horizontal="left" vertical="top" wrapText="1"/>
    </xf>
    <xf numFmtId="164" fontId="4" fillId="0" borderId="16" xfId="1" applyNumberFormat="1" applyFont="1" applyBorder="1" applyAlignment="1">
      <alignment vertical="top" shrinkToFit="1"/>
    </xf>
    <xf numFmtId="0" fontId="0" fillId="2" borderId="2" xfId="0" applyFill="1" applyBorder="1" applyAlignment="1">
      <alignment horizontal="left" wrapText="1"/>
    </xf>
    <xf numFmtId="0" fontId="3" fillId="2" borderId="3" xfId="0" applyFont="1" applyFill="1" applyBorder="1" applyAlignment="1">
      <alignment horizontal="left" vertical="top" wrapText="1"/>
    </xf>
    <xf numFmtId="164" fontId="4" fillId="2" borderId="3" xfId="1" applyNumberFormat="1" applyFont="1" applyFill="1" applyBorder="1" applyAlignment="1">
      <alignment vertical="top" shrinkToFit="1"/>
    </xf>
    <xf numFmtId="0" fontId="0" fillId="2" borderId="7" xfId="0" applyFill="1" applyBorder="1" applyAlignment="1">
      <alignment horizontal="left" wrapText="1"/>
    </xf>
    <xf numFmtId="0" fontId="3" fillId="2" borderId="8" xfId="0" applyFont="1" applyFill="1" applyBorder="1" applyAlignment="1">
      <alignment horizontal="left" vertical="top" wrapText="1"/>
    </xf>
    <xf numFmtId="164" fontId="4" fillId="2" borderId="8" xfId="1" applyNumberFormat="1" applyFont="1" applyFill="1" applyBorder="1" applyAlignment="1">
      <alignment vertical="top" shrinkToFit="1"/>
    </xf>
    <xf numFmtId="10" fontId="0" fillId="0" borderId="6" xfId="2" applyNumberFormat="1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10" fontId="0" fillId="0" borderId="0" xfId="0" applyNumberForma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10" fontId="9" fillId="0" borderId="0" xfId="0" applyNumberFormat="1" applyFont="1" applyAlignment="1">
      <alignment horizontal="left" vertical="top"/>
    </xf>
    <xf numFmtId="1" fontId="8" fillId="0" borderId="2" xfId="0" applyNumberFormat="1" applyFont="1" applyBorder="1" applyAlignment="1">
      <alignment horizontal="left" vertical="top" shrinkToFi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 indent="1"/>
    </xf>
    <xf numFmtId="9" fontId="8" fillId="0" borderId="3" xfId="2" quotePrefix="1" applyFont="1" applyFill="1" applyBorder="1" applyAlignment="1">
      <alignment horizontal="left" vertical="top"/>
    </xf>
    <xf numFmtId="0" fontId="9" fillId="0" borderId="5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top" wrapText="1"/>
    </xf>
    <xf numFmtId="164" fontId="9" fillId="0" borderId="1" xfId="1" applyNumberFormat="1" applyFont="1" applyBorder="1" applyAlignment="1">
      <alignment vertical="top" shrinkToFit="1"/>
    </xf>
    <xf numFmtId="10" fontId="9" fillId="0" borderId="1" xfId="2" applyNumberFormat="1" applyFont="1" applyFill="1" applyBorder="1" applyAlignment="1">
      <alignment horizontal="center" vertical="top"/>
    </xf>
    <xf numFmtId="164" fontId="9" fillId="0" borderId="1" xfId="1" applyNumberFormat="1" applyFont="1" applyFill="1" applyBorder="1" applyAlignment="1">
      <alignment horizontal="center" vertical="top"/>
    </xf>
    <xf numFmtId="165" fontId="9" fillId="0" borderId="6" xfId="0" applyNumberFormat="1" applyFont="1" applyBorder="1" applyAlignment="1">
      <alignment horizontal="left" vertical="top"/>
    </xf>
    <xf numFmtId="164" fontId="9" fillId="0" borderId="1" xfId="1" applyNumberFormat="1" applyFont="1" applyBorder="1" applyAlignment="1">
      <alignment horizontal="center" vertical="top"/>
    </xf>
    <xf numFmtId="0" fontId="9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164" fontId="9" fillId="0" borderId="8" xfId="1" applyNumberFormat="1" applyFont="1" applyBorder="1" applyAlignment="1">
      <alignment horizontal="right" vertical="top" wrapText="1"/>
    </xf>
    <xf numFmtId="10" fontId="9" fillId="0" borderId="8" xfId="2" applyNumberFormat="1" applyFont="1" applyBorder="1" applyAlignment="1">
      <alignment horizontal="center" vertical="top"/>
    </xf>
    <xf numFmtId="9" fontId="9" fillId="0" borderId="8" xfId="2" applyFont="1" applyBorder="1" applyAlignment="1">
      <alignment horizontal="center" vertical="top"/>
    </xf>
    <xf numFmtId="165" fontId="8" fillId="0" borderId="9" xfId="0" applyNumberFormat="1" applyFont="1" applyBorder="1" applyAlignment="1">
      <alignment horizontal="left" vertical="top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164" fontId="9" fillId="0" borderId="0" xfId="1" applyNumberFormat="1" applyFont="1" applyBorder="1" applyAlignment="1">
      <alignment horizontal="right" vertical="top" wrapText="1"/>
    </xf>
    <xf numFmtId="10" fontId="9" fillId="0" borderId="0" xfId="2" applyNumberFormat="1" applyFont="1" applyBorder="1" applyAlignment="1">
      <alignment horizontal="center" vertical="top"/>
    </xf>
    <xf numFmtId="9" fontId="9" fillId="0" borderId="0" xfId="2" applyFont="1" applyBorder="1" applyAlignment="1">
      <alignment horizontal="center" vertical="top"/>
    </xf>
    <xf numFmtId="165" fontId="8" fillId="0" borderId="0" xfId="0" applyNumberFormat="1" applyFont="1" applyAlignment="1">
      <alignment horizontal="left" vertical="top"/>
    </xf>
    <xf numFmtId="10" fontId="8" fillId="0" borderId="3" xfId="2" quotePrefix="1" applyNumberFormat="1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vertical="top" wrapText="1"/>
    </xf>
    <xf numFmtId="164" fontId="9" fillId="0" borderId="1" xfId="1" applyNumberFormat="1" applyFont="1" applyFill="1" applyBorder="1" applyAlignment="1">
      <alignment vertical="top" shrinkToFit="1"/>
    </xf>
    <xf numFmtId="164" fontId="9" fillId="0" borderId="8" xfId="1" applyNumberFormat="1" applyFont="1" applyBorder="1" applyAlignment="1">
      <alignment wrapText="1"/>
    </xf>
    <xf numFmtId="43" fontId="8" fillId="0" borderId="9" xfId="1" applyFont="1" applyBorder="1" applyAlignment="1">
      <alignment horizontal="center" vertical="top"/>
    </xf>
    <xf numFmtId="0" fontId="8" fillId="0" borderId="4" xfId="0" applyFont="1" applyBorder="1" applyAlignment="1">
      <alignment horizontal="left" vertical="top" wrapText="1"/>
    </xf>
    <xf numFmtId="10" fontId="8" fillId="0" borderId="3" xfId="2" quotePrefix="1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0" fontId="0" fillId="0" borderId="6" xfId="2" applyNumberFormat="1" applyFont="1" applyFill="1" applyBorder="1" applyAlignment="1">
      <alignment horizontal="left" vertical="top"/>
    </xf>
    <xf numFmtId="10" fontId="6" fillId="0" borderId="4" xfId="2" quotePrefix="1" applyNumberFormat="1" applyFont="1" applyBorder="1" applyAlignment="1">
      <alignment horizontal="left" vertical="top"/>
    </xf>
    <xf numFmtId="10" fontId="0" fillId="0" borderId="9" xfId="1" applyNumberFormat="1" applyFont="1" applyBorder="1" applyAlignment="1">
      <alignment horizontal="left" vertical="top"/>
    </xf>
    <xf numFmtId="10" fontId="0" fillId="0" borderId="14" xfId="2" applyNumberFormat="1" applyFont="1" applyBorder="1" applyAlignment="1">
      <alignment horizontal="left" vertical="top"/>
    </xf>
    <xf numFmtId="10" fontId="0" fillId="2" borderId="4" xfId="2" applyNumberFormat="1" applyFont="1" applyFill="1" applyBorder="1" applyAlignment="1">
      <alignment horizontal="left" vertical="top"/>
    </xf>
    <xf numFmtId="10" fontId="0" fillId="2" borderId="6" xfId="2" applyNumberFormat="1" applyFont="1" applyFill="1" applyBorder="1" applyAlignment="1">
      <alignment horizontal="left" vertical="top"/>
    </xf>
    <xf numFmtId="10" fontId="0" fillId="2" borderId="9" xfId="2" applyNumberFormat="1" applyFont="1" applyFill="1" applyBorder="1" applyAlignment="1">
      <alignment horizontal="left" vertical="top"/>
    </xf>
    <xf numFmtId="10" fontId="0" fillId="0" borderId="17" xfId="2" applyNumberFormat="1" applyFont="1" applyBorder="1" applyAlignment="1">
      <alignment horizontal="left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19</xdr:row>
      <xdr:rowOff>0</xdr:rowOff>
    </xdr:from>
    <xdr:ext cx="34290" cy="8890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5EFCD1B4-9FCB-43CA-A547-67548A5A6A40}"/>
            </a:ext>
          </a:extLst>
        </xdr:cNvPr>
        <xdr:cNvSpPr/>
      </xdr:nvSpPr>
      <xdr:spPr>
        <a:xfrm>
          <a:off x="4962525" y="8067675"/>
          <a:ext cx="34290" cy="88900"/>
        </a:xfrm>
        <a:custGeom>
          <a:avLst/>
          <a:gdLst/>
          <a:ahLst/>
          <a:cxnLst/>
          <a:rect l="0" t="0" r="0" b="0"/>
          <a:pathLst>
            <a:path w="34290" h="88900">
              <a:moveTo>
                <a:pt x="34279" y="88417"/>
              </a:moveTo>
              <a:lnTo>
                <a:pt x="379" y="88417"/>
              </a:lnTo>
              <a:lnTo>
                <a:pt x="379" y="84370"/>
              </a:lnTo>
              <a:lnTo>
                <a:pt x="4089" y="84454"/>
              </a:lnTo>
              <a:lnTo>
                <a:pt x="6788" y="84285"/>
              </a:lnTo>
              <a:lnTo>
                <a:pt x="10161" y="83442"/>
              </a:lnTo>
              <a:lnTo>
                <a:pt x="11236" y="82536"/>
              </a:lnTo>
              <a:lnTo>
                <a:pt x="12164" y="79753"/>
              </a:lnTo>
              <a:lnTo>
                <a:pt x="12354" y="77581"/>
              </a:lnTo>
              <a:lnTo>
                <a:pt x="12269" y="74630"/>
              </a:lnTo>
              <a:lnTo>
                <a:pt x="12269" y="19226"/>
              </a:lnTo>
              <a:lnTo>
                <a:pt x="12354" y="16781"/>
              </a:lnTo>
              <a:lnTo>
                <a:pt x="12164" y="14968"/>
              </a:lnTo>
              <a:lnTo>
                <a:pt x="11236" y="12607"/>
              </a:lnTo>
              <a:lnTo>
                <a:pt x="10414" y="12058"/>
              </a:lnTo>
              <a:lnTo>
                <a:pt x="9233" y="12143"/>
              </a:lnTo>
              <a:lnTo>
                <a:pt x="8221" y="12143"/>
              </a:lnTo>
              <a:lnTo>
                <a:pt x="7062" y="12354"/>
              </a:lnTo>
              <a:lnTo>
                <a:pt x="4448" y="13197"/>
              </a:lnTo>
              <a:lnTo>
                <a:pt x="2867" y="13787"/>
              </a:lnTo>
              <a:lnTo>
                <a:pt x="1011" y="14546"/>
              </a:lnTo>
              <a:lnTo>
                <a:pt x="0" y="10625"/>
              </a:lnTo>
              <a:lnTo>
                <a:pt x="21250" y="0"/>
              </a:lnTo>
              <a:lnTo>
                <a:pt x="22768" y="885"/>
              </a:lnTo>
              <a:lnTo>
                <a:pt x="22768" y="74630"/>
              </a:lnTo>
              <a:lnTo>
                <a:pt x="22684" y="77581"/>
              </a:lnTo>
              <a:lnTo>
                <a:pt x="22873" y="79753"/>
              </a:lnTo>
              <a:lnTo>
                <a:pt x="23801" y="82536"/>
              </a:lnTo>
              <a:lnTo>
                <a:pt x="24855" y="83442"/>
              </a:lnTo>
              <a:lnTo>
                <a:pt x="28144" y="84285"/>
              </a:lnTo>
              <a:lnTo>
                <a:pt x="30737" y="84454"/>
              </a:lnTo>
              <a:lnTo>
                <a:pt x="34279" y="84370"/>
              </a:lnTo>
              <a:lnTo>
                <a:pt x="34279" y="8841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3</xdr:col>
      <xdr:colOff>656589</xdr:colOff>
      <xdr:row>0</xdr:row>
      <xdr:rowOff>0</xdr:rowOff>
    </xdr:from>
    <xdr:ext cx="1527810" cy="285750"/>
    <xdr:grpSp>
      <xdr:nvGrpSpPr>
        <xdr:cNvPr id="3" name="Group 3">
          <a:extLst>
            <a:ext uri="{FF2B5EF4-FFF2-40B4-BE49-F238E27FC236}">
              <a16:creationId xmlns:a16="http://schemas.microsoft.com/office/drawing/2014/main" id="{F35AB191-1D4D-4B80-863B-DC0507244335}"/>
            </a:ext>
          </a:extLst>
        </xdr:cNvPr>
        <xdr:cNvGrpSpPr/>
      </xdr:nvGrpSpPr>
      <xdr:grpSpPr>
        <a:xfrm>
          <a:off x="4104639" y="0"/>
          <a:ext cx="1527810" cy="285750"/>
          <a:chOff x="0" y="0"/>
          <a:chExt cx="1527810" cy="285750"/>
        </a:xfrm>
      </xdr:grpSpPr>
      <xdr:pic>
        <xdr:nvPicPr>
          <xdr:cNvPr id="4" name="image1.png">
            <a:extLst>
              <a:ext uri="{FF2B5EF4-FFF2-40B4-BE49-F238E27FC236}">
                <a16:creationId xmlns:a16="http://schemas.microsoft.com/office/drawing/2014/main" id="{71C20FF9-93D9-5212-831B-FBE2A815B51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527810" cy="145389"/>
          </a:xfrm>
          <a:prstGeom prst="rect">
            <a:avLst/>
          </a:prstGeom>
        </xdr:spPr>
      </xdr:pic>
      <xdr:pic>
        <xdr:nvPicPr>
          <xdr:cNvPr id="5" name="image2.png">
            <a:extLst>
              <a:ext uri="{FF2B5EF4-FFF2-40B4-BE49-F238E27FC236}">
                <a16:creationId xmlns:a16="http://schemas.microsoft.com/office/drawing/2014/main" id="{F5713A68-9563-9BA6-162F-CD3276030A7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5165" y="173126"/>
            <a:ext cx="1333804" cy="112318"/>
          </a:xfrm>
          <a:prstGeom prst="rect">
            <a:avLst/>
          </a:prstGeom>
        </xdr:spPr>
      </xdr:pic>
    </xdr:grpSp>
    <xdr:clientData/>
  </xdr:oneCellAnchor>
  <xdr:oneCellAnchor>
    <xdr:from>
      <xdr:col>2</xdr:col>
      <xdr:colOff>1318260</xdr:colOff>
      <xdr:row>0</xdr:row>
      <xdr:rowOff>343966</xdr:rowOff>
    </xdr:from>
    <xdr:ext cx="2259330" cy="323215"/>
    <xdr:grpSp>
      <xdr:nvGrpSpPr>
        <xdr:cNvPr id="6" name="Group 6">
          <a:extLst>
            <a:ext uri="{FF2B5EF4-FFF2-40B4-BE49-F238E27FC236}">
              <a16:creationId xmlns:a16="http://schemas.microsoft.com/office/drawing/2014/main" id="{058E19D7-8338-4EFA-ADBD-7800246A1709}"/>
            </a:ext>
          </a:extLst>
        </xdr:cNvPr>
        <xdr:cNvGrpSpPr/>
      </xdr:nvGrpSpPr>
      <xdr:grpSpPr>
        <a:xfrm>
          <a:off x="3308985" y="343966"/>
          <a:ext cx="2259330" cy="323215"/>
          <a:chOff x="0" y="0"/>
          <a:chExt cx="2259330" cy="323215"/>
        </a:xfrm>
      </xdr:grpSpPr>
      <xdr:pic>
        <xdr:nvPicPr>
          <xdr:cNvPr id="7" name="image3.png">
            <a:extLst>
              <a:ext uri="{FF2B5EF4-FFF2-40B4-BE49-F238E27FC236}">
                <a16:creationId xmlns:a16="http://schemas.microsoft.com/office/drawing/2014/main" id="{2A33AECC-2A77-D58B-9A7D-256523AAFAA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259025" cy="145846"/>
          </a:xfrm>
          <a:prstGeom prst="rect">
            <a:avLst/>
          </a:prstGeom>
        </xdr:spPr>
      </xdr:pic>
      <xdr:pic>
        <xdr:nvPicPr>
          <xdr:cNvPr id="8" name="image4.png">
            <a:extLst>
              <a:ext uri="{FF2B5EF4-FFF2-40B4-BE49-F238E27FC236}">
                <a16:creationId xmlns:a16="http://schemas.microsoft.com/office/drawing/2014/main" id="{6A2B4920-0193-8CAE-C458-66A9C230AF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145" y="177393"/>
            <a:ext cx="2232355" cy="145389"/>
          </a:xfrm>
          <a:prstGeom prst="rect">
            <a:avLst/>
          </a:prstGeom>
        </xdr:spPr>
      </xdr:pic>
    </xdr:grpSp>
    <xdr:clientData/>
  </xdr:oneCellAnchor>
  <xdr:oneCellAnchor>
    <xdr:from>
      <xdr:col>4</xdr:col>
      <xdr:colOff>0</xdr:colOff>
      <xdr:row>0</xdr:row>
      <xdr:rowOff>869746</xdr:rowOff>
    </xdr:from>
    <xdr:ext cx="1178356" cy="112318"/>
    <xdr:pic>
      <xdr:nvPicPr>
        <xdr:cNvPr id="9" name="image5.png">
          <a:extLst>
            <a:ext uri="{FF2B5EF4-FFF2-40B4-BE49-F238E27FC236}">
              <a16:creationId xmlns:a16="http://schemas.microsoft.com/office/drawing/2014/main" id="{3D38719B-3133-4694-A86A-110329418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5" y="869746"/>
          <a:ext cx="1178356" cy="112318"/>
        </a:xfrm>
        <a:prstGeom prst="rect">
          <a:avLst/>
        </a:prstGeom>
      </xdr:spPr>
    </xdr:pic>
    <xdr:clientData/>
  </xdr:oneCellAnchor>
  <xdr:oneCellAnchor>
    <xdr:from>
      <xdr:col>0</xdr:col>
      <xdr:colOff>5791</xdr:colOff>
      <xdr:row>0</xdr:row>
      <xdr:rowOff>1220266</xdr:rowOff>
    </xdr:from>
    <xdr:ext cx="761136" cy="139903"/>
    <xdr:pic>
      <xdr:nvPicPr>
        <xdr:cNvPr id="10" name="image6.png">
          <a:extLst>
            <a:ext uri="{FF2B5EF4-FFF2-40B4-BE49-F238E27FC236}">
              <a16:creationId xmlns:a16="http://schemas.microsoft.com/office/drawing/2014/main" id="{9DCFE201-6B71-46B0-9925-8ADA55769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" y="1220266"/>
          <a:ext cx="761136" cy="139903"/>
        </a:xfrm>
        <a:prstGeom prst="rect">
          <a:avLst/>
        </a:prstGeom>
      </xdr:spPr>
    </xdr:pic>
    <xdr:clientData/>
  </xdr:oneCellAnchor>
  <xdr:oneCellAnchor>
    <xdr:from>
      <xdr:col>0</xdr:col>
      <xdr:colOff>5638</xdr:colOff>
      <xdr:row>0</xdr:row>
      <xdr:rowOff>1570685</xdr:rowOff>
    </xdr:from>
    <xdr:ext cx="5475392" cy="146862"/>
    <xdr:pic>
      <xdr:nvPicPr>
        <xdr:cNvPr id="11" name="image7.png">
          <a:extLst>
            <a:ext uri="{FF2B5EF4-FFF2-40B4-BE49-F238E27FC236}">
              <a16:creationId xmlns:a16="http://schemas.microsoft.com/office/drawing/2014/main" id="{2B012A2A-F42E-4EE4-8231-D3516C381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" y="1570685"/>
          <a:ext cx="5475392" cy="146862"/>
        </a:xfrm>
        <a:prstGeom prst="rect">
          <a:avLst/>
        </a:prstGeom>
      </xdr:spPr>
    </xdr:pic>
    <xdr:clientData/>
  </xdr:oneCellAnchor>
  <xdr:oneCellAnchor>
    <xdr:from>
      <xdr:col>0</xdr:col>
      <xdr:colOff>5943</xdr:colOff>
      <xdr:row>0</xdr:row>
      <xdr:rowOff>1926336</xdr:rowOff>
    </xdr:from>
    <xdr:ext cx="5475425" cy="141732"/>
    <xdr:pic>
      <xdr:nvPicPr>
        <xdr:cNvPr id="12" name="image8.png">
          <a:extLst>
            <a:ext uri="{FF2B5EF4-FFF2-40B4-BE49-F238E27FC236}">
              <a16:creationId xmlns:a16="http://schemas.microsoft.com/office/drawing/2014/main" id="{F9CFC4CA-3BB6-4334-BA22-CCD669C5C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" y="1926336"/>
          <a:ext cx="5475425" cy="141732"/>
        </a:xfrm>
        <a:prstGeom prst="rect">
          <a:avLst/>
        </a:prstGeom>
      </xdr:spPr>
    </xdr:pic>
    <xdr:clientData/>
  </xdr:oneCellAnchor>
  <xdr:oneCellAnchor>
    <xdr:from>
      <xdr:col>0</xdr:col>
      <xdr:colOff>5435</xdr:colOff>
      <xdr:row>0</xdr:row>
      <xdr:rowOff>2276855</xdr:rowOff>
    </xdr:from>
    <xdr:ext cx="5480811" cy="141732"/>
    <xdr:pic>
      <xdr:nvPicPr>
        <xdr:cNvPr id="13" name="image9.png">
          <a:extLst>
            <a:ext uri="{FF2B5EF4-FFF2-40B4-BE49-F238E27FC236}">
              <a16:creationId xmlns:a16="http://schemas.microsoft.com/office/drawing/2014/main" id="{BEC3E7D0-900A-45BF-88D0-3765E45D3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" y="2276855"/>
          <a:ext cx="5480811" cy="141732"/>
        </a:xfrm>
        <a:prstGeom prst="rect">
          <a:avLst/>
        </a:prstGeom>
      </xdr:spPr>
    </xdr:pic>
    <xdr:clientData/>
  </xdr:oneCellAnchor>
  <xdr:oneCellAnchor>
    <xdr:from>
      <xdr:col>0</xdr:col>
      <xdr:colOff>5435</xdr:colOff>
      <xdr:row>0</xdr:row>
      <xdr:rowOff>2625089</xdr:rowOff>
    </xdr:from>
    <xdr:ext cx="2792679" cy="144017"/>
    <xdr:pic>
      <xdr:nvPicPr>
        <xdr:cNvPr id="14" name="image10.png">
          <a:extLst>
            <a:ext uri="{FF2B5EF4-FFF2-40B4-BE49-F238E27FC236}">
              <a16:creationId xmlns:a16="http://schemas.microsoft.com/office/drawing/2014/main" id="{E35ADC19-6105-408F-9038-D1851C731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" y="2625089"/>
          <a:ext cx="2792679" cy="144017"/>
        </a:xfrm>
        <a:prstGeom prst="rect">
          <a:avLst/>
        </a:prstGeom>
      </xdr:spPr>
    </xdr:pic>
    <xdr:clientData/>
  </xdr:oneCellAnchor>
  <xdr:oneCellAnchor>
    <xdr:from>
      <xdr:col>0</xdr:col>
      <xdr:colOff>5791</xdr:colOff>
      <xdr:row>0</xdr:row>
      <xdr:rowOff>2972866</xdr:rowOff>
    </xdr:from>
    <xdr:ext cx="837336" cy="112318"/>
    <xdr:pic>
      <xdr:nvPicPr>
        <xdr:cNvPr id="15" name="image11.png">
          <a:extLst>
            <a:ext uri="{FF2B5EF4-FFF2-40B4-BE49-F238E27FC236}">
              <a16:creationId xmlns:a16="http://schemas.microsoft.com/office/drawing/2014/main" id="{901FBD91-815A-4605-A1F6-D12405546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" y="2972866"/>
          <a:ext cx="837336" cy="112318"/>
        </a:xfrm>
        <a:prstGeom prst="rect">
          <a:avLst/>
        </a:prstGeom>
      </xdr:spPr>
    </xdr:pic>
    <xdr:clientData/>
  </xdr:oneCellAnchor>
  <xdr:oneCellAnchor>
    <xdr:from>
      <xdr:col>0</xdr:col>
      <xdr:colOff>6248</xdr:colOff>
      <xdr:row>0</xdr:row>
      <xdr:rowOff>3323386</xdr:rowOff>
    </xdr:from>
    <xdr:ext cx="5475121" cy="146761"/>
    <xdr:pic>
      <xdr:nvPicPr>
        <xdr:cNvPr id="16" name="image12.png">
          <a:extLst>
            <a:ext uri="{FF2B5EF4-FFF2-40B4-BE49-F238E27FC236}">
              <a16:creationId xmlns:a16="http://schemas.microsoft.com/office/drawing/2014/main" id="{9D705AD2-3500-41FA-B16D-4B75E872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" y="3323386"/>
          <a:ext cx="5475121" cy="14676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3676650</xdr:rowOff>
    </xdr:from>
    <xdr:ext cx="1083614" cy="144017"/>
    <xdr:pic>
      <xdr:nvPicPr>
        <xdr:cNvPr id="17" name="image13.png">
          <a:extLst>
            <a:ext uri="{FF2B5EF4-FFF2-40B4-BE49-F238E27FC236}">
              <a16:creationId xmlns:a16="http://schemas.microsoft.com/office/drawing/2014/main" id="{D0014934-C504-4275-9DE3-39A7FC69F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76650"/>
          <a:ext cx="1083614" cy="14401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22</xdr:row>
      <xdr:rowOff>23812</xdr:rowOff>
    </xdr:from>
    <xdr:ext cx="1178356" cy="112318"/>
    <xdr:pic>
      <xdr:nvPicPr>
        <xdr:cNvPr id="20" name="image5.png">
          <a:extLst>
            <a:ext uri="{FF2B5EF4-FFF2-40B4-BE49-F238E27FC236}">
              <a16:creationId xmlns:a16="http://schemas.microsoft.com/office/drawing/2014/main" id="{6BAB85F1-B18A-4217-8B63-B7EBAB330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3367087"/>
          <a:ext cx="1178356" cy="11231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14</xdr:row>
      <xdr:rowOff>0</xdr:rowOff>
    </xdr:from>
    <xdr:ext cx="34290" cy="8890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6B7D6C69-8C9A-4361-AFA2-15B37EB471F7}"/>
            </a:ext>
          </a:extLst>
        </xdr:cNvPr>
        <xdr:cNvSpPr/>
      </xdr:nvSpPr>
      <xdr:spPr>
        <a:xfrm>
          <a:off x="4962525" y="8067675"/>
          <a:ext cx="34290" cy="88900"/>
        </a:xfrm>
        <a:custGeom>
          <a:avLst/>
          <a:gdLst/>
          <a:ahLst/>
          <a:cxnLst/>
          <a:rect l="0" t="0" r="0" b="0"/>
          <a:pathLst>
            <a:path w="34290" h="88900">
              <a:moveTo>
                <a:pt x="34279" y="88417"/>
              </a:moveTo>
              <a:lnTo>
                <a:pt x="379" y="88417"/>
              </a:lnTo>
              <a:lnTo>
                <a:pt x="379" y="84370"/>
              </a:lnTo>
              <a:lnTo>
                <a:pt x="4089" y="84454"/>
              </a:lnTo>
              <a:lnTo>
                <a:pt x="6788" y="84285"/>
              </a:lnTo>
              <a:lnTo>
                <a:pt x="10161" y="83442"/>
              </a:lnTo>
              <a:lnTo>
                <a:pt x="11236" y="82536"/>
              </a:lnTo>
              <a:lnTo>
                <a:pt x="12164" y="79753"/>
              </a:lnTo>
              <a:lnTo>
                <a:pt x="12354" y="77581"/>
              </a:lnTo>
              <a:lnTo>
                <a:pt x="12269" y="74630"/>
              </a:lnTo>
              <a:lnTo>
                <a:pt x="12269" y="19226"/>
              </a:lnTo>
              <a:lnTo>
                <a:pt x="12354" y="16781"/>
              </a:lnTo>
              <a:lnTo>
                <a:pt x="12164" y="14968"/>
              </a:lnTo>
              <a:lnTo>
                <a:pt x="11236" y="12607"/>
              </a:lnTo>
              <a:lnTo>
                <a:pt x="10414" y="12058"/>
              </a:lnTo>
              <a:lnTo>
                <a:pt x="9233" y="12143"/>
              </a:lnTo>
              <a:lnTo>
                <a:pt x="8221" y="12143"/>
              </a:lnTo>
              <a:lnTo>
                <a:pt x="7062" y="12354"/>
              </a:lnTo>
              <a:lnTo>
                <a:pt x="4448" y="13197"/>
              </a:lnTo>
              <a:lnTo>
                <a:pt x="2867" y="13787"/>
              </a:lnTo>
              <a:lnTo>
                <a:pt x="1011" y="14546"/>
              </a:lnTo>
              <a:lnTo>
                <a:pt x="0" y="10625"/>
              </a:lnTo>
              <a:lnTo>
                <a:pt x="21250" y="0"/>
              </a:lnTo>
              <a:lnTo>
                <a:pt x="22768" y="885"/>
              </a:lnTo>
              <a:lnTo>
                <a:pt x="22768" y="74630"/>
              </a:lnTo>
              <a:lnTo>
                <a:pt x="22684" y="77581"/>
              </a:lnTo>
              <a:lnTo>
                <a:pt x="22873" y="79753"/>
              </a:lnTo>
              <a:lnTo>
                <a:pt x="23801" y="82536"/>
              </a:lnTo>
              <a:lnTo>
                <a:pt x="24855" y="83442"/>
              </a:lnTo>
              <a:lnTo>
                <a:pt x="28144" y="84285"/>
              </a:lnTo>
              <a:lnTo>
                <a:pt x="30737" y="84454"/>
              </a:lnTo>
              <a:lnTo>
                <a:pt x="34279" y="84370"/>
              </a:lnTo>
              <a:lnTo>
                <a:pt x="34279" y="8841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142875</xdr:colOff>
      <xdr:row>17</xdr:row>
      <xdr:rowOff>23812</xdr:rowOff>
    </xdr:from>
    <xdr:ext cx="1178356" cy="112318"/>
    <xdr:pic>
      <xdr:nvPicPr>
        <xdr:cNvPr id="9" name="image5.png">
          <a:extLst>
            <a:ext uri="{FF2B5EF4-FFF2-40B4-BE49-F238E27FC236}">
              <a16:creationId xmlns:a16="http://schemas.microsoft.com/office/drawing/2014/main" id="{B693ABA0-E5B1-4097-841E-2C1EEEB6B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3367087"/>
          <a:ext cx="1178356" cy="11231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6</xdr:row>
      <xdr:rowOff>0</xdr:rowOff>
    </xdr:from>
    <xdr:ext cx="34290" cy="8890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34290" cy="88900"/>
        </a:xfrm>
        <a:custGeom>
          <a:avLst/>
          <a:gdLst/>
          <a:ahLst/>
          <a:cxnLst/>
          <a:rect l="0" t="0" r="0" b="0"/>
          <a:pathLst>
            <a:path w="34290" h="88900">
              <a:moveTo>
                <a:pt x="34279" y="88417"/>
              </a:moveTo>
              <a:lnTo>
                <a:pt x="379" y="88417"/>
              </a:lnTo>
              <a:lnTo>
                <a:pt x="379" y="84370"/>
              </a:lnTo>
              <a:lnTo>
                <a:pt x="4089" y="84454"/>
              </a:lnTo>
              <a:lnTo>
                <a:pt x="6788" y="84285"/>
              </a:lnTo>
              <a:lnTo>
                <a:pt x="10161" y="83442"/>
              </a:lnTo>
              <a:lnTo>
                <a:pt x="11236" y="82536"/>
              </a:lnTo>
              <a:lnTo>
                <a:pt x="12164" y="79753"/>
              </a:lnTo>
              <a:lnTo>
                <a:pt x="12354" y="77581"/>
              </a:lnTo>
              <a:lnTo>
                <a:pt x="12269" y="74630"/>
              </a:lnTo>
              <a:lnTo>
                <a:pt x="12269" y="19226"/>
              </a:lnTo>
              <a:lnTo>
                <a:pt x="12354" y="16781"/>
              </a:lnTo>
              <a:lnTo>
                <a:pt x="12164" y="14968"/>
              </a:lnTo>
              <a:lnTo>
                <a:pt x="11236" y="12607"/>
              </a:lnTo>
              <a:lnTo>
                <a:pt x="10414" y="12058"/>
              </a:lnTo>
              <a:lnTo>
                <a:pt x="9233" y="12143"/>
              </a:lnTo>
              <a:lnTo>
                <a:pt x="8221" y="12143"/>
              </a:lnTo>
              <a:lnTo>
                <a:pt x="7062" y="12354"/>
              </a:lnTo>
              <a:lnTo>
                <a:pt x="4448" y="13197"/>
              </a:lnTo>
              <a:lnTo>
                <a:pt x="2867" y="13787"/>
              </a:lnTo>
              <a:lnTo>
                <a:pt x="1011" y="14546"/>
              </a:lnTo>
              <a:lnTo>
                <a:pt x="0" y="10625"/>
              </a:lnTo>
              <a:lnTo>
                <a:pt x="21250" y="0"/>
              </a:lnTo>
              <a:lnTo>
                <a:pt x="22768" y="885"/>
              </a:lnTo>
              <a:lnTo>
                <a:pt x="22768" y="74630"/>
              </a:lnTo>
              <a:lnTo>
                <a:pt x="22684" y="77581"/>
              </a:lnTo>
              <a:lnTo>
                <a:pt x="22873" y="79753"/>
              </a:lnTo>
              <a:lnTo>
                <a:pt x="23801" y="82536"/>
              </a:lnTo>
              <a:lnTo>
                <a:pt x="24855" y="83442"/>
              </a:lnTo>
              <a:lnTo>
                <a:pt x="28144" y="84285"/>
              </a:lnTo>
              <a:lnTo>
                <a:pt x="30737" y="84454"/>
              </a:lnTo>
              <a:lnTo>
                <a:pt x="34279" y="84370"/>
              </a:lnTo>
              <a:lnTo>
                <a:pt x="34279" y="88417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5</xdr:row>
      <xdr:rowOff>0</xdr:rowOff>
    </xdr:from>
    <xdr:ext cx="34290" cy="88900"/>
    <xdr:sp macro="" textlink="">
      <xdr:nvSpPr>
        <xdr:cNvPr id="4" name="Shape 2">
          <a:extLst>
            <a:ext uri="{FF2B5EF4-FFF2-40B4-BE49-F238E27FC236}">
              <a16:creationId xmlns:a16="http://schemas.microsoft.com/office/drawing/2014/main" id="{C3EB6360-8284-4538-A747-483B74445018}"/>
            </a:ext>
          </a:extLst>
        </xdr:cNvPr>
        <xdr:cNvSpPr/>
      </xdr:nvSpPr>
      <xdr:spPr>
        <a:xfrm>
          <a:off x="4962525" y="2990850"/>
          <a:ext cx="34290" cy="88900"/>
        </a:xfrm>
        <a:custGeom>
          <a:avLst/>
          <a:gdLst/>
          <a:ahLst/>
          <a:cxnLst/>
          <a:rect l="0" t="0" r="0" b="0"/>
          <a:pathLst>
            <a:path w="34290" h="88900">
              <a:moveTo>
                <a:pt x="34279" y="88417"/>
              </a:moveTo>
              <a:lnTo>
                <a:pt x="379" y="88417"/>
              </a:lnTo>
              <a:lnTo>
                <a:pt x="379" y="84370"/>
              </a:lnTo>
              <a:lnTo>
                <a:pt x="4089" y="84454"/>
              </a:lnTo>
              <a:lnTo>
                <a:pt x="6788" y="84285"/>
              </a:lnTo>
              <a:lnTo>
                <a:pt x="10161" y="83442"/>
              </a:lnTo>
              <a:lnTo>
                <a:pt x="11236" y="82536"/>
              </a:lnTo>
              <a:lnTo>
                <a:pt x="12164" y="79753"/>
              </a:lnTo>
              <a:lnTo>
                <a:pt x="12354" y="77581"/>
              </a:lnTo>
              <a:lnTo>
                <a:pt x="12269" y="74630"/>
              </a:lnTo>
              <a:lnTo>
                <a:pt x="12269" y="19226"/>
              </a:lnTo>
              <a:lnTo>
                <a:pt x="12354" y="16781"/>
              </a:lnTo>
              <a:lnTo>
                <a:pt x="12164" y="14968"/>
              </a:lnTo>
              <a:lnTo>
                <a:pt x="11236" y="12607"/>
              </a:lnTo>
              <a:lnTo>
                <a:pt x="10414" y="12058"/>
              </a:lnTo>
              <a:lnTo>
                <a:pt x="9233" y="12143"/>
              </a:lnTo>
              <a:lnTo>
                <a:pt x="8221" y="12143"/>
              </a:lnTo>
              <a:lnTo>
                <a:pt x="7062" y="12354"/>
              </a:lnTo>
              <a:lnTo>
                <a:pt x="4448" y="13197"/>
              </a:lnTo>
              <a:lnTo>
                <a:pt x="2867" y="13787"/>
              </a:lnTo>
              <a:lnTo>
                <a:pt x="1011" y="14546"/>
              </a:lnTo>
              <a:lnTo>
                <a:pt x="0" y="10625"/>
              </a:lnTo>
              <a:lnTo>
                <a:pt x="21250" y="0"/>
              </a:lnTo>
              <a:lnTo>
                <a:pt x="22768" y="885"/>
              </a:lnTo>
              <a:lnTo>
                <a:pt x="22768" y="74630"/>
              </a:lnTo>
              <a:lnTo>
                <a:pt x="22684" y="77581"/>
              </a:lnTo>
              <a:lnTo>
                <a:pt x="22873" y="79753"/>
              </a:lnTo>
              <a:lnTo>
                <a:pt x="23801" y="82536"/>
              </a:lnTo>
              <a:lnTo>
                <a:pt x="24855" y="83442"/>
              </a:lnTo>
              <a:lnTo>
                <a:pt x="28144" y="84285"/>
              </a:lnTo>
              <a:lnTo>
                <a:pt x="30737" y="84454"/>
              </a:lnTo>
              <a:lnTo>
                <a:pt x="34279" y="84370"/>
              </a:lnTo>
              <a:lnTo>
                <a:pt x="34279" y="8841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142875</xdr:colOff>
      <xdr:row>22</xdr:row>
      <xdr:rowOff>23812</xdr:rowOff>
    </xdr:from>
    <xdr:ext cx="1178356" cy="112318"/>
    <xdr:pic>
      <xdr:nvPicPr>
        <xdr:cNvPr id="5" name="image5.png">
          <a:extLst>
            <a:ext uri="{FF2B5EF4-FFF2-40B4-BE49-F238E27FC236}">
              <a16:creationId xmlns:a16="http://schemas.microsoft.com/office/drawing/2014/main" id="{83288C3E-A7E2-40B9-AF67-2E0790784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3367087"/>
          <a:ext cx="1178356" cy="1123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3CF1A-12C3-4717-B412-FE8A9E59CE0E}">
  <dimension ref="A1:E25"/>
  <sheetViews>
    <sheetView topLeftCell="A2" workbookViewId="0">
      <selection activeCell="L11" sqref="L11"/>
    </sheetView>
  </sheetViews>
  <sheetFormatPr defaultRowHeight="12.75" x14ac:dyDescent="0.2"/>
  <cols>
    <col min="1" max="1" width="28" customWidth="1"/>
    <col min="2" max="2" width="6.83203125" customWidth="1"/>
    <col min="3" max="3" width="25.5" customWidth="1"/>
    <col min="4" max="4" width="14" customWidth="1"/>
  </cols>
  <sheetData>
    <row r="1" spans="1:5" ht="329.65" customHeight="1" thickBot="1" x14ac:dyDescent="0.25">
      <c r="A1" s="68"/>
      <c r="B1" s="68"/>
      <c r="C1" s="68"/>
      <c r="D1" s="68"/>
    </row>
    <row r="2" spans="1:5" ht="16.5" customHeight="1" x14ac:dyDescent="0.2">
      <c r="A2" s="1"/>
      <c r="B2" s="3">
        <v>2021</v>
      </c>
      <c r="C2" s="4" t="s">
        <v>0</v>
      </c>
      <c r="D2" s="5" t="s">
        <v>1</v>
      </c>
      <c r="E2" s="70" t="s">
        <v>18</v>
      </c>
    </row>
    <row r="3" spans="1:5" ht="16.5" customHeight="1" x14ac:dyDescent="0.2">
      <c r="A3" s="1"/>
      <c r="B3" s="7"/>
      <c r="C3" s="2" t="s">
        <v>2</v>
      </c>
      <c r="D3" s="12">
        <v>0</v>
      </c>
      <c r="E3" s="30">
        <f>+D3/D$19</f>
        <v>0</v>
      </c>
    </row>
    <row r="4" spans="1:5" ht="16.5" customHeight="1" x14ac:dyDescent="0.2">
      <c r="A4" s="1"/>
      <c r="B4" s="7"/>
      <c r="C4" s="2" t="s">
        <v>3</v>
      </c>
      <c r="D4" s="12">
        <v>2192</v>
      </c>
      <c r="E4" s="30">
        <f t="shared" ref="E4:E17" si="0">+D4/D$19</f>
        <v>2.9653278500020291E-2</v>
      </c>
    </row>
    <row r="5" spans="1:5" ht="16.5" customHeight="1" x14ac:dyDescent="0.2">
      <c r="A5" s="1"/>
      <c r="B5" s="7"/>
      <c r="C5" s="2" t="s">
        <v>4</v>
      </c>
      <c r="D5" s="12">
        <v>8606</v>
      </c>
      <c r="E5" s="69">
        <f t="shared" si="0"/>
        <v>0.11642158520582785</v>
      </c>
    </row>
    <row r="6" spans="1:5" ht="16.5" customHeight="1" x14ac:dyDescent="0.2">
      <c r="A6" s="1"/>
      <c r="B6" s="7"/>
      <c r="C6" s="2" t="s">
        <v>5</v>
      </c>
      <c r="D6" s="12">
        <v>28669</v>
      </c>
      <c r="E6" s="69">
        <f t="shared" si="0"/>
        <v>0.38783295680523805</v>
      </c>
    </row>
    <row r="7" spans="1:5" ht="16.5" customHeight="1" x14ac:dyDescent="0.2">
      <c r="A7" s="1"/>
      <c r="B7" s="7"/>
      <c r="C7" s="2" t="s">
        <v>6</v>
      </c>
      <c r="D7" s="12">
        <v>23245</v>
      </c>
      <c r="E7" s="69">
        <f t="shared" si="0"/>
        <v>0.31445732606431193</v>
      </c>
    </row>
    <row r="8" spans="1:5" ht="16.5" customHeight="1" x14ac:dyDescent="0.2">
      <c r="A8" s="1"/>
      <c r="B8" s="7"/>
      <c r="C8" s="2" t="s">
        <v>7</v>
      </c>
      <c r="D8" s="12">
        <v>7164</v>
      </c>
      <c r="E8" s="69">
        <f t="shared" si="0"/>
        <v>9.6914273345869245E-2</v>
      </c>
    </row>
    <row r="9" spans="1:5" ht="16.5" customHeight="1" x14ac:dyDescent="0.2">
      <c r="A9" s="1"/>
      <c r="B9" s="7"/>
      <c r="C9" s="2" t="s">
        <v>8</v>
      </c>
      <c r="D9" s="12">
        <v>2574</v>
      </c>
      <c r="E9" s="30">
        <f t="shared" si="0"/>
        <v>3.4820957508691713E-2</v>
      </c>
    </row>
    <row r="10" spans="1:5" ht="16.5" customHeight="1" x14ac:dyDescent="0.2">
      <c r="A10" s="1"/>
      <c r="B10" s="7"/>
      <c r="C10" s="2" t="s">
        <v>9</v>
      </c>
      <c r="D10" s="12">
        <v>993</v>
      </c>
      <c r="E10" s="30">
        <f t="shared" si="0"/>
        <v>1.3433259831441674E-2</v>
      </c>
    </row>
    <row r="11" spans="1:5" ht="16.5" customHeight="1" x14ac:dyDescent="0.2">
      <c r="A11" s="1"/>
      <c r="B11" s="7"/>
      <c r="C11" s="2" t="s">
        <v>10</v>
      </c>
      <c r="D11" s="12">
        <v>282</v>
      </c>
      <c r="E11" s="30">
        <f t="shared" si="0"/>
        <v>3.8148834566631945E-3</v>
      </c>
    </row>
    <row r="12" spans="1:5" ht="16.5" customHeight="1" x14ac:dyDescent="0.2">
      <c r="A12" s="1"/>
      <c r="B12" s="7"/>
      <c r="C12" s="2" t="s">
        <v>11</v>
      </c>
      <c r="D12" s="12">
        <v>142</v>
      </c>
      <c r="E12" s="30">
        <f t="shared" si="0"/>
        <v>1.9209696838516795E-3</v>
      </c>
    </row>
    <row r="13" spans="1:5" ht="16.5" customHeight="1" x14ac:dyDescent="0.2">
      <c r="A13" s="1"/>
      <c r="B13" s="7"/>
      <c r="C13" s="2" t="s">
        <v>12</v>
      </c>
      <c r="D13" s="12">
        <v>35</v>
      </c>
      <c r="E13" s="30">
        <f t="shared" si="0"/>
        <v>4.7347844320287874E-4</v>
      </c>
    </row>
    <row r="14" spans="1:5" ht="16.5" customHeight="1" x14ac:dyDescent="0.2">
      <c r="A14" s="1"/>
      <c r="B14" s="7"/>
      <c r="C14" s="2" t="s">
        <v>13</v>
      </c>
      <c r="D14" s="12">
        <v>16</v>
      </c>
      <c r="E14" s="30">
        <f t="shared" si="0"/>
        <v>2.16447288321316E-4</v>
      </c>
    </row>
    <row r="15" spans="1:5" ht="16.5" customHeight="1" x14ac:dyDescent="0.2">
      <c r="A15" s="1"/>
      <c r="B15" s="7"/>
      <c r="C15" s="2" t="s">
        <v>14</v>
      </c>
      <c r="D15" s="12">
        <v>3</v>
      </c>
      <c r="E15" s="30">
        <f t="shared" si="0"/>
        <v>4.0583866560246751E-5</v>
      </c>
    </row>
    <row r="16" spans="1:5" ht="16.5" customHeight="1" x14ac:dyDescent="0.2">
      <c r="A16" s="1"/>
      <c r="B16" s="7"/>
      <c r="C16" s="2" t="s">
        <v>15</v>
      </c>
      <c r="D16" s="12">
        <v>0</v>
      </c>
      <c r="E16" s="30">
        <f t="shared" si="0"/>
        <v>0</v>
      </c>
    </row>
    <row r="17" spans="1:5" ht="16.5" customHeight="1" x14ac:dyDescent="0.2">
      <c r="A17" s="1"/>
      <c r="B17" s="7"/>
      <c r="C17" s="2" t="s">
        <v>16</v>
      </c>
      <c r="D17" s="12">
        <v>0</v>
      </c>
      <c r="E17" s="30">
        <f t="shared" si="0"/>
        <v>0</v>
      </c>
    </row>
    <row r="18" spans="1:5" ht="21" customHeight="1" thickBot="1" x14ac:dyDescent="0.25">
      <c r="A18" s="1"/>
      <c r="B18" s="7"/>
      <c r="C18" s="2" t="s">
        <v>17</v>
      </c>
      <c r="D18" s="11">
        <v>886</v>
      </c>
      <c r="E18" s="30"/>
    </row>
    <row r="19" spans="1:5" ht="21" customHeight="1" thickTop="1" thickBot="1" x14ac:dyDescent="0.25">
      <c r="A19" s="1"/>
      <c r="B19" s="8"/>
      <c r="C19" s="9"/>
      <c r="D19" s="13">
        <f>SUM(D3:D17)</f>
        <v>73921</v>
      </c>
      <c r="E19" s="71">
        <f>SUM(E3:E17)</f>
        <v>1</v>
      </c>
    </row>
    <row r="20" spans="1:5" ht="7.15" customHeight="1" x14ac:dyDescent="0.2"/>
    <row r="21" spans="1:5" ht="9" customHeight="1" x14ac:dyDescent="0.2"/>
    <row r="22" spans="1:5" ht="12" customHeight="1" x14ac:dyDescent="0.2">
      <c r="C22" s="14" t="s">
        <v>20</v>
      </c>
    </row>
    <row r="23" spans="1:5" x14ac:dyDescent="0.2">
      <c r="C23" s="31"/>
    </row>
    <row r="25" spans="1:5" x14ac:dyDescent="0.2">
      <c r="C25" s="14"/>
    </row>
  </sheetData>
  <mergeCells count="1">
    <mergeCell ref="A1:D1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DE77D-5B37-41A0-BC52-45B2B4C756AF}">
  <dimension ref="A1:E20"/>
  <sheetViews>
    <sheetView tabSelected="1" workbookViewId="0">
      <selection activeCell="I7" sqref="I7"/>
    </sheetView>
  </sheetViews>
  <sheetFormatPr defaultRowHeight="12.75" x14ac:dyDescent="0.2"/>
  <cols>
    <col min="1" max="1" width="28" customWidth="1"/>
    <col min="2" max="2" width="6.83203125" customWidth="1"/>
    <col min="3" max="3" width="25.5" customWidth="1"/>
    <col min="4" max="4" width="14.6640625" bestFit="1" customWidth="1"/>
  </cols>
  <sheetData>
    <row r="1" spans="1:5" ht="16.5" customHeight="1" x14ac:dyDescent="0.2">
      <c r="A1" s="1"/>
      <c r="B1" s="3">
        <v>2021</v>
      </c>
      <c r="C1" s="4" t="s">
        <v>0</v>
      </c>
      <c r="D1" s="5" t="s">
        <v>23</v>
      </c>
      <c r="E1" s="6" t="s">
        <v>18</v>
      </c>
    </row>
    <row r="2" spans="1:5" ht="16.5" customHeight="1" thickBot="1" x14ac:dyDescent="0.25">
      <c r="A2" s="1"/>
      <c r="B2" s="18"/>
      <c r="C2" s="19" t="s">
        <v>3</v>
      </c>
      <c r="D2" s="20">
        <v>2192</v>
      </c>
      <c r="E2" s="72">
        <f t="shared" ref="E2:E13" si="0">+D2/D$14</f>
        <v>2.9653278500020291E-2</v>
      </c>
    </row>
    <row r="3" spans="1:5" ht="16.5" customHeight="1" x14ac:dyDescent="0.2">
      <c r="A3" s="1"/>
      <c r="B3" s="24"/>
      <c r="C3" s="25" t="s">
        <v>4</v>
      </c>
      <c r="D3" s="26">
        <v>8606</v>
      </c>
      <c r="E3" s="73">
        <f t="shared" si="0"/>
        <v>0.11642158520582785</v>
      </c>
    </row>
    <row r="4" spans="1:5" ht="16.5" customHeight="1" x14ac:dyDescent="0.2">
      <c r="A4" s="1"/>
      <c r="B4" s="15"/>
      <c r="C4" s="16" t="s">
        <v>5</v>
      </c>
      <c r="D4" s="17">
        <v>28669</v>
      </c>
      <c r="E4" s="74">
        <f t="shared" si="0"/>
        <v>0.38783295680523805</v>
      </c>
    </row>
    <row r="5" spans="1:5" ht="16.5" customHeight="1" x14ac:dyDescent="0.2">
      <c r="A5" s="1"/>
      <c r="B5" s="15"/>
      <c r="C5" s="16" t="s">
        <v>6</v>
      </c>
      <c r="D5" s="17">
        <v>23245</v>
      </c>
      <c r="E5" s="74">
        <f t="shared" si="0"/>
        <v>0.31445732606431193</v>
      </c>
    </row>
    <row r="6" spans="1:5" ht="16.5" customHeight="1" thickBot="1" x14ac:dyDescent="0.25">
      <c r="A6" s="1"/>
      <c r="B6" s="27"/>
      <c r="C6" s="28" t="s">
        <v>7</v>
      </c>
      <c r="D6" s="29">
        <v>7164</v>
      </c>
      <c r="E6" s="75">
        <f t="shared" si="0"/>
        <v>9.6914273345869245E-2</v>
      </c>
    </row>
    <row r="7" spans="1:5" ht="16.5" customHeight="1" x14ac:dyDescent="0.2">
      <c r="A7" s="1"/>
      <c r="B7" s="21"/>
      <c r="C7" s="22" t="s">
        <v>8</v>
      </c>
      <c r="D7" s="23">
        <v>2574</v>
      </c>
      <c r="E7" s="76">
        <f t="shared" si="0"/>
        <v>3.4820957508691713E-2</v>
      </c>
    </row>
    <row r="8" spans="1:5" ht="16.5" customHeight="1" x14ac:dyDescent="0.2">
      <c r="A8" s="1"/>
      <c r="B8" s="7"/>
      <c r="C8" s="2" t="s">
        <v>9</v>
      </c>
      <c r="D8" s="12">
        <v>993</v>
      </c>
      <c r="E8" s="30">
        <f t="shared" si="0"/>
        <v>1.3433259831441674E-2</v>
      </c>
    </row>
    <row r="9" spans="1:5" ht="16.5" customHeight="1" x14ac:dyDescent="0.2">
      <c r="A9" s="1"/>
      <c r="B9" s="7"/>
      <c r="C9" s="2" t="s">
        <v>10</v>
      </c>
      <c r="D9" s="12">
        <v>282</v>
      </c>
      <c r="E9" s="30">
        <f t="shared" si="0"/>
        <v>3.8148834566631945E-3</v>
      </c>
    </row>
    <row r="10" spans="1:5" ht="16.5" customHeight="1" x14ac:dyDescent="0.2">
      <c r="A10" s="1"/>
      <c r="B10" s="7"/>
      <c r="C10" s="2" t="s">
        <v>11</v>
      </c>
      <c r="D10" s="12">
        <v>142</v>
      </c>
      <c r="E10" s="30">
        <f t="shared" si="0"/>
        <v>1.9209696838516795E-3</v>
      </c>
    </row>
    <row r="11" spans="1:5" ht="16.5" customHeight="1" x14ac:dyDescent="0.2">
      <c r="A11" s="1"/>
      <c r="B11" s="7"/>
      <c r="C11" s="2" t="s">
        <v>12</v>
      </c>
      <c r="D11" s="12">
        <v>35</v>
      </c>
      <c r="E11" s="30">
        <f t="shared" si="0"/>
        <v>4.7347844320287874E-4</v>
      </c>
    </row>
    <row r="12" spans="1:5" ht="16.5" customHeight="1" x14ac:dyDescent="0.2">
      <c r="A12" s="1"/>
      <c r="B12" s="7"/>
      <c r="C12" s="2" t="s">
        <v>13</v>
      </c>
      <c r="D12" s="12">
        <v>16</v>
      </c>
      <c r="E12" s="30">
        <f t="shared" si="0"/>
        <v>2.16447288321316E-4</v>
      </c>
    </row>
    <row r="13" spans="1:5" ht="16.5" customHeight="1" x14ac:dyDescent="0.2">
      <c r="A13" s="1"/>
      <c r="B13" s="7"/>
      <c r="C13" s="2" t="s">
        <v>14</v>
      </c>
      <c r="D13" s="12">
        <v>3</v>
      </c>
      <c r="E13" s="30">
        <f t="shared" si="0"/>
        <v>4.0583866560246751E-5</v>
      </c>
    </row>
    <row r="14" spans="1:5" ht="21" customHeight="1" thickBot="1" x14ac:dyDescent="0.25">
      <c r="A14" s="1"/>
      <c r="B14" s="8"/>
      <c r="C14" s="9"/>
      <c r="D14" s="13">
        <f>SUM(D2:D13)</f>
        <v>73921</v>
      </c>
      <c r="E14" s="10">
        <f>SUM(E2:E13)</f>
        <v>1</v>
      </c>
    </row>
    <row r="15" spans="1:5" ht="7.15" customHeight="1" x14ac:dyDescent="0.2"/>
    <row r="16" spans="1:5" ht="9" customHeight="1" x14ac:dyDescent="0.2"/>
    <row r="17" spans="3:3" ht="12" customHeight="1" x14ac:dyDescent="0.2">
      <c r="C17" s="14" t="s">
        <v>20</v>
      </c>
    </row>
    <row r="18" spans="3:3" x14ac:dyDescent="0.2">
      <c r="C18" s="31"/>
    </row>
    <row r="20" spans="3:3" x14ac:dyDescent="0.2">
      <c r="C20" s="14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zoomScale="149" workbookViewId="0">
      <selection activeCell="F17" sqref="F17"/>
    </sheetView>
  </sheetViews>
  <sheetFormatPr defaultRowHeight="12.75" x14ac:dyDescent="0.2"/>
  <cols>
    <col min="1" max="1" width="6.83203125" customWidth="1"/>
    <col min="2" max="2" width="25.5" customWidth="1"/>
    <col min="3" max="3" width="19.83203125" customWidth="1"/>
    <col min="4" max="4" width="20" style="32" customWidth="1"/>
    <col min="5" max="5" width="19.83203125" customWidth="1"/>
    <col min="6" max="6" width="28.83203125" customWidth="1"/>
  </cols>
  <sheetData>
    <row r="1" spans="1:7" ht="16.5" thickBot="1" x14ac:dyDescent="0.25">
      <c r="A1" s="33" t="s">
        <v>26</v>
      </c>
      <c r="B1" s="33"/>
      <c r="C1" s="34"/>
      <c r="D1" s="35"/>
      <c r="E1" s="34"/>
      <c r="F1" s="34"/>
      <c r="G1" s="34"/>
    </row>
    <row r="2" spans="1:7" ht="31.5" customHeight="1" x14ac:dyDescent="0.2">
      <c r="A2" s="36">
        <v>2021</v>
      </c>
      <c r="B2" s="37" t="s">
        <v>24</v>
      </c>
      <c r="C2" s="38" t="s">
        <v>32</v>
      </c>
      <c r="D2" s="59" t="s">
        <v>31</v>
      </c>
      <c r="E2" s="39" t="s">
        <v>33</v>
      </c>
      <c r="F2" s="66" t="s">
        <v>34</v>
      </c>
      <c r="G2" s="34"/>
    </row>
    <row r="3" spans="1:7" ht="16.5" customHeight="1" x14ac:dyDescent="0.25">
      <c r="A3" s="40"/>
      <c r="B3" s="41" t="s">
        <v>22</v>
      </c>
      <c r="C3" s="42">
        <v>28669</v>
      </c>
      <c r="D3" s="43">
        <f>+C3/C$6</f>
        <v>0.48527370594806868</v>
      </c>
      <c r="E3" s="44">
        <v>40</v>
      </c>
      <c r="F3" s="45">
        <f>+D3*E3</f>
        <v>19.410948237922746</v>
      </c>
      <c r="G3" s="34"/>
    </row>
    <row r="4" spans="1:7" ht="16.5" customHeight="1" x14ac:dyDescent="0.25">
      <c r="A4" s="40"/>
      <c r="B4" s="41" t="s">
        <v>29</v>
      </c>
      <c r="C4" s="42">
        <v>23245</v>
      </c>
      <c r="D4" s="43">
        <f>+C4/C$6</f>
        <v>0.39346287958292425</v>
      </c>
      <c r="E4" s="44">
        <v>45</v>
      </c>
      <c r="F4" s="45">
        <f>+D4*E4</f>
        <v>17.70582958123159</v>
      </c>
      <c r="G4" s="34"/>
    </row>
    <row r="5" spans="1:7" ht="16.5" customHeight="1" x14ac:dyDescent="0.25">
      <c r="A5" s="40"/>
      <c r="B5" s="41" t="s">
        <v>30</v>
      </c>
      <c r="C5" s="42">
        <v>7164</v>
      </c>
      <c r="D5" s="43">
        <f>+C5/C$6</f>
        <v>0.12126341446900707</v>
      </c>
      <c r="E5" s="46">
        <v>50</v>
      </c>
      <c r="F5" s="45">
        <f>+D5*E5</f>
        <v>6.0631707234503533</v>
      </c>
      <c r="G5" s="34"/>
    </row>
    <row r="6" spans="1:7" ht="19.149999999999999" customHeight="1" thickBot="1" x14ac:dyDescent="0.3">
      <c r="A6" s="47"/>
      <c r="B6" s="48" t="s">
        <v>19</v>
      </c>
      <c r="C6" s="49">
        <f>SUM(C3:C5)</f>
        <v>59078</v>
      </c>
      <c r="D6" s="50">
        <f>SUM(D3:D5)</f>
        <v>1</v>
      </c>
      <c r="E6" s="51"/>
      <c r="F6" s="52">
        <f>SUM(F3:F5)</f>
        <v>43.179948542604691</v>
      </c>
      <c r="G6" s="34"/>
    </row>
    <row r="7" spans="1:7" ht="7.15" customHeight="1" x14ac:dyDescent="0.2">
      <c r="A7" s="34"/>
      <c r="B7" s="34"/>
      <c r="C7" s="34"/>
      <c r="D7" s="35"/>
      <c r="E7" s="34"/>
      <c r="F7" s="34"/>
      <c r="G7" s="34"/>
    </row>
    <row r="8" spans="1:7" ht="9" customHeight="1" x14ac:dyDescent="0.2">
      <c r="A8" s="34"/>
      <c r="B8" s="34"/>
      <c r="C8" s="34"/>
      <c r="D8" s="35"/>
      <c r="E8" s="34"/>
      <c r="F8" s="34"/>
      <c r="G8" s="34"/>
    </row>
    <row r="9" spans="1:7" ht="15.75" customHeight="1" thickBot="1" x14ac:dyDescent="0.25">
      <c r="A9" s="33" t="s">
        <v>27</v>
      </c>
      <c r="B9" s="34"/>
      <c r="C9" s="34"/>
      <c r="D9" s="35"/>
      <c r="E9" s="34"/>
      <c r="F9" s="34"/>
      <c r="G9" s="34"/>
    </row>
    <row r="10" spans="1:7" ht="31.5" x14ac:dyDescent="0.2">
      <c r="A10" s="36">
        <v>2021</v>
      </c>
      <c r="B10" s="37" t="s">
        <v>24</v>
      </c>
      <c r="C10" s="38" t="s">
        <v>32</v>
      </c>
      <c r="D10" s="59" t="s">
        <v>31</v>
      </c>
      <c r="E10" s="39" t="s">
        <v>33</v>
      </c>
      <c r="F10" s="66" t="s">
        <v>34</v>
      </c>
      <c r="G10" s="34"/>
    </row>
    <row r="11" spans="1:7" ht="15.75" x14ac:dyDescent="0.25">
      <c r="A11" s="40"/>
      <c r="B11" s="41" t="s">
        <v>22</v>
      </c>
      <c r="C11" s="42"/>
      <c r="D11" s="43">
        <v>0.5</v>
      </c>
      <c r="E11" s="44">
        <v>40</v>
      </c>
      <c r="F11" s="45">
        <f>+D11*E11</f>
        <v>20</v>
      </c>
      <c r="G11" s="34"/>
    </row>
    <row r="12" spans="1:7" ht="15.75" x14ac:dyDescent="0.25">
      <c r="A12" s="40"/>
      <c r="B12" s="41" t="s">
        <v>29</v>
      </c>
      <c r="C12" s="42"/>
      <c r="D12" s="43">
        <v>0.5</v>
      </c>
      <c r="E12" s="44">
        <v>45</v>
      </c>
      <c r="F12" s="45">
        <f>+D12*E12</f>
        <v>22.5</v>
      </c>
      <c r="G12" s="34"/>
    </row>
    <row r="13" spans="1:7" ht="15.75" x14ac:dyDescent="0.25">
      <c r="A13" s="40"/>
      <c r="B13" s="41" t="s">
        <v>30</v>
      </c>
      <c r="C13" s="42"/>
      <c r="D13" s="43">
        <v>0</v>
      </c>
      <c r="E13" s="46">
        <v>50</v>
      </c>
      <c r="F13" s="45">
        <f>+D13*E13</f>
        <v>0</v>
      </c>
      <c r="G13" s="34"/>
    </row>
    <row r="14" spans="1:7" ht="16.5" thickBot="1" x14ac:dyDescent="0.3">
      <c r="A14" s="47"/>
      <c r="B14" s="48" t="s">
        <v>19</v>
      </c>
      <c r="C14" s="49"/>
      <c r="D14" s="50">
        <f>SUM(D11:D13)</f>
        <v>1</v>
      </c>
      <c r="E14" s="51"/>
      <c r="F14" s="52">
        <f>SUM(F11:F13)</f>
        <v>42.5</v>
      </c>
      <c r="G14" s="34"/>
    </row>
    <row r="15" spans="1:7" ht="15.75" x14ac:dyDescent="0.25">
      <c r="A15" s="53"/>
      <c r="B15" s="54"/>
      <c r="C15" s="55"/>
      <c r="D15" s="56"/>
      <c r="E15" s="57"/>
      <c r="F15" s="58"/>
      <c r="G15" s="34"/>
    </row>
    <row r="16" spans="1:7" ht="16.5" thickBot="1" x14ac:dyDescent="0.25">
      <c r="A16" s="33" t="s">
        <v>28</v>
      </c>
      <c r="B16" s="34"/>
      <c r="C16" s="34"/>
      <c r="D16" s="35"/>
      <c r="E16" s="34"/>
      <c r="F16" s="34"/>
      <c r="G16" s="34"/>
    </row>
    <row r="17" spans="1:7" ht="47.25" x14ac:dyDescent="0.2">
      <c r="A17" s="36">
        <v>2021</v>
      </c>
      <c r="B17" s="37" t="s">
        <v>24</v>
      </c>
      <c r="C17" s="38" t="s">
        <v>32</v>
      </c>
      <c r="D17" s="59" t="s">
        <v>35</v>
      </c>
      <c r="E17" s="39" t="s">
        <v>33</v>
      </c>
      <c r="F17" s="66" t="s">
        <v>34</v>
      </c>
      <c r="G17" s="34"/>
    </row>
    <row r="18" spans="1:7" ht="15.75" x14ac:dyDescent="0.25">
      <c r="A18" s="40"/>
      <c r="B18" s="41" t="s">
        <v>22</v>
      </c>
      <c r="C18" s="42"/>
      <c r="D18" s="43">
        <f>+D11-D3</f>
        <v>1.4726294051931321E-2</v>
      </c>
      <c r="E18" s="44">
        <v>40</v>
      </c>
      <c r="F18" s="45">
        <f>+D18*E18</f>
        <v>0.58905176207725285</v>
      </c>
      <c r="G18" s="34"/>
    </row>
    <row r="19" spans="1:7" ht="15.75" x14ac:dyDescent="0.25">
      <c r="A19" s="40"/>
      <c r="B19" s="41" t="s">
        <v>29</v>
      </c>
      <c r="C19" s="42"/>
      <c r="D19" s="43">
        <f>+D12-D4</f>
        <v>0.10653712041707575</v>
      </c>
      <c r="E19" s="44">
        <v>45</v>
      </c>
      <c r="F19" s="45">
        <f>+D19*E19</f>
        <v>4.7941704187684087</v>
      </c>
      <c r="G19" s="34"/>
    </row>
    <row r="20" spans="1:7" ht="15.75" x14ac:dyDescent="0.25">
      <c r="A20" s="40"/>
      <c r="B20" s="41" t="s">
        <v>30</v>
      </c>
      <c r="C20" s="42"/>
      <c r="D20" s="43">
        <f>+D13-D5</f>
        <v>-0.12126341446900707</v>
      </c>
      <c r="E20" s="46">
        <v>50</v>
      </c>
      <c r="F20" s="45">
        <f>+D20*E20</f>
        <v>-6.0631707234503533</v>
      </c>
      <c r="G20" s="34"/>
    </row>
    <row r="21" spans="1:7" ht="16.5" thickBot="1" x14ac:dyDescent="0.3">
      <c r="A21" s="47"/>
      <c r="B21" s="48" t="s">
        <v>19</v>
      </c>
      <c r="C21" s="49"/>
      <c r="D21" s="50"/>
      <c r="E21" s="51"/>
      <c r="F21" s="52">
        <f>SUM(F18:F20)</f>
        <v>-0.6799485426046914</v>
      </c>
      <c r="G21" s="34"/>
    </row>
    <row r="22" spans="1:7" ht="15.75" x14ac:dyDescent="0.2">
      <c r="A22" s="34"/>
      <c r="B22" s="34"/>
      <c r="C22" s="34"/>
      <c r="D22" s="35"/>
      <c r="E22" s="34"/>
      <c r="F22" s="34"/>
      <c r="G22" s="34"/>
    </row>
  </sheetData>
  <pageMargins left="0.7" right="0.7" top="0.75" bottom="0.75" header="0.3" footer="0.3"/>
  <pageSetup scale="110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58BF8-C84F-438B-87E5-1B21690A6923}">
  <dimension ref="A1:F23"/>
  <sheetViews>
    <sheetView zoomScale="164" workbookViewId="0">
      <selection activeCell="C3" sqref="C3"/>
    </sheetView>
  </sheetViews>
  <sheetFormatPr defaultRowHeight="12.75" x14ac:dyDescent="0.2"/>
  <cols>
    <col min="1" max="1" width="6.83203125" customWidth="1"/>
    <col min="2" max="2" width="25.5" customWidth="1"/>
    <col min="3" max="3" width="19.83203125" customWidth="1"/>
    <col min="4" max="4" width="19.83203125" style="32" customWidth="1"/>
    <col min="5" max="5" width="19.83203125" customWidth="1"/>
    <col min="6" max="6" width="28.83203125" customWidth="1"/>
  </cols>
  <sheetData>
    <row r="1" spans="1:6" ht="16.5" thickBot="1" x14ac:dyDescent="0.25">
      <c r="A1" s="33" t="s">
        <v>26</v>
      </c>
      <c r="B1" s="34"/>
      <c r="C1" s="34"/>
      <c r="D1" s="35"/>
      <c r="E1" s="34"/>
      <c r="F1" s="34"/>
    </row>
    <row r="2" spans="1:6" ht="32.25" thickBot="1" x14ac:dyDescent="0.25">
      <c r="A2" s="36">
        <v>2021</v>
      </c>
      <c r="B2" s="60" t="s">
        <v>25</v>
      </c>
      <c r="C2" s="38" t="s">
        <v>32</v>
      </c>
      <c r="D2" s="67" t="s">
        <v>31</v>
      </c>
      <c r="E2" s="39" t="s">
        <v>33</v>
      </c>
      <c r="F2" s="66" t="s">
        <v>34</v>
      </c>
    </row>
    <row r="3" spans="1:6" ht="15.75" x14ac:dyDescent="0.25">
      <c r="A3" s="61"/>
      <c r="B3" s="62" t="s">
        <v>21</v>
      </c>
      <c r="C3" s="63">
        <v>8606</v>
      </c>
      <c r="D3" s="43">
        <f>+C3/C$5</f>
        <v>0.23087860496311199</v>
      </c>
      <c r="E3" s="44">
        <v>35</v>
      </c>
      <c r="F3" s="45">
        <f>+D3*E3</f>
        <v>8.0807511737089204</v>
      </c>
    </row>
    <row r="4" spans="1:6" ht="15.75" x14ac:dyDescent="0.25">
      <c r="A4" s="40"/>
      <c r="B4" s="41" t="s">
        <v>22</v>
      </c>
      <c r="C4" s="63">
        <v>28669</v>
      </c>
      <c r="D4" s="43">
        <f>+C4/C$5</f>
        <v>0.76912139503688803</v>
      </c>
      <c r="E4" s="44">
        <v>40</v>
      </c>
      <c r="F4" s="45">
        <f>+D4*E4</f>
        <v>30.76485580147552</v>
      </c>
    </row>
    <row r="5" spans="1:6" ht="16.5" thickBot="1" x14ac:dyDescent="0.3">
      <c r="A5" s="47"/>
      <c r="B5" s="48" t="s">
        <v>19</v>
      </c>
      <c r="C5" s="64">
        <f>SUM(C3:C4)</f>
        <v>37275</v>
      </c>
      <c r="D5" s="50">
        <f>SUM(D3:D4)</f>
        <v>1</v>
      </c>
      <c r="E5" s="51"/>
      <c r="F5" s="65">
        <f>SUM(F3:F4)</f>
        <v>38.845606975184438</v>
      </c>
    </row>
    <row r="6" spans="1:6" ht="15.75" x14ac:dyDescent="0.2">
      <c r="A6" s="34"/>
      <c r="B6" s="34"/>
      <c r="C6" s="34"/>
      <c r="D6" s="35"/>
      <c r="E6" s="34"/>
      <c r="F6" s="34"/>
    </row>
    <row r="7" spans="1:6" ht="15.75" x14ac:dyDescent="0.2">
      <c r="A7" s="34"/>
      <c r="B7" s="34"/>
      <c r="C7" s="34"/>
      <c r="D7" s="35"/>
      <c r="E7" s="34"/>
      <c r="F7" s="34"/>
    </row>
    <row r="8" spans="1:6" ht="16.5" thickBot="1" x14ac:dyDescent="0.25">
      <c r="A8" s="33" t="s">
        <v>27</v>
      </c>
      <c r="B8" s="34"/>
      <c r="C8" s="34"/>
      <c r="D8" s="35"/>
      <c r="E8" s="34"/>
      <c r="F8" s="34"/>
    </row>
    <row r="9" spans="1:6" ht="32.25" thickBot="1" x14ac:dyDescent="0.25">
      <c r="A9" s="36">
        <v>2021</v>
      </c>
      <c r="B9" s="60" t="s">
        <v>25</v>
      </c>
      <c r="C9" s="38" t="s">
        <v>32</v>
      </c>
      <c r="D9" s="67" t="s">
        <v>31</v>
      </c>
      <c r="E9" s="39" t="s">
        <v>33</v>
      </c>
      <c r="F9" s="66" t="s">
        <v>34</v>
      </c>
    </row>
    <row r="10" spans="1:6" ht="15.75" x14ac:dyDescent="0.25">
      <c r="A10" s="61"/>
      <c r="B10" s="62" t="s">
        <v>21</v>
      </c>
      <c r="C10" s="63"/>
      <c r="D10" s="43">
        <v>0.5</v>
      </c>
      <c r="E10" s="44">
        <v>35</v>
      </c>
      <c r="F10" s="45">
        <f>+D10*E10</f>
        <v>17.5</v>
      </c>
    </row>
    <row r="11" spans="1:6" ht="15.75" x14ac:dyDescent="0.25">
      <c r="A11" s="40"/>
      <c r="B11" s="41" t="s">
        <v>22</v>
      </c>
      <c r="C11" s="63"/>
      <c r="D11" s="43">
        <v>0.5</v>
      </c>
      <c r="E11" s="44">
        <v>40</v>
      </c>
      <c r="F11" s="45">
        <f>+D11*E11</f>
        <v>20</v>
      </c>
    </row>
    <row r="12" spans="1:6" ht="16.5" thickBot="1" x14ac:dyDescent="0.3">
      <c r="A12" s="47"/>
      <c r="B12" s="48" t="s">
        <v>19</v>
      </c>
      <c r="C12" s="64"/>
      <c r="D12" s="50">
        <f>SUM(D10:D11)</f>
        <v>1</v>
      </c>
      <c r="E12" s="51"/>
      <c r="F12" s="65">
        <f>SUM(F10:F11)</f>
        <v>37.5</v>
      </c>
    </row>
    <row r="13" spans="1:6" ht="15.75" x14ac:dyDescent="0.2">
      <c r="A13" s="34"/>
      <c r="B13" s="34"/>
      <c r="C13" s="34"/>
      <c r="D13" s="35"/>
      <c r="E13" s="34"/>
      <c r="F13" s="34"/>
    </row>
    <row r="14" spans="1:6" ht="16.5" thickBot="1" x14ac:dyDescent="0.25">
      <c r="A14" s="33" t="s">
        <v>28</v>
      </c>
      <c r="B14" s="34"/>
      <c r="C14" s="34"/>
      <c r="D14" s="35"/>
      <c r="E14" s="34"/>
      <c r="F14" s="34"/>
    </row>
    <row r="15" spans="1:6" ht="48" thickBot="1" x14ac:dyDescent="0.25">
      <c r="A15" s="36">
        <v>2021</v>
      </c>
      <c r="B15" s="60" t="s">
        <v>25</v>
      </c>
      <c r="C15" s="38" t="s">
        <v>32</v>
      </c>
      <c r="D15" s="67" t="s">
        <v>35</v>
      </c>
      <c r="E15" s="39" t="s">
        <v>33</v>
      </c>
      <c r="F15" s="66" t="s">
        <v>34</v>
      </c>
    </row>
    <row r="16" spans="1:6" ht="15.75" x14ac:dyDescent="0.25">
      <c r="A16" s="61"/>
      <c r="B16" s="62" t="s">
        <v>21</v>
      </c>
      <c r="C16" s="63"/>
      <c r="D16" s="43">
        <f>+D10-D3</f>
        <v>0.26912139503688803</v>
      </c>
      <c r="E16" s="44">
        <v>35</v>
      </c>
      <c r="F16" s="45">
        <f>+D16*E16</f>
        <v>9.4192488262910814</v>
      </c>
    </row>
    <row r="17" spans="1:6" ht="15.75" x14ac:dyDescent="0.25">
      <c r="A17" s="40"/>
      <c r="B17" s="41" t="s">
        <v>22</v>
      </c>
      <c r="C17" s="63"/>
      <c r="D17" s="43">
        <f>+D11-D4</f>
        <v>-0.26912139503688803</v>
      </c>
      <c r="E17" s="44">
        <v>40</v>
      </c>
      <c r="F17" s="45">
        <f>+D17*E17</f>
        <v>-10.764855801475521</v>
      </c>
    </row>
    <row r="18" spans="1:6" ht="16.5" thickBot="1" x14ac:dyDescent="0.3">
      <c r="A18" s="47"/>
      <c r="B18" s="48" t="s">
        <v>19</v>
      </c>
      <c r="C18" s="64"/>
      <c r="D18" s="50">
        <f>SUM(D16:D17)</f>
        <v>0</v>
      </c>
      <c r="E18" s="51"/>
      <c r="F18" s="65">
        <f>SUM(F16:F17)</f>
        <v>-1.3456069751844399</v>
      </c>
    </row>
    <row r="19" spans="1:6" ht="15.75" x14ac:dyDescent="0.2">
      <c r="A19" s="34"/>
      <c r="B19" s="34"/>
      <c r="C19" s="34"/>
      <c r="D19" s="35"/>
      <c r="E19" s="34"/>
      <c r="F19" s="34"/>
    </row>
    <row r="20" spans="1:6" ht="15.75" x14ac:dyDescent="0.2">
      <c r="A20" s="34"/>
      <c r="B20" s="34"/>
      <c r="C20" s="34"/>
      <c r="D20" s="35"/>
      <c r="E20" s="34"/>
      <c r="F20" s="34"/>
    </row>
    <row r="21" spans="1:6" ht="15.75" x14ac:dyDescent="0.2">
      <c r="A21" s="34"/>
      <c r="B21" s="34"/>
      <c r="C21" s="34"/>
      <c r="D21" s="35"/>
      <c r="E21" s="34"/>
      <c r="F21" s="34"/>
    </row>
    <row r="22" spans="1:6" ht="15.75" x14ac:dyDescent="0.2">
      <c r="A22" s="34"/>
      <c r="B22" s="34" t="s">
        <v>20</v>
      </c>
      <c r="C22" s="34"/>
      <c r="D22" s="35"/>
      <c r="E22" s="34"/>
      <c r="F22" s="34"/>
    </row>
    <row r="23" spans="1:6" ht="15.75" x14ac:dyDescent="0.2">
      <c r="A23" s="34"/>
      <c r="B23" s="34"/>
      <c r="C23" s="34"/>
      <c r="D23" s="35"/>
      <c r="E23" s="34"/>
      <c r="F23" s="34"/>
    </row>
  </sheetData>
  <pageMargins left="0.7" right="0.7" top="0.75" bottom="0.75" header="0.3" footer="0.3"/>
  <pageSetup scale="11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Duke Distribution (2)</vt:lpstr>
      <vt:lpstr>Duke 35-50 Distribution</vt:lpstr>
      <vt:lpstr>Three User</vt:lpstr>
      <vt:lpstr>Two User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Kravtin</dc:creator>
  <cp:lastModifiedBy>Hannah Wigger</cp:lastModifiedBy>
  <cp:lastPrinted>2023-05-05T05:06:53Z</cp:lastPrinted>
  <dcterms:created xsi:type="dcterms:W3CDTF">1900-01-01T07:00:00Z</dcterms:created>
  <dcterms:modified xsi:type="dcterms:W3CDTF">2023-05-05T15:56:17Z</dcterms:modified>
</cp:coreProperties>
</file>