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aborate.duke-energy.com/sites/2022KYGRC/KyPSC Case No 202200xxx KY Electric Rate Case/Rehearing Discovery/STAFF 1st Set Rehearing/"/>
    </mc:Choice>
  </mc:AlternateContent>
  <xr:revisionPtr revIDLastSave="0" documentId="13_ncr:1_{19A676ED-681B-4C47-91FB-3E5EBF77DD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te Calc" sheetId="6" r:id="rId1"/>
  </sheets>
  <definedNames>
    <definedName name="ALL_KW">#REF!</definedName>
    <definedName name="ALL_KWAVG">#REF!</definedName>
    <definedName name="fact3">#REF!</definedName>
    <definedName name="IN_RS">#REF!</definedName>
    <definedName name="maxmonnc">#REF!</definedName>
    <definedName name="maxmonsc">#REF!</definedName>
    <definedName name="maxnon">#REF!</definedName>
    <definedName name="NC_RS">#REF!</definedName>
    <definedName name="ncmodist">#REF!</definedName>
    <definedName name="OH_RS">#REF!</definedName>
    <definedName name="OH_RSavg">#REF!</definedName>
    <definedName name="scmod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6" l="1"/>
  <c r="F27" i="6"/>
  <c r="F29" i="6" l="1"/>
  <c r="F28" i="6" l="1"/>
  <c r="B14" i="6"/>
  <c r="B22" i="6" s="1"/>
  <c r="B18" i="6" l="1"/>
  <c r="B10" i="6" s="1"/>
  <c r="B24" i="6" s="1"/>
  <c r="B33" i="6" l="1"/>
  <c r="B34" i="6" s="1"/>
</calcChain>
</file>

<file path=xl/sharedStrings.xml><?xml version="1.0" encoding="utf-8"?>
<sst xmlns="http://schemas.openxmlformats.org/spreadsheetml/2006/main" count="24" uniqueCount="24">
  <si>
    <t>Neutral Rate Customer Bills:</t>
  </si>
  <si>
    <t>Residential Class Total kWh</t>
  </si>
  <si>
    <t>Neutral Rate kWh</t>
  </si>
  <si>
    <t>Remaining Neutral Rate Revenues</t>
  </si>
  <si>
    <t xml:space="preserve">  Summer On-Peak</t>
  </si>
  <si>
    <t xml:space="preserve">  Critical Peak</t>
  </si>
  <si>
    <t xml:space="preserve">  Off-Peak</t>
  </si>
  <si>
    <t xml:space="preserve">  Discount</t>
  </si>
  <si>
    <t>kWh Periods</t>
  </si>
  <si>
    <t>Allocation Factors</t>
  </si>
  <si>
    <t>LMP Ratio Guide</t>
  </si>
  <si>
    <t>Preferred Ratios</t>
  </si>
  <si>
    <t>Proposed kWh Rates</t>
  </si>
  <si>
    <t>Proposed kWh Revenues</t>
  </si>
  <si>
    <t>Check to Neutral Rate Revenue:</t>
  </si>
  <si>
    <t>From COSS Results:</t>
  </si>
  <si>
    <t>Neutral Rate Target Revenue:</t>
  </si>
  <si>
    <t>Residential Customer Bills</t>
  </si>
  <si>
    <t>Allocated kWh</t>
  </si>
  <si>
    <t xml:space="preserve">  Winter On-Peak</t>
  </si>
  <si>
    <t>Revenue Neutral Rate Calc for Rate RS-TOU-CPP</t>
  </si>
  <si>
    <t>Customer Charge</t>
  </si>
  <si>
    <t>Customer Charge Revenues</t>
  </si>
  <si>
    <t>Residential Revenue Requirement - No Riders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</si>
</sst>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yy\ h:mm\ AM/PM"/>
    <numFmt numFmtId="166" formatCode="_(&quot;$&quot;* #,##0_);_(&quot;$&quot;* \(#,##0\);_(&quot;$&quot;* &quot;-&quot;??_);_(@_)"/>
    <numFmt numFmtId="167" formatCode="_(&quot;$&quot;* #,##0.00000_);_(&quot;$&quot;* \(#,##0.00000\);_(&quot;$&quot;* &quot;-&quot;??_);_(@_)"/>
    <numFmt numFmtId="168" formatCode="_(&quot;$&quot;* #,##0.000000_);_(&quot;$&quot;* \(#,##0.000000\);_(&quot;$&quot;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Calibri"/>
      <family val="2"/>
      <scheme val="minor"/>
    </font>
    <font>
      <sz val="10"/>
      <name val="Arial"/>
      <family val="2"/>
    </font>
    <font>
      <sz val="10"/>
      <color rgb="FF9C0006"/>
      <name val="Arial"/>
      <family val="2"/>
    </font>
    <font>
      <sz val="8"/>
      <color rgb="FF9C0006"/>
      <name val="Calibri"/>
      <family val="2"/>
      <scheme val="minor"/>
    </font>
    <font>
      <b/>
      <sz val="10"/>
      <color rgb="FFFA7D00"/>
      <name val="Arial"/>
      <family val="2"/>
    </font>
    <font>
      <b/>
      <sz val="8"/>
      <color rgb="FFFA7D00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0"/>
      <name val="Calibri"/>
      <family val="2"/>
      <scheme val="minor"/>
    </font>
    <font>
      <i/>
      <sz val="10"/>
      <color rgb="FF7F7F7F"/>
      <name val="Arial"/>
      <family val="2"/>
    </font>
    <font>
      <i/>
      <sz val="8"/>
      <color rgb="FF7F7F7F"/>
      <name val="Calibri"/>
      <family val="2"/>
      <scheme val="minor"/>
    </font>
    <font>
      <sz val="10"/>
      <color rgb="FF006100"/>
      <name val="Arial"/>
      <family val="2"/>
    </font>
    <font>
      <sz val="8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8"/>
      <color rgb="FF3F3F76"/>
      <name val="Calibri"/>
      <family val="2"/>
      <scheme val="minor"/>
    </font>
    <font>
      <sz val="10"/>
      <color rgb="FFFA7D00"/>
      <name val="Arial"/>
      <family val="2"/>
    </font>
    <font>
      <sz val="8"/>
      <color rgb="FFFA7D00"/>
      <name val="Calibri"/>
      <family val="2"/>
      <scheme val="minor"/>
    </font>
    <font>
      <sz val="10"/>
      <color rgb="FF9C6500"/>
      <name val="Arial"/>
      <family val="2"/>
    </font>
    <font>
      <sz val="8"/>
      <color rgb="FF9C6500"/>
      <name val="Calibri"/>
      <family val="2"/>
      <scheme val="minor"/>
    </font>
    <font>
      <sz val="8"/>
      <name val="Arial"/>
      <family val="2"/>
    </font>
    <font>
      <b/>
      <sz val="10"/>
      <color rgb="FF3F3F3F"/>
      <name val="Arial"/>
      <family val="2"/>
    </font>
    <font>
      <b/>
      <sz val="8"/>
      <color rgb="FF3F3F3F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Calibri"/>
      <family val="2"/>
      <scheme val="minor"/>
    </font>
    <font>
      <sz val="2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0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2" borderId="0" applyNumberFormat="0" applyBorder="0" applyAlignment="0" applyProtection="0"/>
    <xf numFmtId="0" fontId="13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/>
    <xf numFmtId="0" fontId="13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3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0" fontId="13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28" borderId="0" applyNumberFormat="0" applyBorder="0" applyAlignment="0" applyProtection="0"/>
    <xf numFmtId="0" fontId="13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7" fillId="32" borderId="0" applyNumberFormat="0" applyBorder="0" applyAlignment="0" applyProtection="0"/>
    <xf numFmtId="0" fontId="13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7" fillId="9" borderId="0" applyNumberFormat="0" applyBorder="0" applyAlignment="0" applyProtection="0"/>
    <xf numFmtId="0" fontId="13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13" borderId="0" applyNumberFormat="0" applyBorder="0" applyAlignment="0" applyProtection="0"/>
    <xf numFmtId="0" fontId="13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7" borderId="0" applyNumberFormat="0" applyBorder="0" applyAlignment="0" applyProtection="0"/>
    <xf numFmtId="0" fontId="13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21" borderId="0" applyNumberFormat="0" applyBorder="0" applyAlignment="0" applyProtection="0"/>
    <xf numFmtId="0" fontId="13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7" fillId="25" borderId="0" applyNumberFormat="0" applyBorder="0" applyAlignment="0" applyProtection="0"/>
    <xf numFmtId="0" fontId="13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29" borderId="0" applyNumberFormat="0" applyBorder="0" applyAlignment="0" applyProtection="0"/>
    <xf numFmtId="165" fontId="18" fillId="0" borderId="0">
      <alignment vertical="center"/>
    </xf>
    <xf numFmtId="0" fontId="18" fillId="0" borderId="0">
      <alignment vertical="center"/>
    </xf>
    <xf numFmtId="0" fontId="5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6" borderId="4" applyNumberFormat="0" applyAlignment="0" applyProtection="0"/>
    <xf numFmtId="0" fontId="21" fillId="6" borderId="4" applyNumberFormat="0" applyAlignment="0" applyProtection="0"/>
    <xf numFmtId="0" fontId="21" fillId="6" borderId="4" applyNumberFormat="0" applyAlignment="0" applyProtection="0"/>
    <xf numFmtId="0" fontId="21" fillId="6" borderId="4" applyNumberFormat="0" applyAlignment="0" applyProtection="0"/>
    <xf numFmtId="0" fontId="21" fillId="6" borderId="4" applyNumberFormat="0" applyAlignment="0" applyProtection="0"/>
    <xf numFmtId="0" fontId="21" fillId="6" borderId="4" applyNumberFormat="0" applyAlignment="0" applyProtection="0"/>
    <xf numFmtId="0" fontId="21" fillId="6" borderId="4" applyNumberFormat="0" applyAlignment="0" applyProtection="0"/>
    <xf numFmtId="0" fontId="21" fillId="6" borderId="4" applyNumberFormat="0" applyAlignment="0" applyProtection="0"/>
    <xf numFmtId="0" fontId="22" fillId="6" borderId="4" applyNumberFormat="0" applyAlignment="0" applyProtection="0"/>
    <xf numFmtId="0" fontId="11" fillId="7" borderId="7" applyNumberFormat="0" applyAlignment="0" applyProtection="0"/>
    <xf numFmtId="0" fontId="23" fillId="7" borderId="7" applyNumberFormat="0" applyAlignment="0" applyProtection="0"/>
    <xf numFmtId="0" fontId="23" fillId="7" borderId="7" applyNumberFormat="0" applyAlignment="0" applyProtection="0"/>
    <xf numFmtId="0" fontId="23" fillId="7" borderId="7" applyNumberFormat="0" applyAlignment="0" applyProtection="0"/>
    <xf numFmtId="0" fontId="23" fillId="7" borderId="7" applyNumberFormat="0" applyAlignment="0" applyProtection="0"/>
    <xf numFmtId="0" fontId="23" fillId="7" borderId="7" applyNumberFormat="0" applyAlignment="0" applyProtection="0"/>
    <xf numFmtId="0" fontId="23" fillId="7" borderId="7" applyNumberFormat="0" applyAlignment="0" applyProtection="0"/>
    <xf numFmtId="0" fontId="23" fillId="7" borderId="7" applyNumberFormat="0" applyAlignment="0" applyProtection="0"/>
    <xf numFmtId="0" fontId="24" fillId="7" borderId="7" applyNumberFormat="0" applyAlignment="0" applyProtection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8" fillId="2" borderId="0" applyNumberFormat="0" applyBorder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" fillId="5" borderId="4" applyNumberFormat="0" applyAlignment="0" applyProtection="0"/>
    <xf numFmtId="0" fontId="32" fillId="5" borderId="4" applyNumberFormat="0" applyAlignment="0" applyProtection="0"/>
    <xf numFmtId="0" fontId="32" fillId="5" borderId="4" applyNumberFormat="0" applyAlignment="0" applyProtection="0"/>
    <xf numFmtId="0" fontId="32" fillId="5" borderId="4" applyNumberFormat="0" applyAlignment="0" applyProtection="0"/>
    <xf numFmtId="0" fontId="32" fillId="5" borderId="4" applyNumberFormat="0" applyAlignment="0" applyProtection="0"/>
    <xf numFmtId="0" fontId="32" fillId="5" borderId="4" applyNumberFormat="0" applyAlignment="0" applyProtection="0"/>
    <xf numFmtId="0" fontId="32" fillId="5" borderId="4" applyNumberFormat="0" applyAlignment="0" applyProtection="0"/>
    <xf numFmtId="0" fontId="32" fillId="5" borderId="4" applyNumberFormat="0" applyAlignment="0" applyProtection="0"/>
    <xf numFmtId="0" fontId="33" fillId="5" borderId="4" applyNumberFormat="0" applyAlignment="0" applyProtection="0"/>
    <xf numFmtId="0" fontId="10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5" fillId="0" borderId="6" applyNumberFormat="0" applyFill="0" applyAlignment="0" applyProtection="0"/>
    <xf numFmtId="0" fontId="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7" fillId="4" borderId="0" applyNumberFormat="0" applyBorder="0" applyAlignment="0" applyProtection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5" fillId="0" borderId="0"/>
    <xf numFmtId="0" fontId="38" fillId="0" borderId="0"/>
    <xf numFmtId="0" fontId="1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4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8" fillId="6" borderId="5" applyNumberFormat="0" applyAlignment="0" applyProtection="0"/>
    <xf numFmtId="0" fontId="39" fillId="6" borderId="5" applyNumberFormat="0" applyAlignment="0" applyProtection="0"/>
    <xf numFmtId="0" fontId="39" fillId="6" borderId="5" applyNumberFormat="0" applyAlignment="0" applyProtection="0"/>
    <xf numFmtId="0" fontId="39" fillId="6" borderId="5" applyNumberFormat="0" applyAlignment="0" applyProtection="0"/>
    <xf numFmtId="0" fontId="39" fillId="6" borderId="5" applyNumberFormat="0" applyAlignment="0" applyProtection="0"/>
    <xf numFmtId="0" fontId="39" fillId="6" borderId="5" applyNumberFormat="0" applyAlignment="0" applyProtection="0"/>
    <xf numFmtId="0" fontId="39" fillId="6" borderId="5" applyNumberFormat="0" applyAlignment="0" applyProtection="0"/>
    <xf numFmtId="0" fontId="39" fillId="6" borderId="5" applyNumberFormat="0" applyAlignment="0" applyProtection="0"/>
    <xf numFmtId="0" fontId="40" fillId="6" borderId="5" applyNumberFormat="0" applyAlignment="0" applyProtection="0"/>
    <xf numFmtId="9" fontId="1" fillId="0" borderId="0" applyFont="0" applyFill="0" applyBorder="0" applyAlignment="0" applyProtection="0"/>
    <xf numFmtId="0" fontId="2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2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164" fontId="0" fillId="0" borderId="0" xfId="1" applyNumberFormat="1" applyFont="1" applyFill="1"/>
    <xf numFmtId="166" fontId="0" fillId="0" borderId="0" xfId="402" applyNumberFormat="1" applyFont="1" applyFill="1"/>
    <xf numFmtId="166" fontId="0" fillId="0" borderId="0" xfId="0" applyNumberFormat="1" applyFill="1"/>
    <xf numFmtId="44" fontId="0" fillId="0" borderId="0" xfId="0" applyNumberFormat="1" applyFill="1"/>
    <xf numFmtId="37" fontId="0" fillId="0" borderId="0" xfId="0" applyNumberFormat="1" applyFill="1"/>
    <xf numFmtId="167" fontId="0" fillId="0" borderId="0" xfId="0" applyNumberFormat="1" applyFill="1"/>
    <xf numFmtId="44" fontId="0" fillId="0" borderId="0" xfId="402" applyFont="1" applyFill="1"/>
    <xf numFmtId="168" fontId="0" fillId="0" borderId="0" xfId="0" applyNumberFormat="1" applyFill="1"/>
    <xf numFmtId="9" fontId="0" fillId="0" borderId="0" xfId="0" applyNumberFormat="1" applyFill="1"/>
    <xf numFmtId="168" fontId="0" fillId="0" borderId="0" xfId="402" applyNumberFormat="1" applyFont="1" applyFill="1"/>
    <xf numFmtId="9" fontId="0" fillId="0" borderId="0" xfId="401" applyFont="1" applyFill="1"/>
    <xf numFmtId="0" fontId="0" fillId="0" borderId="10" xfId="0" applyFill="1" applyBorder="1"/>
    <xf numFmtId="168" fontId="0" fillId="0" borderId="11" xfId="402" applyNumberFormat="1" applyFont="1" applyFill="1" applyBorder="1"/>
    <xf numFmtId="168" fontId="0" fillId="0" borderId="12" xfId="402" applyNumberFormat="1" applyFont="1" applyFill="1" applyBorder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10" fontId="0" fillId="0" borderId="0" xfId="401" applyNumberFormat="1" applyFont="1" applyFill="1"/>
    <xf numFmtId="0" fontId="45" fillId="0" borderId="0" xfId="0" applyFont="1" applyFill="1"/>
  </cellXfs>
  <cellStyles count="403">
    <cellStyle name="20% - Accent1 10" xfId="4" xr:uid="{00000000-0005-0000-0000-000000000000}"/>
    <cellStyle name="20% - Accent1 2" xfId="5" xr:uid="{00000000-0005-0000-0000-000001000000}"/>
    <cellStyle name="20% - Accent1 3" xfId="6" xr:uid="{00000000-0005-0000-0000-000002000000}"/>
    <cellStyle name="20% - Accent1 4" xfId="7" xr:uid="{00000000-0005-0000-0000-000003000000}"/>
    <cellStyle name="20% - Accent1 5" xfId="8" xr:uid="{00000000-0005-0000-0000-000004000000}"/>
    <cellStyle name="20% - Accent1 6" xfId="9" xr:uid="{00000000-0005-0000-0000-000005000000}"/>
    <cellStyle name="20% - Accent1 7" xfId="10" xr:uid="{00000000-0005-0000-0000-000006000000}"/>
    <cellStyle name="20% - Accent1 8" xfId="11" xr:uid="{00000000-0005-0000-0000-000007000000}"/>
    <cellStyle name="20% - Accent1 9" xfId="12" xr:uid="{00000000-0005-0000-0000-000008000000}"/>
    <cellStyle name="20% - Accent1 9 2" xfId="13" xr:uid="{00000000-0005-0000-0000-000009000000}"/>
    <cellStyle name="20% - Accent2 10" xfId="14" xr:uid="{00000000-0005-0000-0000-00000A000000}"/>
    <cellStyle name="20% - Accent2 2" xfId="15" xr:uid="{00000000-0005-0000-0000-00000B000000}"/>
    <cellStyle name="20% - Accent2 3" xfId="16" xr:uid="{00000000-0005-0000-0000-00000C000000}"/>
    <cellStyle name="20% - Accent2 4" xfId="17" xr:uid="{00000000-0005-0000-0000-00000D000000}"/>
    <cellStyle name="20% - Accent2 5" xfId="18" xr:uid="{00000000-0005-0000-0000-00000E000000}"/>
    <cellStyle name="20% - Accent2 6" xfId="19" xr:uid="{00000000-0005-0000-0000-00000F000000}"/>
    <cellStyle name="20% - Accent2 7" xfId="20" xr:uid="{00000000-0005-0000-0000-000010000000}"/>
    <cellStyle name="20% - Accent2 8" xfId="21" xr:uid="{00000000-0005-0000-0000-000011000000}"/>
    <cellStyle name="20% - Accent2 9" xfId="22" xr:uid="{00000000-0005-0000-0000-000012000000}"/>
    <cellStyle name="20% - Accent2 9 2" xfId="23" xr:uid="{00000000-0005-0000-0000-000013000000}"/>
    <cellStyle name="20% - Accent3 10" xfId="24" xr:uid="{00000000-0005-0000-0000-000014000000}"/>
    <cellStyle name="20% - Accent3 2" xfId="25" xr:uid="{00000000-0005-0000-0000-000015000000}"/>
    <cellStyle name="20% - Accent3 3" xfId="26" xr:uid="{00000000-0005-0000-0000-000016000000}"/>
    <cellStyle name="20% - Accent3 4" xfId="27" xr:uid="{00000000-0005-0000-0000-000017000000}"/>
    <cellStyle name="20% - Accent3 5" xfId="28" xr:uid="{00000000-0005-0000-0000-000018000000}"/>
    <cellStyle name="20% - Accent3 6" xfId="29" xr:uid="{00000000-0005-0000-0000-000019000000}"/>
    <cellStyle name="20% - Accent3 7" xfId="30" xr:uid="{00000000-0005-0000-0000-00001A000000}"/>
    <cellStyle name="20% - Accent3 8" xfId="31" xr:uid="{00000000-0005-0000-0000-00001B000000}"/>
    <cellStyle name="20% - Accent3 9" xfId="32" xr:uid="{00000000-0005-0000-0000-00001C000000}"/>
    <cellStyle name="20% - Accent3 9 2" xfId="33" xr:uid="{00000000-0005-0000-0000-00001D000000}"/>
    <cellStyle name="20% - Accent4 10" xfId="34" xr:uid="{00000000-0005-0000-0000-00001E000000}"/>
    <cellStyle name="20% - Accent4 2" xfId="35" xr:uid="{00000000-0005-0000-0000-00001F000000}"/>
    <cellStyle name="20% - Accent4 3" xfId="36" xr:uid="{00000000-0005-0000-0000-000020000000}"/>
    <cellStyle name="20% - Accent4 4" xfId="37" xr:uid="{00000000-0005-0000-0000-000021000000}"/>
    <cellStyle name="20% - Accent4 5" xfId="38" xr:uid="{00000000-0005-0000-0000-000022000000}"/>
    <cellStyle name="20% - Accent4 6" xfId="39" xr:uid="{00000000-0005-0000-0000-000023000000}"/>
    <cellStyle name="20% - Accent4 7" xfId="40" xr:uid="{00000000-0005-0000-0000-000024000000}"/>
    <cellStyle name="20% - Accent4 8" xfId="41" xr:uid="{00000000-0005-0000-0000-000025000000}"/>
    <cellStyle name="20% - Accent4 9" xfId="42" xr:uid="{00000000-0005-0000-0000-000026000000}"/>
    <cellStyle name="20% - Accent4 9 2" xfId="43" xr:uid="{00000000-0005-0000-0000-000027000000}"/>
    <cellStyle name="20% - Accent5 10" xfId="44" xr:uid="{00000000-0005-0000-0000-000028000000}"/>
    <cellStyle name="20% - Accent5 2" xfId="45" xr:uid="{00000000-0005-0000-0000-000029000000}"/>
    <cellStyle name="20% - Accent5 3" xfId="46" xr:uid="{00000000-0005-0000-0000-00002A000000}"/>
    <cellStyle name="20% - Accent5 4" xfId="47" xr:uid="{00000000-0005-0000-0000-00002B000000}"/>
    <cellStyle name="20% - Accent5 5" xfId="48" xr:uid="{00000000-0005-0000-0000-00002C000000}"/>
    <cellStyle name="20% - Accent5 6" xfId="49" xr:uid="{00000000-0005-0000-0000-00002D000000}"/>
    <cellStyle name="20% - Accent5 7" xfId="50" xr:uid="{00000000-0005-0000-0000-00002E000000}"/>
    <cellStyle name="20% - Accent5 8" xfId="51" xr:uid="{00000000-0005-0000-0000-00002F000000}"/>
    <cellStyle name="20% - Accent5 9" xfId="52" xr:uid="{00000000-0005-0000-0000-000030000000}"/>
    <cellStyle name="20% - Accent5 9 2" xfId="53" xr:uid="{00000000-0005-0000-0000-000031000000}"/>
    <cellStyle name="20% - Accent6 10" xfId="54" xr:uid="{00000000-0005-0000-0000-000032000000}"/>
    <cellStyle name="20% - Accent6 2" xfId="55" xr:uid="{00000000-0005-0000-0000-000033000000}"/>
    <cellStyle name="20% - Accent6 3" xfId="56" xr:uid="{00000000-0005-0000-0000-000034000000}"/>
    <cellStyle name="20% - Accent6 4" xfId="57" xr:uid="{00000000-0005-0000-0000-000035000000}"/>
    <cellStyle name="20% - Accent6 5" xfId="58" xr:uid="{00000000-0005-0000-0000-000036000000}"/>
    <cellStyle name="20% - Accent6 6" xfId="59" xr:uid="{00000000-0005-0000-0000-000037000000}"/>
    <cellStyle name="20% - Accent6 7" xfId="60" xr:uid="{00000000-0005-0000-0000-000038000000}"/>
    <cellStyle name="20% - Accent6 8" xfId="61" xr:uid="{00000000-0005-0000-0000-000039000000}"/>
    <cellStyle name="20% - Accent6 9" xfId="62" xr:uid="{00000000-0005-0000-0000-00003A000000}"/>
    <cellStyle name="20% - Accent6 9 2" xfId="63" xr:uid="{00000000-0005-0000-0000-00003B000000}"/>
    <cellStyle name="40% - Accent1 10" xfId="64" xr:uid="{00000000-0005-0000-0000-00003C000000}"/>
    <cellStyle name="40% - Accent1 2" xfId="65" xr:uid="{00000000-0005-0000-0000-00003D000000}"/>
    <cellStyle name="40% - Accent1 3" xfId="66" xr:uid="{00000000-0005-0000-0000-00003E000000}"/>
    <cellStyle name="40% - Accent1 4" xfId="67" xr:uid="{00000000-0005-0000-0000-00003F000000}"/>
    <cellStyle name="40% - Accent1 5" xfId="68" xr:uid="{00000000-0005-0000-0000-000040000000}"/>
    <cellStyle name="40% - Accent1 6" xfId="69" xr:uid="{00000000-0005-0000-0000-000041000000}"/>
    <cellStyle name="40% - Accent1 7" xfId="70" xr:uid="{00000000-0005-0000-0000-000042000000}"/>
    <cellStyle name="40% - Accent1 8" xfId="71" xr:uid="{00000000-0005-0000-0000-000043000000}"/>
    <cellStyle name="40% - Accent1 9" xfId="72" xr:uid="{00000000-0005-0000-0000-000044000000}"/>
    <cellStyle name="40% - Accent1 9 2" xfId="73" xr:uid="{00000000-0005-0000-0000-000045000000}"/>
    <cellStyle name="40% - Accent2 10" xfId="74" xr:uid="{00000000-0005-0000-0000-000046000000}"/>
    <cellStyle name="40% - Accent2 2" xfId="75" xr:uid="{00000000-0005-0000-0000-000047000000}"/>
    <cellStyle name="40% - Accent2 3" xfId="76" xr:uid="{00000000-0005-0000-0000-000048000000}"/>
    <cellStyle name="40% - Accent2 4" xfId="77" xr:uid="{00000000-0005-0000-0000-000049000000}"/>
    <cellStyle name="40% - Accent2 5" xfId="78" xr:uid="{00000000-0005-0000-0000-00004A000000}"/>
    <cellStyle name="40% - Accent2 6" xfId="79" xr:uid="{00000000-0005-0000-0000-00004B000000}"/>
    <cellStyle name="40% - Accent2 7" xfId="80" xr:uid="{00000000-0005-0000-0000-00004C000000}"/>
    <cellStyle name="40% - Accent2 8" xfId="81" xr:uid="{00000000-0005-0000-0000-00004D000000}"/>
    <cellStyle name="40% - Accent2 9" xfId="82" xr:uid="{00000000-0005-0000-0000-00004E000000}"/>
    <cellStyle name="40% - Accent2 9 2" xfId="83" xr:uid="{00000000-0005-0000-0000-00004F000000}"/>
    <cellStyle name="40% - Accent3 10" xfId="84" xr:uid="{00000000-0005-0000-0000-000050000000}"/>
    <cellStyle name="40% - Accent3 2" xfId="85" xr:uid="{00000000-0005-0000-0000-000051000000}"/>
    <cellStyle name="40% - Accent3 3" xfId="86" xr:uid="{00000000-0005-0000-0000-000052000000}"/>
    <cellStyle name="40% - Accent3 4" xfId="87" xr:uid="{00000000-0005-0000-0000-000053000000}"/>
    <cellStyle name="40% - Accent3 5" xfId="88" xr:uid="{00000000-0005-0000-0000-000054000000}"/>
    <cellStyle name="40% - Accent3 6" xfId="89" xr:uid="{00000000-0005-0000-0000-000055000000}"/>
    <cellStyle name="40% - Accent3 7" xfId="90" xr:uid="{00000000-0005-0000-0000-000056000000}"/>
    <cellStyle name="40% - Accent3 8" xfId="91" xr:uid="{00000000-0005-0000-0000-000057000000}"/>
    <cellStyle name="40% - Accent3 9" xfId="92" xr:uid="{00000000-0005-0000-0000-000058000000}"/>
    <cellStyle name="40% - Accent3 9 2" xfId="93" xr:uid="{00000000-0005-0000-0000-000059000000}"/>
    <cellStyle name="40% - Accent4 10" xfId="94" xr:uid="{00000000-0005-0000-0000-00005A000000}"/>
    <cellStyle name="40% - Accent4 2" xfId="95" xr:uid="{00000000-0005-0000-0000-00005B000000}"/>
    <cellStyle name="40% - Accent4 3" xfId="96" xr:uid="{00000000-0005-0000-0000-00005C000000}"/>
    <cellStyle name="40% - Accent4 4" xfId="97" xr:uid="{00000000-0005-0000-0000-00005D000000}"/>
    <cellStyle name="40% - Accent4 5" xfId="98" xr:uid="{00000000-0005-0000-0000-00005E000000}"/>
    <cellStyle name="40% - Accent4 6" xfId="99" xr:uid="{00000000-0005-0000-0000-00005F000000}"/>
    <cellStyle name="40% - Accent4 7" xfId="100" xr:uid="{00000000-0005-0000-0000-000060000000}"/>
    <cellStyle name="40% - Accent4 8" xfId="101" xr:uid="{00000000-0005-0000-0000-000061000000}"/>
    <cellStyle name="40% - Accent4 9" xfId="102" xr:uid="{00000000-0005-0000-0000-000062000000}"/>
    <cellStyle name="40% - Accent4 9 2" xfId="103" xr:uid="{00000000-0005-0000-0000-000063000000}"/>
    <cellStyle name="40% - Accent5 10" xfId="104" xr:uid="{00000000-0005-0000-0000-000064000000}"/>
    <cellStyle name="40% - Accent5 2" xfId="105" xr:uid="{00000000-0005-0000-0000-000065000000}"/>
    <cellStyle name="40% - Accent5 3" xfId="106" xr:uid="{00000000-0005-0000-0000-000066000000}"/>
    <cellStyle name="40% - Accent5 4" xfId="107" xr:uid="{00000000-0005-0000-0000-000067000000}"/>
    <cellStyle name="40% - Accent5 5" xfId="108" xr:uid="{00000000-0005-0000-0000-000068000000}"/>
    <cellStyle name="40% - Accent5 6" xfId="109" xr:uid="{00000000-0005-0000-0000-000069000000}"/>
    <cellStyle name="40% - Accent5 7" xfId="110" xr:uid="{00000000-0005-0000-0000-00006A000000}"/>
    <cellStyle name="40% - Accent5 8" xfId="111" xr:uid="{00000000-0005-0000-0000-00006B000000}"/>
    <cellStyle name="40% - Accent5 9" xfId="112" xr:uid="{00000000-0005-0000-0000-00006C000000}"/>
    <cellStyle name="40% - Accent5 9 2" xfId="113" xr:uid="{00000000-0005-0000-0000-00006D000000}"/>
    <cellStyle name="40% - Accent6 10" xfId="114" xr:uid="{00000000-0005-0000-0000-00006E000000}"/>
    <cellStyle name="40% - Accent6 2" xfId="115" xr:uid="{00000000-0005-0000-0000-00006F000000}"/>
    <cellStyle name="40% - Accent6 3" xfId="116" xr:uid="{00000000-0005-0000-0000-000070000000}"/>
    <cellStyle name="40% - Accent6 4" xfId="117" xr:uid="{00000000-0005-0000-0000-000071000000}"/>
    <cellStyle name="40% - Accent6 5" xfId="118" xr:uid="{00000000-0005-0000-0000-000072000000}"/>
    <cellStyle name="40% - Accent6 6" xfId="119" xr:uid="{00000000-0005-0000-0000-000073000000}"/>
    <cellStyle name="40% - Accent6 7" xfId="120" xr:uid="{00000000-0005-0000-0000-000074000000}"/>
    <cellStyle name="40% - Accent6 8" xfId="121" xr:uid="{00000000-0005-0000-0000-000075000000}"/>
    <cellStyle name="40% - Accent6 9" xfId="122" xr:uid="{00000000-0005-0000-0000-000076000000}"/>
    <cellStyle name="40% - Accent6 9 2" xfId="123" xr:uid="{00000000-0005-0000-0000-000077000000}"/>
    <cellStyle name="60% - Accent1 10" xfId="124" xr:uid="{00000000-0005-0000-0000-000078000000}"/>
    <cellStyle name="60% - Accent1 2" xfId="125" xr:uid="{00000000-0005-0000-0000-000079000000}"/>
    <cellStyle name="60% - Accent1 3" xfId="126" xr:uid="{00000000-0005-0000-0000-00007A000000}"/>
    <cellStyle name="60% - Accent1 4" xfId="127" xr:uid="{00000000-0005-0000-0000-00007B000000}"/>
    <cellStyle name="60% - Accent1 5" xfId="128" xr:uid="{00000000-0005-0000-0000-00007C000000}"/>
    <cellStyle name="60% - Accent1 6" xfId="129" xr:uid="{00000000-0005-0000-0000-00007D000000}"/>
    <cellStyle name="60% - Accent1 7" xfId="130" xr:uid="{00000000-0005-0000-0000-00007E000000}"/>
    <cellStyle name="60% - Accent1 8" xfId="131" xr:uid="{00000000-0005-0000-0000-00007F000000}"/>
    <cellStyle name="60% - Accent1 9" xfId="132" xr:uid="{00000000-0005-0000-0000-000080000000}"/>
    <cellStyle name="60% - Accent2 10" xfId="133" xr:uid="{00000000-0005-0000-0000-000081000000}"/>
    <cellStyle name="60% - Accent2 2" xfId="134" xr:uid="{00000000-0005-0000-0000-000082000000}"/>
    <cellStyle name="60% - Accent2 3" xfId="135" xr:uid="{00000000-0005-0000-0000-000083000000}"/>
    <cellStyle name="60% - Accent2 4" xfId="136" xr:uid="{00000000-0005-0000-0000-000084000000}"/>
    <cellStyle name="60% - Accent2 5" xfId="137" xr:uid="{00000000-0005-0000-0000-000085000000}"/>
    <cellStyle name="60% - Accent2 6" xfId="138" xr:uid="{00000000-0005-0000-0000-000086000000}"/>
    <cellStyle name="60% - Accent2 7" xfId="139" xr:uid="{00000000-0005-0000-0000-000087000000}"/>
    <cellStyle name="60% - Accent2 8" xfId="140" xr:uid="{00000000-0005-0000-0000-000088000000}"/>
    <cellStyle name="60% - Accent2 9" xfId="141" xr:uid="{00000000-0005-0000-0000-000089000000}"/>
    <cellStyle name="60% - Accent3 10" xfId="142" xr:uid="{00000000-0005-0000-0000-00008A000000}"/>
    <cellStyle name="60% - Accent3 2" xfId="143" xr:uid="{00000000-0005-0000-0000-00008B000000}"/>
    <cellStyle name="60% - Accent3 3" xfId="144" xr:uid="{00000000-0005-0000-0000-00008C000000}"/>
    <cellStyle name="60% - Accent3 4" xfId="145" xr:uid="{00000000-0005-0000-0000-00008D000000}"/>
    <cellStyle name="60% - Accent3 5" xfId="146" xr:uid="{00000000-0005-0000-0000-00008E000000}"/>
    <cellStyle name="60% - Accent3 6" xfId="147" xr:uid="{00000000-0005-0000-0000-00008F000000}"/>
    <cellStyle name="60% - Accent3 7" xfId="148" xr:uid="{00000000-0005-0000-0000-000090000000}"/>
    <cellStyle name="60% - Accent3 8" xfId="149" xr:uid="{00000000-0005-0000-0000-000091000000}"/>
    <cellStyle name="60% - Accent3 9" xfId="150" xr:uid="{00000000-0005-0000-0000-000092000000}"/>
    <cellStyle name="60% - Accent4 10" xfId="151" xr:uid="{00000000-0005-0000-0000-000093000000}"/>
    <cellStyle name="60% - Accent4 2" xfId="152" xr:uid="{00000000-0005-0000-0000-000094000000}"/>
    <cellStyle name="60% - Accent4 3" xfId="153" xr:uid="{00000000-0005-0000-0000-000095000000}"/>
    <cellStyle name="60% - Accent4 4" xfId="154" xr:uid="{00000000-0005-0000-0000-000096000000}"/>
    <cellStyle name="60% - Accent4 5" xfId="155" xr:uid="{00000000-0005-0000-0000-000097000000}"/>
    <cellStyle name="60% - Accent4 6" xfId="156" xr:uid="{00000000-0005-0000-0000-000098000000}"/>
    <cellStyle name="60% - Accent4 7" xfId="157" xr:uid="{00000000-0005-0000-0000-000099000000}"/>
    <cellStyle name="60% - Accent4 8" xfId="158" xr:uid="{00000000-0005-0000-0000-00009A000000}"/>
    <cellStyle name="60% - Accent4 9" xfId="159" xr:uid="{00000000-0005-0000-0000-00009B000000}"/>
    <cellStyle name="60% - Accent5 10" xfId="160" xr:uid="{00000000-0005-0000-0000-00009C000000}"/>
    <cellStyle name="60% - Accent5 2" xfId="161" xr:uid="{00000000-0005-0000-0000-00009D000000}"/>
    <cellStyle name="60% - Accent5 3" xfId="162" xr:uid="{00000000-0005-0000-0000-00009E000000}"/>
    <cellStyle name="60% - Accent5 4" xfId="163" xr:uid="{00000000-0005-0000-0000-00009F000000}"/>
    <cellStyle name="60% - Accent5 5" xfId="164" xr:uid="{00000000-0005-0000-0000-0000A0000000}"/>
    <cellStyle name="60% - Accent5 6" xfId="165" xr:uid="{00000000-0005-0000-0000-0000A1000000}"/>
    <cellStyle name="60% - Accent5 7" xfId="166" xr:uid="{00000000-0005-0000-0000-0000A2000000}"/>
    <cellStyle name="60% - Accent5 8" xfId="167" xr:uid="{00000000-0005-0000-0000-0000A3000000}"/>
    <cellStyle name="60% - Accent5 9" xfId="168" xr:uid="{00000000-0005-0000-0000-0000A4000000}"/>
    <cellStyle name="60% - Accent6 10" xfId="169" xr:uid="{00000000-0005-0000-0000-0000A5000000}"/>
    <cellStyle name="60% - Accent6 2" xfId="170" xr:uid="{00000000-0005-0000-0000-0000A6000000}"/>
    <cellStyle name="60% - Accent6 3" xfId="171" xr:uid="{00000000-0005-0000-0000-0000A7000000}"/>
    <cellStyle name="60% - Accent6 4" xfId="172" xr:uid="{00000000-0005-0000-0000-0000A8000000}"/>
    <cellStyle name="60% - Accent6 5" xfId="173" xr:uid="{00000000-0005-0000-0000-0000A9000000}"/>
    <cellStyle name="60% - Accent6 6" xfId="174" xr:uid="{00000000-0005-0000-0000-0000AA000000}"/>
    <cellStyle name="60% - Accent6 7" xfId="175" xr:uid="{00000000-0005-0000-0000-0000AB000000}"/>
    <cellStyle name="60% - Accent6 8" xfId="176" xr:uid="{00000000-0005-0000-0000-0000AC000000}"/>
    <cellStyle name="60% - Accent6 9" xfId="177" xr:uid="{00000000-0005-0000-0000-0000AD000000}"/>
    <cellStyle name="Accent1 10" xfId="178" xr:uid="{00000000-0005-0000-0000-0000AE000000}"/>
    <cellStyle name="Accent1 2" xfId="179" xr:uid="{00000000-0005-0000-0000-0000AF000000}"/>
    <cellStyle name="Accent1 3" xfId="180" xr:uid="{00000000-0005-0000-0000-0000B0000000}"/>
    <cellStyle name="Accent1 4" xfId="181" xr:uid="{00000000-0005-0000-0000-0000B1000000}"/>
    <cellStyle name="Accent1 5" xfId="182" xr:uid="{00000000-0005-0000-0000-0000B2000000}"/>
    <cellStyle name="Accent1 6" xfId="183" xr:uid="{00000000-0005-0000-0000-0000B3000000}"/>
    <cellStyle name="Accent1 7" xfId="184" xr:uid="{00000000-0005-0000-0000-0000B4000000}"/>
    <cellStyle name="Accent1 8" xfId="185" xr:uid="{00000000-0005-0000-0000-0000B5000000}"/>
    <cellStyle name="Accent1 9" xfId="186" xr:uid="{00000000-0005-0000-0000-0000B6000000}"/>
    <cellStyle name="Accent2 10" xfId="187" xr:uid="{00000000-0005-0000-0000-0000B7000000}"/>
    <cellStyle name="Accent2 2" xfId="188" xr:uid="{00000000-0005-0000-0000-0000B8000000}"/>
    <cellStyle name="Accent2 3" xfId="189" xr:uid="{00000000-0005-0000-0000-0000B9000000}"/>
    <cellStyle name="Accent2 4" xfId="190" xr:uid="{00000000-0005-0000-0000-0000BA000000}"/>
    <cellStyle name="Accent2 5" xfId="191" xr:uid="{00000000-0005-0000-0000-0000BB000000}"/>
    <cellStyle name="Accent2 6" xfId="192" xr:uid="{00000000-0005-0000-0000-0000BC000000}"/>
    <cellStyle name="Accent2 7" xfId="193" xr:uid="{00000000-0005-0000-0000-0000BD000000}"/>
    <cellStyle name="Accent2 8" xfId="194" xr:uid="{00000000-0005-0000-0000-0000BE000000}"/>
    <cellStyle name="Accent2 9" xfId="195" xr:uid="{00000000-0005-0000-0000-0000BF000000}"/>
    <cellStyle name="Accent3 10" xfId="196" xr:uid="{00000000-0005-0000-0000-0000C0000000}"/>
    <cellStyle name="Accent3 2" xfId="197" xr:uid="{00000000-0005-0000-0000-0000C1000000}"/>
    <cellStyle name="Accent3 3" xfId="198" xr:uid="{00000000-0005-0000-0000-0000C2000000}"/>
    <cellStyle name="Accent3 4" xfId="199" xr:uid="{00000000-0005-0000-0000-0000C3000000}"/>
    <cellStyle name="Accent3 5" xfId="200" xr:uid="{00000000-0005-0000-0000-0000C4000000}"/>
    <cellStyle name="Accent3 6" xfId="201" xr:uid="{00000000-0005-0000-0000-0000C5000000}"/>
    <cellStyle name="Accent3 7" xfId="202" xr:uid="{00000000-0005-0000-0000-0000C6000000}"/>
    <cellStyle name="Accent3 8" xfId="203" xr:uid="{00000000-0005-0000-0000-0000C7000000}"/>
    <cellStyle name="Accent3 9" xfId="204" xr:uid="{00000000-0005-0000-0000-0000C8000000}"/>
    <cellStyle name="Accent4 10" xfId="205" xr:uid="{00000000-0005-0000-0000-0000C9000000}"/>
    <cellStyle name="Accent4 2" xfId="206" xr:uid="{00000000-0005-0000-0000-0000CA000000}"/>
    <cellStyle name="Accent4 3" xfId="207" xr:uid="{00000000-0005-0000-0000-0000CB000000}"/>
    <cellStyle name="Accent4 4" xfId="208" xr:uid="{00000000-0005-0000-0000-0000CC000000}"/>
    <cellStyle name="Accent4 5" xfId="209" xr:uid="{00000000-0005-0000-0000-0000CD000000}"/>
    <cellStyle name="Accent4 6" xfId="210" xr:uid="{00000000-0005-0000-0000-0000CE000000}"/>
    <cellStyle name="Accent4 7" xfId="211" xr:uid="{00000000-0005-0000-0000-0000CF000000}"/>
    <cellStyle name="Accent4 8" xfId="212" xr:uid="{00000000-0005-0000-0000-0000D0000000}"/>
    <cellStyle name="Accent4 9" xfId="213" xr:uid="{00000000-0005-0000-0000-0000D1000000}"/>
    <cellStyle name="Accent5 10" xfId="214" xr:uid="{00000000-0005-0000-0000-0000D2000000}"/>
    <cellStyle name="Accent5 2" xfId="215" xr:uid="{00000000-0005-0000-0000-0000D3000000}"/>
    <cellStyle name="Accent5 3" xfId="216" xr:uid="{00000000-0005-0000-0000-0000D4000000}"/>
    <cellStyle name="Accent5 4" xfId="217" xr:uid="{00000000-0005-0000-0000-0000D5000000}"/>
    <cellStyle name="Accent5 5" xfId="218" xr:uid="{00000000-0005-0000-0000-0000D6000000}"/>
    <cellStyle name="Accent5 6" xfId="219" xr:uid="{00000000-0005-0000-0000-0000D7000000}"/>
    <cellStyle name="Accent5 7" xfId="220" xr:uid="{00000000-0005-0000-0000-0000D8000000}"/>
    <cellStyle name="Accent5 8" xfId="221" xr:uid="{00000000-0005-0000-0000-0000D9000000}"/>
    <cellStyle name="Accent5 9" xfId="222" xr:uid="{00000000-0005-0000-0000-0000DA000000}"/>
    <cellStyle name="Accent6 10" xfId="223" xr:uid="{00000000-0005-0000-0000-0000DB000000}"/>
    <cellStyle name="Accent6 2" xfId="224" xr:uid="{00000000-0005-0000-0000-0000DC000000}"/>
    <cellStyle name="Accent6 3" xfId="225" xr:uid="{00000000-0005-0000-0000-0000DD000000}"/>
    <cellStyle name="Accent6 4" xfId="226" xr:uid="{00000000-0005-0000-0000-0000DE000000}"/>
    <cellStyle name="Accent6 5" xfId="227" xr:uid="{00000000-0005-0000-0000-0000DF000000}"/>
    <cellStyle name="Accent6 6" xfId="228" xr:uid="{00000000-0005-0000-0000-0000E0000000}"/>
    <cellStyle name="Accent6 7" xfId="229" xr:uid="{00000000-0005-0000-0000-0000E1000000}"/>
    <cellStyle name="Accent6 8" xfId="230" xr:uid="{00000000-0005-0000-0000-0000E2000000}"/>
    <cellStyle name="Accent6 9" xfId="231" xr:uid="{00000000-0005-0000-0000-0000E3000000}"/>
    <cellStyle name="APSDATE" xfId="232" xr:uid="{00000000-0005-0000-0000-0000E4000000}"/>
    <cellStyle name="AZNORMAL" xfId="233" xr:uid="{00000000-0005-0000-0000-0000E5000000}"/>
    <cellStyle name="Bad 10" xfId="234" xr:uid="{00000000-0005-0000-0000-0000E6000000}"/>
    <cellStyle name="Bad 2" xfId="235" xr:uid="{00000000-0005-0000-0000-0000E7000000}"/>
    <cellStyle name="Bad 3" xfId="236" xr:uid="{00000000-0005-0000-0000-0000E8000000}"/>
    <cellStyle name="Bad 4" xfId="237" xr:uid="{00000000-0005-0000-0000-0000E9000000}"/>
    <cellStyle name="Bad 5" xfId="238" xr:uid="{00000000-0005-0000-0000-0000EA000000}"/>
    <cellStyle name="Bad 6" xfId="239" xr:uid="{00000000-0005-0000-0000-0000EB000000}"/>
    <cellStyle name="Bad 7" xfId="240" xr:uid="{00000000-0005-0000-0000-0000EC000000}"/>
    <cellStyle name="Bad 8" xfId="241" xr:uid="{00000000-0005-0000-0000-0000ED000000}"/>
    <cellStyle name="Bad 9" xfId="242" xr:uid="{00000000-0005-0000-0000-0000EE000000}"/>
    <cellStyle name="Calculation 10" xfId="243" xr:uid="{00000000-0005-0000-0000-0000EF000000}"/>
    <cellStyle name="Calculation 2" xfId="244" xr:uid="{00000000-0005-0000-0000-0000F0000000}"/>
    <cellStyle name="Calculation 3" xfId="245" xr:uid="{00000000-0005-0000-0000-0000F1000000}"/>
    <cellStyle name="Calculation 4" xfId="246" xr:uid="{00000000-0005-0000-0000-0000F2000000}"/>
    <cellStyle name="Calculation 5" xfId="247" xr:uid="{00000000-0005-0000-0000-0000F3000000}"/>
    <cellStyle name="Calculation 6" xfId="248" xr:uid="{00000000-0005-0000-0000-0000F4000000}"/>
    <cellStyle name="Calculation 7" xfId="249" xr:uid="{00000000-0005-0000-0000-0000F5000000}"/>
    <cellStyle name="Calculation 8" xfId="250" xr:uid="{00000000-0005-0000-0000-0000F6000000}"/>
    <cellStyle name="Calculation 9" xfId="251" xr:uid="{00000000-0005-0000-0000-0000F7000000}"/>
    <cellStyle name="Check Cell 10" xfId="252" xr:uid="{00000000-0005-0000-0000-0000F8000000}"/>
    <cellStyle name="Check Cell 2" xfId="253" xr:uid="{00000000-0005-0000-0000-0000F9000000}"/>
    <cellStyle name="Check Cell 3" xfId="254" xr:uid="{00000000-0005-0000-0000-0000FA000000}"/>
    <cellStyle name="Check Cell 4" xfId="255" xr:uid="{00000000-0005-0000-0000-0000FB000000}"/>
    <cellStyle name="Check Cell 5" xfId="256" xr:uid="{00000000-0005-0000-0000-0000FC000000}"/>
    <cellStyle name="Check Cell 6" xfId="257" xr:uid="{00000000-0005-0000-0000-0000FD000000}"/>
    <cellStyle name="Check Cell 7" xfId="258" xr:uid="{00000000-0005-0000-0000-0000FE000000}"/>
    <cellStyle name="Check Cell 8" xfId="259" xr:uid="{00000000-0005-0000-0000-0000FF000000}"/>
    <cellStyle name="Check Cell 9" xfId="260" xr:uid="{00000000-0005-0000-0000-000000010000}"/>
    <cellStyle name="Comma" xfId="1" builtinId="3"/>
    <cellStyle name="Comma 2" xfId="261" xr:uid="{00000000-0005-0000-0000-000002010000}"/>
    <cellStyle name="Comma 3" xfId="262" xr:uid="{00000000-0005-0000-0000-000003010000}"/>
    <cellStyle name="Currency" xfId="402" builtinId="4"/>
    <cellStyle name="Explanatory Text 10" xfId="263" xr:uid="{00000000-0005-0000-0000-000004010000}"/>
    <cellStyle name="Explanatory Text 2" xfId="264" xr:uid="{00000000-0005-0000-0000-000005010000}"/>
    <cellStyle name="Explanatory Text 3" xfId="265" xr:uid="{00000000-0005-0000-0000-000006010000}"/>
    <cellStyle name="Explanatory Text 4" xfId="266" xr:uid="{00000000-0005-0000-0000-000007010000}"/>
    <cellStyle name="Explanatory Text 5" xfId="267" xr:uid="{00000000-0005-0000-0000-000008010000}"/>
    <cellStyle name="Explanatory Text 6" xfId="268" xr:uid="{00000000-0005-0000-0000-000009010000}"/>
    <cellStyle name="Explanatory Text 7" xfId="269" xr:uid="{00000000-0005-0000-0000-00000A010000}"/>
    <cellStyle name="Explanatory Text 8" xfId="270" xr:uid="{00000000-0005-0000-0000-00000B010000}"/>
    <cellStyle name="Explanatory Text 9" xfId="271" xr:uid="{00000000-0005-0000-0000-00000C010000}"/>
    <cellStyle name="Good 10" xfId="272" xr:uid="{00000000-0005-0000-0000-00000D010000}"/>
    <cellStyle name="Good 2" xfId="273" xr:uid="{00000000-0005-0000-0000-00000E010000}"/>
    <cellStyle name="Good 3" xfId="274" xr:uid="{00000000-0005-0000-0000-00000F010000}"/>
    <cellStyle name="Good 4" xfId="275" xr:uid="{00000000-0005-0000-0000-000010010000}"/>
    <cellStyle name="Good 5" xfId="276" xr:uid="{00000000-0005-0000-0000-000011010000}"/>
    <cellStyle name="Good 6" xfId="277" xr:uid="{00000000-0005-0000-0000-000012010000}"/>
    <cellStyle name="Good 7" xfId="278" xr:uid="{00000000-0005-0000-0000-000013010000}"/>
    <cellStyle name="Good 8" xfId="279" xr:uid="{00000000-0005-0000-0000-000014010000}"/>
    <cellStyle name="Good 9" xfId="280" xr:uid="{00000000-0005-0000-0000-000015010000}"/>
    <cellStyle name="Heading 1 2" xfId="281" xr:uid="{00000000-0005-0000-0000-000016010000}"/>
    <cellStyle name="Heading 1 3" xfId="282" xr:uid="{00000000-0005-0000-0000-000017010000}"/>
    <cellStyle name="Heading 1 4" xfId="283" xr:uid="{00000000-0005-0000-0000-000018010000}"/>
    <cellStyle name="Heading 1 5" xfId="284" xr:uid="{00000000-0005-0000-0000-000019010000}"/>
    <cellStyle name="Heading 1 6" xfId="285" xr:uid="{00000000-0005-0000-0000-00001A010000}"/>
    <cellStyle name="Heading 1 7" xfId="286" xr:uid="{00000000-0005-0000-0000-00001B010000}"/>
    <cellStyle name="Heading 1 8" xfId="287" xr:uid="{00000000-0005-0000-0000-00001C010000}"/>
    <cellStyle name="Heading 2 2" xfId="288" xr:uid="{00000000-0005-0000-0000-00001D010000}"/>
    <cellStyle name="Heading 2 3" xfId="289" xr:uid="{00000000-0005-0000-0000-00001E010000}"/>
    <cellStyle name="Heading 2 4" xfId="290" xr:uid="{00000000-0005-0000-0000-00001F010000}"/>
    <cellStyle name="Heading 2 5" xfId="291" xr:uid="{00000000-0005-0000-0000-000020010000}"/>
    <cellStyle name="Heading 2 6" xfId="292" xr:uid="{00000000-0005-0000-0000-000021010000}"/>
    <cellStyle name="Heading 2 7" xfId="293" xr:uid="{00000000-0005-0000-0000-000022010000}"/>
    <cellStyle name="Heading 2 8" xfId="294" xr:uid="{00000000-0005-0000-0000-000023010000}"/>
    <cellStyle name="Heading 3 2" xfId="295" xr:uid="{00000000-0005-0000-0000-000024010000}"/>
    <cellStyle name="Heading 3 3" xfId="296" xr:uid="{00000000-0005-0000-0000-000025010000}"/>
    <cellStyle name="Heading 3 4" xfId="297" xr:uid="{00000000-0005-0000-0000-000026010000}"/>
    <cellStyle name="Heading 3 5" xfId="298" xr:uid="{00000000-0005-0000-0000-000027010000}"/>
    <cellStyle name="Heading 3 6" xfId="299" xr:uid="{00000000-0005-0000-0000-000028010000}"/>
    <cellStyle name="Heading 3 7" xfId="300" xr:uid="{00000000-0005-0000-0000-000029010000}"/>
    <cellStyle name="Heading 3 8" xfId="301" xr:uid="{00000000-0005-0000-0000-00002A010000}"/>
    <cellStyle name="Heading 4 2" xfId="302" xr:uid="{00000000-0005-0000-0000-00002B010000}"/>
    <cellStyle name="Heading 4 3" xfId="303" xr:uid="{00000000-0005-0000-0000-00002C010000}"/>
    <cellStyle name="Heading 4 4" xfId="304" xr:uid="{00000000-0005-0000-0000-00002D010000}"/>
    <cellStyle name="Heading 4 5" xfId="305" xr:uid="{00000000-0005-0000-0000-00002E010000}"/>
    <cellStyle name="Heading 4 6" xfId="306" xr:uid="{00000000-0005-0000-0000-00002F010000}"/>
    <cellStyle name="Heading 4 7" xfId="307" xr:uid="{00000000-0005-0000-0000-000030010000}"/>
    <cellStyle name="Heading 4 8" xfId="308" xr:uid="{00000000-0005-0000-0000-000031010000}"/>
    <cellStyle name="Input 10" xfId="309" xr:uid="{00000000-0005-0000-0000-000032010000}"/>
    <cellStyle name="Input 2" xfId="310" xr:uid="{00000000-0005-0000-0000-000033010000}"/>
    <cellStyle name="Input 3" xfId="311" xr:uid="{00000000-0005-0000-0000-000034010000}"/>
    <cellStyle name="Input 4" xfId="312" xr:uid="{00000000-0005-0000-0000-000035010000}"/>
    <cellStyle name="Input 5" xfId="313" xr:uid="{00000000-0005-0000-0000-000036010000}"/>
    <cellStyle name="Input 6" xfId="314" xr:uid="{00000000-0005-0000-0000-000037010000}"/>
    <cellStyle name="Input 7" xfId="315" xr:uid="{00000000-0005-0000-0000-000038010000}"/>
    <cellStyle name="Input 8" xfId="316" xr:uid="{00000000-0005-0000-0000-000039010000}"/>
    <cellStyle name="Input 9" xfId="317" xr:uid="{00000000-0005-0000-0000-00003A010000}"/>
    <cellStyle name="Linked Cell 10" xfId="318" xr:uid="{00000000-0005-0000-0000-00003B010000}"/>
    <cellStyle name="Linked Cell 2" xfId="319" xr:uid="{00000000-0005-0000-0000-00003C010000}"/>
    <cellStyle name="Linked Cell 3" xfId="320" xr:uid="{00000000-0005-0000-0000-00003D010000}"/>
    <cellStyle name="Linked Cell 4" xfId="321" xr:uid="{00000000-0005-0000-0000-00003E010000}"/>
    <cellStyle name="Linked Cell 5" xfId="322" xr:uid="{00000000-0005-0000-0000-00003F010000}"/>
    <cellStyle name="Linked Cell 6" xfId="323" xr:uid="{00000000-0005-0000-0000-000040010000}"/>
    <cellStyle name="Linked Cell 7" xfId="324" xr:uid="{00000000-0005-0000-0000-000041010000}"/>
    <cellStyle name="Linked Cell 8" xfId="325" xr:uid="{00000000-0005-0000-0000-000042010000}"/>
    <cellStyle name="Linked Cell 9" xfId="326" xr:uid="{00000000-0005-0000-0000-000043010000}"/>
    <cellStyle name="Neutral 10" xfId="327" xr:uid="{00000000-0005-0000-0000-000044010000}"/>
    <cellStyle name="Neutral 2" xfId="328" xr:uid="{00000000-0005-0000-0000-000045010000}"/>
    <cellStyle name="Neutral 3" xfId="329" xr:uid="{00000000-0005-0000-0000-000046010000}"/>
    <cellStyle name="Neutral 4" xfId="330" xr:uid="{00000000-0005-0000-0000-000047010000}"/>
    <cellStyle name="Neutral 5" xfId="331" xr:uid="{00000000-0005-0000-0000-000048010000}"/>
    <cellStyle name="Neutral 6" xfId="332" xr:uid="{00000000-0005-0000-0000-000049010000}"/>
    <cellStyle name="Neutral 7" xfId="333" xr:uid="{00000000-0005-0000-0000-00004A010000}"/>
    <cellStyle name="Neutral 8" xfId="334" xr:uid="{00000000-0005-0000-0000-00004B010000}"/>
    <cellStyle name="Neutral 9" xfId="335" xr:uid="{00000000-0005-0000-0000-00004C010000}"/>
    <cellStyle name="Normal" xfId="0" builtinId="0"/>
    <cellStyle name="Normal 10" xfId="336" xr:uid="{00000000-0005-0000-0000-00004E010000}"/>
    <cellStyle name="Normal 2" xfId="337" xr:uid="{00000000-0005-0000-0000-00004F010000}"/>
    <cellStyle name="Normal 2 2" xfId="338" xr:uid="{00000000-0005-0000-0000-000050010000}"/>
    <cellStyle name="Normal 2 2 2" xfId="339" xr:uid="{00000000-0005-0000-0000-000051010000}"/>
    <cellStyle name="Normal 2 2 3" xfId="340" xr:uid="{00000000-0005-0000-0000-000052010000}"/>
    <cellStyle name="Normal 2 2 3 2" xfId="341" xr:uid="{00000000-0005-0000-0000-000053010000}"/>
    <cellStyle name="Normal 2 2 4" xfId="342" xr:uid="{00000000-0005-0000-0000-000054010000}"/>
    <cellStyle name="Normal 2 3" xfId="343" xr:uid="{00000000-0005-0000-0000-000055010000}"/>
    <cellStyle name="Normal 2 4" xfId="344" xr:uid="{00000000-0005-0000-0000-000056010000}"/>
    <cellStyle name="Normal 2 5" xfId="345" xr:uid="{00000000-0005-0000-0000-000057010000}"/>
    <cellStyle name="Normal 3" xfId="2" xr:uid="{00000000-0005-0000-0000-000058010000}"/>
    <cellStyle name="Normal 3 2" xfId="346" xr:uid="{00000000-0005-0000-0000-000059010000}"/>
    <cellStyle name="Normal 3 3" xfId="347" xr:uid="{00000000-0005-0000-0000-00005A010000}"/>
    <cellStyle name="Normal 32" xfId="348" xr:uid="{00000000-0005-0000-0000-00005B010000}"/>
    <cellStyle name="Normal 4" xfId="349" xr:uid="{00000000-0005-0000-0000-00005C010000}"/>
    <cellStyle name="Normal 4 2" xfId="350" xr:uid="{00000000-0005-0000-0000-00005D010000}"/>
    <cellStyle name="Normal 5" xfId="351" xr:uid="{00000000-0005-0000-0000-00005E010000}"/>
    <cellStyle name="Normal 5 2" xfId="352" xr:uid="{00000000-0005-0000-0000-00005F010000}"/>
    <cellStyle name="Normal 5 3" xfId="353" xr:uid="{00000000-0005-0000-0000-000060010000}"/>
    <cellStyle name="Normal 6" xfId="354" xr:uid="{00000000-0005-0000-0000-000061010000}"/>
    <cellStyle name="Normal 6 2" xfId="355" xr:uid="{00000000-0005-0000-0000-000062010000}"/>
    <cellStyle name="Normal 7" xfId="356" xr:uid="{00000000-0005-0000-0000-000063010000}"/>
    <cellStyle name="Normal 8" xfId="357" xr:uid="{00000000-0005-0000-0000-000064010000}"/>
    <cellStyle name="Normal 8 2" xfId="3" xr:uid="{00000000-0005-0000-0000-000065010000}"/>
    <cellStyle name="Normal 8 3" xfId="358" xr:uid="{00000000-0005-0000-0000-000066010000}"/>
    <cellStyle name="Normal 8 4" xfId="359" xr:uid="{00000000-0005-0000-0000-000067010000}"/>
    <cellStyle name="Normal 9" xfId="360" xr:uid="{00000000-0005-0000-0000-000068010000}"/>
    <cellStyle name="Normal 9 2" xfId="361" xr:uid="{00000000-0005-0000-0000-000069010000}"/>
    <cellStyle name="Normal 9 3" xfId="362" xr:uid="{00000000-0005-0000-0000-00006A010000}"/>
    <cellStyle name="Note 10" xfId="363" xr:uid="{00000000-0005-0000-0000-00006B010000}"/>
    <cellStyle name="Note 2" xfId="364" xr:uid="{00000000-0005-0000-0000-00006C010000}"/>
    <cellStyle name="Note 3" xfId="365" xr:uid="{00000000-0005-0000-0000-00006D010000}"/>
    <cellStyle name="Note 4" xfId="366" xr:uid="{00000000-0005-0000-0000-00006E010000}"/>
    <cellStyle name="Note 5" xfId="367" xr:uid="{00000000-0005-0000-0000-00006F010000}"/>
    <cellStyle name="Note 6" xfId="368" xr:uid="{00000000-0005-0000-0000-000070010000}"/>
    <cellStyle name="Note 7" xfId="369" xr:uid="{00000000-0005-0000-0000-000071010000}"/>
    <cellStyle name="Note 8" xfId="370" xr:uid="{00000000-0005-0000-0000-000072010000}"/>
    <cellStyle name="Note 9" xfId="371" xr:uid="{00000000-0005-0000-0000-000073010000}"/>
    <cellStyle name="Note 9 2" xfId="372" xr:uid="{00000000-0005-0000-0000-000074010000}"/>
    <cellStyle name="Output 10" xfId="373" xr:uid="{00000000-0005-0000-0000-000075010000}"/>
    <cellStyle name="Output 2" xfId="374" xr:uid="{00000000-0005-0000-0000-000076010000}"/>
    <cellStyle name="Output 3" xfId="375" xr:uid="{00000000-0005-0000-0000-000077010000}"/>
    <cellStyle name="Output 4" xfId="376" xr:uid="{00000000-0005-0000-0000-000078010000}"/>
    <cellStyle name="Output 5" xfId="377" xr:uid="{00000000-0005-0000-0000-000079010000}"/>
    <cellStyle name="Output 6" xfId="378" xr:uid="{00000000-0005-0000-0000-00007A010000}"/>
    <cellStyle name="Output 7" xfId="379" xr:uid="{00000000-0005-0000-0000-00007B010000}"/>
    <cellStyle name="Output 8" xfId="380" xr:uid="{00000000-0005-0000-0000-00007C010000}"/>
    <cellStyle name="Output 9" xfId="381" xr:uid="{00000000-0005-0000-0000-00007D010000}"/>
    <cellStyle name="Percent" xfId="401" builtinId="5"/>
    <cellStyle name="Percent 2" xfId="382" xr:uid="{00000000-0005-0000-0000-00007E010000}"/>
    <cellStyle name="Total 10" xfId="383" xr:uid="{00000000-0005-0000-0000-00007F010000}"/>
    <cellStyle name="Total 2" xfId="384" xr:uid="{00000000-0005-0000-0000-000080010000}"/>
    <cellStyle name="Total 3" xfId="385" xr:uid="{00000000-0005-0000-0000-000081010000}"/>
    <cellStyle name="Total 4" xfId="386" xr:uid="{00000000-0005-0000-0000-000082010000}"/>
    <cellStyle name="Total 5" xfId="387" xr:uid="{00000000-0005-0000-0000-000083010000}"/>
    <cellStyle name="Total 6" xfId="388" xr:uid="{00000000-0005-0000-0000-000084010000}"/>
    <cellStyle name="Total 7" xfId="389" xr:uid="{00000000-0005-0000-0000-000085010000}"/>
    <cellStyle name="Total 8" xfId="390" xr:uid="{00000000-0005-0000-0000-000086010000}"/>
    <cellStyle name="Total 9" xfId="391" xr:uid="{00000000-0005-0000-0000-000087010000}"/>
    <cellStyle name="Warning Text 10" xfId="392" xr:uid="{00000000-0005-0000-0000-000088010000}"/>
    <cellStyle name="Warning Text 2" xfId="393" xr:uid="{00000000-0005-0000-0000-000089010000}"/>
    <cellStyle name="Warning Text 3" xfId="394" xr:uid="{00000000-0005-0000-0000-00008A010000}"/>
    <cellStyle name="Warning Text 4" xfId="395" xr:uid="{00000000-0005-0000-0000-00008B010000}"/>
    <cellStyle name="Warning Text 5" xfId="396" xr:uid="{00000000-0005-0000-0000-00008C010000}"/>
    <cellStyle name="Warning Text 6" xfId="397" xr:uid="{00000000-0005-0000-0000-00008D010000}"/>
    <cellStyle name="Warning Text 7" xfId="398" xr:uid="{00000000-0005-0000-0000-00008E010000}"/>
    <cellStyle name="Warning Text 8" xfId="399" xr:uid="{00000000-0005-0000-0000-00008F010000}"/>
    <cellStyle name="Warning Text 9" xfId="400" xr:uid="{00000000-0005-0000-0000-00009001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D27B-0BAA-49F6-AF7D-7BEBF6211A62}">
  <sheetPr>
    <pageSetUpPr fitToPage="1"/>
  </sheetPr>
  <dimension ref="A1:T35"/>
  <sheetViews>
    <sheetView tabSelected="1" view="pageLayout" zoomScaleNormal="100" workbookViewId="0">
      <selection activeCell="F4" sqref="F4"/>
    </sheetView>
  </sheetViews>
  <sheetFormatPr defaultColWidth="9.140625" defaultRowHeight="15" x14ac:dyDescent="0.25"/>
  <cols>
    <col min="1" max="1" width="41.42578125" style="1" customWidth="1"/>
    <col min="2" max="2" width="16.85546875" style="1" bestFit="1" customWidth="1"/>
    <col min="3" max="5" width="15.5703125" style="1" bestFit="1" customWidth="1"/>
    <col min="6" max="6" width="19.42578125" style="1" bestFit="1" customWidth="1"/>
    <col min="7" max="8" width="13.7109375" style="1" bestFit="1" customWidth="1"/>
    <col min="9" max="12" width="9.140625" style="1"/>
    <col min="13" max="13" width="16.7109375" style="1" bestFit="1" customWidth="1"/>
    <col min="14" max="14" width="11.140625" style="1" bestFit="1" customWidth="1"/>
    <col min="15" max="15" width="10" style="1" bestFit="1" customWidth="1"/>
    <col min="16" max="17" width="9.140625" style="1"/>
    <col min="18" max="19" width="11.140625" style="1" bestFit="1" customWidth="1"/>
    <col min="20" max="20" width="12" style="1" bestFit="1" customWidth="1"/>
    <col min="21" max="16384" width="9.140625" style="1"/>
  </cols>
  <sheetData>
    <row r="1" spans="1:17" x14ac:dyDescent="0.25">
      <c r="F1" s="16"/>
    </row>
    <row r="2" spans="1:17" x14ac:dyDescent="0.25">
      <c r="F2" s="16"/>
    </row>
    <row r="3" spans="1:17" x14ac:dyDescent="0.25">
      <c r="F3" s="16"/>
    </row>
    <row r="4" spans="1:17" x14ac:dyDescent="0.25">
      <c r="F4" s="16"/>
    </row>
    <row r="5" spans="1:17" ht="26.25" x14ac:dyDescent="0.4">
      <c r="A5" s="19" t="s">
        <v>20</v>
      </c>
    </row>
    <row r="7" spans="1:17" x14ac:dyDescent="0.25">
      <c r="A7" s="1" t="s">
        <v>15</v>
      </c>
    </row>
    <row r="8" spans="1:17" x14ac:dyDescent="0.25">
      <c r="A8" s="1" t="s">
        <v>23</v>
      </c>
      <c r="B8" s="3">
        <v>166223832</v>
      </c>
      <c r="D8" s="17"/>
    </row>
    <row r="9" spans="1:17" x14ac:dyDescent="0.25">
      <c r="B9" s="3"/>
      <c r="D9" s="17"/>
    </row>
    <row r="10" spans="1:17" x14ac:dyDescent="0.25">
      <c r="A10" s="1" t="s">
        <v>16</v>
      </c>
      <c r="B10" s="4">
        <f>B8-B9</f>
        <v>166223832</v>
      </c>
    </row>
    <row r="11" spans="1:17" x14ac:dyDescent="0.25">
      <c r="N11" s="5"/>
      <c r="Q11" s="5"/>
    </row>
    <row r="12" spans="1:17" x14ac:dyDescent="0.25">
      <c r="A12" s="1" t="s">
        <v>17</v>
      </c>
      <c r="B12" s="6">
        <v>1620224</v>
      </c>
      <c r="N12" s="5"/>
      <c r="Q12" s="5"/>
    </row>
    <row r="13" spans="1:17" x14ac:dyDescent="0.25">
      <c r="B13" s="6"/>
      <c r="N13" s="5"/>
      <c r="Q13" s="5"/>
    </row>
    <row r="14" spans="1:17" x14ac:dyDescent="0.25">
      <c r="A14" s="1" t="s">
        <v>0</v>
      </c>
      <c r="B14" s="6">
        <f>B12-B13</f>
        <v>1620224</v>
      </c>
      <c r="N14" s="5"/>
      <c r="Q14" s="5"/>
    </row>
    <row r="15" spans="1:17" x14ac:dyDescent="0.25">
      <c r="O15" s="7"/>
      <c r="Q15" s="5"/>
    </row>
    <row r="16" spans="1:17" x14ac:dyDescent="0.25">
      <c r="A16" s="1" t="s">
        <v>1</v>
      </c>
      <c r="B16" s="6">
        <v>1492427084</v>
      </c>
      <c r="O16" s="7"/>
    </row>
    <row r="17" spans="1:20" x14ac:dyDescent="0.25">
      <c r="B17" s="6"/>
    </row>
    <row r="18" spans="1:20" x14ac:dyDescent="0.25">
      <c r="A18" s="1" t="s">
        <v>2</v>
      </c>
      <c r="B18" s="6">
        <f>B16-B17</f>
        <v>1492427084</v>
      </c>
    </row>
    <row r="20" spans="1:20" x14ac:dyDescent="0.25">
      <c r="A20" s="1" t="s">
        <v>21</v>
      </c>
      <c r="B20" s="8">
        <v>13</v>
      </c>
      <c r="N20" s="9"/>
    </row>
    <row r="21" spans="1:20" x14ac:dyDescent="0.25">
      <c r="N21" s="9"/>
    </row>
    <row r="22" spans="1:20" x14ac:dyDescent="0.25">
      <c r="A22" s="1" t="s">
        <v>22</v>
      </c>
      <c r="B22" s="4">
        <f>ROUND(B14*B20,0)</f>
        <v>21062912</v>
      </c>
      <c r="N22" s="9"/>
    </row>
    <row r="23" spans="1:20" x14ac:dyDescent="0.25">
      <c r="N23" s="9"/>
    </row>
    <row r="24" spans="1:20" x14ac:dyDescent="0.25">
      <c r="A24" s="1" t="s">
        <v>3</v>
      </c>
      <c r="B24" s="4">
        <f>B10-B22</f>
        <v>145160920</v>
      </c>
      <c r="N24" s="9"/>
    </row>
    <row r="25" spans="1:20" ht="15.75" thickBot="1" x14ac:dyDescent="0.3"/>
    <row r="26" spans="1:20" x14ac:dyDescent="0.25">
      <c r="A26" s="1" t="s">
        <v>8</v>
      </c>
      <c r="B26" s="1" t="s">
        <v>9</v>
      </c>
      <c r="C26" s="1" t="s">
        <v>18</v>
      </c>
      <c r="D26" s="1" t="s">
        <v>10</v>
      </c>
      <c r="E26" s="1" t="s">
        <v>11</v>
      </c>
      <c r="F26" s="13" t="s">
        <v>12</v>
      </c>
    </row>
    <row r="27" spans="1:20" x14ac:dyDescent="0.25">
      <c r="A27" s="1" t="s">
        <v>5</v>
      </c>
      <c r="B27" s="18">
        <v>7.09418922780363E-3</v>
      </c>
      <c r="C27" s="2">
        <v>10587560</v>
      </c>
      <c r="D27" s="10">
        <v>2.2793016074802543</v>
      </c>
      <c r="E27" s="10">
        <v>2.5</v>
      </c>
      <c r="F27" s="14">
        <f>ROUND($F$30*E27,6)-0</f>
        <v>0.22503000000000001</v>
      </c>
      <c r="H27" s="11"/>
      <c r="R27" s="8"/>
      <c r="S27" s="5"/>
      <c r="T27" s="12"/>
    </row>
    <row r="28" spans="1:20" x14ac:dyDescent="0.25">
      <c r="A28" s="1" t="s">
        <v>4</v>
      </c>
      <c r="B28" s="18">
        <v>0.10062937439470182</v>
      </c>
      <c r="C28" s="2">
        <v>150182004</v>
      </c>
      <c r="D28" s="10">
        <v>1.2793336986292407</v>
      </c>
      <c r="E28" s="10">
        <v>1.5</v>
      </c>
      <c r="F28" s="14">
        <f>ROUND($F$30*E28,6)</f>
        <v>0.135018</v>
      </c>
      <c r="H28" s="11"/>
    </row>
    <row r="29" spans="1:20" x14ac:dyDescent="0.25">
      <c r="A29" s="1" t="s">
        <v>19</v>
      </c>
      <c r="B29" s="18">
        <v>0.10335252684200535</v>
      </c>
      <c r="C29" s="2">
        <v>154246110</v>
      </c>
      <c r="D29" s="10">
        <v>1.369716306203</v>
      </c>
      <c r="E29" s="10">
        <v>1.5</v>
      </c>
      <c r="F29" s="14">
        <f>ROUND($F$30*E29,6)</f>
        <v>0.135018</v>
      </c>
      <c r="H29" s="11"/>
      <c r="R29" s="8"/>
      <c r="S29" s="5"/>
      <c r="T29" s="12"/>
    </row>
    <row r="30" spans="1:20" x14ac:dyDescent="0.25">
      <c r="A30" s="1" t="s">
        <v>6</v>
      </c>
      <c r="B30" s="18">
        <v>0.62865062637980618</v>
      </c>
      <c r="C30" s="2">
        <v>938215221</v>
      </c>
      <c r="D30" s="10">
        <v>1</v>
      </c>
      <c r="E30" s="10">
        <v>1</v>
      </c>
      <c r="F30" s="14">
        <v>9.0011999999999995E-2</v>
      </c>
      <c r="H30" s="11"/>
    </row>
    <row r="31" spans="1:20" ht="15.75" thickBot="1" x14ac:dyDescent="0.3">
      <c r="A31" s="1" t="s">
        <v>7</v>
      </c>
      <c r="B31" s="18">
        <v>0.16027328315568304</v>
      </c>
      <c r="C31" s="2">
        <v>239196189</v>
      </c>
      <c r="D31" s="10">
        <v>0.77933073058775426</v>
      </c>
      <c r="E31" s="10">
        <v>0.8</v>
      </c>
      <c r="F31" s="15">
        <f>ROUND($F$30*E31,6)-0</f>
        <v>7.2010000000000005E-2</v>
      </c>
      <c r="H31" s="11"/>
    </row>
    <row r="33" spans="1:19" x14ac:dyDescent="0.25">
      <c r="A33" s="1" t="s">
        <v>13</v>
      </c>
      <c r="B33" s="3">
        <f>ROUND((F31*C31)+(C30*F30)+(C28*F28)+(C27*F27)+(F29*C29),0)</f>
        <v>145160940</v>
      </c>
      <c r="G33" s="3"/>
      <c r="H33" s="3"/>
      <c r="R33" s="9"/>
      <c r="S33" s="9"/>
    </row>
    <row r="34" spans="1:19" x14ac:dyDescent="0.25">
      <c r="A34" s="1" t="s">
        <v>14</v>
      </c>
      <c r="B34" s="4">
        <f>$B10-$B22-B33</f>
        <v>-20</v>
      </c>
      <c r="G34" s="4"/>
      <c r="H34" s="4"/>
    </row>
    <row r="35" spans="1:19" x14ac:dyDescent="0.25">
      <c r="F35" s="5"/>
    </row>
  </sheetData>
  <pageMargins left="0.7" right="0.7" top="0.75" bottom="0.75" header="0.3" footer="0.3"/>
  <pageSetup scale="72" orientation="portrait" r:id="rId1"/>
  <headerFooter>
    <oddHeader>&amp;R&amp;"Times New Roman,Bold"&amp;10KyPSC Case No. 2022-00372
STAFF-RHDR-01-005(b) Attachment 3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5ba878c6-b33b-4b7d-8b1a-66240161f50d">Sailers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EF3261-F72D-45BF-B023-92B456CF8B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03FBB5-05B3-4462-AA83-2246D65347B3}">
  <ds:schemaRefs>
    <ds:schemaRef ds:uri="http://purl.org/dc/elements/1.1/"/>
    <ds:schemaRef ds:uri="http://schemas.microsoft.com/office/2006/metadata/properties"/>
    <ds:schemaRef ds:uri="745fd72d-7e83-4669-aadd-86863736241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ba878c6-b33b-4b7d-8b1a-66240161f50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BD8D74-B9B6-4A28-AC2A-5BFFFBB2FC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Calc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RS-TOU-CPP Calculation Revision</dc:subject>
  <dc:creator>Donna Hendrix</dc:creator>
  <cp:lastModifiedBy>Minna</cp:lastModifiedBy>
  <cp:lastPrinted>2023-12-20T23:57:54Z</cp:lastPrinted>
  <dcterms:created xsi:type="dcterms:W3CDTF">2014-07-25T17:33:32Z</dcterms:created>
  <dcterms:modified xsi:type="dcterms:W3CDTF">2023-12-20T23:58:01Z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0x0101005C6E46BEEC65514998BA1B34889D3D88</vt:lpwstr>
  </property>
</Properties>
</file>