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STAFF 1st Set Rehearing/"/>
    </mc:Choice>
  </mc:AlternateContent>
  <xr:revisionPtr revIDLastSave="0" documentId="13_ncr:1_{75E31237-21C8-4CE7-B450-D20A635FC8AB}" xr6:coauthVersionLast="47" xr6:coauthVersionMax="47" xr10:uidLastSave="{00000000-0000-0000-0000-000000000000}"/>
  <bookViews>
    <workbookView xWindow="28680" yWindow="-120" windowWidth="24240" windowHeight="13740" xr2:uid="{00000000-000D-0000-FFFF-FFFF00000000}"/>
  </bookViews>
  <sheets>
    <sheet name="Rate Case Exp. Analysis" sheetId="1" r:id="rId1"/>
  </sheets>
  <definedNames>
    <definedName name="_xlnm._FilterDatabase" localSheetId="0" hidden="1">'Rate Case Exp. Analysis'!$A$7:$I$8</definedName>
    <definedName name="_xlnm.Print_Area" localSheetId="0">'Rate Case Exp. Analysis'!$A$1:$I$50</definedName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40" i="1"/>
  <c r="I39" i="1"/>
  <c r="I35" i="1"/>
  <c r="A39" i="1"/>
  <c r="I36" i="1"/>
  <c r="I34" i="1"/>
  <c r="A48" i="1"/>
  <c r="I44" i="1"/>
  <c r="I45" i="1"/>
  <c r="I43" i="1"/>
  <c r="I48" i="1" s="1"/>
  <c r="A30" i="1"/>
  <c r="I27" i="1"/>
  <c r="I26" i="1"/>
  <c r="I25" i="1"/>
  <c r="I13" i="1"/>
  <c r="I14" i="1"/>
  <c r="I15" i="1"/>
  <c r="I18" i="1"/>
  <c r="I17" i="1"/>
  <c r="I16" i="1"/>
  <c r="I30" i="1" l="1"/>
  <c r="I21" i="1"/>
  <c r="I22" i="1" s="1"/>
  <c r="I49" i="1" l="1"/>
  <c r="A21" i="1"/>
</calcChain>
</file>

<file path=xl/sharedStrings.xml><?xml version="1.0" encoding="utf-8"?>
<sst xmlns="http://schemas.openxmlformats.org/spreadsheetml/2006/main" count="111" uniqueCount="42">
  <si>
    <t>Document/</t>
  </si>
  <si>
    <t>Journal Entry No.</t>
  </si>
  <si>
    <t>Legal</t>
  </si>
  <si>
    <t>Duke Energy Kentucky, Inc.</t>
  </si>
  <si>
    <t>Invoice</t>
  </si>
  <si>
    <t>Date</t>
  </si>
  <si>
    <t>Payment</t>
  </si>
  <si>
    <t xml:space="preserve">Hours </t>
  </si>
  <si>
    <t>Worked</t>
  </si>
  <si>
    <t>Rate</t>
  </si>
  <si>
    <t>Per Hour</t>
  </si>
  <si>
    <t>Vendor Name / Description</t>
  </si>
  <si>
    <t>N/A</t>
  </si>
  <si>
    <t>Account 0186107</t>
  </si>
  <si>
    <t>Taft Stettinius &amp; Hollister LLP | Professional Legal Services</t>
  </si>
  <si>
    <t>Case No. 2022-00372</t>
  </si>
  <si>
    <t>Work Performed</t>
  </si>
  <si>
    <t>APACR57788</t>
  </si>
  <si>
    <t>June 2023</t>
  </si>
  <si>
    <t>APACR67084</t>
  </si>
  <si>
    <t>August 2023</t>
  </si>
  <si>
    <t>APACR84098</t>
  </si>
  <si>
    <t>November 2023</t>
  </si>
  <si>
    <t xml:space="preserve">Invoice Time Period </t>
  </si>
  <si>
    <t>04/02/2023 - 04/30/2023</t>
  </si>
  <si>
    <t>05/01/2023 - 05/31/2023</t>
  </si>
  <si>
    <t>06/01/2023 - 06/30/2023</t>
  </si>
  <si>
    <t>Total Actual Costs to Date</t>
  </si>
  <si>
    <t>11/01/2023 - 12/01/2023</t>
  </si>
  <si>
    <t>APACR34612</t>
  </si>
  <si>
    <t>December 2023</t>
  </si>
  <si>
    <t>APACR23220</t>
  </si>
  <si>
    <t>10/11/2023 - 10/31/2023</t>
  </si>
  <si>
    <t>Fee discount per agreement</t>
  </si>
  <si>
    <t>Rate case hearing travel, meals, and printing</t>
  </si>
  <si>
    <t>Total Actual Legal Costs as of filing of STAFF-DR-01-014 5th Supplemental on June 2, 2023.  Taft legal expenses billed through 4/30/2023 for services rendered through 3/31/2023.</t>
  </si>
  <si>
    <t>Electric Rate Case Expense - Outside Legal Counsel</t>
  </si>
  <si>
    <t>Discovery, Rebuttal and Prehearing work</t>
  </si>
  <si>
    <t>Pre-hearing, Hearing, and Post-hearing Brief</t>
  </si>
  <si>
    <t>Prepare Post-hearing Brief, review Intervenor Briefs, and prepare Reply Brief</t>
  </si>
  <si>
    <t>Review Order, prepare Rehearing Petition</t>
  </si>
  <si>
    <t>Prepare Rehearing Petition and Support of the Petition for Rehearing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</si>
</sst>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9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4" fontId="3" fillId="0" borderId="0" xfId="0" quotePrefix="1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" fontId="0" fillId="0" borderId="0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0" fontId="8" fillId="0" borderId="0" xfId="0" applyNumberFormat="1" applyFont="1" applyFill="1" applyBorder="1"/>
    <xf numFmtId="40" fontId="8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</cellXfs>
  <cellStyles count="3">
    <cellStyle name="Currency" xfId="1" builtinId="4"/>
    <cellStyle name="Normal" xfId="0" builtinId="0"/>
    <cellStyle name="Normal 2" xfId="2" xr:uid="{CA4F79F8-8B67-42DB-92EE-93F35E7E7CC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0"/>
  <sheetViews>
    <sheetView tabSelected="1" view="pageLayout" zoomScale="90" zoomScaleNormal="90" zoomScalePageLayoutView="90" workbookViewId="0">
      <selection activeCell="D2" sqref="D2"/>
    </sheetView>
  </sheetViews>
  <sheetFormatPr defaultColWidth="2.453125" defaultRowHeight="12.5" x14ac:dyDescent="0.25"/>
  <cols>
    <col min="1" max="1" width="14.453125" style="4" customWidth="1"/>
    <col min="2" max="2" width="11.1796875" style="4" customWidth="1"/>
    <col min="3" max="3" width="10.54296875" style="4" customWidth="1"/>
    <col min="4" max="4" width="58.1796875" style="2" customWidth="1"/>
    <col min="5" max="5" width="29.453125" style="8" customWidth="1"/>
    <col min="6" max="6" width="68.7265625" style="2" bestFit="1" customWidth="1"/>
    <col min="7" max="7" width="16.26953125" style="8" customWidth="1"/>
    <col min="8" max="8" width="12.26953125" style="28" customWidth="1"/>
    <col min="9" max="9" width="12.1796875" style="3" customWidth="1"/>
    <col min="10" max="11" width="2.1796875" style="2" customWidth="1"/>
    <col min="12" max="16384" width="2.453125" style="2"/>
  </cols>
  <sheetData>
    <row r="1" spans="1:20" ht="13" x14ac:dyDescent="0.3">
      <c r="A1" s="18" t="s">
        <v>3</v>
      </c>
      <c r="B1" s="18"/>
      <c r="C1" s="18"/>
    </row>
    <row r="2" spans="1:20" ht="13" x14ac:dyDescent="0.3">
      <c r="A2" s="18" t="s">
        <v>36</v>
      </c>
      <c r="B2" s="18"/>
      <c r="C2" s="18"/>
    </row>
    <row r="3" spans="1:20" ht="13" x14ac:dyDescent="0.3">
      <c r="A3" s="18" t="s">
        <v>15</v>
      </c>
      <c r="B3" s="18"/>
      <c r="C3" s="18"/>
    </row>
    <row r="4" spans="1:20" ht="14.5" x14ac:dyDescent="0.3">
      <c r="A4" s="18" t="s">
        <v>13</v>
      </c>
      <c r="B4" s="18"/>
      <c r="C4" s="25"/>
      <c r="I4" s="24"/>
    </row>
    <row r="5" spans="1:20" ht="13" x14ac:dyDescent="0.3">
      <c r="A5" s="5"/>
      <c r="B5" s="5"/>
      <c r="C5" s="5"/>
    </row>
    <row r="6" spans="1:20" x14ac:dyDescent="0.25">
      <c r="A6" s="7" t="s">
        <v>0</v>
      </c>
      <c r="B6" s="19" t="s">
        <v>4</v>
      </c>
      <c r="C6" s="19" t="s">
        <v>6</v>
      </c>
      <c r="D6" s="8"/>
      <c r="F6" s="8"/>
      <c r="G6" s="8" t="s">
        <v>7</v>
      </c>
      <c r="H6" s="28" t="s">
        <v>9</v>
      </c>
      <c r="I6" s="9"/>
    </row>
    <row r="7" spans="1:20" x14ac:dyDescent="0.25">
      <c r="A7" s="10" t="s">
        <v>1</v>
      </c>
      <c r="B7" s="10" t="s">
        <v>5</v>
      </c>
      <c r="C7" s="10" t="s">
        <v>5</v>
      </c>
      <c r="D7" s="11" t="s">
        <v>11</v>
      </c>
      <c r="E7" s="11" t="s">
        <v>23</v>
      </c>
      <c r="F7" s="11" t="s">
        <v>16</v>
      </c>
      <c r="G7" s="11" t="s">
        <v>8</v>
      </c>
      <c r="H7" s="29" t="s">
        <v>10</v>
      </c>
      <c r="I7" s="6" t="s">
        <v>2</v>
      </c>
    </row>
    <row r="8" spans="1:20" x14ac:dyDescent="0.25">
      <c r="A8" s="10"/>
      <c r="B8" s="10"/>
      <c r="C8" s="10"/>
      <c r="D8" s="11"/>
      <c r="E8" s="11"/>
      <c r="F8" s="11"/>
      <c r="G8" s="11"/>
      <c r="H8" s="29"/>
      <c r="I8" s="6"/>
    </row>
    <row r="9" spans="1:20" x14ac:dyDescent="0.25">
      <c r="A9" s="15"/>
      <c r="B9" s="20"/>
      <c r="C9" s="20"/>
    </row>
    <row r="10" spans="1:20" ht="13.5" thickBot="1" x14ac:dyDescent="0.35">
      <c r="A10" s="1" t="s">
        <v>35</v>
      </c>
      <c r="B10" s="22"/>
      <c r="C10" s="22"/>
      <c r="I10" s="14">
        <v>27891.934000000001</v>
      </c>
    </row>
    <row r="11" spans="1:20" ht="13" thickTop="1" x14ac:dyDescent="0.25">
      <c r="A11" s="10"/>
      <c r="B11" s="23"/>
      <c r="C11" s="23"/>
      <c r="D11" s="11"/>
      <c r="E11" s="11"/>
      <c r="F11" s="11"/>
      <c r="G11" s="11"/>
      <c r="H11" s="29"/>
      <c r="I11" s="6"/>
    </row>
    <row r="12" spans="1:20" ht="13" x14ac:dyDescent="0.3">
      <c r="A12" s="16" t="s">
        <v>18</v>
      </c>
      <c r="B12" s="16"/>
      <c r="C12" s="16"/>
    </row>
    <row r="13" spans="1:20" x14ac:dyDescent="0.25">
      <c r="A13" s="27" t="s">
        <v>17</v>
      </c>
      <c r="B13" s="26">
        <v>45071</v>
      </c>
      <c r="C13" s="26">
        <v>45100</v>
      </c>
      <c r="D13" s="17" t="s">
        <v>14</v>
      </c>
      <c r="E13" s="39" t="s">
        <v>24</v>
      </c>
      <c r="F13" s="2" t="s">
        <v>37</v>
      </c>
      <c r="G13" s="8">
        <v>33</v>
      </c>
      <c r="H13" s="32">
        <v>265</v>
      </c>
      <c r="I13" s="3">
        <f t="shared" ref="I13:I15" si="0">G13*H13</f>
        <v>8745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7" t="s">
        <v>17</v>
      </c>
      <c r="B14" s="26">
        <v>45071</v>
      </c>
      <c r="C14" s="26">
        <v>45100</v>
      </c>
      <c r="D14" s="17" t="s">
        <v>14</v>
      </c>
      <c r="E14" s="39" t="s">
        <v>24</v>
      </c>
      <c r="F14" s="2" t="s">
        <v>37</v>
      </c>
      <c r="G14" s="8">
        <v>20.2</v>
      </c>
      <c r="H14" s="32">
        <v>452</v>
      </c>
      <c r="I14" s="3">
        <f t="shared" si="0"/>
        <v>9130.4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27" t="s">
        <v>17</v>
      </c>
      <c r="B15" s="26">
        <v>45071</v>
      </c>
      <c r="C15" s="26">
        <v>45100</v>
      </c>
      <c r="D15" s="17" t="s">
        <v>14</v>
      </c>
      <c r="E15" s="39" t="s">
        <v>24</v>
      </c>
      <c r="F15" s="2" t="s">
        <v>37</v>
      </c>
      <c r="G15" s="8">
        <v>22.6</v>
      </c>
      <c r="H15" s="32">
        <v>392</v>
      </c>
      <c r="I15" s="3">
        <f t="shared" si="0"/>
        <v>8859.2000000000007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 t="s">
        <v>19</v>
      </c>
      <c r="B16" s="26">
        <v>45099</v>
      </c>
      <c r="C16" s="26">
        <v>45128</v>
      </c>
      <c r="D16" s="17" t="s">
        <v>14</v>
      </c>
      <c r="E16" s="39" t="s">
        <v>25</v>
      </c>
      <c r="F16" s="17" t="s">
        <v>38</v>
      </c>
      <c r="G16" s="8">
        <v>104.4</v>
      </c>
      <c r="H16" s="32">
        <v>265</v>
      </c>
      <c r="I16" s="3">
        <f>G16*H16</f>
        <v>27666</v>
      </c>
      <c r="K16" s="3"/>
      <c r="L16" s="3"/>
      <c r="M16" s="3"/>
      <c r="N16" s="3"/>
      <c r="P16" s="3"/>
      <c r="Q16" s="3"/>
      <c r="R16" s="3"/>
      <c r="S16" s="3"/>
      <c r="T16" s="3"/>
    </row>
    <row r="17" spans="1:20" x14ac:dyDescent="0.25">
      <c r="A17" s="27" t="s">
        <v>19</v>
      </c>
      <c r="B17" s="26">
        <v>45099</v>
      </c>
      <c r="C17" s="26">
        <v>45128</v>
      </c>
      <c r="D17" s="17" t="s">
        <v>14</v>
      </c>
      <c r="E17" s="39" t="s">
        <v>25</v>
      </c>
      <c r="F17" s="17" t="s">
        <v>38</v>
      </c>
      <c r="G17" s="8">
        <v>69.900000000000006</v>
      </c>
      <c r="H17" s="32">
        <v>452</v>
      </c>
      <c r="I17" s="3">
        <f>G17*H17</f>
        <v>31594.800000000003</v>
      </c>
      <c r="K17" s="3"/>
      <c r="L17" s="3"/>
      <c r="M17" s="3"/>
      <c r="N17" s="3"/>
      <c r="P17" s="3"/>
      <c r="Q17" s="3"/>
      <c r="R17" s="3"/>
      <c r="S17" s="3"/>
      <c r="T17" s="3"/>
    </row>
    <row r="18" spans="1:20" x14ac:dyDescent="0.25">
      <c r="A18" s="27" t="s">
        <v>19</v>
      </c>
      <c r="B18" s="26">
        <v>45099</v>
      </c>
      <c r="C18" s="26">
        <v>45128</v>
      </c>
      <c r="D18" s="17" t="s">
        <v>14</v>
      </c>
      <c r="E18" s="39" t="s">
        <v>25</v>
      </c>
      <c r="F18" s="17" t="s">
        <v>38</v>
      </c>
      <c r="G18" s="8">
        <v>84</v>
      </c>
      <c r="H18" s="32">
        <v>392</v>
      </c>
      <c r="I18" s="3">
        <f>G18*H18</f>
        <v>32928</v>
      </c>
      <c r="K18" s="3"/>
      <c r="L18" s="3"/>
      <c r="M18" s="3"/>
      <c r="N18" s="3"/>
      <c r="P18" s="3"/>
      <c r="Q18" s="3"/>
      <c r="R18" s="3"/>
      <c r="S18" s="3"/>
      <c r="T18" s="3"/>
    </row>
    <row r="19" spans="1:20" x14ac:dyDescent="0.25">
      <c r="A19" s="27" t="s">
        <v>19</v>
      </c>
      <c r="B19" s="26">
        <v>45099</v>
      </c>
      <c r="C19" s="26">
        <v>45128</v>
      </c>
      <c r="D19" s="17" t="s">
        <v>14</v>
      </c>
      <c r="E19" s="39" t="s">
        <v>25</v>
      </c>
      <c r="F19" s="2" t="s">
        <v>34</v>
      </c>
      <c r="G19" s="8" t="s">
        <v>12</v>
      </c>
      <c r="H19" s="32" t="s">
        <v>12</v>
      </c>
      <c r="I19" s="3">
        <v>6134.12</v>
      </c>
      <c r="K19" s="3"/>
      <c r="L19" s="3"/>
      <c r="M19" s="3"/>
      <c r="N19" s="3"/>
      <c r="P19" s="3"/>
      <c r="Q19" s="3"/>
      <c r="R19" s="3"/>
      <c r="S19" s="3"/>
      <c r="T19" s="3"/>
    </row>
    <row r="20" spans="1:20" x14ac:dyDescent="0.25">
      <c r="A20" s="15"/>
      <c r="B20" s="20"/>
      <c r="C20" s="20"/>
      <c r="I20" s="13"/>
    </row>
    <row r="21" spans="1:20" ht="13" x14ac:dyDescent="0.3">
      <c r="A21" s="12" t="str">
        <f>"Total "&amp;A12</f>
        <v>Total June 2023</v>
      </c>
      <c r="B21" s="21"/>
      <c r="C21" s="21"/>
      <c r="I21" s="13">
        <f>SUM(I13:I19)</f>
        <v>125057.52</v>
      </c>
    </row>
    <row r="22" spans="1:20" ht="13.5" thickBot="1" x14ac:dyDescent="0.35">
      <c r="A22" s="1" t="s">
        <v>27</v>
      </c>
      <c r="B22" s="22"/>
      <c r="C22" s="22"/>
      <c r="I22" s="14">
        <f>+I21+I10</f>
        <v>152949.454</v>
      </c>
    </row>
    <row r="23" spans="1:20" ht="13" thickTop="1" x14ac:dyDescent="0.25">
      <c r="A23" s="10"/>
      <c r="B23" s="23"/>
      <c r="C23" s="23"/>
      <c r="D23" s="11"/>
      <c r="E23" s="11"/>
      <c r="F23" s="11"/>
      <c r="G23" s="11"/>
      <c r="H23" s="29"/>
      <c r="I23" s="6"/>
    </row>
    <row r="24" spans="1:20" ht="13" x14ac:dyDescent="0.3">
      <c r="A24" s="16" t="s">
        <v>20</v>
      </c>
      <c r="B24" s="16"/>
      <c r="C24" s="16"/>
      <c r="F24" s="8"/>
      <c r="G24" s="32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 t="s">
        <v>21</v>
      </c>
      <c r="B25" s="26">
        <v>45135</v>
      </c>
      <c r="C25" s="26">
        <v>45146</v>
      </c>
      <c r="D25" s="17" t="s">
        <v>14</v>
      </c>
      <c r="E25" s="39" t="s">
        <v>26</v>
      </c>
      <c r="F25" s="2" t="s">
        <v>39</v>
      </c>
      <c r="G25" s="8">
        <v>27.6</v>
      </c>
      <c r="H25" s="32">
        <v>265</v>
      </c>
      <c r="I25" s="3">
        <f>G25*H25</f>
        <v>7314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 t="s">
        <v>21</v>
      </c>
      <c r="B26" s="26">
        <v>45135</v>
      </c>
      <c r="C26" s="26">
        <v>45146</v>
      </c>
      <c r="D26" s="17" t="s">
        <v>14</v>
      </c>
      <c r="E26" s="39" t="s">
        <v>26</v>
      </c>
      <c r="F26" s="2" t="s">
        <v>39</v>
      </c>
      <c r="G26" s="8">
        <v>8.3000000000000007</v>
      </c>
      <c r="H26" s="32">
        <v>452</v>
      </c>
      <c r="I26" s="3">
        <f>G26*H26</f>
        <v>3751.6000000000004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 t="s">
        <v>21</v>
      </c>
      <c r="B27" s="26">
        <v>45135</v>
      </c>
      <c r="C27" s="26">
        <v>45146</v>
      </c>
      <c r="D27" s="17" t="s">
        <v>14</v>
      </c>
      <c r="E27" s="39" t="s">
        <v>26</v>
      </c>
      <c r="F27" s="2" t="s">
        <v>39</v>
      </c>
      <c r="G27" s="8">
        <v>15.5</v>
      </c>
      <c r="H27" s="32">
        <v>392</v>
      </c>
      <c r="I27" s="3">
        <f>G27*H27</f>
        <v>6076</v>
      </c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 t="s">
        <v>21</v>
      </c>
      <c r="B28" s="26">
        <v>45135</v>
      </c>
      <c r="C28" s="26">
        <v>45146</v>
      </c>
      <c r="D28" s="17" t="s">
        <v>14</v>
      </c>
      <c r="E28" s="39" t="s">
        <v>26</v>
      </c>
      <c r="F28" s="2" t="s">
        <v>33</v>
      </c>
      <c r="G28" s="8" t="s">
        <v>12</v>
      </c>
      <c r="H28" s="8" t="s">
        <v>12</v>
      </c>
      <c r="I28" s="3">
        <v>-514.25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G29" s="30"/>
      <c r="H29" s="31"/>
      <c r="I29" s="38"/>
    </row>
    <row r="30" spans="1:20" ht="13" x14ac:dyDescent="0.3">
      <c r="A30" s="12" t="str">
        <f>"Total "&amp;A24</f>
        <v>Total August 2023</v>
      </c>
      <c r="B30" s="16"/>
      <c r="C30" s="16"/>
      <c r="F30" s="8"/>
      <c r="G30" s="32"/>
      <c r="H30" s="3"/>
      <c r="I30" s="13">
        <f>SUM(I25:I28)</f>
        <v>16627.349999999999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5" thickBot="1" x14ac:dyDescent="0.35">
      <c r="A31" s="1" t="s">
        <v>27</v>
      </c>
      <c r="G31" s="30"/>
      <c r="H31" s="31"/>
      <c r="I31" s="14">
        <f>+I30+I22</f>
        <v>169576.804</v>
      </c>
    </row>
    <row r="32" spans="1:20" ht="13" thickTop="1" x14ac:dyDescent="0.25">
      <c r="A32" s="33"/>
      <c r="B32" s="33"/>
      <c r="C32" s="33"/>
      <c r="D32" s="34"/>
      <c r="E32" s="40"/>
      <c r="F32" s="34"/>
      <c r="G32" s="35"/>
      <c r="H32" s="36"/>
      <c r="I32" s="37"/>
    </row>
    <row r="33" spans="1:9" ht="13" x14ac:dyDescent="0.3">
      <c r="A33" s="16" t="s">
        <v>22</v>
      </c>
    </row>
    <row r="34" spans="1:9" x14ac:dyDescent="0.25">
      <c r="A34" s="4" t="s">
        <v>31</v>
      </c>
      <c r="B34" s="26">
        <v>45237</v>
      </c>
      <c r="C34" s="26">
        <v>45239</v>
      </c>
      <c r="D34" s="17" t="s">
        <v>14</v>
      </c>
      <c r="E34" s="8" t="s">
        <v>32</v>
      </c>
      <c r="F34" s="17" t="s">
        <v>40</v>
      </c>
      <c r="G34" s="8">
        <v>24.1</v>
      </c>
      <c r="H34" s="28">
        <v>260.3</v>
      </c>
      <c r="I34" s="3">
        <f>G34*H34</f>
        <v>6273.2300000000005</v>
      </c>
    </row>
    <row r="35" spans="1:9" x14ac:dyDescent="0.25">
      <c r="A35" s="4" t="s">
        <v>31</v>
      </c>
      <c r="B35" s="26">
        <v>45237</v>
      </c>
      <c r="C35" s="26">
        <v>45239</v>
      </c>
      <c r="D35" s="17" t="s">
        <v>14</v>
      </c>
      <c r="E35" s="8" t="s">
        <v>32</v>
      </c>
      <c r="F35" s="17" t="s">
        <v>40</v>
      </c>
      <c r="G35" s="8">
        <v>4.4000000000000004</v>
      </c>
      <c r="H35" s="28">
        <v>460.27</v>
      </c>
      <c r="I35" s="3">
        <f>G35*H35-0.01</f>
        <v>2025.1780000000001</v>
      </c>
    </row>
    <row r="36" spans="1:9" x14ac:dyDescent="0.25">
      <c r="A36" s="4" t="s">
        <v>31</v>
      </c>
      <c r="B36" s="26">
        <v>45237</v>
      </c>
      <c r="C36" s="26">
        <v>45239</v>
      </c>
      <c r="D36" s="17" t="s">
        <v>14</v>
      </c>
      <c r="E36" s="8" t="s">
        <v>32</v>
      </c>
      <c r="F36" s="17" t="s">
        <v>40</v>
      </c>
      <c r="G36" s="8">
        <v>2.2000000000000002</v>
      </c>
      <c r="H36" s="28">
        <v>406.12</v>
      </c>
      <c r="I36" s="3">
        <f t="shared" ref="I36" si="1">G36*H36</f>
        <v>893.46400000000006</v>
      </c>
    </row>
    <row r="37" spans="1:9" x14ac:dyDescent="0.25">
      <c r="A37" s="4" t="s">
        <v>31</v>
      </c>
      <c r="B37" s="26">
        <v>45237</v>
      </c>
      <c r="C37" s="26">
        <v>45239</v>
      </c>
      <c r="D37" s="17" t="s">
        <v>14</v>
      </c>
      <c r="E37" s="8" t="s">
        <v>32</v>
      </c>
      <c r="F37" s="2" t="s">
        <v>33</v>
      </c>
      <c r="G37" s="8" t="s">
        <v>12</v>
      </c>
      <c r="H37" s="28" t="s">
        <v>12</v>
      </c>
      <c r="I37" s="3">
        <v>-967.57</v>
      </c>
    </row>
    <row r="38" spans="1:9" x14ac:dyDescent="0.25">
      <c r="I38" s="13"/>
    </row>
    <row r="39" spans="1:9" ht="13" x14ac:dyDescent="0.3">
      <c r="A39" s="12" t="str">
        <f>"Total "&amp;A33</f>
        <v>Total November 2023</v>
      </c>
      <c r="B39" s="21"/>
      <c r="C39" s="21"/>
      <c r="I39" s="13">
        <f>SUM(I34:I37)</f>
        <v>8224.3020000000015</v>
      </c>
    </row>
    <row r="40" spans="1:9" ht="13.5" thickBot="1" x14ac:dyDescent="0.35">
      <c r="A40" s="1" t="s">
        <v>27</v>
      </c>
      <c r="B40" s="22"/>
      <c r="C40" s="22"/>
      <c r="I40" s="14">
        <f>+I39+I31</f>
        <v>177801.106</v>
      </c>
    </row>
    <row r="41" spans="1:9" ht="13" thickTop="1" x14ac:dyDescent="0.25"/>
    <row r="42" spans="1:9" ht="13" x14ac:dyDescent="0.3">
      <c r="A42" s="16" t="s">
        <v>30</v>
      </c>
    </row>
    <row r="43" spans="1:9" x14ac:dyDescent="0.25">
      <c r="A43" s="4" t="s">
        <v>29</v>
      </c>
      <c r="B43" s="26">
        <v>45264</v>
      </c>
      <c r="C43" s="26">
        <v>45267</v>
      </c>
      <c r="D43" s="17" t="s">
        <v>14</v>
      </c>
      <c r="E43" s="8" t="s">
        <v>28</v>
      </c>
      <c r="F43" s="17" t="s">
        <v>41</v>
      </c>
      <c r="G43" s="8">
        <v>23.9</v>
      </c>
      <c r="H43" s="28">
        <v>277.39999999999998</v>
      </c>
      <c r="I43" s="3">
        <f>G43*H43</f>
        <v>6629.8599999999988</v>
      </c>
    </row>
    <row r="44" spans="1:9" x14ac:dyDescent="0.25">
      <c r="A44" s="4" t="s">
        <v>29</v>
      </c>
      <c r="B44" s="26">
        <v>45264</v>
      </c>
      <c r="C44" s="26">
        <v>45267</v>
      </c>
      <c r="D44" s="17" t="s">
        <v>14</v>
      </c>
      <c r="E44" s="8" t="s">
        <v>28</v>
      </c>
      <c r="F44" s="17" t="s">
        <v>41</v>
      </c>
      <c r="G44" s="8">
        <v>6.4</v>
      </c>
      <c r="H44" s="28">
        <v>510</v>
      </c>
      <c r="I44" s="3">
        <f t="shared" ref="I44:I45" si="2">G44*H44</f>
        <v>3264</v>
      </c>
    </row>
    <row r="45" spans="1:9" x14ac:dyDescent="0.25">
      <c r="A45" s="4" t="s">
        <v>29</v>
      </c>
      <c r="B45" s="26">
        <v>45264</v>
      </c>
      <c r="C45" s="26">
        <v>45267</v>
      </c>
      <c r="D45" s="17" t="s">
        <v>14</v>
      </c>
      <c r="E45" s="8" t="s">
        <v>28</v>
      </c>
      <c r="F45" s="17" t="s">
        <v>41</v>
      </c>
      <c r="G45" s="8">
        <v>2.5</v>
      </c>
      <c r="H45" s="28">
        <v>450</v>
      </c>
      <c r="I45" s="3">
        <f t="shared" si="2"/>
        <v>1125</v>
      </c>
    </row>
    <row r="46" spans="1:9" x14ac:dyDescent="0.25">
      <c r="A46" s="4" t="s">
        <v>29</v>
      </c>
      <c r="B46" s="26">
        <v>45264</v>
      </c>
      <c r="C46" s="26">
        <v>45267</v>
      </c>
      <c r="D46" s="17" t="s">
        <v>14</v>
      </c>
      <c r="E46" s="8" t="s">
        <v>28</v>
      </c>
      <c r="F46" s="2" t="s">
        <v>33</v>
      </c>
      <c r="G46" s="8" t="s">
        <v>12</v>
      </c>
      <c r="H46" s="28" t="s">
        <v>12</v>
      </c>
      <c r="I46" s="3">
        <v>-1101.8900000000001</v>
      </c>
    </row>
    <row r="47" spans="1:9" x14ac:dyDescent="0.25">
      <c r="I47" s="13"/>
    </row>
    <row r="48" spans="1:9" ht="13" x14ac:dyDescent="0.3">
      <c r="A48" s="12" t="str">
        <f>"Total "&amp;A42</f>
        <v>Total December 2023</v>
      </c>
      <c r="B48" s="21"/>
      <c r="C48" s="21"/>
      <c r="I48" s="13">
        <f>SUM(I43:I46)</f>
        <v>9916.9699999999993</v>
      </c>
    </row>
    <row r="49" spans="1:9" ht="13.5" thickBot="1" x14ac:dyDescent="0.35">
      <c r="A49" s="1" t="s">
        <v>27</v>
      </c>
      <c r="B49" s="22"/>
      <c r="C49" s="22"/>
      <c r="I49" s="14">
        <f>+I48+I40</f>
        <v>187718.076</v>
      </c>
    </row>
    <row r="50" spans="1:9" ht="13" thickTop="1" x14ac:dyDescent="0.25"/>
  </sheetData>
  <phoneticPr fontId="0" type="noConversion"/>
  <printOptions horizontalCentered="1"/>
  <pageMargins left="0.1" right="0.1" top="0.75" bottom="0" header="0.25" footer="0.25"/>
  <pageSetup scale="59" orientation="landscape" r:id="rId1"/>
  <headerFooter>
    <oddHeader xml:space="preserve">&amp;R&amp;"Times New Roman,Bold"KyPSC Case No. 2022-00372
STAFF-RHDR-01-004 Attachment 
Page &amp;P of &amp;N&amp;"Times New Roman,Regular"
</oddHeader>
  </headerFooter>
  <ignoredErrors>
    <ignoredError sqref="I3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74309-57BF-416A-81B9-420713DC545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45fd72d-7e83-4669-aadd-86863736241e"/>
    <ds:schemaRef ds:uri="http://schemas.openxmlformats.org/package/2006/metadata/core-properties"/>
    <ds:schemaRef ds:uri="http://schemas.microsoft.com/office/infopath/2007/PartnerControls"/>
    <ds:schemaRef ds:uri="5ba878c6-b33b-4b7d-8b1a-66240161f50d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54FCF5-9A56-4723-BD48-0673BE27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STAFF-RHDR-01-004 Attachment</dc:title>
  <dc:subject>Rate Case Expenses</dc:subject>
  <dc:creator>t10555</dc:creator>
  <cp:lastModifiedBy>D'Ascenzo, Rocco</cp:lastModifiedBy>
  <cp:lastPrinted>2023-12-18T17:54:26Z</cp:lastPrinted>
  <dcterms:created xsi:type="dcterms:W3CDTF">2002-05-09T15:21:11Z</dcterms:created>
  <dcterms:modified xsi:type="dcterms:W3CDTF">2023-12-21T15:42:10Z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