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22KYGRC/KyPSC Case No 202200xxx KY Electric Rate Case/Rehearing Discovery/AG's 1st Set Rehearing/"/>
    </mc:Choice>
  </mc:AlternateContent>
  <xr:revisionPtr revIDLastSave="0" documentId="13_ncr:1_{992F927E-6345-4A67-B1A3-4F36DEC398B0}" xr6:coauthVersionLast="47" xr6:coauthVersionMax="47" xr10:uidLastSave="{00000000-0000-0000-0000-000000000000}"/>
  <bookViews>
    <workbookView xWindow="-120" yWindow="-120" windowWidth="29040" windowHeight="15840" xr2:uid="{B69E0FA1-C2A4-46C7-BD5A-D7A03CFA6EB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48" i="1" l="1"/>
  <c r="AA22" i="1"/>
  <c r="W22" i="1"/>
  <c r="W50" i="1" l="1"/>
  <c r="S22" i="1"/>
  <c r="AA48" i="1"/>
  <c r="AA50" i="1" s="1"/>
  <c r="S48" i="1" l="1"/>
  <c r="S50" i="1" s="1"/>
  <c r="O48" i="1"/>
  <c r="M48" i="1"/>
  <c r="K48" i="1"/>
  <c r="I48" i="1"/>
  <c r="O22" i="1"/>
  <c r="O50" i="1" s="1"/>
  <c r="Q50" i="1" s="1"/>
  <c r="M22" i="1"/>
  <c r="K22" i="1"/>
  <c r="K50" i="1" s="1"/>
  <c r="I22" i="1"/>
  <c r="I50" i="1" s="1"/>
  <c r="M50" i="1" l="1"/>
  <c r="Q22" i="1"/>
  <c r="Q48" i="1"/>
</calcChain>
</file>

<file path=xl/sharedStrings.xml><?xml version="1.0" encoding="utf-8"?>
<sst xmlns="http://schemas.openxmlformats.org/spreadsheetml/2006/main" count="111" uniqueCount="88">
  <si>
    <t>DUKE ENERGY KENTUCKY</t>
  </si>
  <si>
    <t>ANNUAL DEPRECIATION ACCRUAL RATES BY COMPONENT RELATED TO ELECTRIC PLANT AS OF DECEMBER 31, 2021</t>
  </si>
  <si>
    <t>NET</t>
  </si>
  <si>
    <t>ORIGINAL COST</t>
  </si>
  <si>
    <t>BOOK</t>
  </si>
  <si>
    <t>CALCULATED</t>
  </si>
  <si>
    <t>CAPITAL</t>
  </si>
  <si>
    <t>COST OF</t>
  </si>
  <si>
    <t>GROSS</t>
  </si>
  <si>
    <t>SURVIVOR</t>
  </si>
  <si>
    <t>SALVAGE</t>
  </si>
  <si>
    <t xml:space="preserve">   </t>
  </si>
  <si>
    <t>AS OF</t>
  </si>
  <si>
    <t xml:space="preserve"> </t>
  </si>
  <si>
    <t>DEPRECIATION</t>
  </si>
  <si>
    <t>FUTURE</t>
  </si>
  <si>
    <t>ANNUAL ACCRUAL</t>
  </si>
  <si>
    <t>RECOVERY</t>
  </si>
  <si>
    <t>REMOVAL</t>
  </si>
  <si>
    <t>ACCOUNT</t>
  </si>
  <si>
    <t>CURVE</t>
  </si>
  <si>
    <t>PERCENT</t>
  </si>
  <si>
    <t>DECEMBER 31, 2021</t>
  </si>
  <si>
    <t>RESERVE</t>
  </si>
  <si>
    <t>ACCRUALS</t>
  </si>
  <si>
    <t>AMOUNT</t>
  </si>
  <si>
    <t>RATE</t>
  </si>
  <si>
    <t>(1)</t>
  </si>
  <si>
    <t>(2)</t>
  </si>
  <si>
    <t>(3)</t>
  </si>
  <si>
    <t>(4)</t>
  </si>
  <si>
    <t>(5)</t>
  </si>
  <si>
    <t>(6)</t>
  </si>
  <si>
    <t>(7)</t>
  </si>
  <si>
    <t>TRANSMISSION PLANT</t>
  </si>
  <si>
    <t>RIGHTS OF WAY</t>
  </si>
  <si>
    <t>75-R4</t>
  </si>
  <si>
    <t>STRUCTURES AND IMPROVEMENTS</t>
  </si>
  <si>
    <t>70-R2.5</t>
  </si>
  <si>
    <t>STATION EQUIPMENT</t>
  </si>
  <si>
    <t>50-R1</t>
  </si>
  <si>
    <t>STATION EQUIPMENT - STEP UP</t>
  </si>
  <si>
    <t>50-R3</t>
  </si>
  <si>
    <t>STATION EQUIPMENT - MAJOR</t>
  </si>
  <si>
    <t>60-R2.5</t>
  </si>
  <si>
    <t>STATION EQUIPMENT - STEP UP EQUIPMENT</t>
  </si>
  <si>
    <t>40-R2.5</t>
  </si>
  <si>
    <t>POLES AND FIXTURES</t>
  </si>
  <si>
    <t>55-R1</t>
  </si>
  <si>
    <t>OVERHEAD CONDUCTORS AND DEVICES</t>
  </si>
  <si>
    <t>OVERHEAD CONDUCTORS AND DEVICES - CLEARING AND RIGHT OF WAY</t>
  </si>
  <si>
    <t>65-R3</t>
  </si>
  <si>
    <t>TOTAL TRANSMISSION PLANT</t>
  </si>
  <si>
    <t>DISTRIBUTION PLANT</t>
  </si>
  <si>
    <t>32-R0.5</t>
  </si>
  <si>
    <t>POLES, TOWERS AND FIXTURES</t>
  </si>
  <si>
    <t>55-R0.5</t>
  </si>
  <si>
    <t>53-O1</t>
  </si>
  <si>
    <t>UNDERGROUND CONDUIT</t>
  </si>
  <si>
    <t>75-R3</t>
  </si>
  <si>
    <t>UNDERGROUND CONDUCTORS AND DEVICES</t>
  </si>
  <si>
    <t>56-R2</t>
  </si>
  <si>
    <t>LINE TRANSFORMERS</t>
  </si>
  <si>
    <t>48-R0.5</t>
  </si>
  <si>
    <t>LINE TRANSFORMERS - CUSTOMER</t>
  </si>
  <si>
    <t>55-R1.5</t>
  </si>
  <si>
    <t>SERVICES - UNDERGROUND</t>
  </si>
  <si>
    <t>SERVICES - OVERHEAD</t>
  </si>
  <si>
    <t>60-R1</t>
  </si>
  <si>
    <t>METERS AND METERING EQUIPMENT</t>
  </si>
  <si>
    <t>24-L1</t>
  </si>
  <si>
    <t>UoF METERS</t>
  </si>
  <si>
    <t>15-S2.5</t>
  </si>
  <si>
    <t>CUSTOMERS' AREA LIGHTING</t>
  </si>
  <si>
    <t>20-S0.5</t>
  </si>
  <si>
    <t>COMPANY-OWNED OUTDOOR LIGHTING</t>
  </si>
  <si>
    <t>11-R2</t>
  </si>
  <si>
    <t>LEASED PROPERTY ON CUSTOMERS' PREMISES</t>
  </si>
  <si>
    <t>30-L3</t>
  </si>
  <si>
    <t>STREET LIGHTING - OVERHEAD</t>
  </si>
  <si>
    <t>34-L0.5</t>
  </si>
  <si>
    <t>STREET LIGHTING - BOULEVARD</t>
  </si>
  <si>
    <t>STREET LIGHTING - CUSTOMER POLES</t>
  </si>
  <si>
    <t>25-L0</t>
  </si>
  <si>
    <t>TOTAL DISTRIBUTION PLANT</t>
  </si>
  <si>
    <t>TOTAL TRANSMISSION AND DISTRIBUTION PLANT</t>
  </si>
  <si>
    <t xml:space="preserve">SUMMARY OF ESTIMATED SURVIVOR CURVE, NET SALVAGE PERCENT, ORIGINAL COST,  BOOK DEPRECIATION RESERVE AND CALCULATED </t>
  </si>
  <si>
    <t>(8)=(7)/(4)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</si>
</sst>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_);\(0\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</cellStyleXfs>
  <cellXfs count="53">
    <xf numFmtId="0" fontId="0" fillId="0" borderId="0" xfId="0"/>
    <xf numFmtId="2" fontId="3" fillId="0" borderId="0" xfId="2" applyNumberFormat="1" applyFont="1" applyAlignment="1">
      <alignment horizontal="centerContinuous"/>
    </xf>
    <xf numFmtId="1" fontId="3" fillId="0" borderId="0" xfId="2" applyNumberFormat="1" applyFont="1" applyAlignment="1">
      <alignment horizontal="centerContinuous"/>
    </xf>
    <xf numFmtId="37" fontId="3" fillId="0" borderId="0" xfId="2" applyNumberFormat="1" applyFont="1" applyAlignment="1">
      <alignment horizontal="center"/>
    </xf>
    <xf numFmtId="39" fontId="3" fillId="0" borderId="0" xfId="2" applyNumberFormat="1" applyFont="1" applyAlignment="1">
      <alignment horizontal="centerContinuous"/>
    </xf>
    <xf numFmtId="0" fontId="3" fillId="0" borderId="0" xfId="2" applyFont="1" applyAlignment="1">
      <alignment horizontal="centerContinuous"/>
    </xf>
    <xf numFmtId="0" fontId="3" fillId="0" borderId="0" xfId="2" applyFont="1" applyAlignment="1">
      <alignment horizontal="center"/>
    </xf>
    <xf numFmtId="0" fontId="3" fillId="0" borderId="1" xfId="2" applyFont="1" applyBorder="1" applyAlignment="1">
      <alignment horizontal="centerContinuous"/>
    </xf>
    <xf numFmtId="39" fontId="3" fillId="0" borderId="0" xfId="2" quotePrefix="1" applyNumberFormat="1" applyFont="1" applyAlignment="1">
      <alignment horizontal="centerContinuous"/>
    </xf>
    <xf numFmtId="0" fontId="3" fillId="0" borderId="1" xfId="0" applyFont="1" applyBorder="1" applyAlignment="1">
      <alignment horizontal="center"/>
    </xf>
    <xf numFmtId="1" fontId="3" fillId="0" borderId="0" xfId="2" applyNumberFormat="1" applyFont="1"/>
    <xf numFmtId="0" fontId="3" fillId="0" borderId="0" xfId="2" applyFont="1"/>
    <xf numFmtId="0" fontId="3" fillId="0" borderId="2" xfId="2" applyFont="1" applyBorder="1" applyAlignment="1">
      <alignment horizontal="center"/>
    </xf>
    <xf numFmtId="37" fontId="3" fillId="0" borderId="2" xfId="2" applyNumberFormat="1" applyFont="1" applyBorder="1" applyAlignment="1">
      <alignment horizontal="center"/>
    </xf>
    <xf numFmtId="39" fontId="3" fillId="0" borderId="2" xfId="2" applyNumberFormat="1" applyFont="1" applyBorder="1" applyAlignment="1">
      <alignment horizontal="centerContinuous"/>
    </xf>
    <xf numFmtId="37" fontId="3" fillId="0" borderId="0" xfId="2" applyNumberFormat="1" applyFont="1"/>
    <xf numFmtId="0" fontId="3" fillId="0" borderId="2" xfId="2" quotePrefix="1" applyFont="1" applyBorder="1" applyAlignment="1">
      <alignment horizontal="center"/>
    </xf>
    <xf numFmtId="164" fontId="3" fillId="0" borderId="0" xfId="2" applyNumberFormat="1" applyFont="1" applyAlignment="1">
      <alignment horizontal="center"/>
    </xf>
    <xf numFmtId="0" fontId="3" fillId="0" borderId="0" xfId="2" applyFont="1" applyAlignment="1">
      <alignment horizontal="left"/>
    </xf>
    <xf numFmtId="39" fontId="3" fillId="0" borderId="0" xfId="2" applyNumberFormat="1" applyFont="1"/>
    <xf numFmtId="3" fontId="2" fillId="0" borderId="0" xfId="3" applyNumberFormat="1" applyFont="1"/>
    <xf numFmtId="43" fontId="3" fillId="0" borderId="0" xfId="2" applyNumberFormat="1" applyFont="1"/>
    <xf numFmtId="3" fontId="3" fillId="0" borderId="0" xfId="3" applyNumberFormat="1" applyFont="1"/>
    <xf numFmtId="0" fontId="3" fillId="0" borderId="0" xfId="2" applyFont="1" applyBorder="1" applyAlignment="1">
      <alignment horizontal="centerContinuous"/>
    </xf>
    <xf numFmtId="37" fontId="3" fillId="0" borderId="3" xfId="2" applyNumberFormat="1" applyFont="1" applyBorder="1" applyAlignment="1">
      <alignment horizontal="center"/>
    </xf>
    <xf numFmtId="0" fontId="2" fillId="0" borderId="0" xfId="2" applyFont="1" applyAlignment="1">
      <alignment horizontal="centerContinuous"/>
    </xf>
    <xf numFmtId="37" fontId="2" fillId="0" borderId="0" xfId="2" applyNumberFormat="1" applyFont="1" applyAlignment="1">
      <alignment horizontal="centerContinuous"/>
    </xf>
    <xf numFmtId="39" fontId="2" fillId="0" borderId="0" xfId="2" applyNumberFormat="1" applyFont="1" applyAlignment="1">
      <alignment horizontal="centerContinuous"/>
    </xf>
    <xf numFmtId="1" fontId="2" fillId="0" borderId="0" xfId="2" applyNumberFormat="1" applyFont="1"/>
    <xf numFmtId="0" fontId="2" fillId="0" borderId="0" xfId="2" applyFont="1"/>
    <xf numFmtId="0" fontId="2" fillId="0" borderId="0" xfId="2" applyFont="1" applyAlignment="1">
      <alignment horizontal="center"/>
    </xf>
    <xf numFmtId="37" fontId="2" fillId="0" borderId="0" xfId="2" applyNumberFormat="1" applyFont="1"/>
    <xf numFmtId="39" fontId="2" fillId="0" borderId="0" xfId="2" applyNumberFormat="1" applyFont="1"/>
    <xf numFmtId="37" fontId="2" fillId="0" borderId="0" xfId="2" applyNumberFormat="1" applyFont="1" applyAlignment="1">
      <alignment horizontal="center"/>
    </xf>
    <xf numFmtId="0" fontId="2" fillId="0" borderId="0" xfId="2" applyFont="1" applyAlignment="1">
      <alignment horizontal="left"/>
    </xf>
    <xf numFmtId="1" fontId="2" fillId="0" borderId="0" xfId="2" applyNumberFormat="1" applyFont="1" applyAlignment="1">
      <alignment horizontal="center"/>
    </xf>
    <xf numFmtId="43" fontId="2" fillId="0" borderId="0" xfId="2" applyNumberFormat="1" applyFont="1"/>
    <xf numFmtId="39" fontId="2" fillId="0" borderId="1" xfId="2" applyNumberFormat="1" applyFont="1" applyBorder="1"/>
    <xf numFmtId="37" fontId="2" fillId="0" borderId="1" xfId="2" applyNumberFormat="1" applyFont="1" applyBorder="1"/>
    <xf numFmtId="43" fontId="2" fillId="0" borderId="0" xfId="2" quotePrefix="1" applyNumberFormat="1" applyFont="1" applyAlignment="1">
      <alignment horizontal="right"/>
    </xf>
    <xf numFmtId="0" fontId="5" fillId="0" borderId="0" xfId="0" applyFont="1"/>
    <xf numFmtId="39" fontId="5" fillId="0" borderId="0" xfId="0" applyNumberFormat="1" applyFont="1"/>
    <xf numFmtId="0" fontId="3" fillId="0" borderId="4" xfId="2" applyFont="1" applyBorder="1"/>
    <xf numFmtId="39" fontId="3" fillId="0" borderId="4" xfId="2" applyNumberFormat="1" applyFont="1" applyBorder="1"/>
    <xf numFmtId="165" fontId="2" fillId="0" borderId="0" xfId="1" applyNumberFormat="1" applyFont="1"/>
    <xf numFmtId="37" fontId="2" fillId="0" borderId="4" xfId="2" applyNumberFormat="1" applyFont="1" applyBorder="1"/>
    <xf numFmtId="0" fontId="6" fillId="0" borderId="0" xfId="0" applyFont="1"/>
    <xf numFmtId="39" fontId="3" fillId="0" borderId="1" xfId="2" applyNumberFormat="1" applyFont="1" applyBorder="1"/>
    <xf numFmtId="37" fontId="3" fillId="0" borderId="1" xfId="2" applyNumberFormat="1" applyFont="1" applyBorder="1"/>
    <xf numFmtId="39" fontId="3" fillId="0" borderId="5" xfId="2" applyNumberFormat="1" applyFont="1" applyBorder="1"/>
    <xf numFmtId="37" fontId="3" fillId="0" borderId="5" xfId="2" applyNumberFormat="1" applyFont="1" applyBorder="1"/>
    <xf numFmtId="43" fontId="5" fillId="0" borderId="0" xfId="0" applyNumberFormat="1" applyFont="1"/>
    <xf numFmtId="165" fontId="5" fillId="0" borderId="0" xfId="0" applyNumberFormat="1" applyFont="1"/>
  </cellXfs>
  <cellStyles count="4">
    <cellStyle name="Comma" xfId="1" builtinId="3"/>
    <cellStyle name="Normal" xfId="0" builtinId="0"/>
    <cellStyle name="Normal 2" xfId="2" xr:uid="{79EA7251-12AA-43E6-BFD9-4FEA81A4585E}"/>
    <cellStyle name="Normal_CALC 2" xfId="3" xr:uid="{1AA0DFD3-5E39-46BF-A40F-B7197FC5F9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5CB59-4416-4359-B3A5-F1F46AD36C13}">
  <sheetPr>
    <pageSetUpPr fitToPage="1"/>
  </sheetPr>
  <dimension ref="A1:AF51"/>
  <sheetViews>
    <sheetView tabSelected="1" view="pageLayout" topLeftCell="M1" zoomScaleNormal="75" workbookViewId="0">
      <selection activeCell="AA9" sqref="AA9"/>
    </sheetView>
  </sheetViews>
  <sheetFormatPr defaultColWidth="9.140625" defaultRowHeight="15" x14ac:dyDescent="0.2"/>
  <cols>
    <col min="1" max="1" width="9.140625" style="40"/>
    <col min="2" max="2" width="2.5703125" style="40" customWidth="1"/>
    <col min="3" max="3" width="84.7109375" style="40" bestFit="1" customWidth="1"/>
    <col min="4" max="4" width="2.28515625" style="40" customWidth="1"/>
    <col min="5" max="5" width="13.5703125" style="40" bestFit="1" customWidth="1"/>
    <col min="6" max="6" width="1.85546875" style="40" customWidth="1"/>
    <col min="7" max="7" width="12.5703125" style="40" bestFit="1" customWidth="1"/>
    <col min="8" max="8" width="1.85546875" style="40" customWidth="1"/>
    <col min="9" max="9" width="24.5703125" style="40" bestFit="1" customWidth="1"/>
    <col min="10" max="10" width="1.85546875" style="40" customWidth="1"/>
    <col min="11" max="11" width="19" style="40" bestFit="1" customWidth="1"/>
    <col min="12" max="12" width="1.85546875" style="40" customWidth="1"/>
    <col min="13" max="13" width="15.5703125" style="40" bestFit="1" customWidth="1"/>
    <col min="14" max="14" width="1.85546875" style="40" customWidth="1"/>
    <col min="15" max="15" width="14.28515625" style="40" bestFit="1" customWidth="1"/>
    <col min="16" max="16" width="1.85546875" style="40" customWidth="1"/>
    <col min="17" max="17" width="12.28515625" style="40" bestFit="1" customWidth="1"/>
    <col min="18" max="18" width="1.85546875" style="40" customWidth="1"/>
    <col min="19" max="19" width="15.140625" style="40" bestFit="1" customWidth="1"/>
    <col min="20" max="20" width="1.85546875" style="40" customWidth="1"/>
    <col min="21" max="21" width="14.42578125" style="40" bestFit="1" customWidth="1"/>
    <col min="22" max="22" width="2.28515625" style="40" customWidth="1"/>
    <col min="23" max="23" width="16.42578125" style="40" bestFit="1" customWidth="1"/>
    <col min="24" max="24" width="2.28515625" style="40" customWidth="1"/>
    <col min="25" max="25" width="12.7109375" style="40" bestFit="1" customWidth="1"/>
    <col min="26" max="26" width="2.28515625" style="40" customWidth="1"/>
    <col min="27" max="27" width="16" style="40" bestFit="1" customWidth="1"/>
    <col min="28" max="28" width="2.28515625" style="40" customWidth="1"/>
    <col min="29" max="29" width="12.28515625" style="40" bestFit="1" customWidth="1"/>
    <col min="30" max="30" width="9.140625" style="40"/>
    <col min="31" max="31" width="14" style="40" customWidth="1"/>
    <col min="32" max="16384" width="9.140625" style="40"/>
  </cols>
  <sheetData>
    <row r="1" spans="1:32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</row>
    <row r="2" spans="1:32" ht="15.75" x14ac:dyDescent="0.25">
      <c r="A2" s="1" t="s">
        <v>86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</row>
    <row r="3" spans="1:32" ht="15.75" x14ac:dyDescent="0.2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</row>
    <row r="4" spans="1:32" ht="15.75" x14ac:dyDescent="0.25">
      <c r="A4" s="2"/>
      <c r="B4" s="25"/>
      <c r="C4" s="25"/>
      <c r="D4" s="25"/>
      <c r="E4" s="25"/>
      <c r="F4" s="25"/>
      <c r="G4" s="26"/>
      <c r="H4" s="25"/>
      <c r="I4" s="27"/>
      <c r="J4" s="27"/>
      <c r="K4" s="26"/>
      <c r="L4" s="26"/>
      <c r="M4" s="26"/>
      <c r="N4" s="26"/>
      <c r="O4" s="26"/>
      <c r="P4" s="25"/>
      <c r="Q4" s="26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</row>
    <row r="5" spans="1:32" x14ac:dyDescent="0.2">
      <c r="A5" s="28"/>
      <c r="B5" s="29"/>
      <c r="C5" s="30"/>
      <c r="D5" s="29"/>
      <c r="E5" s="30"/>
      <c r="F5" s="30"/>
      <c r="G5" s="31"/>
      <c r="H5" s="29"/>
      <c r="I5" s="32"/>
      <c r="J5" s="32"/>
      <c r="K5" s="31"/>
      <c r="L5" s="31"/>
      <c r="M5" s="31"/>
      <c r="N5" s="31"/>
      <c r="O5" s="31"/>
      <c r="P5" s="29"/>
      <c r="Q5" s="31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</row>
    <row r="6" spans="1:32" ht="15.75" x14ac:dyDescent="0.25">
      <c r="A6" s="28"/>
      <c r="B6" s="29"/>
      <c r="C6" s="29"/>
      <c r="D6" s="29"/>
      <c r="E6" s="30"/>
      <c r="F6" s="30"/>
      <c r="G6" s="3" t="s">
        <v>2</v>
      </c>
      <c r="H6" s="29"/>
      <c r="I6" s="4" t="s">
        <v>3</v>
      </c>
      <c r="J6" s="32"/>
      <c r="K6" s="3" t="s">
        <v>4</v>
      </c>
      <c r="L6" s="31"/>
      <c r="M6" s="31"/>
      <c r="N6" s="31"/>
      <c r="O6" s="5" t="s">
        <v>5</v>
      </c>
      <c r="P6" s="5"/>
      <c r="Q6" s="5"/>
      <c r="S6" s="23" t="s">
        <v>6</v>
      </c>
      <c r="T6" s="23"/>
      <c r="U6" s="23"/>
      <c r="W6" s="23" t="s">
        <v>7</v>
      </c>
      <c r="X6" s="23"/>
      <c r="Y6" s="23"/>
      <c r="AA6" s="23" t="s">
        <v>8</v>
      </c>
      <c r="AB6" s="23"/>
      <c r="AC6" s="23"/>
    </row>
    <row r="7" spans="1:32" ht="15.75" x14ac:dyDescent="0.25">
      <c r="A7" s="28"/>
      <c r="B7" s="29"/>
      <c r="C7" s="29"/>
      <c r="D7" s="29"/>
      <c r="E7" s="6" t="s">
        <v>9</v>
      </c>
      <c r="F7" s="6"/>
      <c r="G7" s="3" t="s">
        <v>10</v>
      </c>
      <c r="H7" s="29" t="s">
        <v>11</v>
      </c>
      <c r="I7" s="4" t="s">
        <v>12</v>
      </c>
      <c r="J7" s="4" t="s">
        <v>13</v>
      </c>
      <c r="K7" s="3" t="s">
        <v>14</v>
      </c>
      <c r="L7" s="31"/>
      <c r="M7" s="3" t="s">
        <v>15</v>
      </c>
      <c r="N7" s="31"/>
      <c r="O7" s="7" t="s">
        <v>16</v>
      </c>
      <c r="P7" s="7"/>
      <c r="Q7" s="7"/>
      <c r="S7" s="7" t="s">
        <v>17</v>
      </c>
      <c r="T7" s="7"/>
      <c r="U7" s="7"/>
      <c r="W7" s="7" t="s">
        <v>18</v>
      </c>
      <c r="X7" s="7"/>
      <c r="Y7" s="7"/>
      <c r="AA7" s="7" t="s">
        <v>10</v>
      </c>
      <c r="AB7" s="7"/>
      <c r="AC7" s="7"/>
    </row>
    <row r="8" spans="1:32" ht="15.75" x14ac:dyDescent="0.25">
      <c r="A8" s="28"/>
      <c r="B8" s="29"/>
      <c r="C8" s="6" t="s">
        <v>19</v>
      </c>
      <c r="D8" s="29"/>
      <c r="E8" s="6" t="s">
        <v>20</v>
      </c>
      <c r="F8" s="6"/>
      <c r="G8" s="3" t="s">
        <v>21</v>
      </c>
      <c r="H8" s="29"/>
      <c r="I8" s="8" t="s">
        <v>22</v>
      </c>
      <c r="J8" s="4" t="s">
        <v>13</v>
      </c>
      <c r="K8" s="3" t="s">
        <v>23</v>
      </c>
      <c r="L8" s="31"/>
      <c r="M8" s="3" t="s">
        <v>24</v>
      </c>
      <c r="N8" s="31"/>
      <c r="O8" s="3" t="s">
        <v>25</v>
      </c>
      <c r="P8" s="29"/>
      <c r="Q8" s="6" t="s">
        <v>26</v>
      </c>
      <c r="S8" s="24" t="s">
        <v>25</v>
      </c>
      <c r="U8" s="9" t="s">
        <v>26</v>
      </c>
      <c r="W8" s="24" t="s">
        <v>25</v>
      </c>
      <c r="Y8" s="9" t="s">
        <v>26</v>
      </c>
      <c r="AA8" s="24" t="s">
        <v>25</v>
      </c>
      <c r="AC8" s="9" t="s">
        <v>26</v>
      </c>
    </row>
    <row r="9" spans="1:32" ht="15.75" x14ac:dyDescent="0.25">
      <c r="A9" s="10"/>
      <c r="B9" s="11"/>
      <c r="C9" s="12" t="s">
        <v>27</v>
      </c>
      <c r="D9" s="11"/>
      <c r="E9" s="12" t="s">
        <v>28</v>
      </c>
      <c r="F9" s="6"/>
      <c r="G9" s="12" t="s">
        <v>29</v>
      </c>
      <c r="H9" s="11" t="s">
        <v>13</v>
      </c>
      <c r="I9" s="13" t="s">
        <v>30</v>
      </c>
      <c r="J9" s="4" t="s">
        <v>11</v>
      </c>
      <c r="K9" s="14" t="s">
        <v>31</v>
      </c>
      <c r="L9" s="15"/>
      <c r="M9" s="13" t="s">
        <v>32</v>
      </c>
      <c r="N9" s="15"/>
      <c r="O9" s="13" t="s">
        <v>33</v>
      </c>
      <c r="P9" s="11"/>
      <c r="Q9" s="16" t="s">
        <v>87</v>
      </c>
      <c r="R9" s="11"/>
      <c r="S9" s="17">
        <v>-9</v>
      </c>
      <c r="T9" s="11"/>
      <c r="U9" s="17">
        <v>-10</v>
      </c>
      <c r="V9" s="17"/>
      <c r="W9" s="17">
        <v>-11</v>
      </c>
      <c r="X9" s="17"/>
      <c r="Y9" s="17">
        <v>-12</v>
      </c>
      <c r="Z9" s="17"/>
      <c r="AA9" s="17">
        <v>-13</v>
      </c>
      <c r="AB9" s="17"/>
      <c r="AC9" s="17">
        <v>-14</v>
      </c>
    </row>
    <row r="10" spans="1:32" ht="15.75" x14ac:dyDescent="0.25">
      <c r="A10" s="10"/>
      <c r="B10" s="18"/>
      <c r="C10" s="11"/>
      <c r="D10" s="29"/>
      <c r="E10" s="6"/>
      <c r="F10" s="18"/>
      <c r="G10" s="33"/>
      <c r="H10" s="29"/>
      <c r="I10" s="19"/>
      <c r="J10" s="19"/>
      <c r="K10" s="15"/>
      <c r="L10" s="15"/>
      <c r="M10" s="15"/>
      <c r="N10" s="15"/>
      <c r="O10" s="15"/>
      <c r="P10" s="20"/>
      <c r="Q10" s="21"/>
      <c r="R10" s="11"/>
      <c r="S10" s="11"/>
      <c r="T10" s="11"/>
      <c r="U10" s="19"/>
      <c r="V10" s="19"/>
      <c r="W10" s="19"/>
      <c r="X10" s="19"/>
      <c r="Y10" s="19"/>
      <c r="Z10" s="19"/>
      <c r="AA10" s="19"/>
      <c r="AB10" s="19"/>
      <c r="AC10" s="19"/>
    </row>
    <row r="11" spans="1:32" ht="15.75" x14ac:dyDescent="0.25">
      <c r="A11" s="10"/>
      <c r="B11" s="18" t="s">
        <v>34</v>
      </c>
      <c r="C11" s="11"/>
      <c r="D11" s="29"/>
      <c r="E11" s="6"/>
      <c r="F11" s="18"/>
      <c r="G11" s="33"/>
      <c r="H11" s="29"/>
      <c r="I11" s="19"/>
      <c r="J11" s="19"/>
      <c r="K11" s="15"/>
      <c r="L11" s="15"/>
      <c r="M11" s="15"/>
      <c r="N11" s="15"/>
      <c r="O11" s="15"/>
      <c r="P11" s="20"/>
      <c r="Q11" s="21"/>
      <c r="R11" s="11"/>
      <c r="S11" s="11"/>
      <c r="T11" s="11"/>
      <c r="U11" s="19"/>
      <c r="V11" s="19"/>
      <c r="W11" s="19"/>
      <c r="X11" s="19"/>
      <c r="Y11" s="19"/>
      <c r="Z11" s="19"/>
      <c r="AA11" s="19"/>
      <c r="AB11" s="19"/>
      <c r="AC11" s="19"/>
    </row>
    <row r="12" spans="1:32" ht="15.75" x14ac:dyDescent="0.25">
      <c r="A12" s="28">
        <v>3501</v>
      </c>
      <c r="B12" s="18"/>
      <c r="C12" s="29" t="s">
        <v>35</v>
      </c>
      <c r="D12" s="29"/>
      <c r="E12" s="30" t="s">
        <v>36</v>
      </c>
      <c r="F12" s="34"/>
      <c r="G12" s="35">
        <v>0</v>
      </c>
      <c r="H12" s="29"/>
      <c r="I12" s="32">
        <v>1333532.32</v>
      </c>
      <c r="J12" s="32"/>
      <c r="K12" s="31">
        <v>718038</v>
      </c>
      <c r="L12" s="31"/>
      <c r="M12" s="31">
        <v>615494</v>
      </c>
      <c r="N12" s="31"/>
      <c r="O12" s="31">
        <v>12417</v>
      </c>
      <c r="P12" s="20"/>
      <c r="Q12" s="36">
        <v>0.93</v>
      </c>
      <c r="R12" s="29"/>
      <c r="S12" s="44">
        <v>12417</v>
      </c>
      <c r="T12" s="29"/>
      <c r="U12" s="32">
        <v>0.93</v>
      </c>
      <c r="V12" s="32"/>
      <c r="W12" s="44">
        <v>0</v>
      </c>
      <c r="X12" s="32"/>
      <c r="Y12" s="41">
        <v>0</v>
      </c>
      <c r="Z12" s="32"/>
      <c r="AA12" s="44">
        <v>0</v>
      </c>
      <c r="AB12" s="32"/>
      <c r="AC12" s="32">
        <v>0</v>
      </c>
      <c r="AE12" s="51"/>
      <c r="AF12" s="52"/>
    </row>
    <row r="13" spans="1:32" ht="15.75" x14ac:dyDescent="0.25">
      <c r="A13" s="28">
        <v>3520</v>
      </c>
      <c r="B13" s="18"/>
      <c r="C13" s="29" t="s">
        <v>37</v>
      </c>
      <c r="D13" s="29"/>
      <c r="E13" s="30" t="s">
        <v>38</v>
      </c>
      <c r="F13" s="34"/>
      <c r="G13" s="33">
        <v>-15</v>
      </c>
      <c r="H13" s="29"/>
      <c r="I13" s="32">
        <v>5985540.2800000003</v>
      </c>
      <c r="J13" s="32"/>
      <c r="K13" s="31">
        <v>445312</v>
      </c>
      <c r="L13" s="31"/>
      <c r="M13" s="31">
        <v>6438059</v>
      </c>
      <c r="N13" s="31"/>
      <c r="O13" s="31">
        <v>101410</v>
      </c>
      <c r="P13" s="20"/>
      <c r="Q13" s="36">
        <v>1.69</v>
      </c>
      <c r="R13" s="29"/>
      <c r="S13" s="44">
        <v>88241.81</v>
      </c>
      <c r="T13" s="29"/>
      <c r="U13" s="32">
        <v>1.47</v>
      </c>
      <c r="V13" s="32"/>
      <c r="W13" s="44">
        <v>13168.19</v>
      </c>
      <c r="X13" s="32"/>
      <c r="Y13" s="41">
        <v>0.22</v>
      </c>
      <c r="Z13" s="32"/>
      <c r="AA13" s="44">
        <v>0</v>
      </c>
      <c r="AB13" s="32"/>
      <c r="AC13" s="32">
        <v>0</v>
      </c>
      <c r="AE13" s="51"/>
      <c r="AF13" s="52"/>
    </row>
    <row r="14" spans="1:32" ht="15.75" x14ac:dyDescent="0.25">
      <c r="A14" s="28">
        <v>3530</v>
      </c>
      <c r="B14" s="18"/>
      <c r="C14" s="29" t="s">
        <v>39</v>
      </c>
      <c r="D14" s="29"/>
      <c r="E14" s="30" t="s">
        <v>40</v>
      </c>
      <c r="F14" s="34"/>
      <c r="G14" s="33">
        <v>-10</v>
      </c>
      <c r="H14" s="29"/>
      <c r="I14" s="32">
        <v>29941037.25</v>
      </c>
      <c r="J14" s="32"/>
      <c r="K14" s="31">
        <v>3024220</v>
      </c>
      <c r="L14" s="31"/>
      <c r="M14" s="31">
        <v>29910921</v>
      </c>
      <c r="N14" s="31"/>
      <c r="O14" s="31">
        <v>692521</v>
      </c>
      <c r="P14" s="20"/>
      <c r="Q14" s="36">
        <v>2.31</v>
      </c>
      <c r="R14" s="29"/>
      <c r="S14" s="44">
        <v>629644.81999999995</v>
      </c>
      <c r="T14" s="29"/>
      <c r="U14" s="32">
        <v>2.1</v>
      </c>
      <c r="V14" s="32"/>
      <c r="W14" s="44">
        <v>62876.18</v>
      </c>
      <c r="X14" s="32"/>
      <c r="Y14" s="41">
        <v>0.21</v>
      </c>
      <c r="Z14" s="32"/>
      <c r="AA14" s="44">
        <v>0</v>
      </c>
      <c r="AB14" s="32"/>
      <c r="AC14" s="32">
        <v>0</v>
      </c>
      <c r="AE14" s="51"/>
      <c r="AF14" s="52"/>
    </row>
    <row r="15" spans="1:32" ht="15.75" x14ac:dyDescent="0.25">
      <c r="A15" s="28">
        <v>3531</v>
      </c>
      <c r="B15" s="18"/>
      <c r="C15" s="29" t="s">
        <v>41</v>
      </c>
      <c r="D15" s="29"/>
      <c r="E15" s="30" t="s">
        <v>42</v>
      </c>
      <c r="F15" s="34"/>
      <c r="G15" s="33">
        <v>-10</v>
      </c>
      <c r="H15" s="29"/>
      <c r="I15" s="32">
        <v>9373633.9800000004</v>
      </c>
      <c r="J15" s="32"/>
      <c r="K15" s="31">
        <v>4731216</v>
      </c>
      <c r="L15" s="31"/>
      <c r="M15" s="31">
        <v>5579781</v>
      </c>
      <c r="N15" s="31"/>
      <c r="O15" s="31">
        <v>236594</v>
      </c>
      <c r="P15" s="20"/>
      <c r="Q15" s="36">
        <v>2.52</v>
      </c>
      <c r="R15" s="29"/>
      <c r="S15" s="44">
        <v>215034.64</v>
      </c>
      <c r="T15" s="29"/>
      <c r="U15" s="32">
        <v>2.29</v>
      </c>
      <c r="V15" s="32"/>
      <c r="W15" s="44">
        <v>21559.360000000001</v>
      </c>
      <c r="X15" s="32"/>
      <c r="Y15" s="41">
        <v>0.23</v>
      </c>
      <c r="Z15" s="32"/>
      <c r="AA15" s="44">
        <v>0</v>
      </c>
      <c r="AB15" s="32"/>
      <c r="AC15" s="32">
        <v>0</v>
      </c>
      <c r="AE15" s="51"/>
      <c r="AF15" s="52"/>
    </row>
    <row r="16" spans="1:32" ht="15.75" x14ac:dyDescent="0.25">
      <c r="A16" s="28">
        <v>3532</v>
      </c>
      <c r="B16" s="18"/>
      <c r="C16" s="29" t="s">
        <v>43</v>
      </c>
      <c r="D16" s="29"/>
      <c r="E16" s="30" t="s">
        <v>44</v>
      </c>
      <c r="F16" s="34"/>
      <c r="G16" s="33">
        <v>-10</v>
      </c>
      <c r="H16" s="29"/>
      <c r="I16" s="32">
        <v>11448790.49</v>
      </c>
      <c r="J16" s="32"/>
      <c r="K16" s="31">
        <v>2305016</v>
      </c>
      <c r="L16" s="31"/>
      <c r="M16" s="31">
        <v>10288654</v>
      </c>
      <c r="N16" s="31"/>
      <c r="O16" s="31">
        <v>204290</v>
      </c>
      <c r="P16" s="20"/>
      <c r="Q16" s="36">
        <v>1.78</v>
      </c>
      <c r="R16" s="29"/>
      <c r="S16" s="44">
        <v>185971.94</v>
      </c>
      <c r="T16" s="29"/>
      <c r="U16" s="32">
        <v>1.62</v>
      </c>
      <c r="V16" s="32"/>
      <c r="W16" s="44">
        <v>18318.060000000001</v>
      </c>
      <c r="X16" s="32"/>
      <c r="Y16" s="41">
        <v>0.16</v>
      </c>
      <c r="Z16" s="32"/>
      <c r="AA16" s="44">
        <v>0</v>
      </c>
      <c r="AB16" s="32"/>
      <c r="AC16" s="32">
        <v>0</v>
      </c>
      <c r="AE16" s="51"/>
      <c r="AF16" s="52"/>
    </row>
    <row r="17" spans="1:32" ht="15.75" x14ac:dyDescent="0.25">
      <c r="A17" s="28">
        <v>3534</v>
      </c>
      <c r="B17" s="18"/>
      <c r="C17" s="29" t="s">
        <v>45</v>
      </c>
      <c r="D17" s="29"/>
      <c r="E17" s="30" t="s">
        <v>46</v>
      </c>
      <c r="F17" s="34"/>
      <c r="G17" s="33">
        <v>-10</v>
      </c>
      <c r="H17" s="29"/>
      <c r="I17" s="32">
        <v>7672013.5</v>
      </c>
      <c r="J17" s="32"/>
      <c r="K17" s="31">
        <v>2029313</v>
      </c>
      <c r="L17" s="31"/>
      <c r="M17" s="31">
        <v>6409902</v>
      </c>
      <c r="N17" s="31"/>
      <c r="O17" s="31">
        <v>219899</v>
      </c>
      <c r="P17" s="20"/>
      <c r="Q17" s="36">
        <v>2.87</v>
      </c>
      <c r="R17" s="29"/>
      <c r="S17" s="44">
        <v>199951.76</v>
      </c>
      <c r="T17" s="29"/>
      <c r="U17" s="32">
        <v>2.6100000000000003</v>
      </c>
      <c r="V17" s="32"/>
      <c r="W17" s="44">
        <v>19947.240000000002</v>
      </c>
      <c r="X17" s="32"/>
      <c r="Y17" s="41">
        <v>0.26</v>
      </c>
      <c r="Z17" s="32"/>
      <c r="AA17" s="44">
        <v>0</v>
      </c>
      <c r="AB17" s="32"/>
      <c r="AC17" s="32">
        <v>0</v>
      </c>
      <c r="AE17" s="51"/>
      <c r="AF17" s="52"/>
    </row>
    <row r="18" spans="1:32" ht="15.75" x14ac:dyDescent="0.25">
      <c r="A18" s="28">
        <v>3550</v>
      </c>
      <c r="B18" s="18"/>
      <c r="C18" s="29" t="s">
        <v>47</v>
      </c>
      <c r="D18" s="29"/>
      <c r="E18" s="30" t="s">
        <v>48</v>
      </c>
      <c r="F18" s="34"/>
      <c r="G18" s="33">
        <v>-30</v>
      </c>
      <c r="H18" s="29"/>
      <c r="I18" s="32">
        <v>15265498.48</v>
      </c>
      <c r="J18" s="32"/>
      <c r="K18" s="31">
        <v>1982378.7</v>
      </c>
      <c r="L18" s="31"/>
      <c r="M18" s="31">
        <v>17862769</v>
      </c>
      <c r="N18" s="31"/>
      <c r="O18" s="31">
        <v>392346</v>
      </c>
      <c r="P18" s="20"/>
      <c r="Q18" s="36">
        <v>2.57</v>
      </c>
      <c r="R18" s="29"/>
      <c r="S18" s="44">
        <v>302279.56</v>
      </c>
      <c r="T18" s="29"/>
      <c r="U18" s="32">
        <v>1.98</v>
      </c>
      <c r="V18" s="32"/>
      <c r="W18" s="44">
        <v>96172.64</v>
      </c>
      <c r="X18" s="32"/>
      <c r="Y18" s="41">
        <v>0.63</v>
      </c>
      <c r="Z18" s="32"/>
      <c r="AA18" s="44">
        <v>-6106.2</v>
      </c>
      <c r="AB18" s="32"/>
      <c r="AC18" s="32">
        <v>-0.04</v>
      </c>
      <c r="AE18" s="51"/>
      <c r="AF18" s="52"/>
    </row>
    <row r="19" spans="1:32" ht="15.75" x14ac:dyDescent="0.25">
      <c r="A19" s="28">
        <v>3560</v>
      </c>
      <c r="B19" s="18"/>
      <c r="C19" s="29" t="s">
        <v>49</v>
      </c>
      <c r="D19" s="29"/>
      <c r="E19" s="30" t="s">
        <v>48</v>
      </c>
      <c r="F19" s="34"/>
      <c r="G19" s="33">
        <v>-25</v>
      </c>
      <c r="H19" s="29"/>
      <c r="I19" s="32">
        <v>11048347.48</v>
      </c>
      <c r="J19" s="32"/>
      <c r="K19" s="31">
        <v>3077904</v>
      </c>
      <c r="L19" s="31"/>
      <c r="M19" s="31">
        <v>10732530</v>
      </c>
      <c r="N19" s="31"/>
      <c r="O19" s="31">
        <v>231320</v>
      </c>
      <c r="P19" s="20"/>
      <c r="Q19" s="36">
        <v>2.09</v>
      </c>
      <c r="R19" s="29"/>
      <c r="S19" s="44">
        <v>186021.78</v>
      </c>
      <c r="T19" s="29"/>
      <c r="U19" s="32">
        <v>1.68</v>
      </c>
      <c r="V19" s="32"/>
      <c r="W19" s="44">
        <v>47507.89</v>
      </c>
      <c r="X19" s="32"/>
      <c r="Y19" s="41">
        <v>0.43</v>
      </c>
      <c r="Z19" s="32"/>
      <c r="AA19" s="44">
        <v>-2209.67</v>
      </c>
      <c r="AB19" s="32"/>
      <c r="AC19" s="32">
        <v>-0.02</v>
      </c>
      <c r="AE19" s="51"/>
      <c r="AF19" s="52"/>
    </row>
    <row r="20" spans="1:32" ht="15.75" x14ac:dyDescent="0.25">
      <c r="A20" s="28">
        <v>3561</v>
      </c>
      <c r="B20" s="18"/>
      <c r="C20" s="29" t="s">
        <v>50</v>
      </c>
      <c r="D20" s="29"/>
      <c r="E20" s="30" t="s">
        <v>51</v>
      </c>
      <c r="F20" s="34"/>
      <c r="G20" s="35">
        <v>0</v>
      </c>
      <c r="H20" s="29"/>
      <c r="I20" s="37">
        <v>1841852.59</v>
      </c>
      <c r="J20" s="32"/>
      <c r="K20" s="38">
        <v>85851</v>
      </c>
      <c r="L20" s="31"/>
      <c r="M20" s="38">
        <v>1756002</v>
      </c>
      <c r="N20" s="31"/>
      <c r="O20" s="38">
        <v>28365</v>
      </c>
      <c r="P20" s="20"/>
      <c r="Q20" s="36">
        <v>1.54</v>
      </c>
      <c r="R20" s="29"/>
      <c r="S20" s="44">
        <v>28365</v>
      </c>
      <c r="T20" s="29"/>
      <c r="U20" s="32">
        <v>1.54</v>
      </c>
      <c r="V20" s="32"/>
      <c r="W20" s="44">
        <v>0</v>
      </c>
      <c r="X20" s="32"/>
      <c r="Y20" s="41">
        <v>0</v>
      </c>
      <c r="Z20" s="32"/>
      <c r="AA20" s="44">
        <v>0</v>
      </c>
      <c r="AB20" s="32"/>
      <c r="AC20" s="32">
        <v>0</v>
      </c>
      <c r="AE20" s="51"/>
      <c r="AF20" s="52"/>
    </row>
    <row r="21" spans="1:32" ht="15.75" x14ac:dyDescent="0.25">
      <c r="A21" s="10"/>
      <c r="B21" s="18"/>
      <c r="C21" s="11"/>
      <c r="D21" s="29"/>
      <c r="E21" s="30"/>
      <c r="F21" s="34"/>
      <c r="G21" s="33"/>
      <c r="H21" s="29"/>
      <c r="I21" s="19"/>
      <c r="J21" s="19"/>
      <c r="K21" s="15"/>
      <c r="L21" s="15"/>
      <c r="M21" s="15"/>
      <c r="N21" s="15"/>
      <c r="O21" s="15"/>
      <c r="P21" s="20"/>
      <c r="Q21" s="36"/>
      <c r="R21" s="11"/>
      <c r="S21" s="42"/>
      <c r="T21" s="11"/>
      <c r="U21" s="19"/>
      <c r="V21" s="19"/>
      <c r="W21" s="43"/>
      <c r="X21" s="19"/>
      <c r="Y21" s="19"/>
      <c r="Z21" s="19"/>
      <c r="AA21" s="43"/>
      <c r="AB21" s="19"/>
      <c r="AC21" s="19"/>
    </row>
    <row r="22" spans="1:32" ht="15.75" x14ac:dyDescent="0.25">
      <c r="A22" s="10"/>
      <c r="B22" s="18" t="s">
        <v>52</v>
      </c>
      <c r="C22" s="11"/>
      <c r="D22" s="29"/>
      <c r="E22" s="6"/>
      <c r="F22" s="18"/>
      <c r="G22" s="33"/>
      <c r="H22" s="29"/>
      <c r="I22" s="19">
        <f>SUBTOTAL(9,I12:I20)</f>
        <v>93910246.370000005</v>
      </c>
      <c r="J22" s="19"/>
      <c r="K22" s="15">
        <f>SUBTOTAL(9,K12:K20)</f>
        <v>18399248.699999999</v>
      </c>
      <c r="L22" s="15"/>
      <c r="M22" s="15">
        <f>SUBTOTAL(9,M12:M20)</f>
        <v>89594112</v>
      </c>
      <c r="N22" s="15"/>
      <c r="O22" s="15">
        <f>SUBTOTAL(9,O12:O20)</f>
        <v>2119162</v>
      </c>
      <c r="P22" s="22"/>
      <c r="Q22" s="21">
        <f>ROUND(O22/I22*100,2)</f>
        <v>2.2599999999999998</v>
      </c>
      <c r="R22" s="11"/>
      <c r="S22" s="15">
        <f>SUBTOTAL(9,S12:S20)</f>
        <v>1847928.31</v>
      </c>
      <c r="T22" s="11"/>
      <c r="U22" s="19"/>
      <c r="V22" s="19"/>
      <c r="W22" s="15">
        <f>SUBTOTAL(9,W12:W20)</f>
        <v>279549.56</v>
      </c>
      <c r="X22" s="19"/>
      <c r="Y22" s="19"/>
      <c r="Z22" s="19"/>
      <c r="AA22" s="15">
        <f>SUBTOTAL(9,AA12:AA20)</f>
        <v>-8315.869999999999</v>
      </c>
      <c r="AB22" s="19"/>
      <c r="AC22" s="19"/>
    </row>
    <row r="23" spans="1:32" ht="15.75" x14ac:dyDescent="0.25">
      <c r="A23" s="10"/>
      <c r="B23" s="18"/>
      <c r="C23" s="11"/>
      <c r="D23" s="29"/>
      <c r="E23" s="6"/>
      <c r="F23" s="18"/>
      <c r="G23" s="33"/>
      <c r="H23" s="29"/>
      <c r="I23" s="19"/>
      <c r="J23" s="19"/>
      <c r="K23" s="15"/>
      <c r="L23" s="15"/>
      <c r="M23" s="15"/>
      <c r="N23" s="15"/>
      <c r="O23" s="15"/>
      <c r="P23" s="20"/>
      <c r="Q23" s="21"/>
      <c r="R23" s="11"/>
      <c r="S23" s="11"/>
      <c r="T23" s="11"/>
      <c r="U23" s="19"/>
      <c r="V23" s="19"/>
      <c r="W23" s="19"/>
      <c r="X23" s="19"/>
      <c r="Y23" s="19"/>
      <c r="Z23" s="19"/>
      <c r="AA23" s="19"/>
      <c r="AB23" s="19"/>
      <c r="AC23" s="19"/>
    </row>
    <row r="24" spans="1:32" ht="15.75" x14ac:dyDescent="0.25">
      <c r="A24" s="10"/>
      <c r="B24" s="18"/>
      <c r="C24" s="11"/>
      <c r="D24" s="29"/>
      <c r="E24" s="6"/>
      <c r="F24" s="18"/>
      <c r="G24" s="33"/>
      <c r="H24" s="29"/>
      <c r="I24" s="19"/>
      <c r="J24" s="19"/>
      <c r="K24" s="15"/>
      <c r="L24" s="15"/>
      <c r="M24" s="15"/>
      <c r="N24" s="15"/>
      <c r="O24" s="15"/>
      <c r="P24" s="20"/>
      <c r="Q24" s="21"/>
      <c r="R24" s="11"/>
      <c r="S24" s="11"/>
      <c r="T24" s="11"/>
      <c r="U24" s="19"/>
      <c r="V24" s="19"/>
      <c r="W24" s="19"/>
      <c r="X24" s="19"/>
      <c r="Y24" s="19"/>
      <c r="Z24" s="19"/>
      <c r="AA24" s="19"/>
      <c r="AB24" s="19"/>
      <c r="AC24" s="19"/>
    </row>
    <row r="25" spans="1:32" ht="15.75" x14ac:dyDescent="0.25">
      <c r="A25" s="28"/>
      <c r="B25" s="18" t="s">
        <v>53</v>
      </c>
      <c r="C25" s="29"/>
      <c r="D25" s="29"/>
      <c r="E25" s="30"/>
      <c r="F25" s="34"/>
      <c r="G25" s="33"/>
      <c r="H25" s="29"/>
      <c r="I25" s="32"/>
      <c r="J25" s="32"/>
      <c r="K25" s="31"/>
      <c r="L25" s="31"/>
      <c r="M25" s="31"/>
      <c r="N25" s="31"/>
      <c r="O25" s="31"/>
      <c r="P25" s="20"/>
      <c r="Q25" s="36"/>
      <c r="R25" s="29"/>
      <c r="S25" s="29"/>
      <c r="T25" s="29"/>
      <c r="U25" s="32"/>
      <c r="V25" s="32"/>
      <c r="W25" s="32"/>
      <c r="X25" s="32"/>
      <c r="Y25" s="32"/>
      <c r="Z25" s="32"/>
      <c r="AA25" s="32"/>
      <c r="AB25" s="32"/>
      <c r="AC25" s="32"/>
    </row>
    <row r="26" spans="1:32" ht="15.75" x14ac:dyDescent="0.25">
      <c r="A26" s="28">
        <v>3601</v>
      </c>
      <c r="B26" s="11"/>
      <c r="C26" s="29" t="s">
        <v>35</v>
      </c>
      <c r="D26" s="29"/>
      <c r="E26" s="30" t="s">
        <v>36</v>
      </c>
      <c r="F26" s="18"/>
      <c r="G26" s="33">
        <v>0</v>
      </c>
      <c r="H26" s="29"/>
      <c r="I26" s="32">
        <v>4497571.3099999996</v>
      </c>
      <c r="J26" s="32"/>
      <c r="K26" s="31">
        <v>3188000</v>
      </c>
      <c r="L26" s="31"/>
      <c r="M26" s="31">
        <v>1309571</v>
      </c>
      <c r="N26" s="31"/>
      <c r="O26" s="31">
        <v>31113</v>
      </c>
      <c r="P26" s="29"/>
      <c r="Q26" s="36">
        <v>0.69</v>
      </c>
      <c r="R26" s="29"/>
      <c r="S26" s="44">
        <v>31113</v>
      </c>
      <c r="T26" s="29"/>
      <c r="U26" s="32">
        <v>0.69</v>
      </c>
      <c r="V26" s="32"/>
      <c r="W26" s="44">
        <v>0</v>
      </c>
      <c r="X26" s="32"/>
      <c r="Y26" s="41">
        <v>0</v>
      </c>
      <c r="Z26" s="32"/>
      <c r="AA26" s="44">
        <v>0</v>
      </c>
      <c r="AB26" s="32"/>
      <c r="AC26" s="32">
        <v>0</v>
      </c>
      <c r="AE26" s="51"/>
      <c r="AF26" s="52"/>
    </row>
    <row r="27" spans="1:32" x14ac:dyDescent="0.2">
      <c r="A27" s="28">
        <v>3610</v>
      </c>
      <c r="B27" s="29"/>
      <c r="C27" s="29" t="s">
        <v>37</v>
      </c>
      <c r="D27" s="29"/>
      <c r="E27" s="30" t="s">
        <v>38</v>
      </c>
      <c r="F27" s="34"/>
      <c r="G27" s="33">
        <v>-15</v>
      </c>
      <c r="H27" s="29"/>
      <c r="I27" s="32">
        <v>1420206</v>
      </c>
      <c r="J27" s="32"/>
      <c r="K27" s="31">
        <v>133335</v>
      </c>
      <c r="L27" s="31"/>
      <c r="M27" s="31">
        <v>1499902</v>
      </c>
      <c r="N27" s="31"/>
      <c r="O27" s="31">
        <v>26676</v>
      </c>
      <c r="P27" s="20"/>
      <c r="Q27" s="36">
        <v>1.88</v>
      </c>
      <c r="R27" s="29"/>
      <c r="S27" s="44">
        <v>23125.48</v>
      </c>
      <c r="T27" s="29"/>
      <c r="U27" s="32">
        <v>1.63</v>
      </c>
      <c r="V27" s="32"/>
      <c r="W27" s="44">
        <v>3550.52</v>
      </c>
      <c r="X27" s="32"/>
      <c r="Y27" s="41">
        <v>0.25</v>
      </c>
      <c r="Z27" s="32"/>
      <c r="AA27" s="44">
        <v>0</v>
      </c>
      <c r="AB27" s="32"/>
      <c r="AC27" s="32">
        <v>0</v>
      </c>
      <c r="AE27" s="51"/>
      <c r="AF27" s="52"/>
    </row>
    <row r="28" spans="1:32" x14ac:dyDescent="0.2">
      <c r="A28" s="28">
        <v>3620</v>
      </c>
      <c r="B28" s="29"/>
      <c r="C28" s="29" t="s">
        <v>39</v>
      </c>
      <c r="D28" s="29"/>
      <c r="E28" s="30" t="s">
        <v>54</v>
      </c>
      <c r="F28" s="34"/>
      <c r="G28" s="33">
        <v>-10</v>
      </c>
      <c r="H28" s="29"/>
      <c r="I28" s="32">
        <v>74309691.329999998</v>
      </c>
      <c r="J28" s="32"/>
      <c r="K28" s="31">
        <v>2701461</v>
      </c>
      <c r="L28" s="31"/>
      <c r="M28" s="31">
        <v>79039199</v>
      </c>
      <c r="N28" s="31"/>
      <c r="O28" s="31">
        <v>2908569</v>
      </c>
      <c r="P28" s="20"/>
      <c r="Q28" s="36">
        <v>3.91</v>
      </c>
      <c r="R28" s="29"/>
      <c r="S28" s="44">
        <v>2641054.11</v>
      </c>
      <c r="T28" s="29"/>
      <c r="U28" s="32">
        <v>3.5500000000000003</v>
      </c>
      <c r="V28" s="32"/>
      <c r="W28" s="44">
        <v>267514.89</v>
      </c>
      <c r="X28" s="32"/>
      <c r="Y28" s="41">
        <v>0.36</v>
      </c>
      <c r="Z28" s="32"/>
      <c r="AA28" s="44">
        <v>0</v>
      </c>
      <c r="AB28" s="32"/>
      <c r="AC28" s="32">
        <v>0</v>
      </c>
      <c r="AE28" s="51"/>
      <c r="AF28" s="52"/>
    </row>
    <row r="29" spans="1:32" x14ac:dyDescent="0.2">
      <c r="A29" s="28">
        <v>3622</v>
      </c>
      <c r="B29" s="29"/>
      <c r="C29" s="29" t="s">
        <v>43</v>
      </c>
      <c r="D29" s="29"/>
      <c r="E29" s="30" t="s">
        <v>44</v>
      </c>
      <c r="F29" s="34"/>
      <c r="G29" s="33">
        <v>-10</v>
      </c>
      <c r="H29" s="29"/>
      <c r="I29" s="32">
        <v>42685560.460000001</v>
      </c>
      <c r="J29" s="32"/>
      <c r="K29" s="31">
        <v>10534388</v>
      </c>
      <c r="L29" s="31"/>
      <c r="M29" s="31">
        <v>36419729</v>
      </c>
      <c r="N29" s="31"/>
      <c r="O29" s="31">
        <v>739611</v>
      </c>
      <c r="P29" s="20"/>
      <c r="Q29" s="36">
        <v>1.73</v>
      </c>
      <c r="R29" s="29"/>
      <c r="S29" s="44">
        <v>671314.1</v>
      </c>
      <c r="T29" s="29"/>
      <c r="U29" s="32">
        <v>1.57</v>
      </c>
      <c r="V29" s="32"/>
      <c r="W29" s="44">
        <v>68296.899999999994</v>
      </c>
      <c r="X29" s="32"/>
      <c r="Y29" s="41">
        <v>0.16</v>
      </c>
      <c r="Z29" s="32"/>
      <c r="AA29" s="44">
        <v>0</v>
      </c>
      <c r="AB29" s="32"/>
      <c r="AC29" s="32">
        <v>0</v>
      </c>
      <c r="AE29" s="51"/>
      <c r="AF29" s="52"/>
    </row>
    <row r="30" spans="1:32" x14ac:dyDescent="0.2">
      <c r="A30" s="28">
        <v>3640</v>
      </c>
      <c r="B30" s="29"/>
      <c r="C30" s="29" t="s">
        <v>55</v>
      </c>
      <c r="D30" s="29"/>
      <c r="E30" s="30" t="s">
        <v>56</v>
      </c>
      <c r="F30" s="34"/>
      <c r="G30" s="33">
        <v>-50</v>
      </c>
      <c r="H30" s="29"/>
      <c r="I30" s="32">
        <v>74482036.530000001</v>
      </c>
      <c r="J30" s="32"/>
      <c r="K30" s="31">
        <v>30437147</v>
      </c>
      <c r="L30" s="31"/>
      <c r="M30" s="31">
        <v>81285908</v>
      </c>
      <c r="N30" s="31"/>
      <c r="O30" s="31">
        <v>1770540</v>
      </c>
      <c r="P30" s="20"/>
      <c r="Q30" s="36">
        <v>2.38</v>
      </c>
      <c r="R30" s="29"/>
      <c r="S30" s="44">
        <v>1182131.9100000001</v>
      </c>
      <c r="T30" s="29"/>
      <c r="U30" s="32">
        <v>1.59</v>
      </c>
      <c r="V30" s="32"/>
      <c r="W30" s="44">
        <v>625649.11</v>
      </c>
      <c r="X30" s="32"/>
      <c r="Y30" s="41">
        <v>0.84</v>
      </c>
      <c r="Z30" s="32"/>
      <c r="AA30" s="44">
        <v>-37241.019999999997</v>
      </c>
      <c r="AB30" s="32"/>
      <c r="AC30" s="32">
        <v>-0.05</v>
      </c>
      <c r="AE30" s="51"/>
      <c r="AF30" s="52"/>
    </row>
    <row r="31" spans="1:32" x14ac:dyDescent="0.2">
      <c r="A31" s="28">
        <v>3650</v>
      </c>
      <c r="B31" s="29"/>
      <c r="C31" s="29" t="s">
        <v>49</v>
      </c>
      <c r="D31" s="29"/>
      <c r="E31" s="30" t="s">
        <v>57</v>
      </c>
      <c r="F31" s="34"/>
      <c r="G31" s="33">
        <v>-40</v>
      </c>
      <c r="H31" s="29"/>
      <c r="I31" s="32">
        <v>144890225.86000001</v>
      </c>
      <c r="J31" s="32"/>
      <c r="K31" s="31">
        <v>36592558</v>
      </c>
      <c r="L31" s="31"/>
      <c r="M31" s="31">
        <v>166253758</v>
      </c>
      <c r="N31" s="31"/>
      <c r="O31" s="31">
        <v>3640144</v>
      </c>
      <c r="P31" s="20"/>
      <c r="Q31" s="36">
        <v>2.5099999999999998</v>
      </c>
      <c r="R31" s="29"/>
      <c r="S31" s="44">
        <v>2611423.4</v>
      </c>
      <c r="T31" s="29"/>
      <c r="U31" s="32">
        <v>1.7999999999999998</v>
      </c>
      <c r="V31" s="32"/>
      <c r="W31" s="44">
        <v>1086676.69</v>
      </c>
      <c r="X31" s="32"/>
      <c r="Y31" s="41">
        <v>0.75</v>
      </c>
      <c r="Z31" s="32"/>
      <c r="AA31" s="44">
        <v>-57956.09</v>
      </c>
      <c r="AB31" s="32"/>
      <c r="AC31" s="32">
        <v>-0.04</v>
      </c>
      <c r="AE31" s="51"/>
      <c r="AF31" s="52"/>
    </row>
    <row r="32" spans="1:32" x14ac:dyDescent="0.2">
      <c r="A32" s="28">
        <v>3651</v>
      </c>
      <c r="B32" s="29"/>
      <c r="C32" s="29" t="s">
        <v>50</v>
      </c>
      <c r="D32" s="29"/>
      <c r="E32" s="30" t="s">
        <v>51</v>
      </c>
      <c r="F32" s="34"/>
      <c r="G32" s="33">
        <v>0</v>
      </c>
      <c r="H32" s="29"/>
      <c r="I32" s="32">
        <v>7177611.9199999999</v>
      </c>
      <c r="J32" s="32"/>
      <c r="K32" s="31">
        <v>526432</v>
      </c>
      <c r="L32" s="31"/>
      <c r="M32" s="31">
        <v>6651180</v>
      </c>
      <c r="N32" s="31"/>
      <c r="O32" s="31">
        <v>107441</v>
      </c>
      <c r="P32" s="20"/>
      <c r="Q32" s="36">
        <v>1.5</v>
      </c>
      <c r="R32" s="29"/>
      <c r="S32" s="44">
        <v>107441</v>
      </c>
      <c r="T32" s="29"/>
      <c r="U32" s="32">
        <v>1.5</v>
      </c>
      <c r="V32" s="32"/>
      <c r="W32" s="44">
        <v>0</v>
      </c>
      <c r="X32" s="32"/>
      <c r="Y32" s="41">
        <v>0</v>
      </c>
      <c r="Z32" s="32"/>
      <c r="AA32" s="44">
        <v>0</v>
      </c>
      <c r="AB32" s="32"/>
      <c r="AC32" s="32">
        <v>0</v>
      </c>
      <c r="AE32" s="51"/>
      <c r="AF32" s="52"/>
    </row>
    <row r="33" spans="1:32" x14ac:dyDescent="0.2">
      <c r="A33" s="28">
        <v>3660</v>
      </c>
      <c r="B33" s="29"/>
      <c r="C33" s="29" t="s">
        <v>58</v>
      </c>
      <c r="D33" s="29"/>
      <c r="E33" s="30" t="s">
        <v>59</v>
      </c>
      <c r="F33" s="34"/>
      <c r="G33" s="33">
        <v>-25</v>
      </c>
      <c r="H33" s="29"/>
      <c r="I33" s="32">
        <v>43372544.850000001</v>
      </c>
      <c r="J33" s="32"/>
      <c r="K33" s="31">
        <v>8759919</v>
      </c>
      <c r="L33" s="31"/>
      <c r="M33" s="31">
        <v>45455762</v>
      </c>
      <c r="N33" s="31"/>
      <c r="O33" s="31">
        <v>694427</v>
      </c>
      <c r="P33" s="20"/>
      <c r="Q33" s="36">
        <v>1.6</v>
      </c>
      <c r="R33" s="29"/>
      <c r="S33" s="44">
        <v>555634.86</v>
      </c>
      <c r="T33" s="29"/>
      <c r="U33" s="32">
        <v>1.28</v>
      </c>
      <c r="V33" s="32"/>
      <c r="W33" s="44">
        <v>138792.14000000001</v>
      </c>
      <c r="X33" s="32"/>
      <c r="Y33" s="41">
        <v>0.32</v>
      </c>
      <c r="Z33" s="32"/>
      <c r="AA33" s="44">
        <v>0</v>
      </c>
      <c r="AB33" s="32"/>
      <c r="AC33" s="32">
        <v>0</v>
      </c>
      <c r="AE33" s="51"/>
      <c r="AF33" s="52"/>
    </row>
    <row r="34" spans="1:32" x14ac:dyDescent="0.2">
      <c r="A34" s="28">
        <v>3670</v>
      </c>
      <c r="B34" s="29"/>
      <c r="C34" s="29" t="s">
        <v>60</v>
      </c>
      <c r="D34" s="29"/>
      <c r="E34" s="30" t="s">
        <v>61</v>
      </c>
      <c r="F34" s="34"/>
      <c r="G34" s="33">
        <v>-35</v>
      </c>
      <c r="H34" s="29"/>
      <c r="I34" s="32">
        <v>81870581.370000005</v>
      </c>
      <c r="J34" s="32"/>
      <c r="K34" s="31">
        <v>19997687</v>
      </c>
      <c r="L34" s="31"/>
      <c r="M34" s="31">
        <v>90527598</v>
      </c>
      <c r="N34" s="31"/>
      <c r="O34" s="31">
        <v>2074660</v>
      </c>
      <c r="P34" s="20"/>
      <c r="Q34" s="36">
        <v>2.5299999999999998</v>
      </c>
      <c r="R34" s="29"/>
      <c r="S34" s="44">
        <v>1542501.2200000002</v>
      </c>
      <c r="T34" s="29"/>
      <c r="U34" s="32">
        <v>1.88</v>
      </c>
      <c r="V34" s="32"/>
      <c r="W34" s="44">
        <v>548532.9</v>
      </c>
      <c r="X34" s="32"/>
      <c r="Y34" s="41">
        <v>0.67</v>
      </c>
      <c r="Z34" s="32"/>
      <c r="AA34" s="44">
        <v>-16374.12</v>
      </c>
      <c r="AB34" s="32"/>
      <c r="AC34" s="32">
        <v>-0.02</v>
      </c>
      <c r="AE34" s="51"/>
      <c r="AF34" s="52"/>
    </row>
    <row r="35" spans="1:32" x14ac:dyDescent="0.2">
      <c r="A35" s="28">
        <v>3680</v>
      </c>
      <c r="B35" s="29"/>
      <c r="C35" s="29" t="s">
        <v>62</v>
      </c>
      <c r="D35" s="29"/>
      <c r="E35" s="30" t="s">
        <v>63</v>
      </c>
      <c r="F35" s="34"/>
      <c r="G35" s="33">
        <v>-15</v>
      </c>
      <c r="H35" s="29"/>
      <c r="I35" s="32">
        <v>73741779.670000002</v>
      </c>
      <c r="J35" s="32"/>
      <c r="K35" s="31">
        <v>27436641</v>
      </c>
      <c r="L35" s="31"/>
      <c r="M35" s="31">
        <v>57366406</v>
      </c>
      <c r="N35" s="31"/>
      <c r="O35" s="31">
        <v>1498764</v>
      </c>
      <c r="P35" s="20"/>
      <c r="Q35" s="36">
        <v>2.0299999999999998</v>
      </c>
      <c r="R35" s="29"/>
      <c r="S35" s="44">
        <v>1307035.3699999999</v>
      </c>
      <c r="T35" s="29"/>
      <c r="U35" s="32">
        <v>1.7699999999999998</v>
      </c>
      <c r="V35" s="32"/>
      <c r="W35" s="44">
        <v>221225.34</v>
      </c>
      <c r="X35" s="32"/>
      <c r="Y35" s="41">
        <v>0.3</v>
      </c>
      <c r="Z35" s="32"/>
      <c r="AA35" s="44">
        <v>-29496.71</v>
      </c>
      <c r="AB35" s="32"/>
      <c r="AC35" s="32">
        <v>-0.04</v>
      </c>
      <c r="AE35" s="51"/>
      <c r="AF35" s="52"/>
    </row>
    <row r="36" spans="1:32" x14ac:dyDescent="0.2">
      <c r="A36" s="28">
        <v>3682</v>
      </c>
      <c r="B36" s="29"/>
      <c r="C36" s="29" t="s">
        <v>64</v>
      </c>
      <c r="D36" s="29"/>
      <c r="E36" s="30" t="s">
        <v>65</v>
      </c>
      <c r="F36" s="34"/>
      <c r="G36" s="33">
        <v>-15</v>
      </c>
      <c r="H36" s="29"/>
      <c r="I36" s="32">
        <v>273660.52</v>
      </c>
      <c r="J36" s="32"/>
      <c r="K36" s="31">
        <v>279832</v>
      </c>
      <c r="L36" s="31"/>
      <c r="M36" s="31">
        <v>34878</v>
      </c>
      <c r="N36" s="31"/>
      <c r="O36" s="31">
        <v>1453</v>
      </c>
      <c r="P36" s="20"/>
      <c r="Q36" s="36">
        <v>0.53</v>
      </c>
      <c r="R36" s="29"/>
      <c r="S36" s="44">
        <v>1261.4399999999998</v>
      </c>
      <c r="T36" s="29"/>
      <c r="U36" s="32">
        <v>0.46</v>
      </c>
      <c r="V36" s="32"/>
      <c r="W36" s="44">
        <v>218.93</v>
      </c>
      <c r="X36" s="32"/>
      <c r="Y36" s="41">
        <v>0.08</v>
      </c>
      <c r="Z36" s="32"/>
      <c r="AA36" s="44">
        <v>-27.37</v>
      </c>
      <c r="AB36" s="32"/>
      <c r="AC36" s="32">
        <v>-0.01</v>
      </c>
      <c r="AE36" s="51"/>
      <c r="AF36" s="52"/>
    </row>
    <row r="37" spans="1:32" x14ac:dyDescent="0.2">
      <c r="A37" s="28">
        <v>3691</v>
      </c>
      <c r="B37" s="29"/>
      <c r="C37" s="29" t="s">
        <v>66</v>
      </c>
      <c r="D37" s="29"/>
      <c r="E37" s="30" t="s">
        <v>51</v>
      </c>
      <c r="F37" s="34"/>
      <c r="G37" s="33">
        <v>-40</v>
      </c>
      <c r="H37" s="29"/>
      <c r="I37" s="32">
        <v>2765626.1</v>
      </c>
      <c r="J37" s="32"/>
      <c r="K37" s="31">
        <v>754485</v>
      </c>
      <c r="L37" s="31"/>
      <c r="M37" s="31">
        <v>3117392</v>
      </c>
      <c r="N37" s="31"/>
      <c r="O37" s="31">
        <v>54614</v>
      </c>
      <c r="P37" s="20"/>
      <c r="Q37" s="36">
        <v>1.97</v>
      </c>
      <c r="R37" s="29"/>
      <c r="S37" s="44">
        <v>39126.49</v>
      </c>
      <c r="T37" s="29"/>
      <c r="U37" s="32">
        <v>1.41</v>
      </c>
      <c r="V37" s="32"/>
      <c r="W37" s="44">
        <v>15487.51</v>
      </c>
      <c r="X37" s="32"/>
      <c r="Y37" s="41">
        <v>0.56000000000000005</v>
      </c>
      <c r="Z37" s="32"/>
      <c r="AA37" s="44">
        <v>0</v>
      </c>
      <c r="AB37" s="32"/>
      <c r="AC37" s="32">
        <v>0</v>
      </c>
      <c r="AE37" s="51"/>
      <c r="AF37" s="52"/>
    </row>
    <row r="38" spans="1:32" x14ac:dyDescent="0.2">
      <c r="A38" s="28">
        <v>3692</v>
      </c>
      <c r="B38" s="29"/>
      <c r="C38" s="29" t="s">
        <v>67</v>
      </c>
      <c r="D38" s="29"/>
      <c r="E38" s="30" t="s">
        <v>68</v>
      </c>
      <c r="F38" s="34"/>
      <c r="G38" s="33">
        <v>-40</v>
      </c>
      <c r="H38" s="29"/>
      <c r="I38" s="32">
        <v>19464620.52</v>
      </c>
      <c r="J38" s="32"/>
      <c r="K38" s="31">
        <v>10671301</v>
      </c>
      <c r="L38" s="31"/>
      <c r="M38" s="31">
        <v>16579168</v>
      </c>
      <c r="N38" s="31"/>
      <c r="O38" s="31">
        <v>330957</v>
      </c>
      <c r="P38" s="20"/>
      <c r="Q38" s="36">
        <v>1.7</v>
      </c>
      <c r="R38" s="29"/>
      <c r="S38" s="44">
        <v>235580.36</v>
      </c>
      <c r="T38" s="29"/>
      <c r="U38" s="32">
        <v>1.21</v>
      </c>
      <c r="V38" s="32"/>
      <c r="W38" s="44">
        <v>95376.639999999999</v>
      </c>
      <c r="X38" s="32"/>
      <c r="Y38" s="41">
        <v>0.49</v>
      </c>
      <c r="Z38" s="32"/>
      <c r="AA38" s="44">
        <v>0</v>
      </c>
      <c r="AB38" s="32"/>
      <c r="AC38" s="32">
        <v>0</v>
      </c>
      <c r="AE38" s="51"/>
      <c r="AF38" s="52"/>
    </row>
    <row r="39" spans="1:32" x14ac:dyDescent="0.2">
      <c r="A39" s="28">
        <v>3700</v>
      </c>
      <c r="B39" s="29"/>
      <c r="C39" s="29" t="s">
        <v>69</v>
      </c>
      <c r="D39" s="29"/>
      <c r="E39" s="30" t="s">
        <v>70</v>
      </c>
      <c r="F39" s="34"/>
      <c r="G39" s="33">
        <v>-2</v>
      </c>
      <c r="H39" s="29"/>
      <c r="I39" s="32">
        <v>2620523.38</v>
      </c>
      <c r="J39" s="32"/>
      <c r="K39" s="31">
        <v>834658</v>
      </c>
      <c r="L39" s="31"/>
      <c r="M39" s="31">
        <v>1838276</v>
      </c>
      <c r="N39" s="31"/>
      <c r="O39" s="31">
        <v>120438</v>
      </c>
      <c r="P39" s="20"/>
      <c r="Q39" s="36">
        <v>4.5999999999999996</v>
      </c>
      <c r="R39" s="29"/>
      <c r="S39" s="44">
        <v>118079.53</v>
      </c>
      <c r="T39" s="29"/>
      <c r="U39" s="32">
        <v>4.51</v>
      </c>
      <c r="V39" s="32"/>
      <c r="W39" s="44">
        <v>3668.73</v>
      </c>
      <c r="X39" s="32"/>
      <c r="Y39" s="41">
        <v>0.14000000000000001</v>
      </c>
      <c r="Z39" s="32"/>
      <c r="AA39" s="44">
        <v>-1310.26</v>
      </c>
      <c r="AB39" s="32"/>
      <c r="AC39" s="32">
        <v>-0.05</v>
      </c>
      <c r="AE39" s="51"/>
      <c r="AF39" s="52"/>
    </row>
    <row r="40" spans="1:32" x14ac:dyDescent="0.2">
      <c r="A40" s="28">
        <v>3702</v>
      </c>
      <c r="B40" s="29"/>
      <c r="C40" s="29" t="s">
        <v>71</v>
      </c>
      <c r="D40" s="29"/>
      <c r="E40" s="30" t="s">
        <v>72</v>
      </c>
      <c r="F40" s="34"/>
      <c r="G40" s="33">
        <v>0</v>
      </c>
      <c r="H40" s="29"/>
      <c r="I40" s="32">
        <v>25906841.190000001</v>
      </c>
      <c r="J40" s="32"/>
      <c r="K40" s="31">
        <v>6086656</v>
      </c>
      <c r="L40" s="31"/>
      <c r="M40" s="31">
        <v>19820185</v>
      </c>
      <c r="N40" s="31"/>
      <c r="O40" s="31">
        <v>1586353</v>
      </c>
      <c r="P40" s="20"/>
      <c r="Q40" s="36">
        <v>6.12</v>
      </c>
      <c r="R40" s="29"/>
      <c r="S40" s="44">
        <v>1586353</v>
      </c>
      <c r="T40" s="29"/>
      <c r="U40" s="32">
        <v>6.12</v>
      </c>
      <c r="V40" s="32"/>
      <c r="W40" s="44">
        <v>0</v>
      </c>
      <c r="X40" s="32"/>
      <c r="Y40" s="41">
        <v>0</v>
      </c>
      <c r="Z40" s="32"/>
      <c r="AA40" s="44">
        <v>0</v>
      </c>
      <c r="AB40" s="32"/>
      <c r="AC40" s="32">
        <v>0</v>
      </c>
      <c r="AE40" s="51"/>
      <c r="AF40" s="52"/>
    </row>
    <row r="41" spans="1:32" x14ac:dyDescent="0.2">
      <c r="A41" s="28">
        <v>3711</v>
      </c>
      <c r="B41" s="29"/>
      <c r="C41" s="29" t="s">
        <v>73</v>
      </c>
      <c r="D41" s="29"/>
      <c r="E41" s="30" t="s">
        <v>74</v>
      </c>
      <c r="F41" s="34"/>
      <c r="G41" s="33">
        <v>0</v>
      </c>
      <c r="H41" s="29"/>
      <c r="I41" s="32">
        <v>1051.24</v>
      </c>
      <c r="J41" s="32"/>
      <c r="K41" s="31">
        <v>130.94999999999999</v>
      </c>
      <c r="L41" s="31"/>
      <c r="M41" s="31">
        <v>920</v>
      </c>
      <c r="N41" s="31"/>
      <c r="O41" s="31">
        <v>48</v>
      </c>
      <c r="P41" s="20"/>
      <c r="Q41" s="36">
        <v>4.57</v>
      </c>
      <c r="R41" s="29"/>
      <c r="S41" s="44">
        <v>48</v>
      </c>
      <c r="T41" s="29"/>
      <c r="U41" s="32">
        <v>4.57</v>
      </c>
      <c r="V41" s="32"/>
      <c r="W41" s="44">
        <v>0</v>
      </c>
      <c r="X41" s="32"/>
      <c r="Y41" s="41">
        <v>0</v>
      </c>
      <c r="Z41" s="32"/>
      <c r="AA41" s="44">
        <v>0</v>
      </c>
      <c r="AB41" s="32"/>
      <c r="AC41" s="32">
        <v>0</v>
      </c>
      <c r="AE41" s="51"/>
      <c r="AF41" s="52"/>
    </row>
    <row r="42" spans="1:32" x14ac:dyDescent="0.2">
      <c r="A42" s="28">
        <v>3712</v>
      </c>
      <c r="B42" s="29"/>
      <c r="C42" s="29" t="s">
        <v>75</v>
      </c>
      <c r="D42" s="29"/>
      <c r="E42" s="30" t="s">
        <v>76</v>
      </c>
      <c r="F42" s="34"/>
      <c r="G42" s="33">
        <v>-5</v>
      </c>
      <c r="H42" s="29"/>
      <c r="I42" s="32">
        <v>861284.3</v>
      </c>
      <c r="J42" s="32"/>
      <c r="K42" s="31">
        <v>124052</v>
      </c>
      <c r="L42" s="31"/>
      <c r="M42" s="31">
        <v>780297</v>
      </c>
      <c r="N42" s="31"/>
      <c r="O42" s="31">
        <v>92852</v>
      </c>
      <c r="P42" s="20"/>
      <c r="Q42" s="36">
        <v>10.78</v>
      </c>
      <c r="R42" s="29"/>
      <c r="S42" s="44">
        <v>88459.45</v>
      </c>
      <c r="T42" s="29"/>
      <c r="U42" s="32">
        <v>10.27</v>
      </c>
      <c r="V42" s="32"/>
      <c r="W42" s="44">
        <v>4392.55</v>
      </c>
      <c r="X42" s="32"/>
      <c r="Y42" s="41">
        <v>0.51</v>
      </c>
      <c r="Z42" s="32"/>
      <c r="AA42" s="44">
        <v>0</v>
      </c>
      <c r="AB42" s="32"/>
      <c r="AC42" s="32">
        <v>0</v>
      </c>
      <c r="AE42" s="51"/>
      <c r="AF42" s="52"/>
    </row>
    <row r="43" spans="1:32" x14ac:dyDescent="0.2">
      <c r="A43" s="28">
        <v>3720</v>
      </c>
      <c r="B43" s="29"/>
      <c r="C43" s="29" t="s">
        <v>77</v>
      </c>
      <c r="D43" s="29"/>
      <c r="E43" s="30" t="s">
        <v>78</v>
      </c>
      <c r="F43" s="34"/>
      <c r="G43" s="33">
        <v>0</v>
      </c>
      <c r="H43" s="29"/>
      <c r="I43" s="32">
        <v>9647.36</v>
      </c>
      <c r="J43" s="32"/>
      <c r="K43" s="31">
        <v>9647.36</v>
      </c>
      <c r="L43" s="31"/>
      <c r="M43" s="31">
        <v>0</v>
      </c>
      <c r="N43" s="31"/>
      <c r="O43" s="31">
        <v>0</v>
      </c>
      <c r="P43" s="20"/>
      <c r="Q43" s="39">
        <v>0</v>
      </c>
      <c r="R43" s="29"/>
      <c r="S43" s="44">
        <v>0</v>
      </c>
      <c r="T43" s="29"/>
      <c r="U43" s="32">
        <v>0</v>
      </c>
      <c r="V43" s="32"/>
      <c r="W43" s="44">
        <v>0</v>
      </c>
      <c r="X43" s="32"/>
      <c r="Y43" s="41">
        <v>0</v>
      </c>
      <c r="Z43" s="32"/>
      <c r="AA43" s="44">
        <v>0</v>
      </c>
      <c r="AB43" s="32"/>
      <c r="AC43" s="32">
        <v>0</v>
      </c>
      <c r="AE43" s="51"/>
      <c r="AF43" s="52"/>
    </row>
    <row r="44" spans="1:32" x14ac:dyDescent="0.2">
      <c r="A44" s="28">
        <v>3731</v>
      </c>
      <c r="B44" s="29"/>
      <c r="C44" s="29" t="s">
        <v>79</v>
      </c>
      <c r="D44" s="29"/>
      <c r="E44" s="30" t="s">
        <v>80</v>
      </c>
      <c r="F44" s="34"/>
      <c r="G44" s="33">
        <v>-15</v>
      </c>
      <c r="H44" s="29"/>
      <c r="I44" s="32">
        <v>2507459.2200000002</v>
      </c>
      <c r="J44" s="32"/>
      <c r="K44" s="31">
        <v>2105390</v>
      </c>
      <c r="L44" s="31"/>
      <c r="M44" s="31">
        <v>778188</v>
      </c>
      <c r="N44" s="31"/>
      <c r="O44" s="31">
        <v>31453</v>
      </c>
      <c r="P44" s="20"/>
      <c r="Q44" s="36">
        <v>1.25</v>
      </c>
      <c r="R44" s="29"/>
      <c r="S44" s="44">
        <v>27441.07</v>
      </c>
      <c r="T44" s="29"/>
      <c r="U44" s="32">
        <v>1.0900000000000001</v>
      </c>
      <c r="V44" s="32"/>
      <c r="W44" s="44">
        <v>4011.93</v>
      </c>
      <c r="X44" s="32"/>
      <c r="Y44" s="41">
        <v>0.16</v>
      </c>
      <c r="Z44" s="32"/>
      <c r="AA44" s="44">
        <v>0</v>
      </c>
      <c r="AB44" s="32"/>
      <c r="AC44" s="32">
        <v>0</v>
      </c>
      <c r="AE44" s="51"/>
      <c r="AF44" s="52"/>
    </row>
    <row r="45" spans="1:32" x14ac:dyDescent="0.2">
      <c r="A45" s="28">
        <v>3732</v>
      </c>
      <c r="B45" s="29"/>
      <c r="C45" s="29" t="s">
        <v>81</v>
      </c>
      <c r="D45" s="29"/>
      <c r="E45" s="30" t="s">
        <v>65</v>
      </c>
      <c r="F45" s="34"/>
      <c r="G45" s="33">
        <v>-20</v>
      </c>
      <c r="H45" s="29"/>
      <c r="I45" s="32">
        <v>3368422.54</v>
      </c>
      <c r="J45" s="32"/>
      <c r="K45" s="31">
        <v>2568569</v>
      </c>
      <c r="L45" s="31"/>
      <c r="M45" s="31">
        <v>1473538</v>
      </c>
      <c r="N45" s="31"/>
      <c r="O45" s="31">
        <v>37692</v>
      </c>
      <c r="P45" s="20"/>
      <c r="Q45" s="36">
        <v>1.1200000000000001</v>
      </c>
      <c r="R45" s="29"/>
      <c r="S45" s="44">
        <v>31292</v>
      </c>
      <c r="T45" s="29"/>
      <c r="U45" s="32">
        <v>0.93000000000000016</v>
      </c>
      <c r="V45" s="32"/>
      <c r="W45" s="44">
        <v>6400</v>
      </c>
      <c r="X45" s="32"/>
      <c r="Y45" s="41">
        <v>0.19</v>
      </c>
      <c r="Z45" s="32"/>
      <c r="AA45" s="44">
        <v>0</v>
      </c>
      <c r="AB45" s="32"/>
      <c r="AC45" s="32">
        <v>0</v>
      </c>
      <c r="AE45" s="51"/>
      <c r="AF45" s="52"/>
    </row>
    <row r="46" spans="1:32" x14ac:dyDescent="0.2">
      <c r="A46" s="28">
        <v>3733</v>
      </c>
      <c r="B46" s="29"/>
      <c r="C46" s="29" t="s">
        <v>82</v>
      </c>
      <c r="D46" s="29"/>
      <c r="E46" s="30" t="s">
        <v>83</v>
      </c>
      <c r="F46" s="34"/>
      <c r="G46" s="33">
        <v>-10</v>
      </c>
      <c r="H46" s="29"/>
      <c r="I46" s="37">
        <v>3858522.09</v>
      </c>
      <c r="J46" s="32"/>
      <c r="K46" s="38">
        <v>852584</v>
      </c>
      <c r="L46" s="31"/>
      <c r="M46" s="38">
        <v>3391790</v>
      </c>
      <c r="N46" s="31"/>
      <c r="O46" s="38">
        <v>162629</v>
      </c>
      <c r="P46" s="20"/>
      <c r="Q46" s="36">
        <v>4.21</v>
      </c>
      <c r="R46" s="29"/>
      <c r="S46" s="44">
        <v>147966.62</v>
      </c>
      <c r="T46" s="29"/>
      <c r="U46" s="32">
        <v>3.83</v>
      </c>
      <c r="V46" s="32"/>
      <c r="W46" s="44">
        <v>14662.38</v>
      </c>
      <c r="X46" s="32"/>
      <c r="Y46" s="41">
        <v>0.38</v>
      </c>
      <c r="Z46" s="32"/>
      <c r="AA46" s="44">
        <v>0</v>
      </c>
      <c r="AB46" s="32"/>
      <c r="AC46" s="32">
        <v>0</v>
      </c>
      <c r="AE46" s="51"/>
      <c r="AF46" s="52"/>
    </row>
    <row r="47" spans="1:32" x14ac:dyDescent="0.2">
      <c r="A47" s="28"/>
      <c r="B47" s="29"/>
      <c r="C47" s="29"/>
      <c r="D47" s="29"/>
      <c r="E47" s="29"/>
      <c r="F47" s="34"/>
      <c r="G47" s="29"/>
      <c r="H47" s="29"/>
      <c r="I47" s="32"/>
      <c r="J47" s="32"/>
      <c r="K47" s="31"/>
      <c r="L47" s="31"/>
      <c r="M47" s="31"/>
      <c r="N47" s="31"/>
      <c r="O47" s="31"/>
      <c r="P47" s="20"/>
      <c r="Q47" s="36"/>
      <c r="R47" s="29"/>
      <c r="S47" s="45"/>
      <c r="T47" s="29"/>
      <c r="U47" s="32"/>
      <c r="V47" s="32"/>
      <c r="W47" s="45"/>
      <c r="X47" s="32"/>
      <c r="Y47" s="32"/>
      <c r="Z47" s="32"/>
      <c r="AA47" s="45"/>
      <c r="AB47" s="32"/>
      <c r="AC47" s="32"/>
    </row>
    <row r="48" spans="1:32" ht="15.75" x14ac:dyDescent="0.25">
      <c r="A48" s="10"/>
      <c r="B48" s="18" t="s">
        <v>84</v>
      </c>
      <c r="C48" s="11"/>
      <c r="D48" s="29"/>
      <c r="E48" s="6"/>
      <c r="F48" s="18"/>
      <c r="G48" s="33"/>
      <c r="H48" s="29"/>
      <c r="I48" s="47">
        <f>SUBTOTAL(9,I26:I46)</f>
        <v>610085467.76000011</v>
      </c>
      <c r="J48" s="19"/>
      <c r="K48" s="48">
        <f>SUBTOTAL(9,K26:K46)</f>
        <v>164594873.31</v>
      </c>
      <c r="L48" s="15"/>
      <c r="M48" s="48">
        <f>SUBTOTAL(9,M26:M46)</f>
        <v>613623645</v>
      </c>
      <c r="N48" s="15"/>
      <c r="O48" s="48">
        <f>SUBTOTAL(9,O26:O46)</f>
        <v>15910434</v>
      </c>
      <c r="P48" s="22"/>
      <c r="Q48" s="21">
        <f>ROUND(O48/I48*100,2)</f>
        <v>2.61</v>
      </c>
      <c r="R48" s="11"/>
      <c r="S48" s="48">
        <f>SUBTOTAL(9,S26:S46)</f>
        <v>12948382.409999996</v>
      </c>
      <c r="T48" s="11"/>
      <c r="U48" s="19"/>
      <c r="V48" s="19"/>
      <c r="W48" s="48">
        <f>SUBTOTAL(9,W26:W46)</f>
        <v>3104457.1599999997</v>
      </c>
      <c r="X48" s="19"/>
      <c r="Y48" s="19"/>
      <c r="Z48" s="19"/>
      <c r="AA48" s="48">
        <f>SUBTOTAL(9,AA26:AA46)</f>
        <v>-142405.56999999998</v>
      </c>
      <c r="AB48" s="19"/>
      <c r="AC48" s="19"/>
    </row>
    <row r="50" spans="2:27" ht="16.5" thickBot="1" x14ac:dyDescent="0.3">
      <c r="B50" s="46" t="s">
        <v>85</v>
      </c>
      <c r="I50" s="49">
        <f>SUBTOTAL(9,I12:I48)</f>
        <v>703995714.13</v>
      </c>
      <c r="K50" s="50">
        <f>SUBTOTAL(9,K12:K48)</f>
        <v>182994122.00999999</v>
      </c>
      <c r="M50" s="50">
        <f>SUBTOTAL(9,M12:M48)</f>
        <v>703217757</v>
      </c>
      <c r="O50" s="50">
        <f>SUBTOTAL(9,O12:O48)</f>
        <v>18029596</v>
      </c>
      <c r="Q50" s="21">
        <f>ROUND(O50/I50*100,2)</f>
        <v>2.56</v>
      </c>
      <c r="S50" s="50">
        <f>SUBTOTAL(9,S12:S48)</f>
        <v>14796310.719999997</v>
      </c>
      <c r="W50" s="50">
        <f>SUBTOTAL(9,W12:W48)</f>
        <v>3384006.7199999997</v>
      </c>
      <c r="AA50" s="50">
        <f>SUBTOTAL(9,AA12:AA48)</f>
        <v>-150721.44</v>
      </c>
    </row>
    <row r="51" spans="2:27" ht="15.75" thickTop="1" x14ac:dyDescent="0.2"/>
  </sheetData>
  <pageMargins left="0.45" right="0.45" top="0.75" bottom="0.75" header="0.3" footer="0.3"/>
  <pageSetup scale="40" orientation="landscape" r:id="rId1"/>
  <headerFooter>
    <oddHeader>&amp;R&amp;"Times New Roman,Bold"&amp;10KyPSC Case No. 2022-00372
AG-RHDR-01-007 Attachment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6E46BEEC65514998BA1B34889D3D88" ma:contentTypeVersion="3" ma:contentTypeDescription="Create a new document." ma:contentTypeScope="" ma:versionID="5f70709f997a255503caa87cc4490572">
  <xsd:schema xmlns:xsd="http://www.w3.org/2001/XMLSchema" xmlns:xs="http://www.w3.org/2001/XMLSchema" xmlns:p="http://schemas.microsoft.com/office/2006/metadata/properties" xmlns:ns2="5ba878c6-b33b-4b7d-8b1a-66240161f50d" xmlns:ns3="745fd72d-7e83-4669-aadd-86863736241e" targetNamespace="http://schemas.microsoft.com/office/2006/metadata/properties" ma:root="true" ma:fieldsID="65a65b56572e544c80ac03f53f2369bf" ns2:_="" ns3:_="">
    <xsd:import namespace="5ba878c6-b33b-4b7d-8b1a-66240161f50d"/>
    <xsd:import namespace="745fd72d-7e83-4669-aadd-86863736241e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a878c6-b33b-4b7d-8b1a-66240161f50d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fd72d-7e83-4669-aadd-86863736241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5ba878c6-b33b-4b7d-8b1a-66240161f50d">Spanos</Witness>
  </documentManagement>
</p:properties>
</file>

<file path=customXml/itemProps1.xml><?xml version="1.0" encoding="utf-8"?>
<ds:datastoreItem xmlns:ds="http://schemas.openxmlformats.org/officeDocument/2006/customXml" ds:itemID="{5A31DCA9-4A53-45BD-837B-004F2B10DB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a878c6-b33b-4b7d-8b1a-66240161f50d"/>
    <ds:schemaRef ds:uri="745fd72d-7e83-4669-aadd-8686373624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4DF5125-256A-4595-96ED-F044222751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BB37E2-6599-4611-A2C6-B88EAB86DD30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745fd72d-7e83-4669-aadd-86863736241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5ba878c6-b33b-4b7d-8b1a-66240161f50d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Transmission &amp; Distribution Depreciation Rates</dc:subject>
  <dc:creator>Stubblebine, Kelsey</dc:creator>
  <cp:lastModifiedBy>Sunderman, Minna</cp:lastModifiedBy>
  <cp:lastPrinted>2023-12-20T17:07:56Z</cp:lastPrinted>
  <dcterms:created xsi:type="dcterms:W3CDTF">2023-12-11T13:57:48Z</dcterms:created>
  <dcterms:modified xsi:type="dcterms:W3CDTF">2023-12-20T17:08:06Z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0x0101005C6E46BEEC65514998BA1B34889D3D88</vt:lpwstr>
  </property>
</Properties>
</file>