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2nd Set Data Requests (60)/"/>
    </mc:Choice>
  </mc:AlternateContent>
  <xr:revisionPtr revIDLastSave="0" documentId="13_ncr:1_{AB0B4FAD-C7FF-4DB1-9B15-0D68C2CD8BEC}" xr6:coauthVersionLast="47" xr6:coauthVersionMax="47" xr10:uidLastSave="{00000000-0000-0000-0000-000000000000}"/>
  <bookViews>
    <workbookView xWindow="-120" yWindow="-120" windowWidth="29040" windowHeight="15840" xr2:uid="{77354BEA-DC3B-4ADB-90AC-327127888560}"/>
  </bookViews>
  <sheets>
    <sheet name="Base Period Cust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PERIOD'!$E$11:$E$239</definedName>
    <definedName name="AmountFP">'[1]FORECASTED PERIOD'!$E$11:$E$235</definedName>
    <definedName name="APPORT">[1]SCH_E1!$AH$276</definedName>
    <definedName name="Base1">'[1]BASE PERIOD'!$F$11:$F$239</definedName>
    <definedName name="Base10">'[1]BASE PERIOD'!$O$11:$O$239</definedName>
    <definedName name="Base11">'[1]BASE PERIOD'!$P$11:$P$239</definedName>
    <definedName name="Base12">'[1]BASE PERIOD'!$Q$11:$Q$239</definedName>
    <definedName name="Base2">'[1]BASE PERIOD'!$G$11:$G$239</definedName>
    <definedName name="Base3">'[1]BASE PERIOD'!$H$11:$H$239</definedName>
    <definedName name="Base4">'[1]BASE PERIOD'!$I$11:$I$239</definedName>
    <definedName name="Base5">'[1]BASE PERIOD'!$J$11:$J$239</definedName>
    <definedName name="Base6">'[1]BASE PERIOD'!$K$11:$K$239</definedName>
    <definedName name="Base7">'[1]BASE PERIOD'!$L$11:$L$239</definedName>
    <definedName name="Base8">'[1]BASE PERIOD'!$M$11:$M$239</definedName>
    <definedName name="Base9">'[1]BASE PERIOD'!$N$11:$N$239</definedName>
    <definedName name="BasePeriod">'[1]BASE PERIOD'!$A$11:$Q$239</definedName>
    <definedName name="BPActual">#REF!</definedName>
    <definedName name="BPrev1">'[1]BP Rev by Product'!$G$11:$G$77</definedName>
    <definedName name="BPrev10">'[1]BP Rev by Product'!$P$11:$P$77</definedName>
    <definedName name="BPrev11">'[1]BP Rev by Product'!$Q$11:$Q$77</definedName>
    <definedName name="BPrev12">'[1]BP Rev by Product'!$R$11:$R$77</definedName>
    <definedName name="BPrev2">'[1]BP Rev by Product'!$H$11:$H$77</definedName>
    <definedName name="BPrev3">'[1]BP Rev by Product'!$I$11:$I$77</definedName>
    <definedName name="BPrev4">'[1]BP Rev by Product'!$J$11:$J$77</definedName>
    <definedName name="BPrev5">'[1]BP Rev by Product'!$K$11:$K$77</definedName>
    <definedName name="BPrev6">'[1]BP Rev by Product'!$L$11:$L$77</definedName>
    <definedName name="BPrev7">'[1]BP Rev by Product'!$M$11:$M$77</definedName>
    <definedName name="BPrev8">'[1]BP Rev by Product'!$N$11:$N$77</definedName>
    <definedName name="BPrev9">'[1]BP Rev by Product'!$O$11:$O$77</definedName>
    <definedName name="BPrevACCT">'[1]BP Rev by Product'!$A$11:$A$77</definedName>
    <definedName name="BPREVPROD">'[1]BP Rev by Product'!$D$11:$D$77</definedName>
    <definedName name="C_1_PROEXP">[1]SCH_C1!$G$23</definedName>
    <definedName name="CASE">[1]LOGO!$B$6</definedName>
    <definedName name="CODE">'[1]BASE PERIOD'!$C$11:$C$239</definedName>
    <definedName name="CodeF">'[1]FORECASTED PERIOD'!$C$11:$C$235</definedName>
    <definedName name="CommonE">'[1]SCH B-2.1'!$C$250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DataF">[1]LOGO!$B$13</definedName>
    <definedName name="DEPT">[1]LOGO!$B$9</definedName>
    <definedName name="ERBR_BP">#REF!</definedName>
    <definedName name="ERBR_FP">#REF!</definedName>
    <definedName name="FERCBP">'[1]BASE PERIOD'!$D$11:$D$239</definedName>
    <definedName name="FERCFP">'[1]FORECASTED PERIOD'!$D$11:$D$235</definedName>
    <definedName name="FIT">[1]LOGO!$C$25</definedName>
    <definedName name="Forecast">[1]LOGO!$B$11</definedName>
    <definedName name="Forecast1">'[1]FORECASTED PERIOD'!$F$11:$F$235</definedName>
    <definedName name="Forecast10">'[1]FORECASTED PERIOD'!$O$11:$O$235</definedName>
    <definedName name="Forecast11">'[1]FORECASTED PERIOD'!$P$11:$P$235</definedName>
    <definedName name="Forecast12">'[1]FORECASTED PERIOD'!$Q$11:$Q$235</definedName>
    <definedName name="Forecast2">'[1]FORECASTED PERIOD'!$G$11:$G$235</definedName>
    <definedName name="Forecast3">'[1]FORECASTED PERIOD'!$H$11:$H$235</definedName>
    <definedName name="forecast4">'[1]FORECASTED PERIOD'!$I$11:$I$235</definedName>
    <definedName name="Forecast5">'[1]FORECASTED PERIOD'!$J$11:$J$235</definedName>
    <definedName name="Forecast6">'[1]FORECASTED PERIOD'!$K$11:$K$235</definedName>
    <definedName name="Forecast7">'[1]FORECASTED PERIOD'!$L$11:$L$235</definedName>
    <definedName name="Forecast8">'[1]FORECASTED PERIOD'!$M$11:$M$235</definedName>
    <definedName name="Forecast9">'[1]FORECASTED PERIOD'!$N$11:$N$235</definedName>
    <definedName name="FPERIOD">'[1]FORECASTED PERIOD'!$A$11:$Q$235</definedName>
    <definedName name="FPrev1">'[1]FP Rev by Product'!$G$12:$G$71</definedName>
    <definedName name="FPrev10">'[1]FP Rev by Product'!$P$12:$P$71</definedName>
    <definedName name="FPrev11">'[1]FP Rev by Product'!$Q$12:$Q$71</definedName>
    <definedName name="FPrev12">'[1]FP Rev by Product'!$R$12:$R$71</definedName>
    <definedName name="FPrev2">'[1]FP Rev by Product'!$H$12:$H$71</definedName>
    <definedName name="FPrev3">'[1]FP Rev by Product'!$I$12:$I$71</definedName>
    <definedName name="FPrev4">'[1]FP Rev by Product'!$J$12:$J$71</definedName>
    <definedName name="FPrev5">'[1]FP Rev by Product'!$K$12:$K$71</definedName>
    <definedName name="FPrev6">'[1]FP Rev by Product'!$L$12:$L$71</definedName>
    <definedName name="FPrev7">'[1]FP Rev by Product'!$M$12:$M$71</definedName>
    <definedName name="FPrev8">'[1]FP Rev by Product'!$N$12:$N$71</definedName>
    <definedName name="FPrev9">'[1]FP Rev by Product'!$O$12:$O$71</definedName>
    <definedName name="FPrevAcct">'[1]FP Rev by Product'!$A$12:$A$71</definedName>
    <definedName name="FPrevProd">'[1]FP Rev by Product'!$D$12:$D$71</definedName>
    <definedName name="GRBR_BP">#REF!</definedName>
    <definedName name="GRBR_FP">#REF!</definedName>
    <definedName name="GRCFdiff">#REF!</definedName>
    <definedName name="GRCFold">#REF!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'Base Period Cust'!$A$1:$T$28</definedName>
    <definedName name="RBvsCAP_BP_pg1">#REF!</definedName>
    <definedName name="RBvsCap_BP_pg2">#REF!</definedName>
    <definedName name="RBvsCap_BP_pg3">#REF!</definedName>
    <definedName name="RBvsCap_BP_pg4">#REF!</definedName>
    <definedName name="RBvsCAP_FP_pg1">#REF!</definedName>
    <definedName name="RBvsCap_FP_pg2">#REF!</definedName>
    <definedName name="RBvsCap_FP_pg3">#REF!</definedName>
    <definedName name="RBvsCap_FP_pg4">#REF!</definedName>
    <definedName name="RofRdiff">#REF!</definedName>
    <definedName name="RofRold">#REF!</definedName>
    <definedName name="SCH_D1_ERROR_CHECK">[1]SCH_C2!$J$38</definedName>
    <definedName name="SIT">[1]LOGO!$C$24</definedName>
    <definedName name="Staff_DR_01_007">#REF!</definedName>
    <definedName name="Staff_DR_01_031">#REF!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" l="1"/>
  <c r="S25" i="1"/>
  <c r="S24" i="1"/>
  <c r="S23" i="1"/>
  <c r="S22" i="1"/>
  <c r="S16" i="1"/>
  <c r="T16" i="1" s="1"/>
  <c r="S15" i="1"/>
  <c r="T15" i="1" s="1"/>
  <c r="S14" i="1"/>
  <c r="T14" i="1" s="1"/>
  <c r="S13" i="1"/>
  <c r="T13" i="1" s="1"/>
  <c r="S12" i="1"/>
  <c r="T12" i="1" s="1"/>
  <c r="O27" i="1"/>
  <c r="P27" i="1"/>
  <c r="Q27" i="1"/>
  <c r="R27" i="1"/>
  <c r="O17" i="1"/>
  <c r="P17" i="1"/>
  <c r="Q17" i="1"/>
  <c r="R17" i="1"/>
  <c r="N27" i="1"/>
  <c r="M27" i="1"/>
  <c r="L27" i="1"/>
  <c r="K27" i="1"/>
  <c r="J27" i="1"/>
  <c r="I27" i="1"/>
  <c r="H27" i="1"/>
  <c r="G27" i="1"/>
  <c r="F27" i="1"/>
  <c r="E27" i="1"/>
  <c r="D27" i="1"/>
  <c r="C27" i="1"/>
  <c r="N17" i="1"/>
  <c r="H17" i="1"/>
  <c r="G17" i="1"/>
  <c r="F17" i="1"/>
  <c r="E17" i="1"/>
  <c r="D17" i="1"/>
  <c r="C17" i="1"/>
  <c r="T17" i="1" l="1"/>
  <c r="S17" i="1"/>
  <c r="S27" i="1"/>
</calcChain>
</file>

<file path=xl/sharedStrings.xml><?xml version="1.0" encoding="utf-8"?>
<sst xmlns="http://schemas.openxmlformats.org/spreadsheetml/2006/main" count="41" uniqueCount="20">
  <si>
    <t>REVENUE STATISTICS-TOTAL COMPANY</t>
  </si>
  <si>
    <t>NO. OF CUSTOMERS BY</t>
  </si>
  <si>
    <t>Total</t>
  </si>
  <si>
    <t>Average</t>
  </si>
  <si>
    <t xml:space="preserve"> CLASS (YEAR END)</t>
  </si>
  <si>
    <t>(Actual)</t>
  </si>
  <si>
    <t>(Budget)</t>
  </si>
  <si>
    <t>RETAIL -</t>
  </si>
  <si>
    <t>RESIDENTIAL</t>
  </si>
  <si>
    <t>COMMERCIAL</t>
  </si>
  <si>
    <t>INDUSTRIAL</t>
  </si>
  <si>
    <t>LIGHTING</t>
  </si>
  <si>
    <t>OPA</t>
  </si>
  <si>
    <t xml:space="preserve">        TOTAL RETAIL</t>
  </si>
  <si>
    <t>KWH SALES BY</t>
  </si>
  <si>
    <t xml:space="preserve"> CLASS</t>
  </si>
  <si>
    <t>(A) Represents billed sales.</t>
  </si>
  <si>
    <t>DUKE ENERGY KENTUCKY, INC.</t>
  </si>
  <si>
    <t>CASE NO. 2022-00372</t>
  </si>
  <si>
    <t>16 MONTHS ENDED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</si>
</sst>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"/>
  </numFmts>
  <fonts count="11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 val="double"/>
      <sz val="10"/>
      <name val="Arial"/>
      <family val="2"/>
    </font>
    <font>
      <u val="double"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Continuous"/>
    </xf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 applyProtection="1">
      <alignment horizontal="centerContinuous"/>
      <protection locked="0"/>
    </xf>
    <xf numFmtId="0" fontId="2" fillId="0" borderId="0" xfId="2" quotePrefix="1" applyFont="1" applyAlignment="1" applyProtection="1">
      <alignment horizontal="centerContinuous"/>
      <protection locked="0"/>
    </xf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 applyProtection="1">
      <alignment horizontal="centerContinuous"/>
      <protection locked="0"/>
    </xf>
    <xf numFmtId="0" fontId="2" fillId="0" borderId="0" xfId="1" quotePrefix="1" applyFont="1" applyAlignment="1">
      <alignment horizontal="center"/>
    </xf>
    <xf numFmtId="0" fontId="2" fillId="0" borderId="0" xfId="1" quotePrefix="1" applyFont="1" applyAlignment="1">
      <alignment horizontal="right"/>
    </xf>
    <xf numFmtId="1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164" fontId="4" fillId="0" borderId="0" xfId="1" applyNumberFormat="1" applyFont="1" applyAlignment="1" applyProtection="1">
      <alignment horizontal="center"/>
      <protection locked="0"/>
    </xf>
    <xf numFmtId="164" fontId="4" fillId="0" borderId="0" xfId="1" applyNumberFormat="1" applyFont="1" applyProtection="1">
      <protection locked="0"/>
    </xf>
    <xf numFmtId="164" fontId="2" fillId="0" borderId="0" xfId="1" applyNumberFormat="1" applyFont="1"/>
    <xf numFmtId="0" fontId="2" fillId="0" borderId="0" xfId="1" applyFont="1" applyAlignment="1">
      <alignment horizontal="fill"/>
    </xf>
    <xf numFmtId="164" fontId="2" fillId="0" borderId="0" xfId="1" applyNumberFormat="1" applyFont="1" applyProtection="1">
      <protection locked="0"/>
    </xf>
    <xf numFmtId="164" fontId="6" fillId="0" borderId="0" xfId="1" applyNumberFormat="1" applyFont="1" applyProtection="1">
      <protection locked="0"/>
    </xf>
    <xf numFmtId="164" fontId="5" fillId="0" borderId="0" xfId="1" applyNumberFormat="1" applyFont="1"/>
    <xf numFmtId="164" fontId="7" fillId="0" borderId="0" xfId="1" applyNumberFormat="1" applyFont="1"/>
    <xf numFmtId="0" fontId="2" fillId="0" borderId="0" xfId="1" quotePrefix="1" applyFont="1"/>
    <xf numFmtId="164" fontId="8" fillId="0" borderId="0" xfId="1" applyNumberFormat="1" applyFont="1" applyProtection="1">
      <protection locked="0"/>
    </xf>
    <xf numFmtId="0" fontId="2" fillId="0" borderId="0" xfId="1" applyFont="1" applyAlignment="1">
      <alignment horizontal="right"/>
    </xf>
    <xf numFmtId="164" fontId="9" fillId="0" borderId="0" xfId="1" applyNumberFormat="1" applyFont="1" applyProtection="1">
      <protection locked="0"/>
    </xf>
    <xf numFmtId="164" fontId="4" fillId="0" borderId="0" xfId="1" applyNumberFormat="1" applyFont="1" applyFill="1" applyProtection="1">
      <protection locked="0"/>
    </xf>
    <xf numFmtId="164" fontId="6" fillId="0" borderId="0" xfId="1" applyNumberFormat="1" applyFont="1" applyFill="1" applyProtection="1">
      <protection locked="0"/>
    </xf>
    <xf numFmtId="164" fontId="5" fillId="0" borderId="0" xfId="1" applyNumberFormat="1" applyFont="1" applyFill="1"/>
    <xf numFmtId="0" fontId="2" fillId="0" borderId="0" xfId="1" applyFont="1" applyFill="1"/>
    <xf numFmtId="17" fontId="5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164" fontId="10" fillId="0" borderId="0" xfId="1" applyNumberFormat="1" applyFont="1"/>
  </cellXfs>
  <cellStyles count="3">
    <cellStyle name="Normal" xfId="0" builtinId="0"/>
    <cellStyle name="Normal_SCH_I2.1" xfId="1" xr:uid="{A4DEE91F-8264-4274-A427-2B16AB3F1EC9}"/>
    <cellStyle name="Normal_SCH_I3" xfId="2" xr:uid="{9C9080AB-2315-4112-824F-F8014A19EA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2022KYGRC/KyPSC%20Case%20No%20202200xxx%20KY%20Electric%20Rate%20Case/Discovery/STAFF%201st%20Set%20Data%20Requests/STAFF-DR-01-056%20Attachment%20-%20KPSC%20Elec%20SFRs%20-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BP Rev by Product"/>
      <sheetName val="FORECASTED PERIOD"/>
      <sheetName val="FP Rev by Product"/>
      <sheetName val="SCH A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C50"/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D50"/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D54"/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D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D61"/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D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6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7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D60"/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</row>
        <row r="69">
          <cell r="A69">
            <v>456610</v>
          </cell>
          <cell r="D69" t="str">
            <v>OTHER</v>
          </cell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8"/>
      <sheetData sheetId="9">
        <row r="18">
          <cell r="I18">
            <v>2247062477</v>
          </cell>
        </row>
      </sheetData>
      <sheetData sheetId="10"/>
      <sheetData sheetId="11">
        <row r="250">
          <cell r="C250">
            <v>0.71360000000000001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7">
          <cell r="G17">
            <v>75176777</v>
          </cell>
        </row>
        <row r="23">
          <cell r="G23">
            <v>125921</v>
          </cell>
        </row>
      </sheetData>
      <sheetData sheetId="29">
        <row r="38">
          <cell r="J38" t="str">
            <v/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94">
          <cell r="AC94">
            <v>1535229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58">
          <cell r="T158">
            <v>1107</v>
          </cell>
          <cell r="U158" t="str">
            <v xml:space="preserve">Interest Charges  </v>
          </cell>
          <cell r="V158"/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V159"/>
          <cell r="W159">
            <v>43393247</v>
          </cell>
          <cell r="X159">
            <v>30619376</v>
          </cell>
        </row>
        <row r="160">
          <cell r="T160"/>
          <cell r="U160"/>
          <cell r="V160"/>
          <cell r="W160"/>
          <cell r="X160"/>
        </row>
        <row r="161">
          <cell r="T161" t="str">
            <v>Perm</v>
          </cell>
          <cell r="U161" t="str">
            <v>Permanent Differences</v>
          </cell>
          <cell r="V161"/>
          <cell r="W161">
            <v>145256</v>
          </cell>
          <cell r="X161">
            <v>145256</v>
          </cell>
        </row>
        <row r="162">
          <cell r="T162"/>
          <cell r="U162"/>
          <cell r="V162"/>
          <cell r="W162"/>
          <cell r="X162"/>
        </row>
        <row r="163">
          <cell r="T163"/>
          <cell r="U163" t="str">
            <v>Temporary Differences:</v>
          </cell>
          <cell r="V163"/>
          <cell r="W163"/>
          <cell r="X163"/>
        </row>
        <row r="164">
          <cell r="T164" t="str">
            <v>T13A08</v>
          </cell>
          <cell r="U164" t="str">
            <v>Accounting Depreciation</v>
          </cell>
          <cell r="V164"/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V165"/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V166"/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7FD59-5AA8-44D2-815C-6BFFB36A5B9C}">
  <sheetPr codeName="Sheet65">
    <tabColor rgb="FF00B050"/>
    <pageSetUpPr fitToPage="1"/>
  </sheetPr>
  <dimension ref="A1:W33"/>
  <sheetViews>
    <sheetView tabSelected="1" view="pageLayout" topLeftCell="F1" zoomScale="90" zoomScaleNormal="90" zoomScalePageLayoutView="90" workbookViewId="0">
      <selection activeCell="L16" sqref="L16"/>
    </sheetView>
  </sheetViews>
  <sheetFormatPr defaultColWidth="6.5703125" defaultRowHeight="12.75" x14ac:dyDescent="0.2"/>
  <cols>
    <col min="1" max="1" width="6.5703125" customWidth="1"/>
    <col min="2" max="2" width="24.28515625" bestFit="1" customWidth="1"/>
    <col min="3" max="8" width="15.42578125" customWidth="1"/>
    <col min="9" max="18" width="15.5703125" customWidth="1"/>
    <col min="19" max="19" width="17" customWidth="1"/>
    <col min="20" max="20" width="12.5703125" customWidth="1"/>
    <col min="21" max="21" width="12" customWidth="1"/>
    <col min="22" max="22" width="13.5703125" customWidth="1"/>
    <col min="23" max="23" width="14.42578125" customWidth="1"/>
    <col min="24" max="24" width="14" customWidth="1"/>
    <col min="25" max="25" width="13.42578125" customWidth="1"/>
    <col min="26" max="26" width="14.42578125" customWidth="1"/>
  </cols>
  <sheetData>
    <row r="1" spans="1:23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2"/>
      <c r="O1" s="2"/>
      <c r="P1" s="2"/>
      <c r="Q1" s="2"/>
      <c r="R1" s="2"/>
      <c r="S1" s="2"/>
      <c r="T1" s="1"/>
      <c r="U1" s="3"/>
      <c r="V1" s="4"/>
      <c r="W1" s="4"/>
    </row>
    <row r="2" spans="1:23" x14ac:dyDescent="0.2">
      <c r="A2" s="5" t="s">
        <v>18</v>
      </c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2"/>
      <c r="O2" s="2"/>
      <c r="P2" s="2"/>
      <c r="Q2" s="2"/>
      <c r="R2" s="2"/>
      <c r="S2" s="2"/>
      <c r="T2" s="1"/>
      <c r="U2" s="3"/>
      <c r="V2" s="4"/>
      <c r="W2" s="4"/>
    </row>
    <row r="3" spans="1:23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2"/>
      <c r="O3" s="2"/>
      <c r="P3" s="2"/>
      <c r="Q3" s="2"/>
      <c r="R3" s="2"/>
      <c r="S3" s="2"/>
      <c r="T3" s="1"/>
      <c r="U3" s="3"/>
      <c r="V3" s="4"/>
      <c r="W3" s="4"/>
    </row>
    <row r="4" spans="1:23" x14ac:dyDescent="0.2">
      <c r="A4" s="6" t="s">
        <v>19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"/>
      <c r="V4" s="4"/>
      <c r="W4" s="4"/>
    </row>
    <row r="5" spans="1:23" x14ac:dyDescent="0.2">
      <c r="A5" s="6"/>
      <c r="B5" s="1"/>
      <c r="C5" s="1"/>
      <c r="D5" s="1"/>
      <c r="E5" s="1"/>
      <c r="F5" s="1"/>
      <c r="G5" s="1"/>
      <c r="H5" s="1"/>
      <c r="I5" s="1"/>
      <c r="J5" s="1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4"/>
      <c r="W5" s="4"/>
    </row>
    <row r="6" spans="1:23" x14ac:dyDescent="0.2">
      <c r="A6" s="6"/>
      <c r="B6" s="1"/>
      <c r="C6" s="1"/>
      <c r="D6" s="1"/>
      <c r="E6" s="1"/>
      <c r="F6" s="1"/>
      <c r="G6" s="1"/>
      <c r="H6" s="1"/>
      <c r="I6" s="1"/>
      <c r="J6" s="1"/>
      <c r="K6" s="4"/>
      <c r="L6" s="4"/>
      <c r="M6" s="4"/>
      <c r="N6" s="4"/>
      <c r="O6" s="4"/>
      <c r="P6" s="4"/>
      <c r="Q6" s="4"/>
      <c r="R6" s="4"/>
      <c r="S6" s="4"/>
      <c r="T6" s="4"/>
      <c r="U6" s="3"/>
      <c r="V6" s="4"/>
      <c r="W6" s="4"/>
    </row>
    <row r="7" spans="1:23" x14ac:dyDescent="0.2">
      <c r="A7" s="6"/>
      <c r="B7" s="1"/>
      <c r="C7" s="7"/>
      <c r="D7" s="1"/>
      <c r="E7" s="1"/>
      <c r="F7" s="1"/>
      <c r="G7" s="8"/>
      <c r="H7" s="1"/>
      <c r="I7" s="1"/>
      <c r="J7" s="1"/>
      <c r="K7" s="4"/>
      <c r="L7" s="4"/>
      <c r="M7" s="4"/>
      <c r="N7" s="4"/>
      <c r="O7" s="4"/>
      <c r="P7" s="4"/>
      <c r="Q7" s="4"/>
      <c r="R7" s="4"/>
      <c r="S7" s="4"/>
      <c r="T7" s="4"/>
      <c r="U7" s="3"/>
      <c r="V7" s="4"/>
      <c r="W7" s="4"/>
    </row>
    <row r="8" spans="1:23" x14ac:dyDescent="0.2">
      <c r="A8" s="3"/>
      <c r="B8" s="4"/>
      <c r="C8" s="4"/>
      <c r="D8" s="4"/>
      <c r="E8" s="4"/>
      <c r="F8" s="9"/>
      <c r="G8" s="1"/>
      <c r="H8" s="1"/>
      <c r="I8" s="1"/>
      <c r="J8" s="4"/>
      <c r="K8" s="10"/>
      <c r="L8" s="4"/>
      <c r="M8" s="4"/>
      <c r="N8" s="11"/>
      <c r="O8" s="11"/>
      <c r="P8" s="11"/>
      <c r="Q8" s="11"/>
      <c r="R8" s="11"/>
      <c r="S8" s="11"/>
      <c r="T8" s="8"/>
      <c r="U8" s="3"/>
      <c r="V8" s="8"/>
      <c r="W8" s="8"/>
    </row>
    <row r="9" spans="1:23" x14ac:dyDescent="0.2">
      <c r="A9" s="8">
        <v>1</v>
      </c>
      <c r="B9" s="3" t="s">
        <v>1</v>
      </c>
      <c r="C9" s="12">
        <v>44651</v>
      </c>
      <c r="D9" s="12">
        <v>44681</v>
      </c>
      <c r="E9" s="12">
        <v>44712</v>
      </c>
      <c r="F9" s="12">
        <v>44742</v>
      </c>
      <c r="G9" s="12">
        <v>44773</v>
      </c>
      <c r="H9" s="12">
        <v>44804</v>
      </c>
      <c r="I9" s="31">
        <v>44834</v>
      </c>
      <c r="J9" s="31">
        <v>44865</v>
      </c>
      <c r="K9" s="31">
        <v>44895</v>
      </c>
      <c r="L9" s="31">
        <v>44926</v>
      </c>
      <c r="M9" s="31">
        <v>44957</v>
      </c>
      <c r="N9" s="12">
        <v>44985</v>
      </c>
      <c r="O9" s="12">
        <v>45016</v>
      </c>
      <c r="P9" s="12">
        <v>45046</v>
      </c>
      <c r="Q9" s="12">
        <v>45077</v>
      </c>
      <c r="R9" s="12">
        <v>45107</v>
      </c>
      <c r="S9" s="12" t="s">
        <v>2</v>
      </c>
      <c r="T9" s="13" t="s">
        <v>3</v>
      </c>
      <c r="U9" s="4"/>
      <c r="V9" s="4"/>
      <c r="W9" s="4"/>
    </row>
    <row r="10" spans="1:23" x14ac:dyDescent="0.2">
      <c r="A10" s="8">
        <v>2</v>
      </c>
      <c r="B10" s="14" t="s">
        <v>4</v>
      </c>
      <c r="C10" s="15" t="s">
        <v>5</v>
      </c>
      <c r="D10" s="15" t="s">
        <v>5</v>
      </c>
      <c r="E10" s="15" t="s">
        <v>5</v>
      </c>
      <c r="F10" s="15" t="s">
        <v>5</v>
      </c>
      <c r="G10" s="15" t="s">
        <v>5</v>
      </c>
      <c r="H10" s="15" t="s">
        <v>5</v>
      </c>
      <c r="I10" s="15" t="s">
        <v>5</v>
      </c>
      <c r="J10" s="15" t="s">
        <v>5</v>
      </c>
      <c r="K10" s="15" t="s">
        <v>5</v>
      </c>
      <c r="L10" s="15" t="s">
        <v>5</v>
      </c>
      <c r="M10" s="15" t="s">
        <v>5</v>
      </c>
      <c r="N10" s="15" t="s">
        <v>6</v>
      </c>
      <c r="O10" s="15" t="s">
        <v>6</v>
      </c>
      <c r="P10" s="15" t="s">
        <v>6</v>
      </c>
      <c r="Q10" s="15" t="s">
        <v>6</v>
      </c>
      <c r="R10" s="15" t="s">
        <v>6</v>
      </c>
      <c r="S10" s="16"/>
      <c r="T10" s="17"/>
      <c r="U10" s="18"/>
      <c r="V10" s="18"/>
      <c r="W10" s="18"/>
    </row>
    <row r="11" spans="1:23" x14ac:dyDescent="0.2">
      <c r="A11" s="8">
        <v>3</v>
      </c>
      <c r="B11" s="3" t="s">
        <v>7</v>
      </c>
      <c r="C11" s="16"/>
      <c r="D11" s="16"/>
      <c r="E11" s="16"/>
      <c r="F11" s="16"/>
      <c r="G11" s="16"/>
      <c r="H11" s="16"/>
      <c r="I11" s="27"/>
      <c r="J11" s="27"/>
      <c r="K11" s="27"/>
      <c r="L11" s="27"/>
      <c r="M11" s="27"/>
      <c r="N11" s="16"/>
      <c r="O11" s="16"/>
      <c r="P11" s="16"/>
      <c r="Q11" s="16"/>
      <c r="R11" s="16"/>
      <c r="S11" s="16"/>
      <c r="T11" s="17"/>
      <c r="U11" s="4"/>
      <c r="V11" s="4"/>
      <c r="W11" s="4"/>
    </row>
    <row r="12" spans="1:23" x14ac:dyDescent="0.2">
      <c r="A12" s="8">
        <v>4</v>
      </c>
      <c r="B12" s="3" t="s">
        <v>8</v>
      </c>
      <c r="C12" s="16">
        <v>132247</v>
      </c>
      <c r="D12" s="16">
        <v>134353</v>
      </c>
      <c r="E12" s="16">
        <v>134347</v>
      </c>
      <c r="F12" s="16">
        <v>134510</v>
      </c>
      <c r="G12" s="16">
        <v>134722</v>
      </c>
      <c r="H12" s="16">
        <v>134794</v>
      </c>
      <c r="I12" s="27">
        <v>134728</v>
      </c>
      <c r="J12" s="27">
        <v>135106</v>
      </c>
      <c r="K12" s="27">
        <v>135183</v>
      </c>
      <c r="L12" s="27">
        <v>135292</v>
      </c>
      <c r="M12" s="27">
        <v>135728</v>
      </c>
      <c r="N12" s="16">
        <v>132930</v>
      </c>
      <c r="O12" s="27">
        <v>133135</v>
      </c>
      <c r="P12" s="27">
        <v>132656</v>
      </c>
      <c r="Q12" s="27">
        <v>133204</v>
      </c>
      <c r="R12" s="27">
        <v>132540</v>
      </c>
      <c r="S12" s="19">
        <f>SUM(C12:R12)</f>
        <v>2145475</v>
      </c>
      <c r="T12" s="17">
        <f>ROUND(S12/16,0)</f>
        <v>134092</v>
      </c>
      <c r="U12" s="18"/>
      <c r="V12" s="18"/>
      <c r="W12" s="18"/>
    </row>
    <row r="13" spans="1:23" x14ac:dyDescent="0.2">
      <c r="A13" s="8">
        <v>5</v>
      </c>
      <c r="B13" s="3" t="s">
        <v>9</v>
      </c>
      <c r="C13" s="16">
        <v>14198</v>
      </c>
      <c r="D13" s="16">
        <v>12630</v>
      </c>
      <c r="E13" s="16">
        <v>12607</v>
      </c>
      <c r="F13" s="16">
        <v>12660</v>
      </c>
      <c r="G13" s="16">
        <v>12672</v>
      </c>
      <c r="H13" s="16">
        <v>12664</v>
      </c>
      <c r="I13" s="27">
        <v>12671</v>
      </c>
      <c r="J13" s="27">
        <v>12678</v>
      </c>
      <c r="K13" s="27">
        <v>12685</v>
      </c>
      <c r="L13" s="27">
        <v>12676</v>
      </c>
      <c r="M13" s="27">
        <v>12671</v>
      </c>
      <c r="N13" s="16">
        <v>13940</v>
      </c>
      <c r="O13" s="27">
        <v>13962</v>
      </c>
      <c r="P13" s="27">
        <v>13918</v>
      </c>
      <c r="Q13" s="27">
        <v>13976</v>
      </c>
      <c r="R13" s="27">
        <v>13906</v>
      </c>
      <c r="S13" s="19">
        <f>SUM(C13:R13)</f>
        <v>210514</v>
      </c>
      <c r="T13" s="17">
        <f>ROUND(S13/16,0)</f>
        <v>13157</v>
      </c>
      <c r="U13" s="18"/>
      <c r="V13" s="18"/>
      <c r="W13" s="18"/>
    </row>
    <row r="14" spans="1:23" x14ac:dyDescent="0.2">
      <c r="A14" s="8">
        <v>6</v>
      </c>
      <c r="B14" s="3" t="s">
        <v>10</v>
      </c>
      <c r="C14" s="16">
        <v>350</v>
      </c>
      <c r="D14" s="16">
        <v>338</v>
      </c>
      <c r="E14" s="16">
        <v>337</v>
      </c>
      <c r="F14" s="16">
        <v>336</v>
      </c>
      <c r="G14" s="16">
        <v>331</v>
      </c>
      <c r="H14" s="16">
        <v>331</v>
      </c>
      <c r="I14" s="27">
        <v>329</v>
      </c>
      <c r="J14" s="27">
        <v>328</v>
      </c>
      <c r="K14" s="27">
        <v>328</v>
      </c>
      <c r="L14" s="27">
        <v>326</v>
      </c>
      <c r="M14" s="27">
        <v>319</v>
      </c>
      <c r="N14" s="16">
        <v>349</v>
      </c>
      <c r="O14" s="27">
        <v>350</v>
      </c>
      <c r="P14" s="27">
        <v>348</v>
      </c>
      <c r="Q14" s="27">
        <v>350</v>
      </c>
      <c r="R14" s="27">
        <v>348</v>
      </c>
      <c r="S14" s="19">
        <f>SUM(C14:R14)</f>
        <v>5398</v>
      </c>
      <c r="T14" s="17">
        <f>ROUND(S14/16,0)</f>
        <v>337</v>
      </c>
      <c r="U14" s="4"/>
      <c r="V14" s="4"/>
      <c r="W14" s="4"/>
    </row>
    <row r="15" spans="1:23" x14ac:dyDescent="0.2">
      <c r="A15" s="8">
        <v>7</v>
      </c>
      <c r="B15" s="3" t="s">
        <v>11</v>
      </c>
      <c r="C15" s="16">
        <v>693</v>
      </c>
      <c r="D15" s="16">
        <v>526</v>
      </c>
      <c r="E15" s="16">
        <v>526</v>
      </c>
      <c r="F15" s="16">
        <v>526</v>
      </c>
      <c r="G15" s="16">
        <v>526</v>
      </c>
      <c r="H15" s="16">
        <v>525</v>
      </c>
      <c r="I15" s="27">
        <v>525</v>
      </c>
      <c r="J15" s="27">
        <v>521</v>
      </c>
      <c r="K15" s="27">
        <v>521</v>
      </c>
      <c r="L15" s="27">
        <v>517</v>
      </c>
      <c r="M15" s="27">
        <v>517</v>
      </c>
      <c r="N15" s="16">
        <v>485</v>
      </c>
      <c r="O15" s="27">
        <v>486</v>
      </c>
      <c r="P15" s="27">
        <v>488</v>
      </c>
      <c r="Q15" s="27">
        <v>490</v>
      </c>
      <c r="R15" s="27">
        <v>487</v>
      </c>
      <c r="S15" s="19">
        <f>SUM(C15:R15)</f>
        <v>8359</v>
      </c>
      <c r="T15" s="17">
        <f>ROUND(S15/16,0)</f>
        <v>522</v>
      </c>
      <c r="U15" s="4"/>
      <c r="V15" s="4"/>
      <c r="W15" s="4"/>
    </row>
    <row r="16" spans="1:23" x14ac:dyDescent="0.2">
      <c r="A16" s="8">
        <v>8</v>
      </c>
      <c r="B16" s="3" t="s">
        <v>12</v>
      </c>
      <c r="C16" s="20">
        <v>895</v>
      </c>
      <c r="D16" s="20">
        <v>914</v>
      </c>
      <c r="E16" s="20">
        <v>909</v>
      </c>
      <c r="F16" s="20">
        <v>909</v>
      </c>
      <c r="G16" s="20">
        <v>903</v>
      </c>
      <c r="H16" s="20">
        <v>898</v>
      </c>
      <c r="I16" s="28">
        <v>888</v>
      </c>
      <c r="J16" s="28">
        <v>886</v>
      </c>
      <c r="K16" s="28">
        <v>885</v>
      </c>
      <c r="L16" s="28">
        <v>884</v>
      </c>
      <c r="M16" s="28">
        <v>884</v>
      </c>
      <c r="N16" s="20">
        <v>924</v>
      </c>
      <c r="O16" s="28">
        <v>925</v>
      </c>
      <c r="P16" s="28">
        <v>924</v>
      </c>
      <c r="Q16" s="28">
        <v>928</v>
      </c>
      <c r="R16" s="28">
        <v>924</v>
      </c>
      <c r="S16" s="19">
        <f>SUM(C16:R16)</f>
        <v>14480</v>
      </c>
      <c r="T16" s="21">
        <f>ROUND(S16/16,0)</f>
        <v>905</v>
      </c>
      <c r="U16" s="4"/>
      <c r="V16" s="4"/>
      <c r="W16" s="4"/>
    </row>
    <row r="17" spans="1:23" x14ac:dyDescent="0.2">
      <c r="A17" s="8">
        <v>9</v>
      </c>
      <c r="B17" s="3" t="s">
        <v>13</v>
      </c>
      <c r="C17" s="21">
        <f t="shared" ref="C17:R17" si="0">SUM(C12:C16)</f>
        <v>148383</v>
      </c>
      <c r="D17" s="21">
        <f t="shared" si="0"/>
        <v>148761</v>
      </c>
      <c r="E17" s="21">
        <f t="shared" si="0"/>
        <v>148726</v>
      </c>
      <c r="F17" s="21">
        <f t="shared" si="0"/>
        <v>148941</v>
      </c>
      <c r="G17" s="21">
        <f t="shared" si="0"/>
        <v>149154</v>
      </c>
      <c r="H17" s="21">
        <f t="shared" si="0"/>
        <v>149212</v>
      </c>
      <c r="I17" s="29">
        <v>149141</v>
      </c>
      <c r="J17" s="29">
        <v>149519</v>
      </c>
      <c r="K17" s="29">
        <v>149602</v>
      </c>
      <c r="L17" s="29">
        <v>149695</v>
      </c>
      <c r="M17" s="29">
        <v>150119</v>
      </c>
      <c r="N17" s="21">
        <f t="shared" si="0"/>
        <v>148628</v>
      </c>
      <c r="O17" s="29">
        <f t="shared" si="0"/>
        <v>148858</v>
      </c>
      <c r="P17" s="29">
        <f t="shared" si="0"/>
        <v>148334</v>
      </c>
      <c r="Q17" s="29">
        <f t="shared" si="0"/>
        <v>148948</v>
      </c>
      <c r="R17" s="29">
        <f t="shared" si="0"/>
        <v>148205</v>
      </c>
      <c r="S17" s="21">
        <f>SUM(S12:S16)</f>
        <v>2384226</v>
      </c>
      <c r="T17" s="22">
        <f>ROUND(AVERAGE(C17:R17),0)</f>
        <v>149014</v>
      </c>
      <c r="U17" s="4"/>
      <c r="V17" s="4"/>
      <c r="W17" s="4"/>
    </row>
    <row r="18" spans="1:23" x14ac:dyDescent="0.2">
      <c r="A18" s="8">
        <v>10</v>
      </c>
      <c r="B18" s="3"/>
      <c r="C18" s="17"/>
      <c r="D18" s="17"/>
      <c r="E18" s="17"/>
      <c r="F18" s="17"/>
      <c r="G18" s="17"/>
      <c r="H18" s="17"/>
      <c r="I18" s="32"/>
      <c r="J18" s="33"/>
      <c r="K18" s="30"/>
      <c r="L18" s="30"/>
      <c r="M18" s="30"/>
      <c r="N18" s="4"/>
      <c r="O18" s="30"/>
      <c r="P18" s="30"/>
      <c r="Q18" s="30"/>
      <c r="R18" s="30"/>
      <c r="S18" s="4"/>
      <c r="T18" s="4"/>
      <c r="U18" s="4"/>
      <c r="V18" s="4"/>
      <c r="W18" s="4"/>
    </row>
    <row r="19" spans="1:23" x14ac:dyDescent="0.2">
      <c r="A19" s="8">
        <v>11</v>
      </c>
      <c r="B19" s="3" t="s">
        <v>14</v>
      </c>
      <c r="C19" s="17"/>
      <c r="D19" s="17"/>
      <c r="E19" s="17"/>
      <c r="F19" s="17"/>
      <c r="G19" s="17"/>
      <c r="H19" s="17"/>
      <c r="I19" s="32"/>
      <c r="J19" s="33"/>
      <c r="K19" s="30"/>
      <c r="L19" s="30"/>
      <c r="M19" s="30"/>
      <c r="N19" s="4"/>
      <c r="O19" s="30"/>
      <c r="P19" s="30"/>
      <c r="Q19" s="30"/>
      <c r="R19" s="30"/>
      <c r="S19" s="4"/>
      <c r="T19" s="4"/>
      <c r="U19" s="4"/>
      <c r="V19" s="4"/>
      <c r="W19" s="4"/>
    </row>
    <row r="20" spans="1:23" x14ac:dyDescent="0.2">
      <c r="A20" s="8">
        <v>12</v>
      </c>
      <c r="B20" s="14" t="s">
        <v>15</v>
      </c>
      <c r="C20" s="17"/>
      <c r="D20" s="34"/>
      <c r="E20" s="17"/>
      <c r="F20" s="17"/>
      <c r="G20" s="17"/>
      <c r="H20" s="17"/>
      <c r="I20" s="32"/>
      <c r="J20" s="33"/>
      <c r="K20" s="30"/>
      <c r="L20" s="30"/>
      <c r="M20" s="30"/>
      <c r="N20" s="4"/>
      <c r="O20" s="30"/>
      <c r="P20" s="30"/>
      <c r="Q20" s="30"/>
      <c r="R20" s="30"/>
      <c r="S20" s="4"/>
      <c r="T20" s="4"/>
      <c r="U20" s="4"/>
      <c r="V20" s="4"/>
      <c r="W20" s="4"/>
    </row>
    <row r="21" spans="1:23" x14ac:dyDescent="0.2">
      <c r="A21" s="8">
        <v>13</v>
      </c>
      <c r="B21" s="3" t="s">
        <v>7</v>
      </c>
      <c r="C21" s="17"/>
      <c r="D21" s="17"/>
      <c r="E21" s="17"/>
      <c r="F21" s="17"/>
      <c r="G21" s="17"/>
      <c r="H21" s="17"/>
      <c r="I21" s="32"/>
      <c r="J21" s="33"/>
      <c r="K21" s="30"/>
      <c r="L21" s="30"/>
      <c r="M21" s="30"/>
      <c r="N21" s="4"/>
      <c r="O21" s="30"/>
      <c r="P21" s="30"/>
      <c r="Q21" s="30"/>
      <c r="R21" s="30"/>
      <c r="S21" s="4"/>
      <c r="T21" s="4"/>
      <c r="U21" s="4"/>
      <c r="V21" s="4"/>
      <c r="W21" s="4"/>
    </row>
    <row r="22" spans="1:23" x14ac:dyDescent="0.2">
      <c r="A22" s="8">
        <v>14</v>
      </c>
      <c r="B22" s="3" t="s">
        <v>8</v>
      </c>
      <c r="C22" s="16">
        <v>108373984</v>
      </c>
      <c r="D22" s="16">
        <v>100917703</v>
      </c>
      <c r="E22" s="16">
        <v>94733918.700000003</v>
      </c>
      <c r="F22" s="16">
        <v>127810506.73</v>
      </c>
      <c r="G22" s="16">
        <v>153830716.25</v>
      </c>
      <c r="H22" s="16">
        <v>158403512.21000001</v>
      </c>
      <c r="I22" s="27">
        <v>135441230.74000001</v>
      </c>
      <c r="J22" s="27">
        <v>89188421.283000007</v>
      </c>
      <c r="K22" s="27">
        <v>85962560.281000003</v>
      </c>
      <c r="L22" s="27">
        <v>133909513.493</v>
      </c>
      <c r="M22" s="27">
        <v>145635185.88100001</v>
      </c>
      <c r="N22" s="16">
        <v>143573550</v>
      </c>
      <c r="O22" s="27">
        <v>125461780</v>
      </c>
      <c r="P22" s="27">
        <v>92949370</v>
      </c>
      <c r="Q22" s="27">
        <v>85063770</v>
      </c>
      <c r="R22" s="27">
        <v>113967500</v>
      </c>
      <c r="S22" s="19">
        <f>SUM(C22:R22)</f>
        <v>1895223222.5680001</v>
      </c>
      <c r="T22" s="4"/>
      <c r="U22" s="4"/>
      <c r="V22" s="4"/>
      <c r="W22" s="4"/>
    </row>
    <row r="23" spans="1:23" x14ac:dyDescent="0.2">
      <c r="A23" s="8">
        <v>15</v>
      </c>
      <c r="B23" s="3" t="s">
        <v>9</v>
      </c>
      <c r="C23" s="16">
        <v>104693591</v>
      </c>
      <c r="D23" s="16">
        <v>61940500.560000002</v>
      </c>
      <c r="E23" s="16">
        <v>111714027.63</v>
      </c>
      <c r="F23" s="16">
        <v>81788007.569999993</v>
      </c>
      <c r="G23" s="16">
        <v>187701747</v>
      </c>
      <c r="H23" s="16">
        <v>156155297.5</v>
      </c>
      <c r="I23" s="27">
        <v>146887085.27000001</v>
      </c>
      <c r="J23" s="27">
        <v>104617392.98999998</v>
      </c>
      <c r="K23" s="27">
        <v>111001943.156</v>
      </c>
      <c r="L23" s="27">
        <v>110285946.75999998</v>
      </c>
      <c r="M23" s="27">
        <v>135295872.58700004</v>
      </c>
      <c r="N23" s="16">
        <v>125673090</v>
      </c>
      <c r="O23" s="27">
        <v>120418370</v>
      </c>
      <c r="P23" s="27">
        <v>117042390</v>
      </c>
      <c r="Q23" s="27">
        <v>118771100</v>
      </c>
      <c r="R23" s="27">
        <v>133946880</v>
      </c>
      <c r="S23" s="19">
        <f>SUM(C23:R23)</f>
        <v>1927933242.023</v>
      </c>
      <c r="T23" s="4"/>
      <c r="U23" s="4"/>
      <c r="V23" s="4"/>
      <c r="W23" s="4"/>
    </row>
    <row r="24" spans="1:23" x14ac:dyDescent="0.2">
      <c r="A24" s="8">
        <v>16</v>
      </c>
      <c r="B24" s="3" t="s">
        <v>10</v>
      </c>
      <c r="C24" s="16">
        <v>54196864</v>
      </c>
      <c r="D24" s="16">
        <v>23632739.989999998</v>
      </c>
      <c r="E24" s="16">
        <v>47605704.859999999</v>
      </c>
      <c r="F24" s="16">
        <v>-27830418.210000001</v>
      </c>
      <c r="G24" s="16">
        <v>164732941.90000001</v>
      </c>
      <c r="H24" s="16">
        <v>92372091.459999993</v>
      </c>
      <c r="I24" s="27">
        <v>89593966.950000003</v>
      </c>
      <c r="J24" s="27">
        <v>66608907.534000002</v>
      </c>
      <c r="K24" s="27">
        <v>44341520.075999998</v>
      </c>
      <c r="L24" s="27">
        <v>64604050.079000004</v>
      </c>
      <c r="M24" s="27">
        <v>64341033.82</v>
      </c>
      <c r="N24" s="16">
        <v>63768840</v>
      </c>
      <c r="O24" s="27">
        <v>62636800</v>
      </c>
      <c r="P24" s="27">
        <v>63210600</v>
      </c>
      <c r="Q24" s="27">
        <v>62603620</v>
      </c>
      <c r="R24" s="27">
        <v>67422600</v>
      </c>
      <c r="S24" s="19">
        <f>SUM(C24:R24)</f>
        <v>1003841862.459</v>
      </c>
      <c r="T24" s="4"/>
      <c r="U24" s="4"/>
      <c r="V24" s="4"/>
      <c r="W24" s="4"/>
    </row>
    <row r="25" spans="1:23" x14ac:dyDescent="0.2">
      <c r="A25" s="8">
        <v>17</v>
      </c>
      <c r="B25" s="3" t="s">
        <v>11</v>
      </c>
      <c r="C25" s="16">
        <v>1036306</v>
      </c>
      <c r="D25" s="16">
        <v>106222</v>
      </c>
      <c r="E25" s="16">
        <v>1025670.5</v>
      </c>
      <c r="F25" s="16">
        <v>2003461.87</v>
      </c>
      <c r="G25" s="16">
        <v>1069427.23</v>
      </c>
      <c r="H25" s="16">
        <v>-1224632.3700000001</v>
      </c>
      <c r="I25" s="27">
        <v>3397597.75</v>
      </c>
      <c r="J25" s="27">
        <v>1182511.5079999999</v>
      </c>
      <c r="K25" s="27">
        <v>1086873.7590000001</v>
      </c>
      <c r="L25" s="27">
        <v>989550.14400000009</v>
      </c>
      <c r="M25" s="27">
        <v>1127345.862</v>
      </c>
      <c r="N25" s="16">
        <v>1193760</v>
      </c>
      <c r="O25" s="27">
        <v>1116620</v>
      </c>
      <c r="P25" s="27">
        <v>1195120</v>
      </c>
      <c r="Q25" s="27">
        <v>1015030</v>
      </c>
      <c r="R25" s="27">
        <v>1128120</v>
      </c>
      <c r="S25" s="19">
        <f>SUM(C25:R25)</f>
        <v>17448984.252999999</v>
      </c>
      <c r="T25" s="4"/>
      <c r="U25" s="4"/>
      <c r="V25" s="4"/>
      <c r="W25" s="4"/>
    </row>
    <row r="26" spans="1:23" x14ac:dyDescent="0.2">
      <c r="A26" s="8">
        <v>18</v>
      </c>
      <c r="B26" s="3" t="s">
        <v>12</v>
      </c>
      <c r="C26" s="20">
        <v>17784336</v>
      </c>
      <c r="D26" s="20">
        <v>7745331.9800000004</v>
      </c>
      <c r="E26" s="20">
        <v>18151498.579999998</v>
      </c>
      <c r="F26" s="20">
        <v>-1216265.3</v>
      </c>
      <c r="G26" s="20">
        <v>43520330</v>
      </c>
      <c r="H26" s="20">
        <v>25246060.350000001</v>
      </c>
      <c r="I26" s="28">
        <v>24548756.460000001</v>
      </c>
      <c r="J26" s="28">
        <v>20134860.785</v>
      </c>
      <c r="K26" s="28">
        <v>12409577.767000001</v>
      </c>
      <c r="L26" s="28">
        <v>22256691.232999999</v>
      </c>
      <c r="M26" s="28">
        <v>11509850.870999999</v>
      </c>
      <c r="N26" s="20">
        <v>21887800</v>
      </c>
      <c r="O26" s="28">
        <v>21319920</v>
      </c>
      <c r="P26" s="28">
        <v>20906520</v>
      </c>
      <c r="Q26" s="28">
        <v>21057750</v>
      </c>
      <c r="R26" s="28">
        <v>22352600</v>
      </c>
      <c r="S26" s="19">
        <f>SUM(C26:R26)</f>
        <v>309615618.72600001</v>
      </c>
      <c r="T26" s="4"/>
      <c r="U26" s="4"/>
      <c r="V26" s="4"/>
      <c r="W26" s="4"/>
    </row>
    <row r="27" spans="1:23" x14ac:dyDescent="0.2">
      <c r="A27" s="8">
        <v>19</v>
      </c>
      <c r="B27" s="3" t="s">
        <v>13</v>
      </c>
      <c r="C27" s="21">
        <f t="shared" ref="C27:R27" si="1">SUM(C22:C26)</f>
        <v>286085081</v>
      </c>
      <c r="D27" s="21">
        <f t="shared" si="1"/>
        <v>194342497.53</v>
      </c>
      <c r="E27" s="21">
        <f t="shared" si="1"/>
        <v>273230820.26999998</v>
      </c>
      <c r="F27" s="21">
        <f t="shared" si="1"/>
        <v>182555292.66</v>
      </c>
      <c r="G27" s="21">
        <f t="shared" si="1"/>
        <v>550855162.38</v>
      </c>
      <c r="H27" s="21">
        <f t="shared" si="1"/>
        <v>430952329.15000004</v>
      </c>
      <c r="I27" s="29">
        <f t="shared" si="1"/>
        <v>399868637.16999996</v>
      </c>
      <c r="J27" s="29">
        <f t="shared" si="1"/>
        <v>281732094.10000002</v>
      </c>
      <c r="K27" s="29">
        <f t="shared" si="1"/>
        <v>254802475.039</v>
      </c>
      <c r="L27" s="29">
        <f t="shared" si="1"/>
        <v>332045751.70899993</v>
      </c>
      <c r="M27" s="29">
        <f t="shared" si="1"/>
        <v>357909289.02100003</v>
      </c>
      <c r="N27" s="21">
        <f t="shared" si="1"/>
        <v>356097040</v>
      </c>
      <c r="O27" s="21">
        <f t="shared" si="1"/>
        <v>330953490</v>
      </c>
      <c r="P27" s="21">
        <f t="shared" si="1"/>
        <v>295304000</v>
      </c>
      <c r="Q27" s="21">
        <f t="shared" si="1"/>
        <v>288511270</v>
      </c>
      <c r="R27" s="21">
        <f t="shared" si="1"/>
        <v>338817700</v>
      </c>
      <c r="S27" s="21">
        <f>SUM(S22:S26)</f>
        <v>5154062930.0290003</v>
      </c>
      <c r="T27" s="4"/>
      <c r="U27" s="4"/>
      <c r="V27" s="4"/>
      <c r="W27" s="4"/>
    </row>
    <row r="28" spans="1:23" x14ac:dyDescent="0.2">
      <c r="A28" s="8"/>
      <c r="C28" s="4"/>
      <c r="D28" s="4"/>
      <c r="E28" s="1"/>
      <c r="F28" s="1"/>
      <c r="G28" s="1"/>
      <c r="H28" s="1"/>
      <c r="I28" s="4"/>
      <c r="J28" s="1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">
      <c r="A29" s="8"/>
      <c r="B29" s="3"/>
      <c r="C29" s="24"/>
      <c r="D29" s="24"/>
      <c r="E29" s="24"/>
      <c r="F29" s="24"/>
      <c r="G29" s="24"/>
      <c r="H29" s="24"/>
      <c r="I29" s="24"/>
      <c r="J29" s="1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">
      <c r="A30" s="8"/>
      <c r="B30" s="23" t="s">
        <v>16</v>
      </c>
      <c r="C30" s="25"/>
      <c r="D30" s="25"/>
      <c r="E30" s="25"/>
      <c r="F30" s="25"/>
      <c r="G30" s="25"/>
      <c r="H30" s="25"/>
      <c r="I30" s="25"/>
      <c r="J30" s="1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">
      <c r="A31" s="8"/>
      <c r="B31" s="3"/>
      <c r="C31" s="4"/>
      <c r="D31" s="4"/>
      <c r="E31" s="4"/>
      <c r="F31" s="4"/>
      <c r="G31" s="4"/>
      <c r="H31" s="4"/>
      <c r="I31" s="4"/>
      <c r="J31" s="1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">
      <c r="A32" s="8"/>
      <c r="B32" s="14"/>
      <c r="C32" s="4"/>
      <c r="D32" s="4"/>
      <c r="E32" s="4"/>
      <c r="F32" s="4"/>
      <c r="G32" s="4"/>
      <c r="H32" s="4"/>
      <c r="I32" s="4"/>
      <c r="J32" s="1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">
      <c r="A33" s="8"/>
      <c r="B33" s="3"/>
      <c r="C33" s="26"/>
      <c r="D33" s="26"/>
      <c r="E33" s="26"/>
      <c r="F33" s="26"/>
      <c r="G33" s="26"/>
      <c r="H33" s="26"/>
      <c r="I33" s="26"/>
      <c r="J33" s="1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</sheetData>
  <pageMargins left="0.25" right="0" top="1" bottom="0" header="0" footer="0"/>
  <pageSetup scale="39" orientation="landscape" r:id="rId1"/>
  <headerFooter alignWithMargins="0">
    <oddHeader xml:space="preserve">&amp;R&amp;"Times New Roman,Bold"KyPSC Case No. 2022-00372
AG-DR-02-059(a) Attachment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Weatherston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3D18F1-81A8-4200-BEC4-1EF75A2DB76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5ba878c6-b33b-4b7d-8b1a-66240161f5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117F9E-CE06-4917-8510-16C19FD522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B0417-BACA-417B-9391-7F1D23EB4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Period Cust</vt:lpstr>
      <vt:lpstr>'Base Period Cust'!Print_Area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Customers and kWh update with actuals</dc:subject>
  <dc:creator>Whisman, Julie</dc:creator>
  <cp:lastModifiedBy>Sunderman, Minna</cp:lastModifiedBy>
  <cp:lastPrinted>2023-03-01T21:21:50Z</cp:lastPrinted>
  <dcterms:created xsi:type="dcterms:W3CDTF">2023-01-13T15:27:42Z</dcterms:created>
  <dcterms:modified xsi:type="dcterms:W3CDTF">2023-03-01T21:21:55Z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