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D296C373-BA09-4B7E-88D2-DC776DD5CBCE}" xr6:coauthVersionLast="47" xr6:coauthVersionMax="47" xr10:uidLastSave="{00000000-0000-0000-0000-000000000000}"/>
  <bookViews>
    <workbookView xWindow="-120" yWindow="-120" windowWidth="29040" windowHeight="15840" activeTab="1" xr2:uid="{24004AE2-6FF0-4673-8C0D-6DA1D312A399}"/>
  </bookViews>
  <sheets>
    <sheet name="136(a) WPB-6" sheetId="1" r:id="rId1"/>
    <sheet name="136(b) ADIT by Month" sheetId="2" r:id="rId2"/>
  </sheets>
  <definedNames>
    <definedName name="_________x2" localSheetId="1">{"'Sheet1'!$A$1:$I$89"}</definedName>
    <definedName name="_________x2">{"'Sheet1'!$A$1:$I$89"}</definedName>
    <definedName name="_________x88888" localSheetId="1">{"'Sheet1'!$A$1:$I$89"}</definedName>
    <definedName name="_________x88888">{"'Sheet1'!$A$1:$I$89"}</definedName>
    <definedName name="________tb2" localSheetId="1">OFFSET(TB,1,)</definedName>
    <definedName name="________tb2">OFFSET(TB,1,)</definedName>
    <definedName name="________x2" localSheetId="1">{"'Sheet1'!$A$1:$I$89"}</definedName>
    <definedName name="________x2">{"'Sheet1'!$A$1:$I$89"}</definedName>
    <definedName name="________x88888" localSheetId="1">{"'Sheet1'!$A$1:$I$89"}</definedName>
    <definedName name="________x88888">{"'Sheet1'!$A$1:$I$89"}</definedName>
    <definedName name="_______tb2" localSheetId="1">OFFSET(TB,1,)</definedName>
    <definedName name="_______tb2">OFFSET(TB,1,)</definedName>
    <definedName name="_______x2" localSheetId="1">{"'Sheet1'!$A$1:$I$89"}</definedName>
    <definedName name="_______x2">{"'Sheet1'!$A$1:$I$89"}</definedName>
    <definedName name="_______x88888" localSheetId="1">{"'Sheet1'!$A$1:$I$89"}</definedName>
    <definedName name="_______x88888">{"'Sheet1'!$A$1:$I$89"}</definedName>
    <definedName name="______x2" localSheetId="1">{"'Sheet1'!$A$1:$I$89"}</definedName>
    <definedName name="______x2">{"'Sheet1'!$A$1:$I$89"}</definedName>
    <definedName name="______x88888" localSheetId="1">{"'Sheet1'!$A$1:$I$89"}</definedName>
    <definedName name="______x88888">{"'Sheet1'!$A$1:$I$89"}</definedName>
    <definedName name="_____tb2" localSheetId="1">OFFSET(TB,1,)</definedName>
    <definedName name="_____tb2">OFFSET(TB,1,)</definedName>
    <definedName name="_____x2" localSheetId="1">{"'Sheet1'!$A$1:$I$89"}</definedName>
    <definedName name="_____x2">{"'Sheet1'!$A$1:$I$89"}</definedName>
    <definedName name="_____x88888" localSheetId="1">{"'Sheet1'!$A$1:$I$89"}</definedName>
    <definedName name="_____x88888">{"'Sheet1'!$A$1:$I$89"}</definedName>
    <definedName name="____tb2" localSheetId="1">OFFSET(TB,1,)</definedName>
    <definedName name="____tb2">OFFSET(TB,1,)</definedName>
    <definedName name="____x2" localSheetId="1">{"'Sheet1'!$A$1:$I$89"}</definedName>
    <definedName name="____x2">{"'Sheet1'!$A$1:$I$89"}</definedName>
    <definedName name="____x88888" localSheetId="1">{"'Sheet1'!$A$1:$I$89"}</definedName>
    <definedName name="____x88888">{"'Sheet1'!$A$1:$I$89"}</definedName>
    <definedName name="____xlfn.RTD">#NAME?</definedName>
    <definedName name="___tb2" localSheetId="1">OFFSET(TB,1,)</definedName>
    <definedName name="___tb2">OFFSET(TB,1,)</definedName>
    <definedName name="___x2" localSheetId="1">{"'Sheet1'!$A$1:$I$89"}</definedName>
    <definedName name="___x2">{"'Sheet1'!$A$1:$I$89"}</definedName>
    <definedName name="___x88888" localSheetId="1">{"'Sheet1'!$A$1:$I$89"}</definedName>
    <definedName name="___x88888">{"'Sheet1'!$A$1:$I$89"}</definedName>
    <definedName name="___xlfn.RTD">#NAME?</definedName>
    <definedName name="__FDS_HYPERLINK_TOGGLE_STATE__">"ON"</definedName>
    <definedName name="__IntlFixup">TRUE</definedName>
    <definedName name="__tb2" localSheetId="1">OFFSET(TB,1,)</definedName>
    <definedName name="__tb2">OFFSET(TB,1,)</definedName>
    <definedName name="__x2" localSheetId="1">{"'Sheet1'!$A$1:$I$89"}</definedName>
    <definedName name="__x2">{"'Sheet1'!$A$1:$I$89"}</definedName>
    <definedName name="__x88888" localSheetId="1">{"'Sheet1'!$A$1:$I$89"}</definedName>
    <definedName name="__x88888">{"'Sheet1'!$A$1:$I$89"}</definedName>
    <definedName name="__xlfn.RTD">#NAME?</definedName>
    <definedName name="_AMO_ContentDefinition_299938498">"'Partitions:7'"</definedName>
    <definedName name="_AMO_ContentDefinition_299938498.0">"'&lt;ContentDefinition name=""Import Monthly Mapics Data for FD68"" rsid=""299938498"" type=""StoredProcess"" format=""REPORTXML"" imgfmt=""ACTIVEX"" created=""05/05/2009 23:28:47"" modifed=""05/05/2009 23:28:47"" user=""ANLGR"" apply=""False"" thread='"</definedName>
    <definedName name="_AMO_ContentDefinition_299938498.1">"'""BACKGROUND"" css=""C:\Program Files\SAS\Shared Files\BIClientStyles\AMODefault.css"" range=""Import_Monthly_Mapics_Data_for_FD68"" auto=""False"" rdc=""False"" mig=""False"" xTime=""00:01:04.3490775"" rTime=""00:00:00.4374300"" bgnew=""False"" nF'"</definedName>
    <definedName name="_AMO_ContentDefinition_299938498.2">"'mt=""False"" grphSet=""False"" imgY=""0"" imgX=""0""&gt;_x000D_
  &lt;files /&gt;_x000D_
  &lt;param n=""DisplayName"" v=""Import Monthly Mapics Data for FD68"" /&gt;_x000D_
  &lt;param n=""ServerName"" v=""SASMain"" /&gt;_x000D_
  &lt;param n=""ResultsOnServer"" v=""False"" /&gt;_x000D_
  &lt;param n=""AMO'"</definedName>
    <definedName name="_AMO_ContentDefinition_299938498.3">"'_Version"" v=""2.1"" /&gt;_x000D_
  &lt;param n=""UIParameter_0"" v=""analysis::ACTUAL"" /&gt;_x000D_
  &lt;param n=""UIParameter_1"" v=""period::200904"" /&gt;_x000D_
  &lt;param n=""UIParameter_2"" v=""cycle::Vestas2"" /&gt;_x000D_
  &lt;param n=""UIParameter_3"" v=""acttype::1"" /&gt;_x000D_
  &lt;param '"</definedName>
    <definedName name="_AMO_ContentDefinition_299938498.4">"'n=""UIParameter_4"" v=""fd::68"" /&gt;_x000D_
  &lt;param n=""UIParameter_5"" v=""country::GB"" /&gt;_x000D_
  &lt;param n=""UIParameter_6"" v=""currency::GBP"" /&gt;_x000D_
  &lt;param n=""UIParameter_7"" v=""schema::AMFLIBC"" /&gt;_x000D_
  &lt;param n=""UIParameter_8"" v=""butype::PBU"" /&gt;_x000D_
  &lt;'"</definedName>
    <definedName name="_AMO_ContentDefinition_299938498.5">"'param n=""UIParameters"" v=""9"" /&gt;_x000D_
  &lt;param n=""StoredProcessID"" v=""A5OM1V0E.AY0006ZW"" /&gt;_x000D_
  &lt;param n=""StoredProcessPath"" v=""Monthly Data Load/Vestas BU Tower/Import Monthly Mapics Data for FD68"" /&gt;_x000D_
  &lt;param n=""RepositoryName"" v=""Foundat'"</definedName>
    <definedName name="_AMO_ContentDefinition_299938498.6">"'ion"" /&gt;_x000D_
  &lt;param n=""ClassName"" v=""SAS.OfficeAddin.StoredProcess"" /&gt;_x000D_
  &lt;param n=""NoVisuals"" v=""1"" /&gt;_x000D_
&lt;/ContentDefinition&gt;'"</definedName>
    <definedName name="_AMO_ContentDefinition_307689594">"'Partitions:7'"</definedName>
    <definedName name="_AMO_ContentDefinition_307689594.0">"'&lt;ContentDefinition name=""CF Import (weekly) for Vestas Towers"" rsid=""307689594"" type=""StoredProcess"" format=""REPORTXML"" imgfmt=""ACTIVEX"" created=""07/28/2006 11:13:58"" modifed=""07/28/2006 11:13:58"" user=""trje"" apply=""False"" thread='"</definedName>
    <definedName name="_AMO_ContentDefinition_307689594.1">"'""BACKGROUND"" css=""C:\Program Files\SAS\Shared Files\BIClientStyles\AMODefault.css"" range=""CF_Import__weekly__for_Vestas_Towers"" auto=""False"" rdc=""False"" mig=""False"" xTime=""00:01:22.6932152"" rTime=""00:00:00.2658443"" bgnew=""False"" n'"</definedName>
    <definedName name="_AMO_ContentDefinition_307689594.2">"'Fmt=""False"" grphSet=""False"" imgY=""0"" imgX=""0""&gt;_x000D_
  &lt;files /&gt;_x000D_
  &lt;param n=""DisplayName"" v=""CF Import (weekly) for Vestas Towers"" /&gt;_x000D_
  &lt;param n=""ServerName"" v=""SASMain"" /&gt;_x000D_
  &lt;param n=""ResultsOnServer"" v=""False"" /&gt;_x000D_
  &lt;param n=""A'"</definedName>
    <definedName name="_AMO_ContentDefinition_307689594.3">"'MO_Version"" v=""2.1"" /&gt;_x000D_
  &lt;param n=""UIParameter_0"" v=""analysis::CFR"" /&gt;_x000D_
  &lt;param n=""UIParameter_1"" v=""period::w30-2006"" /&gt;_x000D_
  &lt;param n=""UIParameter_2"" v=""location::\\rifile\group\_Docs\Financial_reporting\Towers\Local Finance\"" /&gt;_x000D_
  '"</definedName>
    <definedName name="_AMO_ContentDefinition_307689594.4">"'&lt;param n=""UIParameter_3"" v=""cycle::Vestas_CF"" /&gt;_x000D_
  &lt;param n=""UIParameter_4"" v=""actiontype::1"" /&gt;_x000D_
  &lt;param n=""UIParameters"" v=""5"" /&gt;_x000D_
  &lt;param n=""StoredProcessID"" v=""A5GF11T9.AR0012L1"" /&gt;_x000D_
  &lt;param n=""StoredProcessPath"" v=""Cash Flo'"</definedName>
    <definedName name="_AMO_ContentDefinition_307689594.5">"'w Reporting/Vestas BU CF Towers/CF Import (weekly) for Vestas Towers"" /&gt;_x000D_
  &lt;param n=""RepositoryName"" v=""Detail Data Store"" /&gt;_x000D_
  &lt;param n=""ClassName"" v=""SAS.OfficeAddin.StoredProcess"" /&gt;_x000D_
  &lt;param n=""NoVisuals"" v=""1"" /&gt;_x000D_
&lt;/Conte'"</definedName>
    <definedName name="_AMO_ContentDefinition_307689594.6">"'ntDefinition&gt;'"</definedName>
    <definedName name="_AMO_ContentDefinition_437249378">"'Partitions:7'"</definedName>
    <definedName name="_AMO_ContentDefinition_437249378.0">"'&lt;ContentDefinition name=""Import Monthly Mapics Data for FD67"" rsid=""437249378"" type=""StoredProcess"" format=""REPORTXML"" imgfmt=""ACTIVEX"" created=""05/05/2009 23:27:27"" modifed=""05/05/2009 23:27:27"" user=""ANLGR"" apply=""False"" thread='"</definedName>
    <definedName name="_AMO_ContentDefinition_437249378.1">"'""BACKGROUND"" css=""C:\Program Files\SAS\Shared Files\BIClientStyles\AMODefault.css"" range=""Import_Monthly_Mapics_Data_for_FD67_2"" auto=""False"" rdc=""False"" mig=""False"" xTime=""00:01:10.6449450"" rTime=""00:00:00.6873900"" bgnew=""False"" n'"</definedName>
    <definedName name="_AMO_ContentDefinition_437249378.2">"'Fmt=""False"" grphSet=""False"" imgY=""0"" imgX=""0""&gt;_x000D_
  &lt;files /&gt;_x000D_
  &lt;param n=""DisplayName"" v=""Import Monthly Mapics Data for FD67"" /&gt;_x000D_
  &lt;param n=""ServerName"" v=""SASMain"" /&gt;_x000D_
  &lt;param n=""ResultsOnServer"" v=""False"" /&gt;_x000D_
  &lt;param n=""AM'"</definedName>
    <definedName name="_AMO_ContentDefinition_437249378.3">"'O_Version"" v=""2.1"" /&gt;_x000D_
  &lt;param n=""UIParameter_0"" v=""analysis::ACTUAL"" /&gt;_x000D_
  &lt;param n=""UIParameter_1"" v=""period::200904"" /&gt;_x000D_
  &lt;param n=""UIParameter_2"" v=""cycle::Vestas2"" /&gt;_x000D_
  &lt;param n=""UIParameter_3"" v=""acttype::1"" /&gt;_x000D_
  &lt;param'"</definedName>
    <definedName name="_AMO_ContentDefinition_437249378.4">"' n=""UIParameter_4"" v=""fd::67"" /&gt;_x000D_
  &lt;param n=""UIParameter_5"" v=""country::DK"" /&gt;_x000D_
  &lt;param n=""UIParameter_6"" v=""currency::DKK"" /&gt;_x000D_
  &lt;param n=""UIParameter_7"" v=""schema::AMFLIBL"" /&gt;_x000D_
  &lt;param n=""UIParameter_8"" v=""butype::PBU"" /&gt;_x000D_
  '"</definedName>
    <definedName name="_AMO_ContentDefinition_437249378.5">"'&lt;param n=""UIParameters"" v=""9"" /&gt;_x000D_
  &lt;param n=""StoredProcessID"" v=""A5OM1V0E.AY0006ZV"" /&gt;_x000D_
  &lt;param n=""StoredProcessPath"" v=""Monthly Data Load/Vestas BU Tower/Import Monthly Mapics Data for FD67"" /&gt;_x000D_
  &lt;param n=""RepositoryName"" v=""Founda'"</definedName>
    <definedName name="_AMO_ContentDefinition_437249378.6">"'tion"" /&gt;_x000D_
  &lt;param n=""ClassName"" v=""SAS.OfficeAddin.StoredProcess"" /&gt;_x000D_
  &lt;param n=""NoVisuals"" v=""1"" /&gt;_x000D_
&lt;/ContentDefinition&gt;'"</definedName>
    <definedName name="_AMO_ContentDefinition_448845425">"'Partitions:7'"</definedName>
    <definedName name="_AMO_ContentDefinition_448845425.0">"'&lt;ContentDefinition name=""Import RFC for Vestas Mediterranean"" rsid=""448845425"" type=""StoredProcess"" format=""REPORTXML"" imgfmt=""ACTIVEX"" created=""10/12/2008 15:09:57"" modifed=""10/12/2008 15:09:57"" user=""Zsuzsanna Fodor"" apply=""False""'"</definedName>
    <definedName name="_AMO_ContentDefinition_448845425.1">"' thread=""BACKGROUND"" css=""C:\Program Files\SAS\Shared Files\BIClientStyles\AMODefault.css"" range=""Import_RFC_for_Vestas_Mediterranean"" auto=""False"" rdc=""False"" mig=""False"" xTime=""00:01:32.0053340"" rTime=""00:00:00.2811708"" bgnew=""Fa'"</definedName>
    <definedName name="_AMO_ContentDefinition_448845425.2">"'lse"" nFmt=""False"" grphSet=""False"" imgY=""0"" imgX=""0""&gt;_x000D_
  &lt;files /&gt;_x000D_
  &lt;param n=""DisplayName"" v=""Import RFC for Vestas Mediterranean"" /&gt;_x000D_
  &lt;param n=""ServerName"" v=""SASMain"" /&gt;_x000D_
  &lt;param n=""ResultsOnServer"" v=""False"" /&gt;_x000D_
  &lt;para'"</definedName>
    <definedName name="_AMO_ContentDefinition_448845425.3">"'m n=""AMO_Version"" v=""2.1"" /&gt;_x000D_
  &lt;param n=""UIParameter_0"" v=""analysis::RFC3"" /&gt;_x000D_
  &lt;param n=""UIParameter_1"" v=""period::200808"" /&gt;_x000D_
  &lt;param n=""UIParameter_2"" v=""cycle::Vestas2"" /&gt;_x000D_
  &lt;param n=""UIParameter_3"" v=""acttype::1"" /&gt;_x000D_
  &lt;p'"</definedName>
    <definedName name="_AMO_ContentDefinition_448845425.4">"'aram n=""UIParameter_4"" v=""location::\\rifile\group\_Docs\Financial_reporting\Mediterranean\Local Finance\"" /&gt;_x000D_
  &lt;param n=""UIParameter_5"" v=""budgettype::FIN"" /&gt;_x000D_
  &lt;param n=""UIParameter_6"" v=""butype::SBU"" /&gt;_x000D_
  &lt;param n=""UIParameters"" '"</definedName>
    <definedName name="_AMO_ContentDefinition_448845425.5">"'v=""7"" /&gt;_x000D_
  &lt;param n=""StoredProcessID"" v=""A5OM1V0E.AY0035FM"" /&gt;_x000D_
  &lt;param n=""StoredProcessPath"" v=""Monthly Data Load/Vestas Mediterranean/Import RFC for Vestas Mediterranean"" /&gt;_x000D_
  &lt;param n=""RepositoryName"" v=""Foundation"" /&gt;_x000D_
  &lt;param '"</definedName>
    <definedName name="_AMO_ContentDefinition_448845425.6">"'n=""ClassName"" v=""SAS.OfficeAddin.StoredProcess"" /&gt;_x000D_
  &lt;param n=""NoVisuals"" v=""1"" /&gt;_x000D_
&lt;/ContentDefinition&gt;'"</definedName>
    <definedName name="_AMO_ContentDefinition_740954670">"'Partitions:7'"</definedName>
    <definedName name="_AMO_ContentDefinition_740954670.0">"'&lt;ContentDefinition name=""Import Estimate Package for Vestas BU Blades"" rsid=""740954670"" type=""StoredProcess"" format=""REPORTXML"" imgfmt=""ACTIVEX"" created=""10/18/2006 14:11:12"" modifed=""10/18/2006 14:11:12"" user=""Martin Holst Jacobsen""'"</definedName>
    <definedName name="_AMO_ContentDefinition_740954670.1">"' apply=""False"" thread=""BACKGROUND"" css=""C:\Program Files\SAS\Shared Files\BIClientStyles\AMODefault.css"" range=""Import_Estimate_Package_for_Vestas_BU_Blades"" auto=""False"" rdc=""False"" mig=""False"" xTime=""00:00:56.2067115"" rTime=""00:00:'"</definedName>
    <definedName name="_AMO_ContentDefinition_740954670.2">"'00.4404444"" bgnew=""False"" nFmt=""False"" grphSet=""False"" imgY=""0"" imgX=""0""&gt;_x000D_
  &lt;files /&gt;_x000D_
  &lt;param n=""DisplayName"" v=""Import Estimate Package for Vestas BU Blades"" /&gt;_x000D_
  &lt;param n=""ServerName"" v=""SASMain"" /&gt;_x000D_
  &lt;param n=""ResultsOnS'"</definedName>
    <definedName name="_AMO_ContentDefinition_740954670.3">"'erver"" v=""False"" /&gt;_x000D_
  &lt;param n=""AMO_Version"" v=""2.1"" /&gt;_x000D_
  &lt;param n=""UIParameter_0"" v=""analysis::EST1"" /&gt;_x000D_
  &lt;param n=""UIParameter_1"" v=""period_start::200609"" /&gt;_x000D_
  &lt;param n=""UIParameter_2"" v=""period_end::200612"" /&gt;_x000D_
  &lt;param n='"</definedName>
    <definedName name="_AMO_ContentDefinition_740954670.4">"'""UIParameter_3"" v=""location::\\rifile\group\_Docs\Financial_reporting\Blades\Local Finance\"" /&gt;_x000D_
  &lt;param n=""UIParameter_4"" v=""cycle::Vestas"" /&gt;_x000D_
  &lt;param n=""UIParameter_5"" v=""actiontype::1"" /&gt;_x000D_
  &lt;param n=""UIParameters"" v=""6"" /&gt;_x000D_
  &lt;'"</definedName>
    <definedName name="_AMO_ContentDefinition_740954670.5">"'param n=""StoredProcessID"" v=""A5GF11T9.AR000RS1"" /&gt;_x000D_
  &lt;param n=""StoredProcessPath"" v=""Monthly Data Load/Vestas BU Blades/Import Estimate Package for Vestas BU Blades"" /&gt;_x000D_
  &lt;param n=""RepositoryName"" v=""Detail Data Store"" /&gt;_x000D_
  &lt;param n='"</definedName>
    <definedName name="_AMO_ContentDefinition_740954670.6">"'""ClassName"" v=""SAS.OfficeAddin.StoredProcess"" /&gt;_x000D_
  &lt;param n=""NoVisuals"" v=""1"" /&gt;_x000D_
&lt;/ContentDefinition&gt;'"</definedName>
    <definedName name="_AMO_ContentDefinition_767791925">"'Partitions:7'"</definedName>
    <definedName name="_AMO_ContentDefinition_767791925.0">"'&lt;ContentDefinition name=""Import Monthly Mapics Data for FD67"" rsid=""767791925"" type=""StoredProcess"" format=""REPORTXML"" imgfmt=""ACTIVEX"" created=""07/07/2008 13:05:28"" modifed=""07/07/2008 13:05:28"" user=""ANLGR"" apply=""False"" thread='"</definedName>
    <definedName name="_AMO_ContentDefinition_767791925.1">"'""BACKGROUND"" css=""C:\Program Files\SAS\Shared Files\BIClientStyles\AMODefault.css"" range=""Import_Monthly_Mapics_Data_for_FD67"" auto=""False"" rdc=""False"" mig=""False"" xTime=""00:03:01.2112534"" rTime=""00:00:00.5158032"" bgnew=""False"" nF'"</definedName>
    <definedName name="_AMO_ContentDefinition_767791925.2">"'mt=""False"" grphSet=""False"" imgY=""0"" imgX=""0""&gt;_x000D_
  &lt;files /&gt;_x000D_
  &lt;param n=""DisplayName"" v=""Import Monthly Mapics Data for FD67"" /&gt;_x000D_
  &lt;param n=""ServerName"" v=""SASMain"" /&gt;_x000D_
  &lt;param n=""ResultsOnServer"" v=""False"" /&gt;_x000D_
  &lt;param n=""AMO'"</definedName>
    <definedName name="_AMO_ContentDefinition_767791925.3">"'_Version"" v=""2.1"" /&gt;_x000D_
  &lt;param n=""UIParameter_0"" v=""analysis::ACTUAL"" /&gt;_x000D_
  &lt;param n=""UIParameter_1"" v=""period::200806"" /&gt;_x000D_
  &lt;param n=""UIParameter_2"" v=""cycle::Vestas2"" /&gt;_x000D_
  &lt;param n=""UIParameter_3"" v=""acttype::1"" /&gt;_x000D_
  &lt;param '"</definedName>
    <definedName name="_AMO_ContentDefinition_767791925.4">"'n=""UIParameter_4"" v=""fd::67"" /&gt;_x000D_
  &lt;param n=""UIParameter_5"" v=""country::DK"" /&gt;_x000D_
  &lt;param n=""UIParameter_6"" v=""currency::DKK"" /&gt;_x000D_
  &lt;param n=""UIParameter_7"" v=""schema::AMFLIBL"" /&gt;_x000D_
  &lt;param n=""UIParameters"" v=""8"" /&gt;_x000D_
  &lt;param n=""'"</definedName>
    <definedName name="_AMO_ContentDefinition_767791925.5">"'StoredProcessID"" v=""A5OM1V0E.AY0006ZV"" /&gt;_x000D_
  &lt;param n=""StoredProcessPath"" v=""Monthly Data Load/Vestas BU Tower/Import Monthly Mapics Data for FD67"" /&gt;_x000D_
  &lt;param n=""RepositoryName"" v=""Foundation"" /&gt;_x000D_
  &lt;param n=""ClassName"" v=""SAS.OfficeAd'"</definedName>
    <definedName name="_AMO_ContentDefinition_767791925.6">"'din.StoredProcess"" /&gt;_x000D_
  &lt;param n=""NoVisuals"" v=""1"" /&gt;_x000D_
&lt;/ContentDefinition&gt;'"</definedName>
    <definedName name="_AMO_XmlVersion">"'1'"</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RandomNumberGenerator">0</definedName>
    <definedName name="_AtRisk_SimSetting_ReportsList">0</definedName>
    <definedName name="_AtRisk_SimSetting_SimNameCount">0</definedName>
    <definedName name="_AtRisk_SimSetting_SmartSensitivityAnalysisEnabled">TRUE</definedName>
    <definedName name="_AtRisk_SimSetting_StatisticFunctionUpdating">1</definedName>
    <definedName name="_AtRisk_SimSetting_StdRecalcBehavior">0</definedName>
    <definedName name="_AtRisk_SimSetting_StdRecalcWithoutRiskStatic">0</definedName>
    <definedName name="_AtRisk_SimSetting_StdRecalcWithoutRiskStaticPercentile">0.5</definedName>
    <definedName name="_xlnm._FilterDatabase" localSheetId="1" hidden="1">'136(b) ADIT by Month'!$A$12:$AS$102</definedName>
    <definedName name="_LWK1" localSheetId="1">{"'NPL @ 30 June 00'!$B$22"}</definedName>
    <definedName name="_LWK1">{"'NPL @ 30 June 00'!$B$22"}</definedName>
    <definedName name="_Order1">0</definedName>
    <definedName name="_Order2">0</definedName>
    <definedName name="_Regression_Int">1</definedName>
    <definedName name="_tb2" localSheetId="1">OFFSET(TB,1,)</definedName>
    <definedName name="_tb2">OFFSET(TB,1,)</definedName>
    <definedName name="_UB1" localSheetId="1">{"'Feb 99'!$A$1:$G$30"}</definedName>
    <definedName name="_UB1">{"'Feb 99'!$A$1:$G$30"}</definedName>
    <definedName name="_UB2" localSheetId="1">{"'Feb 99'!$A$1:$G$30"}</definedName>
    <definedName name="_UB2">{"'Feb 99'!$A$1:$G$30"}</definedName>
    <definedName name="_x2" localSheetId="1">{"'Sheet1'!$A$1:$I$89"}</definedName>
    <definedName name="_x2">{"'Sheet1'!$A$1:$I$89"}</definedName>
    <definedName name="_x88888" localSheetId="1">{"'Sheet1'!$A$1:$I$89"}</definedName>
    <definedName name="_x88888">{"'Sheet1'!$A$1:$I$89"}</definedName>
    <definedName name="A3_AL" localSheetId="1">{"'Feb 99'!$A$1:$G$30"}</definedName>
    <definedName name="A3_AL">{"'Feb 99'!$A$1:$G$30"}</definedName>
    <definedName name="A5fml">INDIRECT("'A5'!$3:$3")</definedName>
    <definedName name="AAA_DOCTOPS">"AAA_SET"</definedName>
    <definedName name="AAA_duser">"OFF"</definedName>
    <definedName name="AAB_Addin5">"AAB_Description for addin 5,Description for addin 5,Description for addin 5,Description for addin 5,Description for addin 5,Description for addin 5"</definedName>
    <definedName name="AccessDatabase">"C:\DATA\Kevin\Kevin's Model.mdb"</definedName>
    <definedName name="ALI" localSheetId="1">{"'Feb 99'!$A$1:$G$30"}</definedName>
    <definedName name="ALI">{"'Feb 99'!$A$1:$G$30"}</definedName>
    <definedName name="allx" localSheetId="1">Allx3,Allx4,Allx5</definedName>
    <definedName name="allx">Allx3,Allx4,Allx5</definedName>
    <definedName name="anscount">1</definedName>
    <definedName name="AS2DocOpenMode">"AS2DocumentBrowse"</definedName>
    <definedName name="AS2DocOpenMode2">"AS2DocumentEdit"</definedName>
    <definedName name="AS2HasNoAutoHeaderFooter">" "</definedName>
    <definedName name="AS2NamedRange">4</definedName>
    <definedName name="AS2ReportLS">1</definedName>
    <definedName name="AS2SyncStepLS">0</definedName>
    <definedName name="AS2VersionLS">300</definedName>
    <definedName name="BG_Del">15</definedName>
    <definedName name="BG_Ins">4</definedName>
    <definedName name="BG_Mod">6</definedName>
    <definedName name="CALIFORNIA">"AS2DocumentBrowse"</definedName>
    <definedName name="cb_sChart41E9A35_opts">"1, 9, 1, False, 2, False, False, , 0, False, True, 1, 1"</definedName>
    <definedName name="CIQWBGuid">"Esterline FY13 - Norwich - QRE Summary.xlsx"</definedName>
    <definedName name="clra1ball" localSheetId="1">'136(b) ADIT by Month'!clra1bp1,'136(b) ADIT by Month'!clra1bp2</definedName>
    <definedName name="clra1ball">clra1bp1,clra1bp2</definedName>
    <definedName name="clra1bp1" localSheetId="1">clra1b1,clra1b2,clra1b3,clra1b4,clra1b5,clra1b6,clra1b7,clra1b8</definedName>
    <definedName name="clra1bp1">clra1b1,clra1b2,clra1b3,clra1b4,clra1b5,clra1b6,clra1b7,clra1b8</definedName>
    <definedName name="clra1bp2" localSheetId="1">clra1b9,clra1b10,clra1b11,clra1b12,clra1b13,clra1b13,clra1b15,clra1b16</definedName>
    <definedName name="clra1bp2">clra1b9,clra1b10,clra1b11,clra1b12,clra1b13,clra1b13,clra1b15,clra1b16</definedName>
    <definedName name="cos" localSheetId="1">{"'Feb 99'!$A$1:$G$30"}</definedName>
    <definedName name="cos">{"'Feb 99'!$A$1:$G$30"}</definedName>
    <definedName name="cosw" localSheetId="1">{"'Feb 99'!$A$1:$G$30"}</definedName>
    <definedName name="cosw">{"'Feb 99'!$A$1:$G$30"}</definedName>
    <definedName name="dadadsa" localSheetId="1">{"'Feb 99'!$A$1:$G$30"}</definedName>
    <definedName name="dadadsa">{"'Feb 99'!$A$1:$G$30"}</definedName>
    <definedName name="dfd" localSheetId="1">{"'Percon'!$A$1:$M$1395"}</definedName>
    <definedName name="dfd">{"'Percon'!$A$1:$M$1395"}</definedName>
    <definedName name="dfs" localSheetId="1">{"'Feb 99'!$A$1:$G$30"}</definedName>
    <definedName name="dfs">{"'Feb 99'!$A$1:$G$30"}</definedName>
    <definedName name="dsf" localSheetId="1">{"'Feb 99'!$A$1:$G$30"}</definedName>
    <definedName name="dsf">{"'Feb 99'!$A$1:$G$30"}</definedName>
    <definedName name="dsfdsf" localSheetId="1">{"'Feb 99'!$A$1:$G$30"}</definedName>
    <definedName name="dsfdsf">{"'Feb 99'!$A$1:$G$30"}</definedName>
    <definedName name="EssOptions">"A1110000000130000000001100000_0000"</definedName>
    <definedName name="EUR">1</definedName>
    <definedName name="EV__CVPARAMS__">"Any by Any!$B$17:$C$38;"</definedName>
    <definedName name="EV__EXPOPTIONS__">0</definedName>
    <definedName name="EV__LASTREFTIME__">40773.6362847222</definedName>
    <definedName name="EV__MAXEXPCOLS__">100</definedName>
    <definedName name="EV__MAXEXPROWS__">1000</definedName>
    <definedName name="EV__MEMORYCVW__">0</definedName>
    <definedName name="EV__WBEVMODE__">0</definedName>
    <definedName name="EV__WBREFOPTIONS__">0</definedName>
    <definedName name="EV__WBVERSION__">0</definedName>
    <definedName name="EV__WSINFO__">123</definedName>
    <definedName name="EY" localSheetId="1">{"'Feb 99'!$A$1:$G$30"}</definedName>
    <definedName name="EY">{"'Feb 99'!$A$1:$G$30"}</definedName>
    <definedName name="eymy" localSheetId="1">{"'Feb 99'!$A$1:$G$30"}</definedName>
    <definedName name="eymy">{"'Feb 99'!$A$1:$G$30"}</definedName>
    <definedName name="FSDFSDF" localSheetId="1">IF(FEIN="","",FEIN)</definedName>
    <definedName name="FSDFSDF">IF(FEIN="","",FEIN)</definedName>
    <definedName name="FYE">"FYE"</definedName>
    <definedName name="G1ClearAll" localSheetId="1">g1clear,G1Clear2</definedName>
    <definedName name="G1ClearAll">g1clear,G1Clear2</definedName>
    <definedName name="galsas" localSheetId="1">{"'Feb 99'!$A$1:$G$30"}</definedName>
    <definedName name="galsas">{"'Feb 99'!$A$1:$G$30"}</definedName>
    <definedName name="HTML_CodePage">1252</definedName>
    <definedName name="HTML_Control" localSheetId="1">{"'Sheet1'!$A$1:$I$89"}</definedName>
    <definedName name="HTML_Control">{"'Sheet1'!$A$1:$I$89"}</definedName>
    <definedName name="html_control1" localSheetId="1">{"'Sheet1'!$A$1:$I$89"}</definedName>
    <definedName name="html_control1">{"'Sheet1'!$A$1:$I$89"}</definedName>
    <definedName name="HTML_Description">""</definedName>
    <definedName name="HTML_Email">""</definedName>
    <definedName name="HTML_Header">"Manager/Director"</definedName>
    <definedName name="HTML_LastUpdate">"2/19/99"</definedName>
    <definedName name="HTML_LineAfter">FALSE</definedName>
    <definedName name="HTML_LineBefore">FALSE</definedName>
    <definedName name="HTML_Name">"bf3qt7k"</definedName>
    <definedName name="HTML_OBDlg2">TRUE</definedName>
    <definedName name="HTML_OBDlg4">TRUE</definedName>
    <definedName name="HTML_OS">0</definedName>
    <definedName name="HTML_PathFile">"F:\98comb.htm"</definedName>
    <definedName name="HTML_Title">"Combined Ranking - 1998 Final"</definedName>
    <definedName name="HTML1_10">""</definedName>
    <definedName name="HTML1_11">1</definedName>
    <definedName name="HTML1_12">"C:\MY DOCUMENTS\MyHTML.htm"</definedName>
    <definedName name="HTML1_2">1</definedName>
    <definedName name="HTML1_3">"Performance Report"</definedName>
    <definedName name="HTML1_4">"April Summary Template"</definedName>
    <definedName name="HTML1_5">""</definedName>
    <definedName name="HTML1_6">-4146</definedName>
    <definedName name="HTML1_7">1</definedName>
    <definedName name="HTML1_8">"5/29/97"</definedName>
    <definedName name="HTML1_9">"SIWWIN95"</definedName>
    <definedName name="HTML10_10">""</definedName>
    <definedName name="HTML10_11">1</definedName>
    <definedName name="HTML10_12">"D:\nthrnk.htm"</definedName>
    <definedName name="HTML10_2">1</definedName>
    <definedName name="HTML10_3">"97RNKAPR"</definedName>
    <definedName name="HTML10_4">"North"</definedName>
    <definedName name="HTML10_5">""</definedName>
    <definedName name="HTML10_6">1</definedName>
    <definedName name="HTML10_7">-4146</definedName>
    <definedName name="HTML10_8">"5/22/97"</definedName>
    <definedName name="HTML10_9">"Bell Atlantic"</definedName>
    <definedName name="HTML11_10">""</definedName>
    <definedName name="HTML11_11">1</definedName>
    <definedName name="HTML11_12">"D:\sthrnk.htm"</definedName>
    <definedName name="HTML11_2">1</definedName>
    <definedName name="HTML11_3">"97RNKAPR"</definedName>
    <definedName name="HTML11_4">"South"</definedName>
    <definedName name="HTML11_5">""</definedName>
    <definedName name="HTML11_6">1</definedName>
    <definedName name="HTML11_7">-4146</definedName>
    <definedName name="HTML11_8">"5/22/97"</definedName>
    <definedName name="HTML11_9">"Bell Atlantic"</definedName>
    <definedName name="HTML12_10">""</definedName>
    <definedName name="HTML12_11">1</definedName>
    <definedName name="HTML12_12">"D:\rankovw.htm"</definedName>
    <definedName name="HTML12_2">1</definedName>
    <definedName name="HTML12_3">"97RNKAPR"</definedName>
    <definedName name="HTML12_4">"Overview"</definedName>
    <definedName name="HTML12_5">""</definedName>
    <definedName name="HTML12_6">-4146</definedName>
    <definedName name="HTML12_7">-4146</definedName>
    <definedName name="HTML12_8">"5/22/97"</definedName>
    <definedName name="HTML12_9">"Bell Atlantic"</definedName>
    <definedName name="HTML13_10">""</definedName>
    <definedName name="HTML13_11">1</definedName>
    <definedName name="HTML13_12">"D:\regrnk.htm"</definedName>
    <definedName name="HTML13_2">1</definedName>
    <definedName name="HTML13_3">"97RNKAUG"</definedName>
    <definedName name="HTML13_4">"Regional"</definedName>
    <definedName name="HTML13_5">""</definedName>
    <definedName name="HTML13_6">1</definedName>
    <definedName name="HTML13_7">1</definedName>
    <definedName name="HTML13_8">"9/16/97"</definedName>
    <definedName name="HTML13_9">"Bell Atlantic"</definedName>
    <definedName name="HTML14_10">""</definedName>
    <definedName name="HTML14_11">1</definedName>
    <definedName name="HTML14_12">"D:\sernk.htm"</definedName>
    <definedName name="HTML14_2">1</definedName>
    <definedName name="HTML14_3">"97RNKAUG"</definedName>
    <definedName name="HTML14_4">"ReglSys"</definedName>
    <definedName name="HTML14_5">""</definedName>
    <definedName name="HTML14_6">1</definedName>
    <definedName name="HTML14_7">1</definedName>
    <definedName name="HTML14_8">"9/16/97"</definedName>
    <definedName name="HTML14_9">"Bell Atlantic"</definedName>
    <definedName name="HTML15_10">""</definedName>
    <definedName name="HTML15_11">1</definedName>
    <definedName name="HTML15_12">"D:\nthrnk.htm"</definedName>
    <definedName name="HTML15_2">1</definedName>
    <definedName name="HTML15_3">"97RNKAUG"</definedName>
    <definedName name="HTML15_4">"North"</definedName>
    <definedName name="HTML15_5">""</definedName>
    <definedName name="HTML15_6">1</definedName>
    <definedName name="HTML15_7">1</definedName>
    <definedName name="HTML15_8">"9/16/97"</definedName>
    <definedName name="HTML15_9">"Bell Atlantic"</definedName>
    <definedName name="HTML16_10">""</definedName>
    <definedName name="HTML16_11">1</definedName>
    <definedName name="HTML16_12">"D:\sthrnk.htm"</definedName>
    <definedName name="HTML16_2">1</definedName>
    <definedName name="HTML16_3">"97RNKAUG"</definedName>
    <definedName name="HTML16_4">"South"</definedName>
    <definedName name="HTML16_5">""</definedName>
    <definedName name="HTML16_6">1</definedName>
    <definedName name="HTML16_7">1</definedName>
    <definedName name="HTML16_8">"9/16/97"</definedName>
    <definedName name="HTML16_9">"Bell Atlantic"</definedName>
    <definedName name="HTML17_10">""</definedName>
    <definedName name="HTML17_11">1</definedName>
    <definedName name="HTML17_12">"D:\sernk.htm"</definedName>
    <definedName name="HTML17_2">1</definedName>
    <definedName name="HTML17_3">"97RNK"</definedName>
    <definedName name="HTML17_4">"ReglSys"</definedName>
    <definedName name="HTML17_5">""</definedName>
    <definedName name="HTML17_6">1</definedName>
    <definedName name="HTML17_7">1</definedName>
    <definedName name="HTML17_8">"9/16/97"</definedName>
    <definedName name="HTML17_9">"Bell Atlantic"</definedName>
    <definedName name="HTML18_10">""</definedName>
    <definedName name="HTML18_11">1</definedName>
    <definedName name="HTML18_12">"D:\regrnk.htm"</definedName>
    <definedName name="HTML18_2">1</definedName>
    <definedName name="HTML18_3">"97RNKNOV"</definedName>
    <definedName name="HTML18_4">"Regional"</definedName>
    <definedName name="HTML18_5">""</definedName>
    <definedName name="HTML18_6">1</definedName>
    <definedName name="HTML18_7">1</definedName>
    <definedName name="HTML18_8">"12/22/97"</definedName>
    <definedName name="HTML18_9">"Bell Atlantic"</definedName>
    <definedName name="HTML19_10">""</definedName>
    <definedName name="HTML19_11">1</definedName>
    <definedName name="HTML19_12">"D:\sernk.htm"</definedName>
    <definedName name="HTML19_2">1</definedName>
    <definedName name="HTML19_3">"97RNKNOV"</definedName>
    <definedName name="HTML19_4">"ReglSys"</definedName>
    <definedName name="HTML19_5">""</definedName>
    <definedName name="HTML19_6">1</definedName>
    <definedName name="HTML19_7">1</definedName>
    <definedName name="HTML19_8">"12/23/97"</definedName>
    <definedName name="HTML19_9">"Bell Atlantic"</definedName>
    <definedName name="HTML2_10">""</definedName>
    <definedName name="HTML2_11">1</definedName>
    <definedName name="HTML2_12">"D:\nthrnk11.htm"</definedName>
    <definedName name="HTML2_2">1</definedName>
    <definedName name="HTML2_3">"96RNKNOV"</definedName>
    <definedName name="HTML2_4">"North"</definedName>
    <definedName name="HTML2_5">"November - North Rankings"</definedName>
    <definedName name="HTML2_6">-4146</definedName>
    <definedName name="HTML2_7">1</definedName>
    <definedName name="HTML2_8">"1/13/97"</definedName>
    <definedName name="HTML2_9">"Bell Atlantic"</definedName>
    <definedName name="HTML20_10">""</definedName>
    <definedName name="HTML20_11">1</definedName>
    <definedName name="HTML20_12">"D:\nthrnk.htm"</definedName>
    <definedName name="HTML20_2">1</definedName>
    <definedName name="HTML20_3">"97RNKNOV"</definedName>
    <definedName name="HTML20_4">"North"</definedName>
    <definedName name="HTML20_5">""</definedName>
    <definedName name="HTML20_6">1</definedName>
    <definedName name="HTML20_7">1</definedName>
    <definedName name="HTML20_8">"12/23/97"</definedName>
    <definedName name="HTML20_9">"Bell Atlantic"</definedName>
    <definedName name="HTML21_10">""</definedName>
    <definedName name="HTML21_11">1</definedName>
    <definedName name="HTML21_12">"D:\sthrnk.htm"</definedName>
    <definedName name="HTML21_2">1</definedName>
    <definedName name="HTML21_3">"97RNKNOV"</definedName>
    <definedName name="HTML21_4">"South"</definedName>
    <definedName name="HTML21_5">""</definedName>
    <definedName name="HTML21_6">1</definedName>
    <definedName name="HTML21_7">1</definedName>
    <definedName name="HTML21_8">"12/23/97"</definedName>
    <definedName name="HTML21_9">"Bell Atlantic"</definedName>
    <definedName name="HTML22_10">""</definedName>
    <definedName name="HTML22_11">1</definedName>
    <definedName name="HTML22_12">"D:\perfgrf.htm"</definedName>
    <definedName name="HTML22_2">1</definedName>
    <definedName name="HTML22_3">"97RNKDEC"</definedName>
    <definedName name="HTML22_4">"CAM Perf Model"</definedName>
    <definedName name="HTML22_5">""</definedName>
    <definedName name="HTML22_6">1</definedName>
    <definedName name="HTML22_7">1</definedName>
    <definedName name="HTML22_8">"1/20/98"</definedName>
    <definedName name="HTML22_9">"Bell Atlantic"</definedName>
    <definedName name="HTML23_10">""</definedName>
    <definedName name="HTML23_11">1</definedName>
    <definedName name="HTML23_12">"D:\regrnk.htm"</definedName>
    <definedName name="HTML23_2">1</definedName>
    <definedName name="HTML23_3">"97RNK"</definedName>
    <definedName name="HTML23_4">"Regional"</definedName>
    <definedName name="HTML23_5">""</definedName>
    <definedName name="HTML23_6">1</definedName>
    <definedName name="HTML23_7">1</definedName>
    <definedName name="HTML23_8">"1/21/98"</definedName>
    <definedName name="HTML23_9">"Bell Atlantic"</definedName>
    <definedName name="HTML24_10">""</definedName>
    <definedName name="HTML24_11">1</definedName>
    <definedName name="HTML24_12">"D:\sernk.htm"</definedName>
    <definedName name="HTML24_2">1</definedName>
    <definedName name="HTML24_3">"97RNK"</definedName>
    <definedName name="HTML24_4">"ReglSys"</definedName>
    <definedName name="HTML24_5">""</definedName>
    <definedName name="HTML24_6">1</definedName>
    <definedName name="HTML24_7">1</definedName>
    <definedName name="HTML24_8">"1/21/98"</definedName>
    <definedName name="HTML24_9">"Bell Atlantic"</definedName>
    <definedName name="HTML25_10">""</definedName>
    <definedName name="HTML25_11">1</definedName>
    <definedName name="HTML25_12">"D:\nthrnk.htm"</definedName>
    <definedName name="HTML25_2">1</definedName>
    <definedName name="HTML25_3">"97RNK"</definedName>
    <definedName name="HTML25_4">"North"</definedName>
    <definedName name="HTML25_5">""</definedName>
    <definedName name="HTML25_6">1</definedName>
    <definedName name="HTML25_7">1</definedName>
    <definedName name="HTML25_8">"1/21/98"</definedName>
    <definedName name="HTML25_9">"Bell Atlantic"</definedName>
    <definedName name="HTML26_10">""</definedName>
    <definedName name="HTML26_11">1</definedName>
    <definedName name="HTML26_12">"D:\sthrnk.htm"</definedName>
    <definedName name="HTML26_2">1</definedName>
    <definedName name="HTML26_3">"97RNK"</definedName>
    <definedName name="HTML26_4">"South"</definedName>
    <definedName name="HTML26_5">""</definedName>
    <definedName name="HTML26_6">1</definedName>
    <definedName name="HTML26_7">1</definedName>
    <definedName name="HTML26_8">"1/21/98"</definedName>
    <definedName name="HTML26_9">"Bell Atlantic"</definedName>
    <definedName name="HTML27_10">""</definedName>
    <definedName name="HTML27_11">1</definedName>
    <definedName name="HTML27_12">"D:\sernk.htm"</definedName>
    <definedName name="HTML27_2">1</definedName>
    <definedName name="HTML27_3">"98RANK03"</definedName>
    <definedName name="HTML27_4">"ReglSys"</definedName>
    <definedName name="HTML27_5">""</definedName>
    <definedName name="HTML27_6">1</definedName>
    <definedName name="HTML27_7">1</definedName>
    <definedName name="HTML27_8">"4/21/98"</definedName>
    <definedName name="HTML27_9">"Bell Atlantic"</definedName>
    <definedName name="HTML28_10">""</definedName>
    <definedName name="HTML28_11">1</definedName>
    <definedName name="HTML28_12">"D:\sthrnk.htm"</definedName>
    <definedName name="HTML28_2">1</definedName>
    <definedName name="HTML28_3">"98RANK03"</definedName>
    <definedName name="HTML28_4">"South"</definedName>
    <definedName name="HTML28_5">""</definedName>
    <definedName name="HTML28_6">1</definedName>
    <definedName name="HTML28_7">1</definedName>
    <definedName name="HTML28_8">"4/21/98"</definedName>
    <definedName name="HTML28_9">"Bell Atlantic"</definedName>
    <definedName name="HTML29_10">""</definedName>
    <definedName name="HTML29_11">1</definedName>
    <definedName name="HTML29_12">"D:\nthrnk.htm"</definedName>
    <definedName name="HTML29_2">1</definedName>
    <definedName name="HTML29_3">"98RANK03"</definedName>
    <definedName name="HTML29_4">"North"</definedName>
    <definedName name="HTML29_5">""</definedName>
    <definedName name="HTML29_6">1</definedName>
    <definedName name="HTML29_7">1</definedName>
    <definedName name="HTML29_8">"4/21/98"</definedName>
    <definedName name="HTML29_9">"Bell Atlantic"</definedName>
    <definedName name="HTML3_10">""</definedName>
    <definedName name="HTML3_11">1</definedName>
    <definedName name="HTML3_12">"D:\sthrnk11.htm"</definedName>
    <definedName name="HTML3_2">1</definedName>
    <definedName name="HTML3_3">"96RNKNOV"</definedName>
    <definedName name="HTML3_4">"South"</definedName>
    <definedName name="HTML3_5">"November - South Rankings"</definedName>
    <definedName name="HTML3_6">-4146</definedName>
    <definedName name="HTML3_7">1</definedName>
    <definedName name="HTML3_8">"1/13/97"</definedName>
    <definedName name="HTML3_9">"Bell Atlantic"</definedName>
    <definedName name="HTML30_10">""</definedName>
    <definedName name="HTML30_11">1</definedName>
    <definedName name="HTML30_12">"D:\regrnk.htm"</definedName>
    <definedName name="HTML30_2">1</definedName>
    <definedName name="HTML30_3">"98RNK"</definedName>
    <definedName name="HTML30_4">"Regional"</definedName>
    <definedName name="HTML30_5">""</definedName>
    <definedName name="HTML30_6">1</definedName>
    <definedName name="HTML30_7">1</definedName>
    <definedName name="HTML30_8">"5/21/98"</definedName>
    <definedName name="HTML30_9">"Bell Atlantic"</definedName>
    <definedName name="HTML31_10">""</definedName>
    <definedName name="HTML31_11">1</definedName>
    <definedName name="HTML31_12">"D:\sernk.htm"</definedName>
    <definedName name="HTML31_2">1</definedName>
    <definedName name="HTML31_3">"98RNK"</definedName>
    <definedName name="HTML31_4">"ReglSys"</definedName>
    <definedName name="HTML31_5">""</definedName>
    <definedName name="HTML31_6">1</definedName>
    <definedName name="HTML31_7">1</definedName>
    <definedName name="HTML31_8">"5/21/98"</definedName>
    <definedName name="HTML31_9">"Bell Atlantic"</definedName>
    <definedName name="HTML32_10">""</definedName>
    <definedName name="HTML32_11">1</definedName>
    <definedName name="HTML32_12">"D:\nthrnk.htm"</definedName>
    <definedName name="HTML32_2">1</definedName>
    <definedName name="HTML32_3">"98RNK"</definedName>
    <definedName name="HTML32_4">"MidAtlantic"</definedName>
    <definedName name="HTML32_5">""</definedName>
    <definedName name="HTML32_6">1</definedName>
    <definedName name="HTML32_7">1</definedName>
    <definedName name="HTML32_8">"5/21/98"</definedName>
    <definedName name="HTML32_9">"Bell Atlantic"</definedName>
    <definedName name="HTML33_10">""</definedName>
    <definedName name="HTML33_11">1</definedName>
    <definedName name="HTML33_12">"D:\sthrnk.htm"</definedName>
    <definedName name="HTML33_2">1</definedName>
    <definedName name="HTML33_3">"98RNK"</definedName>
    <definedName name="HTML33_4">"Gateway"</definedName>
    <definedName name="HTML33_5">""</definedName>
    <definedName name="HTML33_6">1</definedName>
    <definedName name="HTML33_7">1</definedName>
    <definedName name="HTML33_8">"5/21/98"</definedName>
    <definedName name="HTML33_9">"Bell Atlantic"</definedName>
    <definedName name="HTML34_10">""</definedName>
    <definedName name="HTML34_11">1</definedName>
    <definedName name="HTML34_12">"D:\regrnk.htm"</definedName>
    <definedName name="HTML34_2">1</definedName>
    <definedName name="HTML34_3">"98RANK05"</definedName>
    <definedName name="HTML34_4">"Regional"</definedName>
    <definedName name="HTML34_5">""</definedName>
    <definedName name="HTML34_6">1</definedName>
    <definedName name="HTML34_7">1</definedName>
    <definedName name="HTML34_8">"6/18/98"</definedName>
    <definedName name="HTML34_9">"Bell Atlantic"</definedName>
    <definedName name="HTML35_10">""</definedName>
    <definedName name="HTML35_11">1</definedName>
    <definedName name="HTML35_12">"D:\sernk.htm"</definedName>
    <definedName name="HTML35_2">1</definedName>
    <definedName name="HTML35_3">"98RANK05"</definedName>
    <definedName name="HTML35_4">"ReglSys"</definedName>
    <definedName name="HTML35_5">""</definedName>
    <definedName name="HTML35_6">1</definedName>
    <definedName name="HTML35_7">1</definedName>
    <definedName name="HTML35_8">"6/18/98"</definedName>
    <definedName name="HTML35_9">"Bell Atlantic"</definedName>
    <definedName name="HTML36_10">""</definedName>
    <definedName name="HTML36_11">1</definedName>
    <definedName name="HTML36_12">"D:\nthrnk.htm"</definedName>
    <definedName name="HTML36_2">1</definedName>
    <definedName name="HTML36_3">"98RANK05"</definedName>
    <definedName name="HTML36_4">"MidAtlantic"</definedName>
    <definedName name="HTML36_5">""</definedName>
    <definedName name="HTML36_6">1</definedName>
    <definedName name="HTML36_7">1</definedName>
    <definedName name="HTML36_8">"6/18/98"</definedName>
    <definedName name="HTML36_9">"Bell Atlantic"</definedName>
    <definedName name="HTML37_10">""</definedName>
    <definedName name="HTML37_11">1</definedName>
    <definedName name="HTML37_12">"D:\sthrnk.htm"</definedName>
    <definedName name="HTML37_2">1</definedName>
    <definedName name="HTML37_3">"98RANK05"</definedName>
    <definedName name="HTML37_4">"Gateway"</definedName>
    <definedName name="HTML37_5">""</definedName>
    <definedName name="HTML37_6">1</definedName>
    <definedName name="HTML37_7">1</definedName>
    <definedName name="HTML37_8">"6/18/98"</definedName>
    <definedName name="HTML37_9">"Bell Atlantic"</definedName>
    <definedName name="HTML38_10">""</definedName>
    <definedName name="HTML38_11">1</definedName>
    <definedName name="HTML38_12">"D:\sernk.htm"</definedName>
    <definedName name="HTML38_2">1</definedName>
    <definedName name="HTML38_3">"98RNK"</definedName>
    <definedName name="HTML38_4">"ReglSys"</definedName>
    <definedName name="HTML38_5">""</definedName>
    <definedName name="HTML38_6">1</definedName>
    <definedName name="HTML38_7">1</definedName>
    <definedName name="HTML38_8">"8/20/98"</definedName>
    <definedName name="HTML38_9">"Bell Atlantic"</definedName>
    <definedName name="HTML39_10">""</definedName>
    <definedName name="HTML39_11">1</definedName>
    <definedName name="HTML39_12">"D:\sernk.htm"</definedName>
    <definedName name="HTML39_2">1</definedName>
    <definedName name="HTML39_3">"98RANK07"</definedName>
    <definedName name="HTML39_4">"ReglSys"</definedName>
    <definedName name="HTML39_5">""</definedName>
    <definedName name="HTML39_6">1</definedName>
    <definedName name="HTML39_7">1</definedName>
    <definedName name="HTML39_8">"8/20/98"</definedName>
    <definedName name="HTML39_9">"Bell Atlantic"</definedName>
    <definedName name="HTML4_10">""</definedName>
    <definedName name="HTML4_11">1</definedName>
    <definedName name="HTML4_12">"D:\sernk11.htm"</definedName>
    <definedName name="HTML4_2">1</definedName>
    <definedName name="HTML4_3">"96RNKNOV"</definedName>
    <definedName name="HTML4_4">"SE Rankings"</definedName>
    <definedName name="HTML4_5">"November - SE Rankings"</definedName>
    <definedName name="HTML4_6">-4146</definedName>
    <definedName name="HTML4_7">1</definedName>
    <definedName name="HTML4_8">"1/13/97"</definedName>
    <definedName name="HTML4_9">"Bell Atlantic"</definedName>
    <definedName name="HTML40_10">""</definedName>
    <definedName name="HTML40_11">1</definedName>
    <definedName name="HTML40_12">"D:\nthrnk.htm"</definedName>
    <definedName name="HTML40_2">1</definedName>
    <definedName name="HTML40_3">"98RANK07"</definedName>
    <definedName name="HTML40_4">"MidAtlantic"</definedName>
    <definedName name="HTML40_5">""</definedName>
    <definedName name="HTML40_6">1</definedName>
    <definedName name="HTML40_7">1</definedName>
    <definedName name="HTML40_8">"8/20/98"</definedName>
    <definedName name="HTML40_9">"Bell Atlantic"</definedName>
    <definedName name="HTML41_10">""</definedName>
    <definedName name="HTML41_11">1</definedName>
    <definedName name="HTML41_12">"D:\sthrnk.htm"</definedName>
    <definedName name="HTML41_2">1</definedName>
    <definedName name="HTML41_3">"98RANK07"</definedName>
    <definedName name="HTML41_4">"Gateway"</definedName>
    <definedName name="HTML41_5">""</definedName>
    <definedName name="HTML41_6">1</definedName>
    <definedName name="HTML41_7">1</definedName>
    <definedName name="HTML41_8">"8/20/98"</definedName>
    <definedName name="HTML41_9">"Bell Atlantic"</definedName>
    <definedName name="HTML5_10">""</definedName>
    <definedName name="HTML5_11">1</definedName>
    <definedName name="HTML5_12">"D:\asrnk11.htm"</definedName>
    <definedName name="HTML5_2">1</definedName>
    <definedName name="HTML5_3">"96RNKNOV"</definedName>
    <definedName name="HTML5_4">"Appl. Spec."</definedName>
    <definedName name="HTML5_5">"November - AS/ASM Rankings"</definedName>
    <definedName name="HTML5_6">-4146</definedName>
    <definedName name="HTML5_7">1</definedName>
    <definedName name="HTML5_8">"1/13/97"</definedName>
    <definedName name="HTML5_9">"Bell Atlantic"</definedName>
    <definedName name="HTML6_10">""</definedName>
    <definedName name="HTML6_11">1</definedName>
    <definedName name="HTML6_12">"D:\nthrnk.htm"</definedName>
    <definedName name="HTML6_2">1</definedName>
    <definedName name="HTML6_3">"97RNK"</definedName>
    <definedName name="HTML6_4">"North"</definedName>
    <definedName name="HTML6_5">""</definedName>
    <definedName name="HTML6_6">1</definedName>
    <definedName name="HTML6_7">1</definedName>
    <definedName name="HTML6_8">"3/24/97"</definedName>
    <definedName name="HTML6_9">"Bell Atlantic"</definedName>
    <definedName name="HTML7_10">""</definedName>
    <definedName name="HTML7_11">1</definedName>
    <definedName name="HTML7_12">"D:\sthrnk.htm"</definedName>
    <definedName name="HTML7_2">1</definedName>
    <definedName name="HTML7_3">"97RNK"</definedName>
    <definedName name="HTML7_4">"South"</definedName>
    <definedName name="HTML7_5">""</definedName>
    <definedName name="HTML7_6">1</definedName>
    <definedName name="HTML7_7">1</definedName>
    <definedName name="HTML7_8">"3/24/97"</definedName>
    <definedName name="HTML7_9">"Bell Atlantic"</definedName>
    <definedName name="HTML8_10">""</definedName>
    <definedName name="HTML8_11">1</definedName>
    <definedName name="HTML8_12">"D:\regrnk.htm"</definedName>
    <definedName name="HTML8_2">1</definedName>
    <definedName name="HTML8_3">"97RNKAPR"</definedName>
    <definedName name="HTML8_4">"Regional"</definedName>
    <definedName name="HTML8_5">""</definedName>
    <definedName name="HTML8_6">1</definedName>
    <definedName name="HTML8_7">-4146</definedName>
    <definedName name="HTML8_8">"5/22/97"</definedName>
    <definedName name="HTML8_9">"Bell Atlantic"</definedName>
    <definedName name="HTML9_10">""</definedName>
    <definedName name="HTML9_11">1</definedName>
    <definedName name="HTML9_12">"D:\sernk.htm"</definedName>
    <definedName name="HTML9_2">1</definedName>
    <definedName name="HTML9_3">"97RNKAPR"</definedName>
    <definedName name="HTML9_4">"ReglSys"</definedName>
    <definedName name="HTML9_5">""</definedName>
    <definedName name="HTML9_6">1</definedName>
    <definedName name="HTML9_7">-4146</definedName>
    <definedName name="HTML9_8">"5/22/97"</definedName>
    <definedName name="HTML9_9">"Bell Atlantic"</definedName>
    <definedName name="HTMLCount">1</definedName>
    <definedName name="IndexNames" localSheetId="1">Indexn1,IndexN2</definedName>
    <definedName name="IndexNames">Indexn1,IndexN2</definedName>
    <definedName name="indexx" localSheetId="1">Indexx1,Indexx2</definedName>
    <definedName name="indexx">Indexx1,Indexx2</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"c6642"</definedName>
    <definedName name="IQ_1_4_FAMILY_SENIOR_LIENS_RECOVERIES_FDIC">"c6623"</definedName>
    <definedName name="IQ_1_4_HOME_EQUITY_NET_LOANS_FDIC">"c6441"</definedName>
    <definedName name="IQ_1_4_RESIDENTIAL_FIRST_LIENS_NET_LOANS_FDIC">"c6439"</definedName>
    <definedName name="IQ_1_4_RESIDENTIAL_JUNIOR_LIENS_NET_LOANS_FDIC">"c6440"</definedName>
    <definedName name="IQ_1_4_RESIDENTIAL_LOANS_FDIC">"c6310"</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RED_BY_REPORTING_BANK_FDIC">"c6535"</definedName>
    <definedName name="IQ_ACQUISITION_RE_ASSETS">"c1628"</definedName>
    <definedName name="IQ_AD">"c7"</definedName>
    <definedName name="IQ_ADD_PAID_IN">"c1344"</definedName>
    <definedName name="IQ_ADDIN">"AUTO"</definedName>
    <definedName name="IQ_ADDITIONAL_NON_INT_INC_FDIC">"c6574"</definedName>
    <definedName name="IQ_ADJ_AVG_BANK_ASSETS">"c2671"</definedName>
    <definedName name="IQ_ADJUSTABLE_RATE_LOANS_FDIC">"c6375"</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FTER_TAX_INCOME_FDIC">"c6583"</definedName>
    <definedName name="IQ_AGRICULTURAL_PRODUCTION_CHARGE_OFFS_FDIC">"c6597"</definedName>
    <definedName name="IQ_AGRICULTURAL_PRODUCTION_CHARGE_OFFS_LESS_THAN_300M_FDIC">"c6655"</definedName>
    <definedName name="IQ_AGRICULTURAL_PRODUCTION_NET_CHARGE_OFFS_FDIC">"c6635"</definedName>
    <definedName name="IQ_AGRICULTURAL_PRODUCTION_NET_CHARGE_OFFS_LESS_THAN_300M_FDIC">"c6657"</definedName>
    <definedName name="IQ_AGRICULTURAL_PRODUCTION_RECOVERIES_FDIC">"c6616"</definedName>
    <definedName name="IQ_AGRICULTURAL_PRODUCTION_RECOVERIES_LESS_THAN_300M_FDIC">"c6656"</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ENDED_BALANCE_PREVIOUS_YR_FDIC">"c6499"</definedName>
    <definedName name="IQ_AMORT_EXPENSE_FDIC">"c6677"</definedName>
    <definedName name="IQ_AMORTIZATION">"c1591"</definedName>
    <definedName name="IQ_AMORTIZED_COST_FDIC">"c6426"</definedName>
    <definedName name="IQ_AMT_OUT">"c2145"</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BACKED_FDIC">"c6301"</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HELD_FDIC">"c6305"</definedName>
    <definedName name="IQ_ASSETS_OPER_LEASE_DEPR">"c2070"</definedName>
    <definedName name="IQ_ASSETS_OPER_LEASE_GROSS">"c2071"</definedName>
    <definedName name="IQ_ASSETS_PER_EMPLOYEE_FDIC">"c6737"</definedName>
    <definedName name="IQ_ASSETS_SOLD_1_4_FAMILY_LOANS_FDIC">"c6686"</definedName>
    <definedName name="IQ_ASSETS_SOLD_AUTO_LOANS_FDIC">"c6680"</definedName>
    <definedName name="IQ_ASSETS_SOLD_CL_LOANS_FDIC">"c6681"</definedName>
    <definedName name="IQ_ASSETS_SOLD_CREDIT_CARDS_RECEIVABLES_FDIC">"c6683"</definedName>
    <definedName name="IQ_ASSETS_SOLD_HOME_EQUITY_LINES_FDIC">"c6684"</definedName>
    <definedName name="IQ_ASSETS_SOLD_OTHER_CONSUMER_LOANS_FDIC">"c6682"</definedName>
    <definedName name="IQ_ASSETS_SOLD_OTHER_LOANS_FDIC">"c6685"</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AILABLE_FOR_SALE_FDIC">"c6409"</definedName>
    <definedName name="IQ_AVERAGE_ASSETS_FDIC">"c6362"</definedName>
    <definedName name="IQ_AVERAGE_ASSETS_QUART_FDIC">"c6363"</definedName>
    <definedName name="IQ_AVERAGE_EARNING_ASSETS_FDIC">"c6748"</definedName>
    <definedName name="IQ_AVERAGE_EQUITY_FDIC">"c6749"</definedName>
    <definedName name="IQ_AVERAGE_LOANS_FDIC">"c6750"</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LANCE_GOODS_APR_FC_UNUSED_UNUSED_UNUSED">"c8353"</definedName>
    <definedName name="IQ_BALANCE_GOODS_APR_UNUSED_UNUSED_UNUSED">"c7473"</definedName>
    <definedName name="IQ_BALANCE_GOODS_FC_UNUSED_UNUSED_UNUSED">"c7693"</definedName>
    <definedName name="IQ_BALANCE_GOODS_POP_FC_UNUSED_UNUSED_UNUSED">"c7913"</definedName>
    <definedName name="IQ_BALANCE_GOODS_POP_UNUSED_UNUSED_UNUSED">"c7033"</definedName>
    <definedName name="IQ_BALANCE_GOODS_UNUSED_UNUSED_UNUSED">"c6813"</definedName>
    <definedName name="IQ_BALANCE_GOODS_YOY_FC_UNUSED_UNUSED_UNUSED">"c8133"</definedName>
    <definedName name="IQ_BALANCE_GOODS_YOY_UNUSED_UNUSED_UNUSED">"c7253"</definedName>
    <definedName name="IQ_BALANCE_SERV_APR_FC_UNUSED_UNUSED_UNUSED">"c8355"</definedName>
    <definedName name="IQ_BALANCE_SERV_APR_UNUSED_UNUSED_UNUSED">"c7475"</definedName>
    <definedName name="IQ_BALANCE_SERV_FC_UNUSED_UNUSED_UNUSED">"c7695"</definedName>
    <definedName name="IQ_BALANCE_SERV_POP_FC_UNUSED_UNUSED_UNUSED">"c7915"</definedName>
    <definedName name="IQ_BALANCE_SERV_POP_UNUSED_UNUSED_UNUSED">"c7035"</definedName>
    <definedName name="IQ_BALANCE_SERV_UNUSED_UNUSED_UNUSED">"c6815"</definedName>
    <definedName name="IQ_BALANCE_SERV_YOY_FC_UNUSED_UNUSED_UNUSED">"c8135"</definedName>
    <definedName name="IQ_BALANCE_SERV_YOY_UNUSED_UNUSED_UNUSED">"c7255"</definedName>
    <definedName name="IQ_BALANCE_TRADE_APR_FC_UNUSED_UNUSED_UNUSED">"c8357"</definedName>
    <definedName name="IQ_BALANCE_TRADE_APR_UNUSED_UNUSED_UNUSED">"c7477"</definedName>
    <definedName name="IQ_BALANCE_TRADE_FC_UNUSED_UNUSED_UNUSED">"c7697"</definedName>
    <definedName name="IQ_BALANCE_TRADE_POP_FC_UNUSED_UNUSED_UNUSED">"c7917"</definedName>
    <definedName name="IQ_BALANCE_TRADE_POP_UNUSED_UNUSED_UNUSED">"c7037"</definedName>
    <definedName name="IQ_BALANCE_TRADE_UNUSED_UNUSED_UNUSED">"c6817"</definedName>
    <definedName name="IQ_BALANCE_TRADE_YOY_FC_UNUSED_UNUSED_UNUSED">"c8137"</definedName>
    <definedName name="IQ_BALANCE_TRADE_YOY_UNUSED_UNUSED_UNUSED">"c7257"</definedName>
    <definedName name="IQ_BALANCES_DUE_DEPOSITORY_INSTITUTIONS_FDIC">"c6389"</definedName>
    <definedName name="IQ_BALANCES_DUE_FOREIGN_FDIC">"c6391"</definedName>
    <definedName name="IQ_BALANCES_DUE_FRB_FDIC">"c6393"</definedName>
    <definedName name="IQ_BANK_BENEFICIARY_FDIC">"c6505"</definedName>
    <definedName name="IQ_BANK_DEBT">"c2544"</definedName>
    <definedName name="IQ_BANK_DEBT_PCT">"c2545"</definedName>
    <definedName name="IQ_BANK_GUARANTOR_FDIC">"c6506"</definedName>
    <definedName name="IQ_BANK_PREMISES_FDIC">"c6329"</definedName>
    <definedName name="IQ_BANK_SECURITIZATION_1_4_FAMILY_LOANS_FDIC">"c6721"</definedName>
    <definedName name="IQ_BANK_SECURITIZATION_AUTO_LOANS_FDIC">"c6715"</definedName>
    <definedName name="IQ_BANK_SECURITIZATION_CL_LOANS_FDIC">"c6716"</definedName>
    <definedName name="IQ_BANK_SECURITIZATION_CREDIT_CARDS_RECEIVABLES_FDIC">"c6718"</definedName>
    <definedName name="IQ_BANK_SECURITIZATION_HOME_EQUITY_LINES_FDIC">"c6719"</definedName>
    <definedName name="IQ_BANK_SECURITIZATION_OTHER_CONSUMER_LOANS_FDIC">"c6717"</definedName>
    <definedName name="IQ_BANK_SECURITIZATION_OTHER_LOANS_FDIC">"c6720"</definedName>
    <definedName name="IQ_BANKS_FOREIGN_COUNTRIES_TOTAL_DEPOSITS_FDIC">"c6475"</definedName>
    <definedName name="IQ_BASIC_EPS_EXCL">"c85"</definedName>
    <definedName name="IQ_BASIC_EPS_INCL">"c86"</definedName>
    <definedName name="IQ_BASIC_NORMAL_EPS">"c1592"</definedName>
    <definedName name="IQ_BASIC_WEIGHT">"c87"</definedName>
    <definedName name="IQ_BENCHMARK_SECURITY">"c2154"</definedName>
    <definedName name="IQ_BENCHMARK_SPRD">"c2153"</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OND_COUPON">"c2183"</definedName>
    <definedName name="IQ_BOND_COUPON_TYPE">"c2184"</definedName>
    <definedName name="IQ_BOND_PRICE">"c2162"</definedName>
    <definedName name="IQ_BROK_COMISSION">"c98"</definedName>
    <definedName name="IQ_BROKERED_DEPOSITS_FDIC">"c6486"</definedName>
    <definedName name="IQ_BUDGET_BALANCE_APR_FC_UNUSED_UNUSED_UNUSED">"c8359"</definedName>
    <definedName name="IQ_BUDGET_BALANCE_APR_UNUSED_UNUSED_UNUSED">"c7479"</definedName>
    <definedName name="IQ_BUDGET_BALANCE_FC_UNUSED_UNUSED_UNUSED">"c7699"</definedName>
    <definedName name="IQ_BUDGET_BALANCE_POP_FC_UNUSED_UNUSED_UNUSED">"c7919"</definedName>
    <definedName name="IQ_BUDGET_BALANCE_POP_UNUSED_UNUSED_UNUSED">"c7039"</definedName>
    <definedName name="IQ_BUDGET_BALANCE_UNUSED_UNUSED_UNUSED">"c6819"</definedName>
    <definedName name="IQ_BUDGET_BALANCE_YOY_FC_UNUSED_UNUSED_UNUSED">"c8139"</definedName>
    <definedName name="IQ_BUDGET_BALANCE_YOY_UNUSED_UNUSED_UNUSED">"c7259"</definedName>
    <definedName name="IQ_BUDGET_RECEIPTS_APR_FC_UNUSED_UNUSED_UNUSED">"c8361"</definedName>
    <definedName name="IQ_BUDGET_RECEIPTS_APR_UNUSED_UNUSED_UNUSED">"c7481"</definedName>
    <definedName name="IQ_BUDGET_RECEIPTS_FC_UNUSED_UNUSED_UNUSED">"c7701"</definedName>
    <definedName name="IQ_BUDGET_RECEIPTS_POP_FC_UNUSED_UNUSED_UNUSED">"c7921"</definedName>
    <definedName name="IQ_BUDGET_RECEIPTS_POP_UNUSED_UNUSED_UNUSED">"c7041"</definedName>
    <definedName name="IQ_BUDGET_RECEIPTS_UNUSED_UNUSED_UNUSED">"c6821"</definedName>
    <definedName name="IQ_BUDGET_RECEIPTS_YOY_FC_UNUSED_UNUSED_UNUSED">"c8141"</definedName>
    <definedName name="IQ_BUDGET_RECEIPTS_YOY_UNUSED_UNUSED_UNUSED">"c7261"</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LC_TYPE_BS">"c3086"</definedName>
    <definedName name="IQ_CALC_TYPE_CF">"c3085"</definedName>
    <definedName name="IQ_CALC_TYPE_IS">"c3084"</definedName>
    <definedName name="IQ_CALL_DATE_SCHEDULE">"c2481"</definedName>
    <definedName name="IQ_CALL_FEATURE">"c2197"</definedName>
    <definedName name="IQ_CALL_PRICE_SCHEDULE">"c2482"</definedName>
    <definedName name="IQ_CALLABLE">"c2196"</definedName>
    <definedName name="IQ_CAP_LOSS_CF_1YR">"c3474"</definedName>
    <definedName name="IQ_CAP_LOSS_CF_2YR">"c3475"</definedName>
    <definedName name="IQ_CAP_LOSS_CF_3YR">"c3476"</definedName>
    <definedName name="IQ_CAP_LOSS_CF_4YR">"c3477"</definedName>
    <definedName name="IQ_CAP_LOSS_CF_5YR">"c3478"</definedName>
    <definedName name="IQ_CAP_LOSS_CF_AFTER_FIVE">"c3479"</definedName>
    <definedName name="IQ_CAP_LOSS_CF_MAX_YEAR">"c3482"</definedName>
    <definedName name="IQ_CAP_LOSS_CF_NO_EXP">"c3480"</definedName>
    <definedName name="IQ_CAP_LOSS_CF_TOTAL">"c3481"</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PITALIZED_INTEREST_BOP">"c3459"</definedName>
    <definedName name="IQ_CAPITALIZED_INTEREST_EOP">"c3464"</definedName>
    <definedName name="IQ_CAPITALIZED_INTEREST_EXP">"c3461"</definedName>
    <definedName name="IQ_CAPITALIZED_INTEREST_OTHER_ADJ">"c3463"</definedName>
    <definedName name="IQ_CAPITALIZED_INTEREST_WRITE_OFF">"c3462"</definedName>
    <definedName name="IQ_CASH">"c1458"</definedName>
    <definedName name="IQ_CASH_ACQUIRE_CF">"c1630"</definedName>
    <definedName name="IQ_CASH_CONVERSION">"c117"</definedName>
    <definedName name="IQ_CASH_DIVIDENDS_NET_INCOME_FDIC">"c6738"</definedName>
    <definedName name="IQ_CASH_DUE_BANKS">"c1351"</definedName>
    <definedName name="IQ_CASH_EQUIV">"c118"</definedName>
    <definedName name="IQ_CASH_FINAN">"c119"</definedName>
    <definedName name="IQ_CASH_IN_PROCESS_FDIC">"c6386"</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CE_FDIC">"c6296"</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110000</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_REAL_APR_FC_UNUSED_UNUSED_UNUSED">"c8500"</definedName>
    <definedName name="IQ_CHANGE_INVENT_REAL_APR_UNUSED_UNUSED_UNUSED">"c7620"</definedName>
    <definedName name="IQ_CHANGE_INVENT_REAL_FC_UNUSED_UNUSED_UNUSED">"c7840"</definedName>
    <definedName name="IQ_CHANGE_INVENT_REAL_POP_FC_UNUSED_UNUSED_UNUSED">"c8060"</definedName>
    <definedName name="IQ_CHANGE_INVENT_REAL_POP_UNUSED_UNUSED_UNUSED">"c7180"</definedName>
    <definedName name="IQ_CHANGE_INVENT_REAL_UNUSED_UNUSED_UNUSED">"c6960"</definedName>
    <definedName name="IQ_CHANGE_INVENT_REAL_YOY_FC_UNUSED_UNUSED_UNUSED">"c8280"</definedName>
    <definedName name="IQ_CHANGE_INVENT_REAL_YOY_UNUSED_UNUSED_UNUSED">"c7400"</definedName>
    <definedName name="IQ_CHANGE_INVENTORY">"c151"</definedName>
    <definedName name="IQ_CHANGE_NET_OPER_ASSETS">"c3592"</definedName>
    <definedName name="IQ_CHANGE_NET_WORKING_CAPITAL">"c1909"</definedName>
    <definedName name="IQ_CHANGE_OTHER_NET_OPER_ASSETS">"c3593"</definedName>
    <definedName name="IQ_CHANGE_OTHER_NET_OPER_ASSETS_BNK">"c3594"</definedName>
    <definedName name="IQ_CHANGE_OTHER_NET_OPER_ASSETS_BR">"c3595"</definedName>
    <definedName name="IQ_CHANGE_OTHER_NET_OPER_ASSETS_FIN">"c3596"</definedName>
    <definedName name="IQ_CHANGE_OTHER_NET_OPER_ASSETS_INS">"c3597"</definedName>
    <definedName name="IQ_CHANGE_OTHER_NET_OPER_ASSETS_REIT">"c3598"</definedName>
    <definedName name="IQ_CHANGE_OTHER_NET_OPER_ASSETS_UTI">"c3599"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1_4_FAMILY_FDIC">"c6756"</definedName>
    <definedName name="IQ_CHARGE_OFFS_1_4_FAMILY_LOANS_FDIC">"c6714"</definedName>
    <definedName name="IQ_CHARGE_OFFS_AUTO_LOANS_FDIC">"c6708"</definedName>
    <definedName name="IQ_CHARGE_OFFS_CL_LOANS_FDIC">"c6709"</definedName>
    <definedName name="IQ_CHARGE_OFFS_COMMERCIAL_INDUSTRIAL_FDIC">"c6759"</definedName>
    <definedName name="IQ_CHARGE_OFFS_COMMERCIAL_RE_FDIC">"c6754"</definedName>
    <definedName name="IQ_CHARGE_OFFS_COMMERCIAL_RE_NOT_SECURED_FDIC">"c6764"</definedName>
    <definedName name="IQ_CHARGE_OFFS_CONSTRUCTION_DEVELOPMENT_FDIC">"c6753"</definedName>
    <definedName name="IQ_CHARGE_OFFS_CREDIT_CARDS_FDIC">"c6761"</definedName>
    <definedName name="IQ_CHARGE_OFFS_CREDIT_CARDS_RECEIVABLES_FDIC">"c6711"</definedName>
    <definedName name="IQ_CHARGE_OFFS_GROSS">"c162"</definedName>
    <definedName name="IQ_CHARGE_OFFS_HOME_EQUITY_FDIC">"c6757"</definedName>
    <definedName name="IQ_CHARGE_OFFS_HOME_EQUITY_LINES_FDIC">"c6712"</definedName>
    <definedName name="IQ_CHARGE_OFFS_INDIVIDUALS_FDIC">"c6760"</definedName>
    <definedName name="IQ_CHARGE_OFFS_MULTI_FAMILY_FDIC">"c6755"</definedName>
    <definedName name="IQ_CHARGE_OFFS_NET">"c163"</definedName>
    <definedName name="IQ_CHARGE_OFFS_OTHER_1_4_FAMILY_FDIC">"c6758"</definedName>
    <definedName name="IQ_CHARGE_OFFS_OTHER_CONSUMER_LOANS_FDIC">"c6710"</definedName>
    <definedName name="IQ_CHARGE_OFFS_OTHER_INDIVIDUAL_FDIC">"c6762"</definedName>
    <definedName name="IQ_CHARGE_OFFS_OTHER_LOANS_FDIC">"c6763"</definedName>
    <definedName name="IQ_CHARGE_OFFS_OTHER_LOANS_OTHER_FDIC">"c6713"</definedName>
    <definedName name="IQ_CHARGE_OFFS_RE_LOANS_FDIC">"c6752"</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MO_FDIC">"c6406"</definedName>
    <definedName name="IQ_COGS">"c175"</definedName>
    <definedName name="IQ_COLLECTION_DOMESTIC_FDIC">"c6387"</definedName>
    <definedName name="IQ_COMBINED_RATIO">"c176"</definedName>
    <definedName name="IQ_COMMERCIAL_BANKS_DEPOSITS_FOREIGN_FDIC">"c6480"</definedName>
    <definedName name="IQ_COMMERCIAL_BANKS_LOANS_FDIC">"c6434"</definedName>
    <definedName name="IQ_COMMERCIAL_BANKS_NONTRANSACTION_ACCOUNTS_FDIC">"c6548"</definedName>
    <definedName name="IQ_COMMERCIAL_BANKS_TOTAL_DEPOSITS_FDIC">"c6474"</definedName>
    <definedName name="IQ_COMMERCIAL_BANKS_TOTAL_LOANS_FOREIGN_FDIC">"c6444"</definedName>
    <definedName name="IQ_COMMERCIAL_BANKS_TRANSACTION_ACCOUNTS_FDIC">"c6540"</definedName>
    <definedName name="IQ_COMMERCIAL_DOM">"c177"</definedName>
    <definedName name="IQ_COMMERCIAL_FIRE_WRITTEN">"c178"</definedName>
    <definedName name="IQ_COMMERCIAL_INDUSTRIAL_CHARGE_OFFS_FDIC">"c6598"</definedName>
    <definedName name="IQ_COMMERCIAL_INDUSTRIAL_LOANS_NET_FDIC">"c6317"</definedName>
    <definedName name="IQ_COMMERCIAL_INDUSTRIAL_NET_CHARGE_OFFS_FDIC">"c6636"</definedName>
    <definedName name="IQ_COMMERCIAL_INDUSTRIAL_RECOVERIES_FDIC">"c6617"</definedName>
    <definedName name="IQ_COMMERCIAL_INDUSTRIAL_TOTAL_LOANS_FOREIGN_FDIC">"c6451"</definedName>
    <definedName name="IQ_COMMERCIAL_MORT">"c179"</definedName>
    <definedName name="IQ_COMMERCIAL_RE_CONSTRUCTION_LAND_DEV_FDIC">"c6526"</definedName>
    <definedName name="IQ_COMMERCIAL_RE_LOANS_FDIC">"c6312"</definedName>
    <definedName name="IQ_COMMISS_FEES">"c180"</definedName>
    <definedName name="IQ_COMMISSION_DEF">"c181"</definedName>
    <definedName name="IQ_COMMITMENTS_MATURITY_EXCEEDING_1YR_FDIC">"c6531"</definedName>
    <definedName name="IQ_COMMITMENTS_NOT_SECURED_RE_FDIC">"c6528"</definedName>
    <definedName name="IQ_COMMITMENTS_SECURED_RE_FDIC">"c6527"</definedName>
    <definedName name="IQ_COMMODITY_EXPOSURES_FDIC">"c6665"</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FDIC">"c6350"</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ID">"c3513"</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DEV_LOANS_FDIC">"c6313"</definedName>
    <definedName name="IQ_CONSTRUCTION_LAND_DEVELOPMENT_CHARGE_OFFS_FDIC">"c6594"</definedName>
    <definedName name="IQ_CONSTRUCTION_LAND_DEVELOPMENT_NET_CHARGE_OFFS_FDIC">"c6632"</definedName>
    <definedName name="IQ_CONSTRUCTION_LAND_DEVELOPMENT_RECOVERIES_FDIC">"c6613"</definedName>
    <definedName name="IQ_CONSTRUCTION_LOANS">"c222"</definedName>
    <definedName name="IQ_CONSUMER_LOANS">"c223"</definedName>
    <definedName name="IQ_CONTRACTS_OTHER_COMMODITIES_EQUITIES_FDIC">"c6522"</definedName>
    <definedName name="IQ_CONV_DATE">"c2191"</definedName>
    <definedName name="IQ_CONV_EXP_DATE">"c3043"</definedName>
    <definedName name="IQ_CONV_PREMIUM">"c2195"</definedName>
    <definedName name="IQ_CONV_PRICE">"c2193"</definedName>
    <definedName name="IQ_CONV_RATE">"c2192"</definedName>
    <definedName name="IQ_CONV_RATIO">"c2192"</definedName>
    <definedName name="IQ_CONV_SECURITY">"c2189"</definedName>
    <definedName name="IQ_CONV_SECURITY_ISSUER">"c2190"</definedName>
    <definedName name="IQ_CONV_SECURITY_PRICE">"c2194"</definedName>
    <definedName name="IQ_CONVERT">"c2536"</definedName>
    <definedName name="IQ_CONVERT_PCT">"c2537"</definedName>
    <definedName name="IQ_CONVEXITY">"c2182"</definedName>
    <definedName name="IQ_CONVEYED_TO_OTHERS_FDIC">"c6534"</definedName>
    <definedName name="IQ_CORE_CAPITAL_RATIO_FDIC">"c6745"</definedName>
    <definedName name="IQ_CORP_GOODS_PRICE_INDEX_APR_FC_UNUSED_UNUSED_UNUSED">"c8381"</definedName>
    <definedName name="IQ_CORP_GOODS_PRICE_INDEX_APR_UNUSED_UNUSED_UNUSED">"c7501"</definedName>
    <definedName name="IQ_CORP_GOODS_PRICE_INDEX_FC_UNUSED_UNUSED_UNUSED">"c7721"</definedName>
    <definedName name="IQ_CORP_GOODS_PRICE_INDEX_POP_FC_UNUSED_UNUSED_UNUSED">"c7941"</definedName>
    <definedName name="IQ_CORP_GOODS_PRICE_INDEX_POP_UNUSED_UNUSED_UNUSED">"c7061"</definedName>
    <definedName name="IQ_CORP_GOODS_PRICE_INDEX_UNUSED_UNUSED_UNUSED">"c6841"</definedName>
    <definedName name="IQ_CORP_GOODS_PRICE_INDEX_YOY_FC_UNUSED_UNUSED_UNUSED">"c8161"</definedName>
    <definedName name="IQ_CORP_GOODS_PRICE_INDEX_YOY_UNUSED_UNUSED_UNUSED">"c7281"</definedName>
    <definedName name="IQ_COST_BORROWING">"c2936"</definedName>
    <definedName name="IQ_COST_BORROWINGS">"c225"</definedName>
    <definedName name="IQ_COST_OF_FUNDING_ASSETS_FDIC">"c6725"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CHARGE_OFFS_FDIC">"c6652"</definedName>
    <definedName name="IQ_CREDIT_CARD_FEE_BNK">"c231"</definedName>
    <definedName name="IQ_CREDIT_CARD_FEE_FIN">"c1583"</definedName>
    <definedName name="IQ_CREDIT_CARD_LINES_FDIC">"c6525"</definedName>
    <definedName name="IQ_CREDIT_CARD_LOANS_FDIC">"c6319"</definedName>
    <definedName name="IQ_CREDIT_CARD_NET_CHARGE_OFFS_FDIC">"c6654"</definedName>
    <definedName name="IQ_CREDIT_CARD_RECOVERIES_FDIC">"c6653"</definedName>
    <definedName name="IQ_CREDIT_LOSS_CF">"c232"</definedName>
    <definedName name="IQ_CREDIT_LOSS_PROVISION_NET_CHARGE_OFFS_FDIC">"c6734"</definedName>
    <definedName name="IQ_CUMULATIVE_SPLIT_FACTOR">"c2094"</definedName>
    <definedName name="IQ_CURR_ACCT_BALANCE_APR_FC_UNUSED_UNUSED_UNUSED">"c8387"</definedName>
    <definedName name="IQ_CURR_ACCT_BALANCE_APR_UNUSED_UNUSED_UNUSED">"c7507"</definedName>
    <definedName name="IQ_CURR_ACCT_BALANCE_FC_UNUSED_UNUSED_UNUSED">"c7727"</definedName>
    <definedName name="IQ_CURR_ACCT_BALANCE_POP_FC_UNUSED_UNUSED_UNUSED">"c7947"</definedName>
    <definedName name="IQ_CURR_ACCT_BALANCE_POP_UNUSED_UNUSED_UNUSED">"c7067"</definedName>
    <definedName name="IQ_CURR_ACCT_BALANCE_UNUSED_UNUSED_UNUSED">"c6847"</definedName>
    <definedName name="IQ_CURR_ACCT_BALANCE_YOY_FC_UNUSED_UNUSED_UNUSED">"c8167"</definedName>
    <definedName name="IQ_CURR_ACCT_BALANCE_YOY_UNUSED_UNUSED_UNUSED">"c7287"</definedName>
    <definedName name="IQ_CURR_DOMESTIC_TAXES">"c2074"</definedName>
    <definedName name="IQ_CURR_FOREIGN_TAXES">"c2075"</definedName>
    <definedName name="IQ_CURRENCY_COIN_DOMESTIC_FDIC">"c6388"</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ILY">500000</definedName>
    <definedName name="IQ_DATED_DATE">"c2185"</definedName>
    <definedName name="IQ_DAY_COUNT">"c2161"</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MAND_DEPOSITS_FDIC">"c6489"</definedName>
    <definedName name="IQ_DEPOSIT_ACCOUNTS_LESS_THAN_100K_FDIC">"c6494"</definedName>
    <definedName name="IQ_DEPOSIT_ACCOUNTS_MORE_THAN_100K_FDIC">"c6492"</definedName>
    <definedName name="IQ_DEPOSITORY_INSTITUTIONS_CHARGE_OFFS_FDIC">"c6596"</definedName>
    <definedName name="IQ_DEPOSITORY_INSTITUTIONS_NET_CHARGE_OFFS_FDIC">"c6634"</definedName>
    <definedName name="IQ_DEPOSITORY_INSTITUTIONS_RECOVERIES_FDIC">"c6615"</definedName>
    <definedName name="IQ_DEPOSITS_FIN">"c321"</definedName>
    <definedName name="IQ_DEPOSITS_HELD_DOMESTIC_FDIC">"c6340"</definedName>
    <definedName name="IQ_DEPOSITS_HELD_FOREIGN_FDIC">"c6341"</definedName>
    <definedName name="IQ_DEPOSITS_LESS_THAN_100K_AFTER_THREE_YEARS_FDIC">"c6464"</definedName>
    <definedName name="IQ_DEPOSITS_LESS_THAN_100K_THREE_MONTHS_FDIC">"c6461"</definedName>
    <definedName name="IQ_DEPOSITS_LESS_THAN_100K_THREE_YEARS_FDIC">"c6463"</definedName>
    <definedName name="IQ_DEPOSITS_LESS_THAN_100K_TWELVE_MONTHS_FDIC">"c6462"</definedName>
    <definedName name="IQ_DEPOSITS_MORE_THAN_100K_AFTER_THREE_YEARS_FDIC">"c6469"</definedName>
    <definedName name="IQ_DEPOSITS_MORE_THAN_100K_THREE_MONTHS_FDIC">"c6466"</definedName>
    <definedName name="IQ_DEPOSITS_MORE_THAN_100K_THREE_YEARS_FDIC">"c6468"</definedName>
    <definedName name="IQ_DEPOSITS_MORE_THAN_100K_TWELVE_MONTHS_FDIC">"c6467"</definedName>
    <definedName name="IQ_DEPRE_AMORT">"c1360"</definedName>
    <definedName name="IQ_DEPRE_AMORT_SUPPL">"c1593"</definedName>
    <definedName name="IQ_DEPRE_DEPLE">"c1361"</definedName>
    <definedName name="IQ_DEPRE_SUPP">"c1443"</definedName>
    <definedName name="IQ_DERIVATIVES_FDIC">"c6523"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IVIDENDS_DECLARED_COMMON_FDIC">"c6659"</definedName>
    <definedName name="IQ_DIVIDENDS_DECLARED_PREFERRED_FDIC">"c6658"</definedName>
    <definedName name="IQ_DIVIDENDS_FDIC">"c6660"</definedName>
    <definedName name="IQ_DNTM">700000</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DURATION">"c2181"</definedName>
    <definedName name="IQ_EARNING_ASSET_YIELD">"c343"</definedName>
    <definedName name="IQ_EARNING_ASSETS_FDIC">"c6360"</definedName>
    <definedName name="IQ_EARNING_ASSETS_YIELD_FDIC">"c6724"</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ARNINGS_COVERAGE_NET_CHARGE_OFFS_FDIC">"c6735"</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EQ_INC">"c3498"</definedName>
    <definedName name="IQ_EBIT_EQ_INC_EXCL_SBC">"c3502"</definedName>
    <definedName name="IQ_EBIT_EST">"c1681"</definedName>
    <definedName name="IQ_EBIT_EXCL_SBC">"c3082"</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EQ_INC">"c3497"</definedName>
    <definedName name="IQ_EBITA_EQ_INC_EXCL_SBC">"c3501"</definedName>
    <definedName name="IQ_EBITA_EXCL_SBC">"c3080"</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CAPEX_INT">"c368"</definedName>
    <definedName name="IQ_EBITDA_CAPEX_OVER_TOTAL_IE">"c1370"</definedName>
    <definedName name="IQ_EBITDA_EQ_INC">"c3496"</definedName>
    <definedName name="IQ_EBITDA_EQ_INC_EXCL_SBC">"c3500"</definedName>
    <definedName name="IQ_EBITDA_EST">"c369"</definedName>
    <definedName name="IQ_EBITDA_EXCL_SBC">"c3081"</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ITDAR_EQ_INC">"c3499"</definedName>
    <definedName name="IQ_EBITDAR_EQ_INC_EXCL_SBC">"c3503"</definedName>
    <definedName name="IQ_EBITDAR_EXCL_SBC">"c3083"</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CO_METRIC_6825_UNUSED_UNUSED_UNUSED">"c6825"</definedName>
    <definedName name="IQ_ECO_METRIC_6839_UNUSED_UNUSED_UNUSED">"c6839"</definedName>
    <definedName name="IQ_ECO_METRIC_6896_UNUSED_UNUSED_UNUSED">"c6896"</definedName>
    <definedName name="IQ_ECO_METRIC_6897_UNUSED_UNUSED_UNUSED">"c6897"</definedName>
    <definedName name="IQ_ECO_METRIC_6988_UNUSED_UNUSED_UNUSED">"c6988"</definedName>
    <definedName name="IQ_ECO_METRIC_7045_UNUSED_UNUSED_UNUSED">"c7045"</definedName>
    <definedName name="IQ_ECO_METRIC_7059_UNUSED_UNUSED_UNUSED">"c7059"</definedName>
    <definedName name="IQ_ECO_METRIC_7116_UNUSED_UNUSED_UNUSED">"c7116"</definedName>
    <definedName name="IQ_ECO_METRIC_7117_UNUSED_UNUSED_UNUSED">"c7117"</definedName>
    <definedName name="IQ_ECO_METRIC_7208_UNUSED_UNUSED_UNUSED">"c7208"</definedName>
    <definedName name="IQ_ECO_METRIC_7265_UNUSED_UNUSED_UNUSED">"c7265"</definedName>
    <definedName name="IQ_ECO_METRIC_7279_UNUSED_UNUSED_UNUSED">"c7279"</definedName>
    <definedName name="IQ_ECO_METRIC_7336_UNUSED_UNUSED_UNUSED">"c7336"</definedName>
    <definedName name="IQ_ECO_METRIC_7337_UNUSED_UNUSED_UNUSED">"c7337"</definedName>
    <definedName name="IQ_ECO_METRIC_7428_UNUSED_UNUSED_UNUSED">"c7428"</definedName>
    <definedName name="IQ_ECO_METRIC_7556_UNUSED_UNUSED_UNUSED">"c7556"</definedName>
    <definedName name="IQ_ECO_METRIC_7557_UNUSED_UNUSED_UNUSED">"c7557"</definedName>
    <definedName name="IQ_ECO_METRIC_7648_UNUSED_UNUSED_UNUSED">"c7648"</definedName>
    <definedName name="IQ_ECO_METRIC_7705_UNUSED_UNUSED_UNUSED">"c7705"</definedName>
    <definedName name="IQ_ECO_METRIC_7719_UNUSED_UNUSED_UNUSED">"c7719"</definedName>
    <definedName name="IQ_ECO_METRIC_7776_UNUSED_UNUSED_UNUSED">"c7776"</definedName>
    <definedName name="IQ_ECO_METRIC_7777_UNUSED_UNUSED_UNUSED">"c7777"</definedName>
    <definedName name="IQ_ECO_METRIC_7868_UNUSED_UNUSED_UNUSED">"c7868"</definedName>
    <definedName name="IQ_ECO_METRIC_7925_UNUSED_UNUSED_UNUSED">"c7925"</definedName>
    <definedName name="IQ_ECO_METRIC_7939_UNUSED_UNUSED_UNUSED">"c7939"</definedName>
    <definedName name="IQ_ECO_METRIC_7996_UNUSED_UNUSED_UNUSED">"c7996"</definedName>
    <definedName name="IQ_ECO_METRIC_7997_UNUSED_UNUSED_UNUSED">"c7997"</definedName>
    <definedName name="IQ_ECO_METRIC_8088_UNUSED_UNUSED_UNUSED">"c8088"</definedName>
    <definedName name="IQ_ECO_METRIC_8145_UNUSED_UNUSED_UNUSED">"c8145"</definedName>
    <definedName name="IQ_ECO_METRIC_8159_UNUSED_UNUSED_UNUSED">"c8159"</definedName>
    <definedName name="IQ_ECO_METRIC_8216_UNUSED_UNUSED_UNUSED">"c8216"</definedName>
    <definedName name="IQ_ECO_METRIC_8217_UNUSED_UNUSED_UNUSED">"c8217"</definedName>
    <definedName name="IQ_ECO_METRIC_8308_UNUSED_UNUSED_UNUSED">"c8308"</definedName>
    <definedName name="IQ_ECO_METRIC_8436_UNUSED_UNUSED_UNUSED">"c8436"</definedName>
    <definedName name="IQ_ECO_METRIC_8437_UNUSED_UNUSED_UNUSED">"c8437"</definedName>
    <definedName name="IQ_ECO_METRIC_8528_UNUSED_UNUSED_UNUSED">"c8528"</definedName>
    <definedName name="IQ_EFFECT_SPECIAL_CHARGE">"c1595"</definedName>
    <definedName name="IQ_EFFECT_TAX_RATE">"c1899"</definedName>
    <definedName name="IQ_EFFICIENCY_RATIO">"c391"</definedName>
    <definedName name="IQ_EFFICIENCY_RATIO_FDIC">"c6736"</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UM_EST">"c402"</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CAPITAL_ASSETS_FDIC">"c6744"</definedName>
    <definedName name="IQ_EQUITY_FDIC">"c6353"</definedName>
    <definedName name="IQ_EQUITY_METHOD">"c404"</definedName>
    <definedName name="IQ_EQUITY_SECURITIES_FDIC">"c6304"</definedName>
    <definedName name="IQ_EQUITY_SECURITY_EXPOSURES_FDIC">"c6664"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STIMATED_ASSESSABLE_DEPOSITS_FDIC">"c6490"</definedName>
    <definedName name="IQ_ESTIMATED_INSURED_DEPOSITS_FDIC">"c6491"</definedName>
    <definedName name="IQ_EV_OVER_EMPLOYEE">"c1428"</definedName>
    <definedName name="IQ_EV_OVER_LTM_EBIT">"c1426"</definedName>
    <definedName name="IQ_EV_OVER_LTM_EBITDA">"c1427"</definedName>
    <definedName name="IQ_EV_OVER_LTM_REVENUE">"c1429"</definedName>
    <definedName name="IQ_EVAL_DATE">"c2180"</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ENSE_CODE_">"24782 P173968"</definedName>
    <definedName name="IQ_EXPLORE_DRILL">"c409"</definedName>
    <definedName name="IQ_EXPORTS_APR_FC_UNUSED_UNUSED_UNUSED">"c8401"</definedName>
    <definedName name="IQ_EXPORTS_APR_UNUSED_UNUSED_UNUSED">"c7521"</definedName>
    <definedName name="IQ_EXPORTS_FC_UNUSED_UNUSED_UNUSED">"c7741"</definedName>
    <definedName name="IQ_EXPORTS_GOODS_REAL_SAAR_APR_FC_UNUSED_UNUSED_UNUSED">"c8512"</definedName>
    <definedName name="IQ_EXPORTS_GOODS_REAL_SAAR_APR_UNUSED_UNUSED_UNUSED">"c7632"</definedName>
    <definedName name="IQ_EXPORTS_GOODS_REAL_SAAR_FC_UNUSED_UNUSED_UNUSED">"c7852"</definedName>
    <definedName name="IQ_EXPORTS_GOODS_REAL_SAAR_POP_FC_UNUSED_UNUSED_UNUSED">"c8072"</definedName>
    <definedName name="IQ_EXPORTS_GOODS_REAL_SAAR_POP_UNUSED_UNUSED_UNUSED">"c7192"</definedName>
    <definedName name="IQ_EXPORTS_GOODS_REAL_SAAR_UNUSED_UNUSED_UNUSED">"c6972"</definedName>
    <definedName name="IQ_EXPORTS_GOODS_REAL_SAAR_YOY_FC_UNUSED_UNUSED_UNUSED">"c8292"</definedName>
    <definedName name="IQ_EXPORTS_GOODS_REAL_SAAR_YOY_UNUSED_UNUSED_UNUSED">"c7412"</definedName>
    <definedName name="IQ_EXPORTS_POP_FC_UNUSED_UNUSED_UNUSED">"c7961"</definedName>
    <definedName name="IQ_EXPORTS_POP_UNUSED_UNUSED_UNUSED">"c7081"</definedName>
    <definedName name="IQ_EXPORTS_SERVICES_REAL_SAAR_APR_FC_UNUSED_UNUSED_UNUSED">"c8516"</definedName>
    <definedName name="IQ_EXPORTS_SERVICES_REAL_SAAR_APR_UNUSED_UNUSED_UNUSED">"c7636"</definedName>
    <definedName name="IQ_EXPORTS_SERVICES_REAL_SAAR_FC_UNUSED_UNUSED_UNUSED">"c7856"</definedName>
    <definedName name="IQ_EXPORTS_SERVICES_REAL_SAAR_POP_FC_UNUSED_UNUSED_UNUSED">"c8076"</definedName>
    <definedName name="IQ_EXPORTS_SERVICES_REAL_SAAR_POP_UNUSED_UNUSED_UNUSED">"c7196"</definedName>
    <definedName name="IQ_EXPORTS_SERVICES_REAL_SAAR_UNUSED_UNUSED_UNUSED">"c6976"</definedName>
    <definedName name="IQ_EXPORTS_SERVICES_REAL_SAAR_YOY_FC_UNUSED_UNUSED_UNUSED">"c8296"</definedName>
    <definedName name="IQ_EXPORTS_SERVICES_REAL_SAAR_YOY_UNUSED_UNUSED_UNUSED">"c7416"</definedName>
    <definedName name="IQ_EXPORTS_UNUSED_UNUSED_UNUSED">"c6861"</definedName>
    <definedName name="IQ_EXPORTS_YOY_FC_UNUSED_UNUSED_UNUSED">"c8181"</definedName>
    <definedName name="IQ_EXPORTS_YOY_UNUSED_UNUSED_UNUSED">"c7301"</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EXTRAORDINARY_GAINS_FDIC">"c6586"</definedName>
    <definedName name="IQ_FAIR_VALUE_FDIC">"c6427"</definedName>
    <definedName name="IQ_FARM_LOANS_NET_FDIC">"c6316"</definedName>
    <definedName name="IQ_FARM_LOANS_TOTAL_LOANS_FOREIGN_FDIC">"c6450"</definedName>
    <definedName name="IQ_FARMLAND_LOANS_FDIC">"c6314"</definedName>
    <definedName name="IQ_FDIC">"c417"</definedName>
    <definedName name="IQ_FED_FUNDS_PURCHASED_FDIC">"c6343"</definedName>
    <definedName name="IQ_FED_FUNDS_SOLD_FDIC">"c6307"</definedName>
    <definedName name="IQ_FEDFUNDS_SOLD">"c2256"</definedName>
    <definedName name="IQ_FFO">"c1574"</definedName>
    <definedName name="IQ_FFO_EST">"c418"</definedName>
    <definedName name="IQ_FFO_HIGH_EST">"c419"</definedName>
    <definedName name="IQ_FFO_LOW_EST">"c420"</definedName>
    <definedName name="IQ_FFO_MEDIAN_EST">"c1665"</definedName>
    <definedName name="IQ_FFO_NUM_EST">"c421"</definedName>
    <definedName name="IQ_FFO_PAYOUT_RATIO">"c3492"</definedName>
    <definedName name="IQ_FFO_STDDEV_EST">"c422"</definedName>
    <definedName name="IQ_FH">100000</definedName>
    <definedName name="IQ_FHLB_ADVANCES_FDIC">"c6366"</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DUCIARY_ACTIVITIES_FDIC">"c6571"</definedName>
    <definedName name="IQ_FIFETEEN_YEAR_FIXED_AND_FLOATING_RATE_FDIC">"c6423"</definedName>
    <definedName name="IQ_FIFETEEN_YEAR_MORTGAGE_PASS_THROUGHS_FDIC">"c6415"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INT_DATE">"c2186"</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_YEAR_FIXED_AND_FLOATING_RATE_FDIC">"c6422"</definedName>
    <definedName name="IQ_FIVE_YEAR_MORTGAGE_PASS_THROUGHS_FDIC">"c6414"</definedName>
    <definedName name="IQ_FIVEPERCENT_PERCENT">"c443"</definedName>
    <definedName name="IQ_FIVEPERCENT_SHARES">"c444"</definedName>
    <definedName name="IQ_FIXED_ASSET_TURNS">"c445"</definedName>
    <definedName name="IQ_FIXED_INVEST_APR_FC_UNUSED_UNUSED_UNUSED">"c8410"</definedName>
    <definedName name="IQ_FIXED_INVEST_APR_UNUSED_UNUSED_UNUSED">"c7530"</definedName>
    <definedName name="IQ_FIXED_INVEST_FC_UNUSED_UNUSED_UNUSED">"c7750"</definedName>
    <definedName name="IQ_FIXED_INVEST_POP_FC_UNUSED_UNUSED_UNUSED">"c7970"</definedName>
    <definedName name="IQ_FIXED_INVEST_POP_UNUSED_UNUSED_UNUSED">"c7090"</definedName>
    <definedName name="IQ_FIXED_INVEST_REAL_APR_FC_UNUSED_UNUSED_UNUSED">"c8518"</definedName>
    <definedName name="IQ_FIXED_INVEST_REAL_APR_UNUSED_UNUSED_UNUSED">"c7638"</definedName>
    <definedName name="IQ_FIXED_INVEST_REAL_FC_UNUSED_UNUSED_UNUSED">"c7858"</definedName>
    <definedName name="IQ_FIXED_INVEST_REAL_POP_FC_UNUSED_UNUSED_UNUSED">"c8078"</definedName>
    <definedName name="IQ_FIXED_INVEST_REAL_POP_UNUSED_UNUSED_UNUSED">"c7198"</definedName>
    <definedName name="IQ_FIXED_INVEST_REAL_UNUSED_UNUSED_UNUSED">"c6978"</definedName>
    <definedName name="IQ_FIXED_INVEST_REAL_YOY_FC_UNUSED_UNUSED_UNUSED">"c8298"</definedName>
    <definedName name="IQ_FIXED_INVEST_REAL_YOY_UNUSED_UNUSED_UNUSED">"c7418"</definedName>
    <definedName name="IQ_FIXED_INVEST_UNUSED_UNUSED_UNUSED">"c6870"</definedName>
    <definedName name="IQ_FIXED_INVEST_YOY_FC_UNUSED_UNUSED_UNUSED">"c8190"</definedName>
    <definedName name="IQ_FIXED_INVEST_YOY_UNUSED_UNUSED_UNUSED">"c7310"</definedName>
    <definedName name="IQ_FLOAT_PERCENT">"c1575"</definedName>
    <definedName name="IQ_FNMA_FHLMC_FDIC">"c6397"</definedName>
    <definedName name="IQ_FNMA_FHLMC_GNMA_FDIC">"c6399"</definedName>
    <definedName name="IQ_FORECLOSED_PROPERTIES_FDIC">"c6459"</definedName>
    <definedName name="IQ_FOREIGN_BANK_LOANS_FDIC">"c6437"</definedName>
    <definedName name="IQ_FOREIGN_BANKS_DEPOSITS_FOREIGN_FDIC">"c6481"</definedName>
    <definedName name="IQ_FOREIGN_BANKS_LOAN_CHARG_OFFS_FDIC">"c6645"</definedName>
    <definedName name="IQ_FOREIGN_BANKS_NET_CHARGE_OFFS_FDIC">"c6647"</definedName>
    <definedName name="IQ_FOREIGN_BANKS_NONTRANSACTION_ACCOUNTS_FDIC">"c6550"</definedName>
    <definedName name="IQ_FOREIGN_BANKS_RECOVERIES_FDIC">"c6646"</definedName>
    <definedName name="IQ_FOREIGN_BANKS_TRANSACTION_ACCOUNTS_FDIC">"c6542"</definedName>
    <definedName name="IQ_FOREIGN_BRANCHES_US_BANKS_FDIC">"c6392"</definedName>
    <definedName name="IQ_FOREIGN_BRANCHES_US_BANKS_LOANS_FDIC">"c6438"</definedName>
    <definedName name="IQ_FOREIGN_COUNTRIES_BANKS_TOTAL_LOANS_FOREIGN_FDIC">"c6445"</definedName>
    <definedName name="IQ_FOREIGN_DEBT_SECURITIES_FDIC">"c6303"</definedName>
    <definedName name="IQ_FOREIGN_DEP_IB">"c446"</definedName>
    <definedName name="IQ_FOREIGN_DEP_NON_IB">"c447"</definedName>
    <definedName name="IQ_FOREIGN_DEPOSITS_NONTRANSACTION_ACCOUNTS_FDIC">"c6549"</definedName>
    <definedName name="IQ_FOREIGN_DEPOSITS_TRANSACTION_ACCOUNTS_FDIC">"c6541"</definedName>
    <definedName name="IQ_FOREIGN_EXCHANGE">"c1376"</definedName>
    <definedName name="IQ_FOREIGN_EXCHANGE_EXPOSURES_FDIC">"c6663"</definedName>
    <definedName name="IQ_FOREIGN_GOVERNMENT_LOANS_FDIC">"c6430"</definedName>
    <definedName name="IQ_FOREIGN_GOVERNMENTS_CHARGE_OFFS_FDIC">"c6600"</definedName>
    <definedName name="IQ_FOREIGN_GOVERNMENTS_DEPOSITS_FOREIGN_FDIC">"c6482"</definedName>
    <definedName name="IQ_FOREIGN_GOVERNMENTS_NET_CHARGE_OFFS_FDIC">"c6638"</definedName>
    <definedName name="IQ_FOREIGN_GOVERNMENTS_NONTRANSACTION_ACCOUNTS_FDIC">"c6551"</definedName>
    <definedName name="IQ_FOREIGN_GOVERNMENTS_RECOVERIES_FDIC">"c6619"</definedName>
    <definedName name="IQ_FOREIGN_GOVERNMENTS_TOTAL_DEPOSITS_FDIC">"c6476"</definedName>
    <definedName name="IQ_FOREIGN_GOVERNMENTS_TRANSACTION_ACCOUNTS_FDIC">"c6543"</definedName>
    <definedName name="IQ_FOREIGN_LOANS">"c448"</definedName>
    <definedName name="IQ_FQ">500</definedName>
    <definedName name="IQ_FUEL">"c449"</definedName>
    <definedName name="IQ_FULL_TIME">"c450"</definedName>
    <definedName name="IQ_FULLY_INSURED_DEPOSITS_FDIC">"c6487"</definedName>
    <definedName name="IQ_FUTURES_FORWARD_CONTRACTS_NOTIONAL_AMOUNT_FDIC">"c6518"</definedName>
    <definedName name="IQ_FUTURES_FORWARD_CONTRACTS_RATE_RISK_FDIC">"c6508"</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X_CONTRACTS_FDIC">"c6517"</definedName>
    <definedName name="IQ_FX_CONTRACTS_SPOT_FDIC">"c6356"</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AIN_SALE_LOANS_FDIC">"c6673"</definedName>
    <definedName name="IQ_GAIN_SALE_RE_FDIC">"c6674"</definedName>
    <definedName name="IQ_GAINS_SALE_ASSETS_FDIC">"c6675"</definedName>
    <definedName name="IQ_GNMA_FDIC">"c6398"</definedName>
    <definedName name="IQ_GOODWILL_FDIC">"c6334"</definedName>
    <definedName name="IQ_GOODWILL_IMPAIRMENT_FDIC">"c6678"</definedName>
    <definedName name="IQ_GOODWILL_INTAN_FDIC">"c6333"</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SPRD">"c2155"</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ELD_MATURITY_FDIC">"c6408"</definedName>
    <definedName name="IQ_HIGH_TARGET_PRICE">"c1651"</definedName>
    <definedName name="IQ_HIGHPRICE">"c545"</definedName>
    <definedName name="IQ_HOME_EQUITY_LOC_NET_CHARGE_OFFS_FDIC">"c6644"</definedName>
    <definedName name="IQ_HOME_EQUITY_LOC_TOTAL_CHARGE_OFFS_FDIC">"c6606"</definedName>
    <definedName name="IQ_HOME_EQUITY_LOC_TOTAL_RECOVERIES_FDIC">"c6625"</definedName>
    <definedName name="IQ_HOMEOWNERS_WRITTEN">"c546"</definedName>
    <definedName name="IQ_HOUSING_COMPLETIONS_SINGLE_FAM_APR_FC_UNUSED_UNUSED_UNUSED">"c8422"</definedName>
    <definedName name="IQ_HOUSING_COMPLETIONS_SINGLE_FAM_APR_UNUSED_UNUSED_UNUSED">"c7542"</definedName>
    <definedName name="IQ_HOUSING_COMPLETIONS_SINGLE_FAM_FC_UNUSED_UNUSED_UNUSED">"c7762"</definedName>
    <definedName name="IQ_HOUSING_COMPLETIONS_SINGLE_FAM_POP_FC_UNUSED_UNUSED_UNUSED">"c7982"</definedName>
    <definedName name="IQ_HOUSING_COMPLETIONS_SINGLE_FAM_POP_UNUSED_UNUSED_UNUSED">"c7102"</definedName>
    <definedName name="IQ_HOUSING_COMPLETIONS_SINGLE_FAM_UNUSED_UNUSED_UNUSED">"c6882"</definedName>
    <definedName name="IQ_HOUSING_COMPLETIONS_SINGLE_FAM_YOY_FC_UNUSED_UNUSED_UNUSED">"c8202"</definedName>
    <definedName name="IQ_HOUSING_COMPLETIONS_SINGLE_FAM_YOY_UNUSED_UNUSED_UNUSED">"c7322"</definedName>
    <definedName name="IQ_IMPAIR_OIL">"c547"</definedName>
    <definedName name="IQ_IMPAIRMENT_GW">"c548"</definedName>
    <definedName name="IQ_IMPORTS_GOODS_REAL_SAAR_APR_FC_UNUSED_UNUSED_UNUSED">"c8523"</definedName>
    <definedName name="IQ_IMPORTS_GOODS_REAL_SAAR_APR_UNUSED_UNUSED_UNUSED">"c7643"</definedName>
    <definedName name="IQ_IMPORTS_GOODS_REAL_SAAR_FC_UNUSED_UNUSED_UNUSED">"c7863"</definedName>
    <definedName name="IQ_IMPORTS_GOODS_REAL_SAAR_POP_FC_UNUSED_UNUSED_UNUSED">"c8083"</definedName>
    <definedName name="IQ_IMPORTS_GOODS_REAL_SAAR_POP_UNUSED_UNUSED_UNUSED">"c7203"</definedName>
    <definedName name="IQ_IMPORTS_GOODS_REAL_SAAR_UNUSED_UNUSED_UNUSED">"c6983"</definedName>
    <definedName name="IQ_IMPORTS_GOODS_REAL_SAAR_YOY_FC_UNUSED_UNUSED_UNUSED">"c8303"</definedName>
    <definedName name="IQ_IMPORTS_GOODS_REAL_SAAR_YOY_UNUSED_UNUSED_UNUSED">"c7423"</definedName>
    <definedName name="IQ_IMPORTS_GOODS_SERVICES_APR_FC_UNUSED_UNUSED_UNUSED">"c8429"</definedName>
    <definedName name="IQ_IMPORTS_GOODS_SERVICES_APR_UNUSED_UNUSED_UNUSED">"c7549"</definedName>
    <definedName name="IQ_IMPORTS_GOODS_SERVICES_FC_UNUSED_UNUSED_UNUSED">"c7769"</definedName>
    <definedName name="IQ_IMPORTS_GOODS_SERVICES_POP_FC_UNUSED_UNUSED_UNUSED">"c7989"</definedName>
    <definedName name="IQ_IMPORTS_GOODS_SERVICES_POP_UNUSED_UNUSED_UNUSED">"c7109"</definedName>
    <definedName name="IQ_IMPORTS_GOODS_SERVICES_REAL_SAAR_APR_FC_UNUSED_UNUSED_UNUSED">"c8524"</definedName>
    <definedName name="IQ_IMPORTS_GOODS_SERVICES_REAL_SAAR_APR_UNUSED_UNUSED_UNUSED">"c7644"</definedName>
    <definedName name="IQ_IMPORTS_GOODS_SERVICES_REAL_SAAR_FC_UNUSED_UNUSED_UNUSED">"c7864"</definedName>
    <definedName name="IQ_IMPORTS_GOODS_SERVICES_REAL_SAAR_POP_FC_UNUSED_UNUSED_UNUSED">"c8084"</definedName>
    <definedName name="IQ_IMPORTS_GOODS_SERVICES_REAL_SAAR_POP_UNUSED_UNUSED_UNUSED">"c7204"</definedName>
    <definedName name="IQ_IMPORTS_GOODS_SERVICES_REAL_SAAR_UNUSED_UNUSED_UNUSED">"c6984"</definedName>
    <definedName name="IQ_IMPORTS_GOODS_SERVICES_REAL_SAAR_YOY_FC_UNUSED_UNUSED_UNUSED">"c8304"</definedName>
    <definedName name="IQ_IMPORTS_GOODS_SERVICES_REAL_SAAR_YOY_UNUSED_UNUSED_UNUSED">"c7424"</definedName>
    <definedName name="IQ_IMPORTS_GOODS_SERVICES_UNUSED_UNUSED_UNUSED">"c6889"</definedName>
    <definedName name="IQ_IMPORTS_GOODS_SERVICES_YOY_FC_UNUSED_UNUSED_UNUSED">"c8209"</definedName>
    <definedName name="IQ_IMPORTS_GOODS_SERVICES_YOY_UNUSED_UNUSED_UNUSED">"c7329"</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CIDENTAL_CHANGES_BUSINESS_COMBINATIONS_FDIC">"c6502"</definedName>
    <definedName name="IQ_INCOME_BEFORE_EXTRA_FDIC">"c6585"</definedName>
    <definedName name="IQ_INCOME_EARNED_FDIC">"c6359"</definedName>
    <definedName name="IQ_INCOME_TAXES_FDIC">"c6582"</definedName>
    <definedName name="IQ_INDIVIDUALS_CHARGE_OFFS_FDIC">"c6599"</definedName>
    <definedName name="IQ_INDIVIDUALS_LOANS_FDIC">"c6318"</definedName>
    <definedName name="IQ_INDIVIDUALS_NET_CHARGE_OFFS_FDIC">"c6637"</definedName>
    <definedName name="IQ_INDIVIDUALS_OTHER_LOANS_FDIC">"c6321"</definedName>
    <definedName name="IQ_INDIVIDUALS_PARTNERSHIPS_CORP_DEPOSITS_FOREIGN_FDIC">"c6479"</definedName>
    <definedName name="IQ_INDIVIDUALS_PARTNERSHIPS_CORP_NONTRANSACTION_ACCOUNTS_FDIC">"c6545"</definedName>
    <definedName name="IQ_INDIVIDUALS_PARTNERSHIPS_CORP_TOTAL_DEPOSITS_FDIC">"c6471"</definedName>
    <definedName name="IQ_INDIVIDUALS_PARTNERSHIPS_CORP_TRANSACTION_ACCOUNTS_FDIC">"c6537"</definedName>
    <definedName name="IQ_INDIVIDUALS_RECOVERIES_FDIC">"c6618"</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LOANS_FDIC">"c6365"</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TITUTIONS_EARNINGS_GAINS_FDIC">"c6723"</definedName>
    <definedName name="IQ_INSUR_RECEIV">"c1600"</definedName>
    <definedName name="IQ_INSURANCE_COMMISSION_FEES_FDIC">"c6670"</definedName>
    <definedName name="IQ_INSURANCE_UNDERWRITING_INCOME_FDIC">"c6671"</definedName>
    <definedName name="IQ_INT_BORROW">"c583"</definedName>
    <definedName name="IQ_INT_DEMAND_NOTES_FDIC">"c6567"</definedName>
    <definedName name="IQ_INT_DEPOSITS">"c584"</definedName>
    <definedName name="IQ_INT_DIV_INC">"c585"</definedName>
    <definedName name="IQ_INT_DOMESTIC_DEPOSITS_FDIC">"c6564"</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TOTAL_FDIC">"c6569"</definedName>
    <definedName name="IQ_INT_EXP_UTI">"c592"</definedName>
    <definedName name="IQ_INT_FED_FUNDS_FDIC">"c6566"</definedName>
    <definedName name="IQ_INT_FOREIGN_DEPOSITS_FDIC">"c6565"</definedName>
    <definedName name="IQ_INT_INC_BR">"c593"</definedName>
    <definedName name="IQ_INT_INC_DEPOSITORY_INST_FDIC">"c6558"</definedName>
    <definedName name="IQ_INT_INC_DOM_LOANS_FDIC">"c6555"</definedName>
    <definedName name="IQ_INT_INC_FED_FUNDS_FDIC">"c6561"</definedName>
    <definedName name="IQ_INT_INC_FIN">"c594"</definedName>
    <definedName name="IQ_INT_INC_FOREIGN_LOANS_FDIC">"c6556"</definedName>
    <definedName name="IQ_INT_INC_INVEST">"c595"</definedName>
    <definedName name="IQ_INT_INC_LEASE_RECEIVABLES_FDIC">"c6557"</definedName>
    <definedName name="IQ_INT_INC_LOANS">"c596"</definedName>
    <definedName name="IQ_INT_INC_OTHER_FDIC">"c6562"</definedName>
    <definedName name="IQ_INT_INC_REIT">"c597"</definedName>
    <definedName name="IQ_INT_INC_SECURITIES_FDIC">"c6559"</definedName>
    <definedName name="IQ_INT_INC_TOTAL">"c598"</definedName>
    <definedName name="IQ_INT_INC_TOTAL_FDIC">"c6563"</definedName>
    <definedName name="IQ_INT_INC_TRADING_ACCOUNTS_FDIC">"c6560"</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_SUB_NOTES_FDIC">"c6568"</definedName>
    <definedName name="IQ_INTANGIBLES_NET">"c1407"</definedName>
    <definedName name="IQ_INTEREST_BEARING_BALANCES_FDIC">"c6371"</definedName>
    <definedName name="IQ_INTEREST_BEARING_DEPOSITS_DOMESTIC_FDIC">"c6478"</definedName>
    <definedName name="IQ_INTEREST_BEARING_DEPOSITS_FDIC">"c6373"</definedName>
    <definedName name="IQ_INTEREST_BEARING_DEPOSITS_FOREIGN_FDIC">"c6485"</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TEREST_RATE_CONTRACTS_FDIC">"c6512"</definedName>
    <definedName name="IQ_INTEREST_RATE_EXPOSURES_FDIC">"c6662"</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NVESTMENT_BANKING_OTHER_FEES_FDIC">"c6666"</definedName>
    <definedName name="IQ_IPRD">"c644"</definedName>
    <definedName name="IQ_IRA_KEOGH_ACCOUNTS_FDIC">"c6496"</definedName>
    <definedName name="IQ_ISM_SERVICES_APR_FC_UNUSED_UNUSED_UNUSED">"c8443"</definedName>
    <definedName name="IQ_ISM_SERVICES_APR_UNUSED_UNUSED_UNUSED">"c7563"</definedName>
    <definedName name="IQ_ISM_SERVICES_FC_UNUSED_UNUSED_UNUSED">"c7783"</definedName>
    <definedName name="IQ_ISM_SERVICES_POP_FC_UNUSED_UNUSED_UNUSED">"c8003"</definedName>
    <definedName name="IQ_ISM_SERVICES_POP_UNUSED_UNUSED_UNUSED">"c7123"</definedName>
    <definedName name="IQ_ISM_SERVICES_UNUSED_UNUSED_UNUSED">"c6903"</definedName>
    <definedName name="IQ_ISM_SERVICES_YOY_FC_UNUSED_UNUSED_UNUSED">"c8223"</definedName>
    <definedName name="IQ_ISM_SERVICES_YOY_UNUSED_UNUSED_UNUSED">"c7343"</definedName>
    <definedName name="IQ_ISS_DEBT_NET">"c1391"</definedName>
    <definedName name="IQ_ISS_STOCK_NET">"c1601"</definedName>
    <definedName name="IQ_ISSUE_CURRENCY">"c2156"</definedName>
    <definedName name="IQ_ISSUE_NAME">"c2142"</definedName>
    <definedName name="IQ_ISSUED_GUARANTEED_US_FDIC">"c6404"</definedName>
    <definedName name="IQ_ISSUER">"c2143"</definedName>
    <definedName name="IQ_ISSUER_CIQID">"c2258"</definedName>
    <definedName name="IQ_ISSUER_PARENT">"c2144"</definedName>
    <definedName name="IQ_ISSUER_PARENT_CIQID">"c2260"</definedName>
    <definedName name="IQ_ISSUER_PARENT_TICKER">"c2259"</definedName>
    <definedName name="IQ_ISSUER_TICKER">"c2252"</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PMT_DATE">"c2188"</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ASE_FINANCING_RECEIVABLES_CHARGE_OFFS_FDIC">"c6602"</definedName>
    <definedName name="IQ_LEASE_FINANCING_RECEIVABLES_FDIC">"c6433"</definedName>
    <definedName name="IQ_LEASE_FINANCING_RECEIVABLES_NET_CHARGE_OFFS_FDIC">"c6640"</definedName>
    <definedName name="IQ_LEASE_FINANCING_RECEIVABLES_RECOVERIES_FDIC">"c6621"</definedName>
    <definedName name="IQ_LEASE_FINANCING_RECEIVABLES_TOTAL_LOANS_FOREIGN_FDIC">"c6449"</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E_INSURANCE_ASSETS_FDIC">"c6372"</definedName>
    <definedName name="IQ_LIFOR">"c655"</definedName>
    <definedName name="IQ_LL">"c656"</definedName>
    <definedName name="IQ_LOAN_COMMITMENTS_REVOLVING_FDIC">"c6524"</definedName>
    <definedName name="IQ_LOAN_LEASE_RECEIV">"c657"</definedName>
    <definedName name="IQ_LOAN_LOSS">"c1386"</definedName>
    <definedName name="IQ_LOAN_LOSS_ALLOW_FDIC">"c6326"</definedName>
    <definedName name="IQ_LOAN_LOSS_ALLOWANCE_NONCURRENT_LOANS_FDIC">"c6740"</definedName>
    <definedName name="IQ_LOAN_LOSSES_FDIC">"c6580"</definedName>
    <definedName name="IQ_LOAN_SERVICE_REV">"c658"</definedName>
    <definedName name="IQ_LOANS_AND_LEASES_HELD_FDIC">"c6367"</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DEPOSITORY_INSTITUTIONS_FDIC">"c6382"</definedName>
    <definedName name="IQ_LOANS_FOR_SALE">"c666"</definedName>
    <definedName name="IQ_LOANS_HELD_FOREIGN_FDIC">"c6315"</definedName>
    <definedName name="IQ_LOANS_LEASES_FOREIGN_FDIC">"c6383"</definedName>
    <definedName name="IQ_LOANS_LEASES_GROSS_FDIC">"c6323"</definedName>
    <definedName name="IQ_LOANS_LEASES_GROSS_FOREIGN_FDIC">"c6384"</definedName>
    <definedName name="IQ_LOANS_LEASES_NET_FDIC">"c6327"</definedName>
    <definedName name="IQ_LOANS_LEASES_NET_UNEARNED_FDIC">"c6325"</definedName>
    <definedName name="IQ_LOANS_NOT_SECURED_RE_FDIC">"c6381"</definedName>
    <definedName name="IQ_LOANS_PAST_DUE">"c667"</definedName>
    <definedName name="IQ_LOANS_RECEIV_CURRENT">"c668"</definedName>
    <definedName name="IQ_LOANS_RECEIV_LT">"c669"</definedName>
    <definedName name="IQ_LOANS_RECEIV_LT_UTI">"c670"</definedName>
    <definedName name="IQ_LOANS_SECURED_BY_RE_CHARGE_OFFS_FDIC">"c6588"</definedName>
    <definedName name="IQ_LOANS_SECURED_BY_RE_RECOVERIES_FDIC">"c6607"</definedName>
    <definedName name="IQ_LOANS_SECURED_NON_US_FDIC">"c6380"</definedName>
    <definedName name="IQ_LOANS_SECURED_RE_NET_CHARGE_OFFS_FDIC">"c6626"</definedName>
    <definedName name="IQ_LOANS_TO_DEPOSITORY_INSTITUTIONS_FOREIGN_FDIC">"c6453"</definedName>
    <definedName name="IQ_LOANS_TO_FOREIGN_GOVERNMENTS_FDIC">"c6448"</definedName>
    <definedName name="IQ_LOANS_TO_INDIVIDUALS_FOREIGN_FDIC">"c6452"</definedName>
    <definedName name="IQ_LONG_TERM_ASSETS_FDIC">"c6361"</definedName>
    <definedName name="IQ_LONG_TERM_DEBT">"c1387"</definedName>
    <definedName name="IQ_LONG_TERM_DEBT_OVER_TOTAL_CAP">"c1388"</definedName>
    <definedName name="IQ_LONG_TERM_GROWTH">"c671"</definedName>
    <definedName name="IQ_LONG_TERM_INV">"c1389"</definedName>
    <definedName name="IQ_LOSS_ALLOWANCE_LOANS_FDIC">"c6739"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LTMMONTH">120000</definedName>
    <definedName name="IQ_MACHINERY">"c711"</definedName>
    <definedName name="IQ_MAINT_CAPEX">"c2947"</definedName>
    <definedName name="IQ_MAINT_REPAIR">"c2087"</definedName>
    <definedName name="IQ_MAKE_WHOLE_END_DATE">"c2493"</definedName>
    <definedName name="IQ_MAKE_WHOLE_SPREAD">"c2494"</definedName>
    <definedName name="IQ_MAKE_WHOLE_START_DATE">"c2492"</definedName>
    <definedName name="IQ_MARKET_CAP_LFCF">"c2209"</definedName>
    <definedName name="IQ_MARKETCAP">"c712"</definedName>
    <definedName name="IQ_MARKETING">"c2239"</definedName>
    <definedName name="IQ_MATURITY_DATE">"c2146"</definedName>
    <definedName name="IQ_MATURITY_ONE_YEAR_LESS_FDIC">"c6425"</definedName>
    <definedName name="IQ_MC_RATIO">"c2783"</definedName>
    <definedName name="IQ_MC_STATUTORY_SURPLUS">"c2772"</definedName>
    <definedName name="IQ_MEDIAN_NEW_HOME_SALES_APR_FC_UNUSED_UNUSED_UNUSED">"c8460"</definedName>
    <definedName name="IQ_MEDIAN_NEW_HOME_SALES_APR_UNUSED_UNUSED_UNUSED">"c7580"</definedName>
    <definedName name="IQ_MEDIAN_NEW_HOME_SALES_FC_UNUSED_UNUSED_UNUSED">"c7800"</definedName>
    <definedName name="IQ_MEDIAN_NEW_HOME_SALES_POP_FC_UNUSED_UNUSED_UNUSED">"c8020"</definedName>
    <definedName name="IQ_MEDIAN_NEW_HOME_SALES_POP_UNUSED_UNUSED_UNUSED">"c7140"</definedName>
    <definedName name="IQ_MEDIAN_NEW_HOME_SALES_UNUSED_UNUSED_UNUSED">"c6920"</definedName>
    <definedName name="IQ_MEDIAN_NEW_HOME_SALES_YOY_FC_UNUSED_UNUSED_UNUSED">"c8240"</definedName>
    <definedName name="IQ_MEDIAN_NEW_HOME_SALES_YOY_UNUSED_UNUSED_UNUSED">"c7360"</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NEY_MARKET_DEPOSIT_ACCOUNTS_FDIC">"c6553"</definedName>
    <definedName name="IQ_MONTH">15000</definedName>
    <definedName name="IQ_MORT_BANK_ACT">"c744"</definedName>
    <definedName name="IQ_MORT_BANKING_FEE">"c745"</definedName>
    <definedName name="IQ_MORT_INT_INC">"c746"</definedName>
    <definedName name="IQ_MORT_LOANS">"c747"</definedName>
    <definedName name="IQ_MORT_SECURITY">"c748"</definedName>
    <definedName name="IQ_MORTGAGE_BACKED_SECURITIES_FDIC">"c6402"</definedName>
    <definedName name="IQ_MORTGAGE_SERV_RIGHTS">"c2242"</definedName>
    <definedName name="IQ_MORTGAGE_SERVICING_FDIC">"c6335"</definedName>
    <definedName name="IQ_MTD">800000</definedName>
    <definedName name="IQ_MULTIFAMILY_RESIDENTIAL_LOANS_FDIC">"c6311"</definedName>
    <definedName name="IQ_NAMES_REVISION_DATE_">40661.3016898148</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HARGE_OFFS_FDIC">"c6641"</definedName>
    <definedName name="IQ_NET_CHARGE_OFFS_LOANS_FDIC">"c6751"</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COME_FDIC">"c6587"</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NK_FDIC">"c6570"</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INTEREST_MARGIN_FDIC">"c6726"</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LEASES_CORE_DEPOSITS_FDIC">"c6743"</definedName>
    <definedName name="IQ_NET_LOANS_LEASES_DEPOSITS_FDIC">"c6742"</definedName>
    <definedName name="IQ_NET_LOANS_TOTAL_DEPOSITS">"c779"</definedName>
    <definedName name="IQ_NET_OPERATING_INCOME_ASSETS_FDIC">"c6729"</definedName>
    <definedName name="IQ_NET_RENTAL_EXP_FN">"c780"</definedName>
    <definedName name="IQ_NET_SECURITIZATION_INCOME_FDIC">"c6669"</definedName>
    <definedName name="IQ_NET_SERVICING_FEES_FDIC">"c6668"</definedName>
    <definedName name="IQ_NET_TO_GROSS_EARNED">"c2750"</definedName>
    <definedName name="IQ_NET_TO_GROSS_WRITTEN">"c2729"</definedName>
    <definedName name="IQ_NET_WORKING_CAP">"c3493"</definedName>
    <definedName name="IQ_NET_WRITTEN">"c2728"</definedName>
    <definedName name="IQ_NEW_PREM">"c2785"</definedName>
    <definedName name="IQ_NEXT_CALL_DATE">"c2198"</definedName>
    <definedName name="IQ_NEXT_CALL_PRICE">"c2199"</definedName>
    <definedName name="IQ_NEXT_INT_DATE">"c2187"</definedName>
    <definedName name="IQ_NEXT_PUT_DATE">"c2200"</definedName>
    <definedName name="IQ_NEXT_PUT_PRICE">"c2201"</definedName>
    <definedName name="IQ_NEXT_SINK_FUND_AMOUNT">"c2490"</definedName>
    <definedName name="IQ_NEXT_SINK_FUND_DATE">"c2489"</definedName>
    <definedName name="IQ_NEXT_SINK_FUND_PRICE">"c2491"</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L_CF_1YR">"c3465"</definedName>
    <definedName name="IQ_NOL_CF_2YR">"c3466"</definedName>
    <definedName name="IQ_NOL_CF_3YR">"c3467"</definedName>
    <definedName name="IQ_NOL_CF_4YR">"c3468"</definedName>
    <definedName name="IQ_NOL_CF_5YR">"c3469"</definedName>
    <definedName name="IQ_NOL_CF_AFTER_FIVE">"c3470"</definedName>
    <definedName name="IQ_NOL_CF_MAX_YEAR">"c3473"</definedName>
    <definedName name="IQ_NOL_CF_NO_EXP">"c3471"</definedName>
    <definedName name="IQ_NOL_CF_TOTAL">"c3472"</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EXP_FDIC">"c6579"</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_INC_FDIC">"c6575"</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_US_ADDRESSEES_TOTAL_LOANS_FOREIGN_FDIC">"c6443"</definedName>
    <definedName name="IQ_NON_US_CHARGE_OFFS_AND_RECOVERIES_FDIC">"c6650"</definedName>
    <definedName name="IQ_NON_US_CHARGE_OFFS_FDIC">"c6648"</definedName>
    <definedName name="IQ_NON_US_COMMERCIAL_INDUSTRIAL_CHARGE_OFFS_FDIC">"c6651"</definedName>
    <definedName name="IQ_NON_US_NET_LOANS_FDIC">"c6376"</definedName>
    <definedName name="IQ_NON_US_RECOVERIES_FDIC">"c6649"</definedName>
    <definedName name="IQ_NONCASH_PENSION_EXP">"c3000"</definedName>
    <definedName name="IQ_NONCURRENT_LOANS_1_4_FAMILY_FDIC">"c6770"</definedName>
    <definedName name="IQ_NONCURRENT_LOANS_COMMERCIAL_INDUSTRIAL_FDIC">"c6773"</definedName>
    <definedName name="IQ_NONCURRENT_LOANS_COMMERCIAL_RE_FDIC">"c6768"</definedName>
    <definedName name="IQ_NONCURRENT_LOANS_COMMERCIAL_RE_NOT_SECURED_FDIC">"c6778"</definedName>
    <definedName name="IQ_NONCURRENT_LOANS_CONSTRUCTION_LAND_DEV_FDIC">"c6767"</definedName>
    <definedName name="IQ_NONCURRENT_LOANS_CREDIT_CARD_FDIC">"c6775"</definedName>
    <definedName name="IQ_NONCURRENT_LOANS_GUARANTEED_FDIC">"c6358"</definedName>
    <definedName name="IQ_NONCURRENT_LOANS_HOME_EQUITY_FDIC">"c6771"</definedName>
    <definedName name="IQ_NONCURRENT_LOANS_INDIVIDUALS_FDIC">"c6774"</definedName>
    <definedName name="IQ_NONCURRENT_LOANS_LEASES_FDIC">"c6357"</definedName>
    <definedName name="IQ_NONCURRENT_LOANS_MULTIFAMILY_FDIC">"c6769"</definedName>
    <definedName name="IQ_NONCURRENT_LOANS_OTHER_FAMILY_FDIC">"c6772"</definedName>
    <definedName name="IQ_NONCURRENT_LOANS_OTHER_INDIVIDUAL_FDIC">"c6776"</definedName>
    <definedName name="IQ_NONCURRENT_LOANS_OTHER_LOANS_FDIC">"c6777"</definedName>
    <definedName name="IQ_NONCURRENT_LOANS_RE_FDIC">"c6766"</definedName>
    <definedName name="IQ_NONCURRENT_LOANS_TOTAL_LOANS_FDIC">"c6765"</definedName>
    <definedName name="IQ_NONCURRENT_OREO_ASSETS_FDIC">"c6741"</definedName>
    <definedName name="IQ_NONINTEREST_BEARING_BALANCES_FDIC">"c6394"</definedName>
    <definedName name="IQ_NONINTEREST_BEARING_DEPOSITS_DOMESTIC_FDIC">"c6477"</definedName>
    <definedName name="IQ_NONINTEREST_BEARING_DEPOSITS_FOREIGN_FDIC">"c6484"</definedName>
    <definedName name="IQ_NONINTEREST_EXPENSE_EARNING_ASSETS_FDIC">"c6728"</definedName>
    <definedName name="IQ_NONINTEREST_INCOME_EARNING_ASSETS_FDIC">"c6727"</definedName>
    <definedName name="IQ_NONMORTGAGE_SERVICING_FDIC">"c6336"</definedName>
    <definedName name="IQ_NONRECOURSE_DEBT">"c2550"</definedName>
    <definedName name="IQ_NONRECOURSE_DEBT_PCT">"c2551"</definedName>
    <definedName name="IQ_NONRES_FIXED_INVEST_PRIV_APR_FC_UNUSED_UNUSED_UNUSED">"c8468"</definedName>
    <definedName name="IQ_NONRES_FIXED_INVEST_PRIV_APR_UNUSED_UNUSED_UNUSED">"c7588"</definedName>
    <definedName name="IQ_NONRES_FIXED_INVEST_PRIV_FC_UNUSED_UNUSED_UNUSED">"c7808"</definedName>
    <definedName name="IQ_NONRES_FIXED_INVEST_PRIV_POP_FC_UNUSED_UNUSED_UNUSED">"c8028"</definedName>
    <definedName name="IQ_NONRES_FIXED_INVEST_PRIV_POP_UNUSED_UNUSED_UNUSED">"c7148"</definedName>
    <definedName name="IQ_NONRES_FIXED_INVEST_PRIV_UNUSED_UNUSED_UNUSED">"c6928"</definedName>
    <definedName name="IQ_NONRES_FIXED_INVEST_PRIV_YOY_FC_UNUSED_UNUSED_UNUSED">"c8248"</definedName>
    <definedName name="IQ_NONRES_FIXED_INVEST_PRIV_YOY_UNUSED_UNUSED_UNUSED">"c7368"</definedName>
    <definedName name="IQ_NONTRANSACTION_ACCOUNTS_FDIC">"c6552"</definedName>
    <definedName name="IQ_NONUTIL_REV">"c2089"</definedName>
    <definedName name="IQ_NORMAL_INC_AFTER">"c1605"</definedName>
    <definedName name="IQ_NORMAL_INC_AVAIL">"c1606"</definedName>
    <definedName name="IQ_NORMAL_INC_BEFORE">"c1607"</definedName>
    <definedName name="IQ_NOTES_PAY">"c1423"</definedName>
    <definedName name="IQ_NOTIONAL_AMOUNT_CREDIT_DERIVATIVES_FDIC">"c6507"</definedName>
    <definedName name="IQ_NOTIONAL_VALUE_EXCHANGE_SWAPS_FDIC">"c6516"</definedName>
    <definedName name="IQ_NOTIONAL_VALUE_OTHER_SWAPS_FDIC">"c6521"</definedName>
    <definedName name="IQ_NOTIONAL_VALUE_RATE_SWAPS_FDIC">"c6511"</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DEPOSITS_LESS_THAN_100K_FDIC">"c6495"</definedName>
    <definedName name="IQ_NUMBER_DEPOSITS_MORE_THAN_100K_FDIC">"c6493"</definedName>
    <definedName name="IQ_NUMBER_SHAREHOLDERS">"c1967"</definedName>
    <definedName name="IQ_NUMBER_SHAREHOLDERS_CLASSA">"c1968"</definedName>
    <definedName name="IQ_NUMBER_SHAREHOLDERS_OTHER">"c1969"</definedName>
    <definedName name="IQ_OBLIGATIONS_OF_STATES_TOTAL_LOANS_FOREIGN_FDIC">"c6447"</definedName>
    <definedName name="IQ_OBLIGATIONS_STATES_FDIC">"c6431"</definedName>
    <definedName name="IQ_OCCUPY_EXP">"c839"</definedName>
    <definedName name="IQ_OFFER_AMOUNT">"c2152"</definedName>
    <definedName name="IQ_OFFER_COUPON">"c2147"</definedName>
    <definedName name="IQ_OFFER_COUPON_TYPE">"c2148"</definedName>
    <definedName name="IQ_OFFER_DATE">"c2149"</definedName>
    <definedName name="IQ_OFFER_PRICE">"c2150"</definedName>
    <definedName name="IQ_OFFER_YIELD">"c2151"</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TOTAL_OIL_PRODUCT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B_ACCRUED_LIAB">"c3308"</definedName>
    <definedName name="IQ_OPEB_ACCRUED_LIAB_DOM">"c3306"</definedName>
    <definedName name="IQ_OPEB_ACCRUED_LIAB_FOREIGN">"c3307"</definedName>
    <definedName name="IQ_OPEB_ACCUM_OTHER_CI">"c3314"</definedName>
    <definedName name="IQ_OPEB_ACCUM_OTHER_CI_DOM">"c3312"</definedName>
    <definedName name="IQ_OPEB_ACCUM_OTHER_CI_FOREIGN">"c3313"</definedName>
    <definedName name="IQ_OPEB_ASSETS">"c3356"</definedName>
    <definedName name="IQ_OPEB_ASSETS_ACQ">"c3347"</definedName>
    <definedName name="IQ_OPEB_ASSETS_ACQ_DOM">"c3345"</definedName>
    <definedName name="IQ_OPEB_ASSETS_ACQ_FOREIGN">"c3346"</definedName>
    <definedName name="IQ_OPEB_ASSETS_ACTUAL_RETURN">"c3332"</definedName>
    <definedName name="IQ_OPEB_ASSETS_ACTUAL_RETURN_DOM">"c3330"</definedName>
    <definedName name="IQ_OPEB_ASSETS_ACTUAL_RETURN_FOREIGN">"c3331"</definedName>
    <definedName name="IQ_OPEB_ASSETS_BEG">"c3329"</definedName>
    <definedName name="IQ_OPEB_ASSETS_BEG_DOM">"c3327"</definedName>
    <definedName name="IQ_OPEB_ASSETS_BEG_FOREIGN">"c3328"</definedName>
    <definedName name="IQ_OPEB_ASSETS_BENEFITS_PAID">"c3341"</definedName>
    <definedName name="IQ_OPEB_ASSETS_BENEFITS_PAID_DOM">"c3339"</definedName>
    <definedName name="IQ_OPEB_ASSETS_BENEFITS_PAID_FOREIGN">"c3340"</definedName>
    <definedName name="IQ_OPEB_ASSETS_CURTAIL">"c3350"</definedName>
    <definedName name="IQ_OPEB_ASSETS_CURTAIL_DOM">"c3348"</definedName>
    <definedName name="IQ_OPEB_ASSETS_CURTAIL_FOREIGN">"c3349"</definedName>
    <definedName name="IQ_OPEB_ASSETS_DOM">"c3354"</definedName>
    <definedName name="IQ_OPEB_ASSETS_EMPLOYER_CONTRIBUTIONS">"c3335"</definedName>
    <definedName name="IQ_OPEB_ASSETS_EMPLOYER_CONTRIBUTIONS_DOM">"c3333"</definedName>
    <definedName name="IQ_OPEB_ASSETS_EMPLOYER_CONTRIBUTIONS_FOREIGN">"c3334"</definedName>
    <definedName name="IQ_OPEB_ASSETS_FOREIGN">"c3355"</definedName>
    <definedName name="IQ_OPEB_ASSETS_FX_ADJ">"c3344"</definedName>
    <definedName name="IQ_OPEB_ASSETS_FX_ADJ_DOM">"c3342"</definedName>
    <definedName name="IQ_OPEB_ASSETS_FX_ADJ_FOREIGN">"c3343"</definedName>
    <definedName name="IQ_OPEB_ASSETS_OTHER_PLAN_ADJ">"c3353"</definedName>
    <definedName name="IQ_OPEB_ASSETS_OTHER_PLAN_ADJ_DOM">"c3351"</definedName>
    <definedName name="IQ_OPEB_ASSETS_OTHER_PLAN_ADJ_FOREIGN">"c3352"</definedName>
    <definedName name="IQ_OPEB_ASSETS_PARTICIP_CONTRIBUTIONS">"c3338"</definedName>
    <definedName name="IQ_OPEB_ASSETS_PARTICIP_CONTRIBUTIONS_DOM">"c3336"</definedName>
    <definedName name="IQ_OPEB_ASSETS_PARTICIP_CONTRIBUTIONS_FOREIGN">"c3337"</definedName>
    <definedName name="IQ_OPEB_BENEFIT_INFO_DATE">"c3410"</definedName>
    <definedName name="IQ_OPEB_BENEFIT_INFO_DATE_DOM">"c3408"</definedName>
    <definedName name="IQ_OPEB_BENEFIT_INFO_DATE_FOREIGN">"c3409"</definedName>
    <definedName name="IQ_OPEB_BREAKDOWN_EQ">"c3275"</definedName>
    <definedName name="IQ_OPEB_BREAKDOWN_EQ_DOM">"c3273"</definedName>
    <definedName name="IQ_OPEB_BREAKDOWN_EQ_FOREIGN">"c3274"</definedName>
    <definedName name="IQ_OPEB_BREAKDOWN_FI">"c3278"</definedName>
    <definedName name="IQ_OPEB_BREAKDOWN_FI_DOM">"c3276"</definedName>
    <definedName name="IQ_OPEB_BREAKDOWN_FI_FOREIGN">"c3277"</definedName>
    <definedName name="IQ_OPEB_BREAKDOWN_OTHER">"c3284"</definedName>
    <definedName name="IQ_OPEB_BREAKDOWN_OTHER_DOM">"c3282"</definedName>
    <definedName name="IQ_OPEB_BREAKDOWN_OTHER_FOREIGN">"c3283"</definedName>
    <definedName name="IQ_OPEB_BREAKDOWN_PCT_EQ">"c3263"</definedName>
    <definedName name="IQ_OPEB_BREAKDOWN_PCT_EQ_DOM">"c3261"</definedName>
    <definedName name="IQ_OPEB_BREAKDOWN_PCT_EQ_FOREIGN">"c3262"</definedName>
    <definedName name="IQ_OPEB_BREAKDOWN_PCT_FI">"c3266"</definedName>
    <definedName name="IQ_OPEB_BREAKDOWN_PCT_FI_DOM">"c3264"</definedName>
    <definedName name="IQ_OPEB_BREAKDOWN_PCT_FI_FOREIGN">"c3265"</definedName>
    <definedName name="IQ_OPEB_BREAKDOWN_PCT_OTHER">"c3272"</definedName>
    <definedName name="IQ_OPEB_BREAKDOWN_PCT_OTHER_DOM">"c3270"</definedName>
    <definedName name="IQ_OPEB_BREAKDOWN_PCT_OTHER_FOREIGN">"c3271"</definedName>
    <definedName name="IQ_OPEB_BREAKDOWN_PCT_RE">"c3269"</definedName>
    <definedName name="IQ_OPEB_BREAKDOWN_PCT_RE_DOM">"c3267"</definedName>
    <definedName name="IQ_OPEB_BREAKDOWN_PCT_RE_FOREIGN">"c3268"</definedName>
    <definedName name="IQ_OPEB_BREAKDOWN_RE">"c3281"</definedName>
    <definedName name="IQ_OPEB_BREAKDOWN_RE_DOM">"c3279"</definedName>
    <definedName name="IQ_OPEB_BREAKDOWN_RE_FOREIGN">"c3280"</definedName>
    <definedName name="IQ_OPEB_DECREASE_EFFECT_PBO">"c3458"</definedName>
    <definedName name="IQ_OPEB_DECREASE_EFFECT_PBO_DOM">"c3456"</definedName>
    <definedName name="IQ_OPEB_DECREASE_EFFECT_PBO_FOREIGN">"c3457"</definedName>
    <definedName name="IQ_OPEB_DECREASE_EFFECT_SERVICE_INT_COST">"c3455"</definedName>
    <definedName name="IQ_OPEB_DECREASE_EFFECT_SERVICE_INT_COST_DOM">"c3453"</definedName>
    <definedName name="IQ_OPEB_DECREASE_EFFECT_SERVICE_INT_COST_FOREIGN">"c3454"</definedName>
    <definedName name="IQ_OPEB_DISC_RATE_MAX">"c3422"</definedName>
    <definedName name="IQ_OPEB_DISC_RATE_MAX_DOM">"c3420"</definedName>
    <definedName name="IQ_OPEB_DISC_RATE_MAX_FOREIGN">"c3421"</definedName>
    <definedName name="IQ_OPEB_DISC_RATE_MIN">"c3419"</definedName>
    <definedName name="IQ_OPEB_DISC_RATE_MIN_DOM">"c3417"</definedName>
    <definedName name="IQ_OPEB_DISC_RATE_MIN_FOREIGN">"c3418"</definedName>
    <definedName name="IQ_OPEB_EST_BENEFIT_1YR">"c3287"</definedName>
    <definedName name="IQ_OPEB_EST_BENEFIT_1YR_DOM">"c3285"</definedName>
    <definedName name="IQ_OPEB_EST_BENEFIT_1YR_FOREIGN">"c3286"</definedName>
    <definedName name="IQ_OPEB_EST_BENEFIT_2YR">"c3290"</definedName>
    <definedName name="IQ_OPEB_EST_BENEFIT_2YR_DOM">"c3288"</definedName>
    <definedName name="IQ_OPEB_EST_BENEFIT_2YR_FOREIGN">"c3289"</definedName>
    <definedName name="IQ_OPEB_EST_BENEFIT_3YR">"c3293"</definedName>
    <definedName name="IQ_OPEB_EST_BENEFIT_3YR_DOM">"c3291"</definedName>
    <definedName name="IQ_OPEB_EST_BENEFIT_3YR_FOREIGN">"c3292"</definedName>
    <definedName name="IQ_OPEB_EST_BENEFIT_4YR">"c3296"</definedName>
    <definedName name="IQ_OPEB_EST_BENEFIT_4YR_DOM">"c3294"</definedName>
    <definedName name="IQ_OPEB_EST_BENEFIT_4YR_FOREIGN">"c3295"</definedName>
    <definedName name="IQ_OPEB_EST_BENEFIT_5YR">"c3299"</definedName>
    <definedName name="IQ_OPEB_EST_BENEFIT_5YR_DOM">"c3297"</definedName>
    <definedName name="IQ_OPEB_EST_BENEFIT_5YR_FOREIGN">"c3298"</definedName>
    <definedName name="IQ_OPEB_EST_BENEFIT_AFTER5">"c3302"</definedName>
    <definedName name="IQ_OPEB_EST_BENEFIT_AFTER5_DOM">"c3300"</definedName>
    <definedName name="IQ_OPEB_EST_BENEFIT_AFTER5_FOREIGN">"c3301"</definedName>
    <definedName name="IQ_OPEB_EXP_RATE_RETURN_MAX">"c3434"</definedName>
    <definedName name="IQ_OPEB_EXP_RATE_RETURN_MAX_DOM">"c3432"</definedName>
    <definedName name="IQ_OPEB_EXP_RATE_RETURN_MAX_FOREIGN">"c3433"</definedName>
    <definedName name="IQ_OPEB_EXP_RATE_RETURN_MIN">"c3431"</definedName>
    <definedName name="IQ_OPEB_EXP_RATE_RETURN_MIN_DOM">"c3429"</definedName>
    <definedName name="IQ_OPEB_EXP_RATE_RETURN_MIN_FOREIGN">"c3430"</definedName>
    <definedName name="IQ_OPEB_EXP_RETURN">"c3398"</definedName>
    <definedName name="IQ_OPEB_EXP_RETURN_DOM">"c3396"</definedName>
    <definedName name="IQ_OPEB_EXP_RETURN_FOREIGN">"c3397"</definedName>
    <definedName name="IQ_OPEB_HEALTH_COST_TREND_INITIAL">"c3413"</definedName>
    <definedName name="IQ_OPEB_HEALTH_COST_TREND_INITIAL_DOM">"c3411"</definedName>
    <definedName name="IQ_OPEB_HEALTH_COST_TREND_INITIAL_FOREIGN">"c3412"</definedName>
    <definedName name="IQ_OPEB_HEALTH_COST_TREND_ULTIMATE">"c3416"</definedName>
    <definedName name="IQ_OPEB_HEALTH_COST_TREND_ULTIMATE_DOM">"c3414"</definedName>
    <definedName name="IQ_OPEB_HEALTH_COST_TREND_ULTIMATE_FOREIGN">"c3415"</definedName>
    <definedName name="IQ_OPEB_INCREASE_EFFECT_PBO">"c3452"</definedName>
    <definedName name="IQ_OPEB_INCREASE_EFFECT_PBO_DOM">"c3450"</definedName>
    <definedName name="IQ_OPEB_INCREASE_EFFECT_PBO_FOREIGN">"c3451"</definedName>
    <definedName name="IQ_OPEB_INCREASE_EFFECT_SERVICE_INT_COST">"c3449"</definedName>
    <definedName name="IQ_OPEB_INCREASE_EFFECT_SERVICE_INT_COST_DOM">"c3447"</definedName>
    <definedName name="IQ_OPEB_INCREASE_EFFECT_SERVICE_INT_COST_FOREIGN">"c3448"</definedName>
    <definedName name="IQ_OPEB_INTAN_ASSETS">"c3311"</definedName>
    <definedName name="IQ_OPEB_INTAN_ASSETS_DOM">"c3309"</definedName>
    <definedName name="IQ_OPEB_INTAN_ASSETS_FOREIGN">"c3310"</definedName>
    <definedName name="IQ_OPEB_INTEREST_COST">"c3395"</definedName>
    <definedName name="IQ_OPEB_INTEREST_COST_DOM">"c3393"</definedName>
    <definedName name="IQ_OPEB_INTEREST_COST_FOREIGN">"c3394"</definedName>
    <definedName name="IQ_OPEB_NET_ASSET_RECOG">"c3326"</definedName>
    <definedName name="IQ_OPEB_NET_ASSET_RECOG_DOM">"c3324"</definedName>
    <definedName name="IQ_OPEB_NET_ASSET_RECOG_FOREIGN">"c3325"</definedName>
    <definedName name="IQ_OPEB_OBLIGATION_ACCUMULATED">"c3407"</definedName>
    <definedName name="IQ_OPEB_OBLIGATION_ACCUMULATED_DOM">"c3405"</definedName>
    <definedName name="IQ_OPEB_OBLIGATION_ACCUMULATED_FOREIGN">"c3406"</definedName>
    <definedName name="IQ_OPEB_OBLIGATION_ACQ">"c3380"</definedName>
    <definedName name="IQ_OPEB_OBLIGATION_ACQ_DOM">"c3378"</definedName>
    <definedName name="IQ_OPEB_OBLIGATION_ACQ_FOREIGN">"c3379"</definedName>
    <definedName name="IQ_OPEB_OBLIGATION_ACTUARIAL_GAIN_LOSS">"c3371"</definedName>
    <definedName name="IQ_OPEB_OBLIGATION_ACTUARIAL_GAIN_LOSS_DOM">"c3369"</definedName>
    <definedName name="IQ_OPEB_OBLIGATION_ACTUARIAL_GAIN_LOSS_FOREIGN">"c3370"</definedName>
    <definedName name="IQ_OPEB_OBLIGATION_BEG">"c3359"</definedName>
    <definedName name="IQ_OPEB_OBLIGATION_BEG_DOM">"c3357"</definedName>
    <definedName name="IQ_OPEB_OBLIGATION_BEG_FOREIGN">"c3358"</definedName>
    <definedName name="IQ_OPEB_OBLIGATION_CURTAIL">"c3383"</definedName>
    <definedName name="IQ_OPEB_OBLIGATION_CURTAIL_DOM">"c3381"</definedName>
    <definedName name="IQ_OPEB_OBLIGATION_CURTAIL_FOREIGN">"c3382"</definedName>
    <definedName name="IQ_OPEB_OBLIGATION_EMPLOYEE_CONTRIBUTIONS">"c3368"</definedName>
    <definedName name="IQ_OPEB_OBLIGATION_EMPLOYEE_CONTRIBUTIONS_DOM">"c3366"</definedName>
    <definedName name="IQ_OPEB_OBLIGATION_EMPLOYEE_CONTRIBUTIONS_FOREIGN">"c3367"</definedName>
    <definedName name="IQ_OPEB_OBLIGATION_FX_ADJ">"c3377"</definedName>
    <definedName name="IQ_OPEB_OBLIGATION_FX_ADJ_DOM">"c3375"</definedName>
    <definedName name="IQ_OPEB_OBLIGATION_FX_ADJ_FOREIGN">"c3376"</definedName>
    <definedName name="IQ_OPEB_OBLIGATION_INTEREST_COST">"c3365"</definedName>
    <definedName name="IQ_OPEB_OBLIGATION_INTEREST_COST_DOM">"c3363"</definedName>
    <definedName name="IQ_OPEB_OBLIGATION_INTEREST_COST_FOREIGN">"c3364"</definedName>
    <definedName name="IQ_OPEB_OBLIGATION_OTHER_PLAN_ADJ">"c3386"</definedName>
    <definedName name="IQ_OPEB_OBLIGATION_OTHER_PLAN_ADJ_DOM">"c3384"</definedName>
    <definedName name="IQ_OPEB_OBLIGATION_OTHER_PLAN_ADJ_FOREIGN">"c3385"</definedName>
    <definedName name="IQ_OPEB_OBLIGATION_PAID">"c3374"</definedName>
    <definedName name="IQ_OPEB_OBLIGATION_PAID_DOM">"c3372"</definedName>
    <definedName name="IQ_OPEB_OBLIGATION_PAID_FOREIGN">"c3373"</definedName>
    <definedName name="IQ_OPEB_OBLIGATION_PROJECTED">"c3389"</definedName>
    <definedName name="IQ_OPEB_OBLIGATION_PROJECTED_DOM">"c3387"</definedName>
    <definedName name="IQ_OPEB_OBLIGATION_PROJECTED_FOREIGN">"c3388"</definedName>
    <definedName name="IQ_OPEB_OBLIGATION_SERVICE_COST">"c3362"</definedName>
    <definedName name="IQ_OPEB_OBLIGATION_SERVICE_COST_DOM">"c3360"</definedName>
    <definedName name="IQ_OPEB_OBLIGATION_SERVICE_COST_FOREIGN">"c3361"</definedName>
    <definedName name="IQ_OPEB_OTHER">"c3317"</definedName>
    <definedName name="IQ_OPEB_OTHER_ADJ">"c3323"</definedName>
    <definedName name="IQ_OPEB_OTHER_ADJ_DOM">"c3321"</definedName>
    <definedName name="IQ_OPEB_OTHER_ADJ_FOREIGN">"c3322"</definedName>
    <definedName name="IQ_OPEB_OTHER_COST">"c3401"</definedName>
    <definedName name="IQ_OPEB_OTHER_COST_DOM">"c3399"</definedName>
    <definedName name="IQ_OPEB_OTHER_COST_FOREIGN">"c3400"</definedName>
    <definedName name="IQ_OPEB_OTHER_DOM">"c3315"</definedName>
    <definedName name="IQ_OPEB_OTHER_FOREIGN">"c3316"</definedName>
    <definedName name="IQ_OPEB_PBO_ASSUMED_RATE_RET_MAX">"c3440"</definedName>
    <definedName name="IQ_OPEB_PBO_ASSUMED_RATE_RET_MAX_DOM">"c3438"</definedName>
    <definedName name="IQ_OPEB_PBO_ASSUMED_RATE_RET_MAX_FOREIGN">"c3439"</definedName>
    <definedName name="IQ_OPEB_PBO_ASSUMED_RATE_RET_MIN">"c3437"</definedName>
    <definedName name="IQ_OPEB_PBO_ASSUMED_RATE_RET_MIN_DOM">"c3435"</definedName>
    <definedName name="IQ_OPEB_PBO_ASSUMED_RATE_RET_MIN_FOREIGN">"c3436"</definedName>
    <definedName name="IQ_OPEB_PBO_RATE_COMP_INCREASE_MAX">"c3446"</definedName>
    <definedName name="IQ_OPEB_PBO_RATE_COMP_INCREASE_MAX_DOM">"c3444"</definedName>
    <definedName name="IQ_OPEB_PBO_RATE_COMP_INCREASE_MAX_FOREIGN">"c3445"</definedName>
    <definedName name="IQ_OPEB_PBO_RATE_COMP_INCREASE_MIN">"c3443"</definedName>
    <definedName name="IQ_OPEB_PBO_RATE_COMP_INCREASE_MIN_DOM">"c3441"</definedName>
    <definedName name="IQ_OPEB_PBO_RATE_COMP_INCREASE_MIN_FOREIGN">"c3442"</definedName>
    <definedName name="IQ_OPEB_PREPAID_COST">"c3305"</definedName>
    <definedName name="IQ_OPEB_PREPAID_COST_DOM">"c3303"</definedName>
    <definedName name="IQ_OPEB_PREPAID_COST_FOREIGN">"c3304"</definedName>
    <definedName name="IQ_OPEB_RATE_COMP_INCREASE_MAX">"c3428"</definedName>
    <definedName name="IQ_OPEB_RATE_COMP_INCREASE_MAX_DOM">"c3426"</definedName>
    <definedName name="IQ_OPEB_RATE_COMP_INCREASE_MAX_FOREIGN">"c3427"</definedName>
    <definedName name="IQ_OPEB_RATE_COMP_INCREASE_MIN">"c3425"</definedName>
    <definedName name="IQ_OPEB_RATE_COMP_INCREASE_MIN_DOM">"c3423"</definedName>
    <definedName name="IQ_OPEB_RATE_COMP_INCREASE_MIN_FOREIGN">"c3424"</definedName>
    <definedName name="IQ_OPEB_SERVICE_COST">"c3392"</definedName>
    <definedName name="IQ_OPEB_SERVICE_COST_DOM">"c3390"</definedName>
    <definedName name="IQ_OPEB_SERVICE_COST_FOREIGN">"c3391"</definedName>
    <definedName name="IQ_OPEB_TOTAL_COST">"c3404"</definedName>
    <definedName name="IQ_OPEB_TOTAL_COST_DOM">"c3402"</definedName>
    <definedName name="IQ_OPEB_TOTAL_COST_FOREIGN">"c3403"</definedName>
    <definedName name="IQ_OPEB_UNRECOG_PRIOR">"c3320"</definedName>
    <definedName name="IQ_OPEB_UNRECOG_PRIOR_DOM">"c3318"</definedName>
    <definedName name="IQ_OPEB_UNRECOG_PRIOR_FOREIGN">"c3319"</definedName>
    <definedName name="IQ_OPENED55">1</definedName>
    <definedName name="IQ_OPENPRICE">"c848"</definedName>
    <definedName name="IQ_OPER_INC">"c849"</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REO_1_4_RESIDENTIAL_FDIC">"c6454"</definedName>
    <definedName name="IQ_OREO_COMMERCIAL_RE_FDIC">"c6456"</definedName>
    <definedName name="IQ_OREO_CONSTRUCTION_DEVELOPMENT_FDIC">"c6457"</definedName>
    <definedName name="IQ_OREO_FARMLAND_FDIC">"c6458"</definedName>
    <definedName name="IQ_OREO_FOREIGN_FDIC">"c6460"</definedName>
    <definedName name="IQ_OREO_MULTI_FAMILY_RESIDENTIAL_FDIC">"c6455"</definedName>
    <definedName name="IQ_OTHER_ADJUST_GROSS_LOANS">"c859"</definedName>
    <definedName name="IQ_OTHER_AMORT_BR">"c5566"</definedName>
    <definedName name="IQ_OTHER_ASSETS">"c860"</definedName>
    <definedName name="IQ_OTHER_ASSETS_BNK">"c861"</definedName>
    <definedName name="IQ_OTHER_ASSETS_BR">"c862"</definedName>
    <definedName name="IQ_OTHER_ASSETS_FDIC">"c6338"</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BORROWED_FUNDS_FDIC">"c6345"</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OMPREHENSIVE_INCOME_FDIC">"c6503"</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DEPOSITORY_INSTITUTIONS_LOANS_FDIC">"c6436"</definedName>
    <definedName name="IQ_OTHER_DEPOSITORY_INSTITUTIONS_TOTAL_LOANS_FOREIGN_FDIC">"c6442"</definedName>
    <definedName name="IQ_OTHER_DOMESTIC_DEBT_SECURITIES_FDIC">"c6302"</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SURANCE_FEES_FDIC">"c6672"</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TANGIBLE_FDIC">"c6337"</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IABILITIES_FDIC">"c6347"</definedName>
    <definedName name="IQ_OTHER_LOANS">"c945"</definedName>
    <definedName name="IQ_OTHER_LOANS_CHARGE_OFFS_FDIC">"c6601"</definedName>
    <definedName name="IQ_OTHER_LOANS_FOREIGN_FDIC">"c6446"</definedName>
    <definedName name="IQ_OTHER_LOANS_LEASES_FDIC">"c6322"</definedName>
    <definedName name="IQ_OTHER_LOANS_NET_CHARGE_OFFS_FDIC">"c6639"</definedName>
    <definedName name="IQ_OTHER_LOANS_RECOVERIES_FDIC">"c6620"</definedName>
    <definedName name="IQ_OTHER_LOANS_TOTAL_FDIC">"c6432"</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FDIC">"c6578"</definedName>
    <definedName name="IQ_OTHER_NON_INT_EXP_TOTAL">"c954"</definedName>
    <definedName name="IQ_OTHER_NON_INT_EXPENSE_FDIC">"c6679"</definedName>
    <definedName name="IQ_OTHER_NON_INT_INC">"c955"</definedName>
    <definedName name="IQ_OTHER_NON_INT_INC_FDIC">"c6676"</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FF_BS_LIAB_FDIC">"c6533"</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_OWNED_FDIC">"c6330"</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AVINGS_DEPOSITS_FDIC">"c6554"</definedName>
    <definedName name="IQ_OTHER_STRIKE_PRICE_GRANTED">"c2692"</definedName>
    <definedName name="IQ_OTHER_TRANSACTIONS_FDIC">"c6504"</definedName>
    <definedName name="IQ_OTHER_UNDRAWN">"c2522"</definedName>
    <definedName name="IQ_OTHER_UNUSED_COMMITMENTS_FDIC">"c6530"</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"c2127"</definedName>
    <definedName name="IQ_OVER_FIFETEEN_YEAR_MORTGAGE_PASS_THROUGHS_FDIC">"c6416"</definedName>
    <definedName name="IQ_OVER_FIFTEEN_YEAR_FIXED_AND_FLOATING_RATE_FDIC">"c6424"</definedName>
    <definedName name="IQ_OVER_THREE_YEARS_FDIC">"c6418"</definedName>
    <definedName name="IQ_OWNERSHIP">"c2160"</definedName>
    <definedName name="IQ_PART_TIME">"c1024"</definedName>
    <definedName name="IQ_PARTICIPATION_POOLS_RESIDENTIAL_MORTGAGES_FDIC">"c6403"</definedName>
    <definedName name="IQ_PAST_DUE_30_1_4_FAMILY_LOANS_FDIC">"c6693"</definedName>
    <definedName name="IQ_PAST_DUE_30_AUTO_LOANS_FDIC">"c6687"</definedName>
    <definedName name="IQ_PAST_DUE_30_CL_LOANS_FDIC">"c6688"</definedName>
    <definedName name="IQ_PAST_DUE_30_CREDIT_CARDS_RECEIVABLES_FDIC">"c6690"</definedName>
    <definedName name="IQ_PAST_DUE_30_HOME_EQUITY_LINES_FDIC">"c6691"</definedName>
    <definedName name="IQ_PAST_DUE_30_OTHER_CONSUMER_LOANS_FDIC">"c6689"</definedName>
    <definedName name="IQ_PAST_DUE_30_OTHER_LOANS_FDIC">"c6692"</definedName>
    <definedName name="IQ_PAST_DUE_90_1_4_FAMILY_LOANS_FDIC">"c6700"</definedName>
    <definedName name="IQ_PAST_DUE_90_AUTO_LOANS_FDIC">"c6694"</definedName>
    <definedName name="IQ_PAST_DUE_90_CL_LOANS_FDIC">"c6695"</definedName>
    <definedName name="IQ_PAST_DUE_90_CREDIT_CARDS_RECEIVABLES_FDIC">"c6697"</definedName>
    <definedName name="IQ_PAST_DUE_90_HOME_EQUITY_LINES_FDIC">"c6698"</definedName>
    <definedName name="IQ_PAST_DUE_90_OTHER_CONSUMER_LOANS_FDIC">"c6696"</definedName>
    <definedName name="IQ_PAST_DUE_90_OTHER_LOANS_FDIC">"c6699"</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NSION_ACCRUED_LIAB">"c3134"</definedName>
    <definedName name="IQ_PENSION_ACCRUED_LIAB_DOM">"c3132"</definedName>
    <definedName name="IQ_PENSION_ACCRUED_LIAB_FOREIGN">"c3133"</definedName>
    <definedName name="IQ_PENSION_ACCUM_OTHER_CI">"c3140"</definedName>
    <definedName name="IQ_PENSION_ACCUM_OTHER_CI_DOM">"c3138"</definedName>
    <definedName name="IQ_PENSION_ACCUM_OTHER_CI_FOREIGN">"c3139"</definedName>
    <definedName name="IQ_PENSION_ACCUMULATED_OBLIGATION">"c3570"</definedName>
    <definedName name="IQ_PENSION_ACCUMULATED_OBLIGATION_DOMESTIC">"c3568"</definedName>
    <definedName name="IQ_PENSION_ACCUMULATED_OBLIGATION_FOREIGN">"c3569"</definedName>
    <definedName name="IQ_PENSION_ASSETS">"c3182"</definedName>
    <definedName name="IQ_PENSION_ASSETS_ACQ">"c3173"</definedName>
    <definedName name="IQ_PENSION_ASSETS_ACQ_DOM">"c3171"</definedName>
    <definedName name="IQ_PENSION_ASSETS_ACQ_FOREIGN">"c3172"</definedName>
    <definedName name="IQ_PENSION_ASSETS_ACTUAL_RETURN">"c3158"</definedName>
    <definedName name="IQ_PENSION_ASSETS_ACTUAL_RETURN_DOM">"c3156"</definedName>
    <definedName name="IQ_PENSION_ASSETS_ACTUAL_RETURN_FOREIGN">"c3157"</definedName>
    <definedName name="IQ_PENSION_ASSETS_BEG">"c3155"</definedName>
    <definedName name="IQ_PENSION_ASSETS_BEG_DOM">"c3153"</definedName>
    <definedName name="IQ_PENSION_ASSETS_BEG_FOREIGN">"c3154"</definedName>
    <definedName name="IQ_PENSION_ASSETS_BENEFITS_PAID">"c3167"</definedName>
    <definedName name="IQ_PENSION_ASSETS_BENEFITS_PAID_DOM">"c3165"</definedName>
    <definedName name="IQ_PENSION_ASSETS_BENEFITS_PAID_FOREIGN">"c3166"</definedName>
    <definedName name="IQ_PENSION_ASSETS_CURTAIL">"c3176"</definedName>
    <definedName name="IQ_PENSION_ASSETS_CURTAIL_DOM">"c3174"</definedName>
    <definedName name="IQ_PENSION_ASSETS_CURTAIL_FOREIGN">"c3175"</definedName>
    <definedName name="IQ_PENSION_ASSETS_DOM">"c3180"</definedName>
    <definedName name="IQ_PENSION_ASSETS_EMPLOYER_CONTRIBUTIONS">"c3161"</definedName>
    <definedName name="IQ_PENSION_ASSETS_EMPLOYER_CONTRIBUTIONS_DOM">"c3159"</definedName>
    <definedName name="IQ_PENSION_ASSETS_EMPLOYER_CONTRIBUTIONS_FOREIGN">"c3160"</definedName>
    <definedName name="IQ_PENSION_ASSETS_FOREIGN">"c3181"</definedName>
    <definedName name="IQ_PENSION_ASSETS_FX_ADJ">"c3170"</definedName>
    <definedName name="IQ_PENSION_ASSETS_FX_ADJ_DOM">"c3168"</definedName>
    <definedName name="IQ_PENSION_ASSETS_FX_ADJ_FOREIGN">"c3169"</definedName>
    <definedName name="IQ_PENSION_ASSETS_OTHER_PLAN_ADJ">"c3179"</definedName>
    <definedName name="IQ_PENSION_ASSETS_OTHER_PLAN_ADJ_DOM">"c3177"</definedName>
    <definedName name="IQ_PENSION_ASSETS_OTHER_PLAN_ADJ_FOREIGN">"c3178"</definedName>
    <definedName name="IQ_PENSION_ASSETS_PARTICIP_CONTRIBUTIONS">"c3164"</definedName>
    <definedName name="IQ_PENSION_ASSETS_PARTICIP_CONTRIBUTIONS_DOM">"c3162"</definedName>
    <definedName name="IQ_PENSION_ASSETS_PARTICIP_CONTRIBUTIONS_FOREIGN">"c3163"</definedName>
    <definedName name="IQ_PENSION_BENEFIT_INFO_DATE">"c3230"</definedName>
    <definedName name="IQ_PENSION_BENEFIT_INFO_DATE_DOM">"c3228"</definedName>
    <definedName name="IQ_PENSION_BENEFIT_INFO_DATE_FOREIGN">"c3229"</definedName>
    <definedName name="IQ_PENSION_BREAKDOWN_EQ">"c3101"</definedName>
    <definedName name="IQ_PENSION_BREAKDOWN_EQ_DOM">"c3099"</definedName>
    <definedName name="IQ_PENSION_BREAKDOWN_EQ_FOREIGN">"c3100"</definedName>
    <definedName name="IQ_PENSION_BREAKDOWN_FI">"c3104"</definedName>
    <definedName name="IQ_PENSION_BREAKDOWN_FI_DOM">"c3102"</definedName>
    <definedName name="IQ_PENSION_BREAKDOWN_FI_FOREIGN">"c3103"</definedName>
    <definedName name="IQ_PENSION_BREAKDOWN_OTHER">"c3110"</definedName>
    <definedName name="IQ_PENSION_BREAKDOWN_OTHER_DOM">"c3108"</definedName>
    <definedName name="IQ_PENSION_BREAKDOWN_OTHER_FOREIGN">"c3109"</definedName>
    <definedName name="IQ_PENSION_BREAKDOWN_PCT_EQ">"c3089"</definedName>
    <definedName name="IQ_PENSION_BREAKDOWN_PCT_EQ_DOM">"c3087"</definedName>
    <definedName name="IQ_PENSION_BREAKDOWN_PCT_EQ_FOREIGN">"c3088"</definedName>
    <definedName name="IQ_PENSION_BREAKDOWN_PCT_FI">"c3092"</definedName>
    <definedName name="IQ_PENSION_BREAKDOWN_PCT_FI_DOM">"c3090"</definedName>
    <definedName name="IQ_PENSION_BREAKDOWN_PCT_FI_FOREIGN">"c3091"</definedName>
    <definedName name="IQ_PENSION_BREAKDOWN_PCT_OTHER">"c3098"</definedName>
    <definedName name="IQ_PENSION_BREAKDOWN_PCT_OTHER_DOM">"c3096"</definedName>
    <definedName name="IQ_PENSION_BREAKDOWN_PCT_OTHER_FOREIGN">"c3097"</definedName>
    <definedName name="IQ_PENSION_BREAKDOWN_PCT_RE">"c3095"</definedName>
    <definedName name="IQ_PENSION_BREAKDOWN_PCT_RE_DOM">"c3093"</definedName>
    <definedName name="IQ_PENSION_BREAKDOWN_PCT_RE_FOREIGN">"c3094"</definedName>
    <definedName name="IQ_PENSION_BREAKDOWN_RE">"c3107"</definedName>
    <definedName name="IQ_PENSION_BREAKDOWN_RE_DOM">"c3105"</definedName>
    <definedName name="IQ_PENSION_BREAKDOWN_RE_FOREIGN">"c3106"</definedName>
    <definedName name="IQ_PENSION_CONTRIBUTION_TOTAL_COST">"c3559"</definedName>
    <definedName name="IQ_PENSION_DISC_RATE_MAX">"c3236"</definedName>
    <definedName name="IQ_PENSION_DISC_RATE_MAX_DOM">"c3234"</definedName>
    <definedName name="IQ_PENSION_DISC_RATE_MAX_FOREIGN">"c3235"</definedName>
    <definedName name="IQ_PENSION_DISC_RATE_MIN">"c3233"</definedName>
    <definedName name="IQ_PENSION_DISC_RATE_MIN_DOM">"c3231"</definedName>
    <definedName name="IQ_PENSION_DISC_RATE_MIN_FOREIGN">"c3232"</definedName>
    <definedName name="IQ_PENSION_DISCOUNT_RATE_DOMESTIC">"c3573"</definedName>
    <definedName name="IQ_PENSION_DISCOUNT_RATE_FOREIGN">"c3574"</definedName>
    <definedName name="IQ_PENSION_EST_BENEFIT_1YR">"c3113"</definedName>
    <definedName name="IQ_PENSION_EST_BENEFIT_1YR_DOM">"c3111"</definedName>
    <definedName name="IQ_PENSION_EST_BENEFIT_1YR_FOREIGN">"c3112"</definedName>
    <definedName name="IQ_PENSION_EST_BENEFIT_2YR">"c3116"</definedName>
    <definedName name="IQ_PENSION_EST_BENEFIT_2YR_DOM">"c3114"</definedName>
    <definedName name="IQ_PENSION_EST_BENEFIT_2YR_FOREIGN">"c3115"</definedName>
    <definedName name="IQ_PENSION_EST_BENEFIT_3YR">"c3119"</definedName>
    <definedName name="IQ_PENSION_EST_BENEFIT_3YR_DOM">"c3117"</definedName>
    <definedName name="IQ_PENSION_EST_BENEFIT_3YR_FOREIGN">"c3118"</definedName>
    <definedName name="IQ_PENSION_EST_BENEFIT_4YR">"c3122"</definedName>
    <definedName name="IQ_PENSION_EST_BENEFIT_4YR_DOM">"c3120"</definedName>
    <definedName name="IQ_PENSION_EST_BENEFIT_4YR_FOREIGN">"c3121"</definedName>
    <definedName name="IQ_PENSION_EST_BENEFIT_5YR">"c3125"</definedName>
    <definedName name="IQ_PENSION_EST_BENEFIT_5YR_DOM">"c3123"</definedName>
    <definedName name="IQ_PENSION_EST_BENEFIT_5YR_FOREIGN">"c3124"</definedName>
    <definedName name="IQ_PENSION_EST_BENEFIT_AFTER5">"c3128"</definedName>
    <definedName name="IQ_PENSION_EST_BENEFIT_AFTER5_DOM">"c3126"</definedName>
    <definedName name="IQ_PENSION_EST_BENEFIT_AFTER5_FOREIGN">"c3127"</definedName>
    <definedName name="IQ_PENSION_EST_CONTRIBUTIONS_NEXTYR">"c3218"</definedName>
    <definedName name="IQ_PENSION_EST_CONTRIBUTIONS_NEXTYR_DOM">"c3216"</definedName>
    <definedName name="IQ_PENSION_EST_CONTRIBUTIONS_NEXTYR_FOREIGN">"c3217"</definedName>
    <definedName name="IQ_PENSION_EXP_RATE_RETURN_MAX">"c3248"</definedName>
    <definedName name="IQ_PENSION_EXP_RATE_RETURN_MAX_DOM">"c3246"</definedName>
    <definedName name="IQ_PENSION_EXP_RATE_RETURN_MAX_FOREIGN">"c3247"</definedName>
    <definedName name="IQ_PENSION_EXP_RATE_RETURN_MIN">"c3245"</definedName>
    <definedName name="IQ_PENSION_EXP_RATE_RETURN_MIN_DOM">"c3243"</definedName>
    <definedName name="IQ_PENSION_EXP_RATE_RETURN_MIN_FOREIGN">"c3244"</definedName>
    <definedName name="IQ_PENSION_EXP_RETURN_DOMESTIC">"c3571"</definedName>
    <definedName name="IQ_PENSION_EXP_RETURN_FOREIGN">"c3572"</definedName>
    <definedName name="IQ_PENSION_INTAN_ASSETS">"c3137"</definedName>
    <definedName name="IQ_PENSION_INTAN_ASSETS_DOM">"c3135"</definedName>
    <definedName name="IQ_PENSION_INTAN_ASSETS_FOREIGN">"c3136"</definedName>
    <definedName name="IQ_PENSION_INTEREST_COST">"c3582"</definedName>
    <definedName name="IQ_PENSION_INTEREST_COST_DOM">"c3580"</definedName>
    <definedName name="IQ_PENSION_INTEREST_COST_FOREIGN">"c3581"</definedName>
    <definedName name="IQ_PENSION_NET_ASSET_RECOG">"c3152"</definedName>
    <definedName name="IQ_PENSION_NET_ASSET_RECOG_DOM">"c3150"</definedName>
    <definedName name="IQ_PENSION_NET_ASSET_RECOG_FOREIGN">"c3151"</definedName>
    <definedName name="IQ_PENSION_OBLIGATION_ACQ">"c3206"</definedName>
    <definedName name="IQ_PENSION_OBLIGATION_ACQ_DOM">"c3204"</definedName>
    <definedName name="IQ_PENSION_OBLIGATION_ACQ_FOREIGN">"c3205"</definedName>
    <definedName name="IQ_PENSION_OBLIGATION_ACTUARIAL_GAIN_LOSS">"c3197"</definedName>
    <definedName name="IQ_PENSION_OBLIGATION_ACTUARIAL_GAIN_LOSS_DOM">"c3195"</definedName>
    <definedName name="IQ_PENSION_OBLIGATION_ACTUARIAL_GAIN_LOSS_FOREIGN">"c3196"</definedName>
    <definedName name="IQ_PENSION_OBLIGATION_BEG">"c3185"</definedName>
    <definedName name="IQ_PENSION_OBLIGATION_BEG_DOM">"c3183"</definedName>
    <definedName name="IQ_PENSION_OBLIGATION_BEG_FOREIGN">"c3184"</definedName>
    <definedName name="IQ_PENSION_OBLIGATION_CURTAIL">"c3209"</definedName>
    <definedName name="IQ_PENSION_OBLIGATION_CURTAIL_DOM">"c3207"</definedName>
    <definedName name="IQ_PENSION_OBLIGATION_CURTAIL_FOREIGN">"c3208"</definedName>
    <definedName name="IQ_PENSION_OBLIGATION_EMPLOYEE_CONTRIBUTIONS">"c3194"</definedName>
    <definedName name="IQ_PENSION_OBLIGATION_EMPLOYEE_CONTRIBUTIONS_DOM">"c3192"</definedName>
    <definedName name="IQ_PENSION_OBLIGATION_EMPLOYEE_CONTRIBUTIONS_FOREIGN">"c3193"</definedName>
    <definedName name="IQ_PENSION_OBLIGATION_FX_ADJ">"c3203"</definedName>
    <definedName name="IQ_PENSION_OBLIGATION_FX_ADJ_DOM">"c3201"</definedName>
    <definedName name="IQ_PENSION_OBLIGATION_FX_ADJ_FOREIGN">"c3202"</definedName>
    <definedName name="IQ_PENSION_OBLIGATION_INTEREST_COST">"c3191"</definedName>
    <definedName name="IQ_PENSION_OBLIGATION_INTEREST_COST_DOM">"c3189"</definedName>
    <definedName name="IQ_PENSION_OBLIGATION_INTEREST_COST_FOREIGN">"c3190"</definedName>
    <definedName name="IQ_PENSION_OBLIGATION_OTHER_COST">"c3555"</definedName>
    <definedName name="IQ_PENSION_OBLIGATION_OTHER_COST_DOM">"c3553"</definedName>
    <definedName name="IQ_PENSION_OBLIGATION_OTHER_COST_FOREIGN">"c3554"</definedName>
    <definedName name="IQ_PENSION_OBLIGATION_OTHER_PLAN_ADJ">"c3212"</definedName>
    <definedName name="IQ_PENSION_OBLIGATION_OTHER_PLAN_ADJ_DOM">"c3210"</definedName>
    <definedName name="IQ_PENSION_OBLIGATION_OTHER_PLAN_ADJ_FOREIGN">"c3211"</definedName>
    <definedName name="IQ_PENSION_OBLIGATION_PAID">"c3200"</definedName>
    <definedName name="IQ_PENSION_OBLIGATION_PAID_DOM">"c3198"</definedName>
    <definedName name="IQ_PENSION_OBLIGATION_PAID_FOREIGN">"c3199"</definedName>
    <definedName name="IQ_PENSION_OBLIGATION_PROJECTED">"c3215"</definedName>
    <definedName name="IQ_PENSION_OBLIGATION_PROJECTED_DOM">"c3213"</definedName>
    <definedName name="IQ_PENSION_OBLIGATION_PROJECTED_FOREIGN">"c3214"</definedName>
    <definedName name="IQ_PENSION_OBLIGATION_ROA">"c3552"</definedName>
    <definedName name="IQ_PENSION_OBLIGATION_ROA_DOM">"c3550"</definedName>
    <definedName name="IQ_PENSION_OBLIGATION_ROA_FOREIGN">"c3551"</definedName>
    <definedName name="IQ_PENSION_OBLIGATION_SERVICE_COST">"c3188"</definedName>
    <definedName name="IQ_PENSION_OBLIGATION_SERVICE_COST_DOM">"c3186"</definedName>
    <definedName name="IQ_PENSION_OBLIGATION_SERVICE_COST_FOREIGN">"c3187"</definedName>
    <definedName name="IQ_PENSION_OBLIGATION_TOTAL_COST">"c3558"</definedName>
    <definedName name="IQ_PENSION_OBLIGATION_TOTAL_COST_DOM">"c3556"</definedName>
    <definedName name="IQ_PENSION_OBLIGATION_TOTAL_COST_FOREIGN">"c3557"</definedName>
    <definedName name="IQ_PENSION_OTHER">"c3143"</definedName>
    <definedName name="IQ_PENSION_OTHER_ADJ">"c3149"</definedName>
    <definedName name="IQ_PENSION_OTHER_ADJ_DOM">"c3147"</definedName>
    <definedName name="IQ_PENSION_OTHER_ADJ_FOREIGN">"c3148"</definedName>
    <definedName name="IQ_PENSION_OTHER_DOM">"c3141"</definedName>
    <definedName name="IQ_PENSION_OTHER_FOREIGN">"c3142"</definedName>
    <definedName name="IQ_PENSION_PBO_ASSUMED_RATE_RET_MAX">"c3254"</definedName>
    <definedName name="IQ_PENSION_PBO_ASSUMED_RATE_RET_MAX_DOM">"c3252"</definedName>
    <definedName name="IQ_PENSION_PBO_ASSUMED_RATE_RET_MAX_FOREIGN">"c3253"</definedName>
    <definedName name="IQ_PENSION_PBO_ASSUMED_RATE_RET_MIN">"c3251"</definedName>
    <definedName name="IQ_PENSION_PBO_ASSUMED_RATE_RET_MIN_DOM">"c3249"</definedName>
    <definedName name="IQ_PENSION_PBO_ASSUMED_RATE_RET_MIN_FOREIGN">"c3250"</definedName>
    <definedName name="IQ_PENSION_PBO_RATE_COMP_INCREASE_MAX">"c3260"</definedName>
    <definedName name="IQ_PENSION_PBO_RATE_COMP_INCREASE_MAX_DOM">"c3258"</definedName>
    <definedName name="IQ_PENSION_PBO_RATE_COMP_INCREASE_MAX_FOREIGN">"c3259"</definedName>
    <definedName name="IQ_PENSION_PBO_RATE_COMP_INCREASE_MIN">"c3257"</definedName>
    <definedName name="IQ_PENSION_PBO_RATE_COMP_INCREASE_MIN_DOM">"c3255"</definedName>
    <definedName name="IQ_PENSION_PBO_RATE_COMP_INCREASE_MIN_FOREIGN">"c3256"</definedName>
    <definedName name="IQ_PENSION_PREPAID_COST">"c3131"</definedName>
    <definedName name="IQ_PENSION_PREPAID_COST_DOM">"c3129"</definedName>
    <definedName name="IQ_PENSION_PREPAID_COST_FOREIGN">"c3130"</definedName>
    <definedName name="IQ_PENSION_PROJECTED_OBLIGATION">"c3566"</definedName>
    <definedName name="IQ_PENSION_PROJECTED_OBLIGATION_DOMESTIC">"c3564"</definedName>
    <definedName name="IQ_PENSION_PROJECTED_OBLIGATION_FOREIGN">"c3565"</definedName>
    <definedName name="IQ_PENSION_QUART_ADDL_CONTRIBUTIONS_EXP">"c3224"</definedName>
    <definedName name="IQ_PENSION_QUART_ADDL_CONTRIBUTIONS_EXP_DOM">"c3222"</definedName>
    <definedName name="IQ_PENSION_QUART_ADDL_CONTRIBUTIONS_EXP_FOREIGN">"c3223"</definedName>
    <definedName name="IQ_PENSION_QUART_EMPLOYER_CONTRIBUTIONS">"c3221"</definedName>
    <definedName name="IQ_PENSION_QUART_EMPLOYER_CONTRIBUTIONS_DOM">"c3219"</definedName>
    <definedName name="IQ_PENSION_QUART_EMPLOYER_CONTRIBUTIONS_FOREIGN">"c3220"</definedName>
    <definedName name="IQ_PENSION_RATE_COMP_GROWTH_DOMESTIC">"c3575"</definedName>
    <definedName name="IQ_PENSION_RATE_COMP_GROWTH_FOREIGN">"c3576"</definedName>
    <definedName name="IQ_PENSION_RATE_COMP_INCREASE_MAX">"c3242"</definedName>
    <definedName name="IQ_PENSION_RATE_COMP_INCREASE_MAX_DOM">"c3240"</definedName>
    <definedName name="IQ_PENSION_RATE_COMP_INCREASE_MAX_FOREIGN">"c3241"</definedName>
    <definedName name="IQ_PENSION_RATE_COMP_INCREASE_MIN">"c3239"</definedName>
    <definedName name="IQ_PENSION_RATE_COMP_INCREASE_MIN_DOM">"c3237"</definedName>
    <definedName name="IQ_PENSION_RATE_COMP_INCREASE_MIN_FOREIGN">"c3238"</definedName>
    <definedName name="IQ_PENSION_SERVICE_COST">"c3579"</definedName>
    <definedName name="IQ_PENSION_SERVICE_COST_DOM">"c3577"</definedName>
    <definedName name="IQ_PENSION_SERVICE_COST_FOREIGN">"c3578"</definedName>
    <definedName name="IQ_PENSION_TOTAL_ASSETS">"c3563"</definedName>
    <definedName name="IQ_PENSION_TOTAL_ASSETS_DOMESTIC">"c3561"</definedName>
    <definedName name="IQ_PENSION_TOTAL_ASSETS_FOREIGN">"c3562"</definedName>
    <definedName name="IQ_PENSION_TOTAL_EXP">"c3560"</definedName>
    <definedName name="IQ_PENSION_UNFUNDED_ADDL_MIN_LIAB">"c3227"</definedName>
    <definedName name="IQ_PENSION_UNFUNDED_ADDL_MIN_LIAB_DOM">"c3225"</definedName>
    <definedName name="IQ_PENSION_UNFUNDED_ADDL_MIN_LIAB_FOREIGN">"c3226"</definedName>
    <definedName name="IQ_PENSION_UNRECOG_PRIOR">"c3146"</definedName>
    <definedName name="IQ_PENSION_UNRECOG_PRIOR_DOM">"c3144"</definedName>
    <definedName name="IQ_PENSION_UNRECOG_PRIOR_FOREIGN">"c3145"</definedName>
    <definedName name="IQ_PENSION_UV_LIAB">"c3567"</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CENT_INSURED_FDIC">"c6374"</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EDGED_SECURITIES_FDIC">"c6401"</definedName>
    <definedName name="IQ_PLL">"c2114"</definedName>
    <definedName name="IQ_PMT_FREQ">"c2236"</definedName>
    <definedName name="IQ_POISON_PUT_EFFECT_DATE">"c2486"</definedName>
    <definedName name="IQ_POISON_PUT_EXPIRATION_DATE">"c2487"</definedName>
    <definedName name="IQ_POISON_PUT_PRICE">"c2488"</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INCOME_FDIC">"c6581"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FERRED_FDIC">"c6349"</definedName>
    <definedName name="IQ_PREMISES_EQUIPMENT_FDIC">"c6577"</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ETAX_RETURN_ASSETS_FDIC">"c6731"</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INCIPAL_AMT">"c2157"</definedName>
    <definedName name="IQ_PRIVATE_CONST_TOTAL_APR_FC_UNUSED_UNUSED_UNUSED">"c8559"</definedName>
    <definedName name="IQ_PRIVATE_CONST_TOTAL_APR_UNUSED_UNUSED_UNUSED">"c7679"</definedName>
    <definedName name="IQ_PRIVATE_CONST_TOTAL_FC_UNUSED_UNUSED_UNUSED">"c7899"</definedName>
    <definedName name="IQ_PRIVATE_CONST_TOTAL_POP_FC_UNUSED_UNUSED_UNUSED">"c8119"</definedName>
    <definedName name="IQ_PRIVATE_CONST_TOTAL_POP_UNUSED_UNUSED_UNUSED">"c7239"</definedName>
    <definedName name="IQ_PRIVATE_CONST_TOTAL_UNUSED_UNUSED_UNUSED">"c7019"</definedName>
    <definedName name="IQ_PRIVATE_CONST_TOTAL_YOY_FC_UNUSED_UNUSED_UNUSED">"c8339"</definedName>
    <definedName name="IQ_PRIVATE_CONST_TOTAL_YOY_UNUSED_UNUSED_UNUSED">"c7459"</definedName>
    <definedName name="IQ_PRIVATE_RES_CONST_REAL_APR_FC_UNUSED_UNUSED_UNUSED">"c8535"</definedName>
    <definedName name="IQ_PRIVATE_RES_CONST_REAL_APR_UNUSED_UNUSED_UNUSED">"c7655"</definedName>
    <definedName name="IQ_PRIVATE_RES_CONST_REAL_FC_UNUSED_UNUSED_UNUSED">"c7875"</definedName>
    <definedName name="IQ_PRIVATE_RES_CONST_REAL_POP_FC_UNUSED_UNUSED_UNUSED">"c8095"</definedName>
    <definedName name="IQ_PRIVATE_RES_CONST_REAL_POP_UNUSED_UNUSED_UNUSED">"c7215"</definedName>
    <definedName name="IQ_PRIVATE_RES_CONST_REAL_UNUSED_UNUSED_UNUSED">"c6995"</definedName>
    <definedName name="IQ_PRIVATE_RES_CONST_REAL_YOY_FC_UNUSED_UNUSED_UNUSED">"c8315"</definedName>
    <definedName name="IQ_PRIVATE_RES_CONST_REAL_YOY_UNUSED_UNUSED_UNUSED">"c7435"</definedName>
    <definedName name="IQ_PRIVATELY_ISSUED_MORTGAGE_BACKED_SECURITIES_FDIC">"c6407"</definedName>
    <definedName name="IQ_PRIVATELY_ISSUED_MORTGAGE_PASS_THROUGHS_FDIC">"c6405"</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PURCHASE_FOREIGN_CURRENCIES_FDIC">"c6513"</definedName>
    <definedName name="IQ_PURCHASED_OPTION_CONTRACTS_FDIC">"c6510"</definedName>
    <definedName name="IQ_PURCHASED_OPTION_CONTRACTS_FX_RISK_FDIC">"c6515"</definedName>
    <definedName name="IQ_PURCHASED_OPTION_CONTRACTS_NON_FX_IR_FDIC">"c6520"</definedName>
    <definedName name="IQ_PURCHASES_EQUIP_NONRES_SAAR_APR_FC_UNUSED_UNUSED_UNUSED">"c8491"</definedName>
    <definedName name="IQ_PURCHASES_EQUIP_NONRES_SAAR_APR_UNUSED_UNUSED_UNUSED">"c7611"</definedName>
    <definedName name="IQ_PURCHASES_EQUIP_NONRES_SAAR_FC_UNUSED_UNUSED_UNUSED">"c7831"</definedName>
    <definedName name="IQ_PURCHASES_EQUIP_NONRES_SAAR_POP_FC_UNUSED_UNUSED_UNUSED">"c8051"</definedName>
    <definedName name="IQ_PURCHASES_EQUIP_NONRES_SAAR_POP_UNUSED_UNUSED_UNUSED">"c7171"</definedName>
    <definedName name="IQ_PURCHASES_EQUIP_NONRES_SAAR_UNUSED_UNUSED_UNUSED">"c6951"</definedName>
    <definedName name="IQ_PURCHASES_EQUIP_NONRES_SAAR_YOY_FC_UNUSED_UNUSED_UNUSED">"c8271"</definedName>
    <definedName name="IQ_PURCHASES_EQUIP_NONRES_SAAR_YOY_UNUSED_UNUSED_UNUSED">"c7391"</definedName>
    <definedName name="IQ_PUT_DATE_SCHEDULE">"c2483"</definedName>
    <definedName name="IQ_PUT_NOTIFICATION">"c2485"</definedName>
    <definedName name="IQ_PUT_PRICE_SCHEDULE">"c2484"</definedName>
    <definedName name="IQ_QTD">750000</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_FORECLOSURE_FDIC">"c6332"</definedName>
    <definedName name="IQ_RE_INVEST_FDIC">"c6331"</definedName>
    <definedName name="IQ_RE_LOANS_DOMESTIC_CHARGE_OFFS_FDIC">"c6589"</definedName>
    <definedName name="IQ_RE_LOANS_DOMESTIC_FDIC">"c6309"</definedName>
    <definedName name="IQ_RE_LOANS_DOMESTIC_NET_CHARGE_OFFS_FDIC">"c6627"</definedName>
    <definedName name="IQ_RE_LOANS_DOMESTIC_RECOVERIES_FDIC">"c6608"</definedName>
    <definedName name="IQ_RE_LOANS_FDIC">"c6308"</definedName>
    <definedName name="IQ_RE_LOANS_FOREIGN_CHARGE_OFFS_FDIC">"c6595"</definedName>
    <definedName name="IQ_RE_LOANS_FOREIGN_NET_CHARGE_OFFS_FDIC">"c6633"</definedName>
    <definedName name="IQ_RE_LOANS_FOREIGN_RECOVERIES_FDIC">"c6614"</definedName>
    <definedName name="IQ_REAL_ESTATE">"c1093"</definedName>
    <definedName name="IQ_REAL_ESTATE_ASSETS">"c1094"</definedName>
    <definedName name="IQ_RECOVERIES_1_4_FAMILY_LOANS_FDIC">"c6707"</definedName>
    <definedName name="IQ_RECOVERIES_AUTO_LOANS_FDIC">"c6701"</definedName>
    <definedName name="IQ_RECOVERIES_CL_LOANS_FDIC">"c6702"</definedName>
    <definedName name="IQ_RECOVERIES_CREDIT_CARDS_RECEIVABLES_FDIC">"c6704"</definedName>
    <definedName name="IQ_RECOVERIES_HOME_EQUITY_LINES_FDIC">"c6705"</definedName>
    <definedName name="IQ_RECOVERIES_OTHER_CONSUMER_LOANS_FDIC">"c6703"</definedName>
    <definedName name="IQ_RECOVERIES_OTHER_LOANS_FDIC">"c6706"</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LATED_PLANS_FDIC">"c6320"</definedName>
    <definedName name="IQ_RENTAL_REV">"c1101"</definedName>
    <definedName name="IQ_RES_CONST_REAL_APR_FC_UNUSED_UNUSED_UNUSED">"c8536"</definedName>
    <definedName name="IQ_RES_CONST_REAL_APR_UNUSED_UNUSED_UNUSED">"c7656"</definedName>
    <definedName name="IQ_RES_CONST_REAL_FC_UNUSED_UNUSED_UNUSED">"c7876"</definedName>
    <definedName name="IQ_RES_CONST_REAL_POP_FC_UNUSED_UNUSED_UNUSED">"c8096"</definedName>
    <definedName name="IQ_RES_CONST_REAL_POP_UNUSED_UNUSED_UNUSED">"c7216"</definedName>
    <definedName name="IQ_RES_CONST_REAL_SAAR_APR_FC_UNUSED_UNUSED_UNUSED">"c8537"</definedName>
    <definedName name="IQ_RES_CONST_REAL_SAAR_APR_UNUSED_UNUSED_UNUSED">"c7657"</definedName>
    <definedName name="IQ_RES_CONST_REAL_SAAR_FC_UNUSED_UNUSED_UNUSED">"c7877"</definedName>
    <definedName name="IQ_RES_CONST_REAL_SAAR_POP_FC_UNUSED_UNUSED_UNUSED">"c8097"</definedName>
    <definedName name="IQ_RES_CONST_REAL_SAAR_POP_UNUSED_UNUSED_UNUSED">"c7217"</definedName>
    <definedName name="IQ_RES_CONST_REAL_SAAR_UNUSED_UNUSED_UNUSED">"c6997"</definedName>
    <definedName name="IQ_RES_CONST_REAL_SAAR_YOY_FC_UNUSED_UNUSED_UNUSED">"c8317"</definedName>
    <definedName name="IQ_RES_CONST_REAL_SAAR_YOY_UNUSED_UNUSED_UNUSED">"c7437"</definedName>
    <definedName name="IQ_RES_CONST_REAL_UNUSED_UNUSED_UNUSED">"c6996"</definedName>
    <definedName name="IQ_RES_CONST_REAL_YOY_FC_UNUSED_UNUSED_UNUSED">"c8316"</definedName>
    <definedName name="IQ_RES_CONST_REAL_YOY_UNUSED_UNUSED_UNUSED">"c7436"</definedName>
    <definedName name="IQ_RES_CONST_SAAR_APR_FC_UNUSED_UNUSED_UNUSED">"c8540"</definedName>
    <definedName name="IQ_RES_CONST_SAAR_APR_UNUSED_UNUSED_UNUSED">"c7660"</definedName>
    <definedName name="IQ_RES_CONST_SAAR_FC_UNUSED_UNUSED_UNUSED">"c7880"</definedName>
    <definedName name="IQ_RES_CONST_SAAR_POP_FC_UNUSED_UNUSED_UNUSED">"c8100"</definedName>
    <definedName name="IQ_RES_CONST_SAAR_POP_UNUSED_UNUSED_UNUSED">"c7220"</definedName>
    <definedName name="IQ_RES_CONST_SAAR_UNUSED_UNUSED_UNUSED">"c7000"</definedName>
    <definedName name="IQ_RES_CONST_SAAR_YOY_FC_UNUSED_UNUSED_UNUSED">"c8320"</definedName>
    <definedName name="IQ_RES_CONST_SAAR_YOY_UNUSED_UNUSED_UNUSED">"c7440"</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ATEMENTS_NET_FDIC">"c6500"</definedName>
    <definedName name="IQ_RESTR_STOCK_COMP">"c3506"</definedName>
    <definedName name="IQ_RESTR_STOCK_COMP_PRETAX">"c3504"</definedName>
    <definedName name="IQ_RESTR_STOCK_COMP_TAX">"c3505"</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STRUCTURED_LOANS_1_4_RESIDENTIAL_FDIC">"c6378"</definedName>
    <definedName name="IQ_RESTRUCTURED_LOANS_LEASES_FDIC">"c6377"</definedName>
    <definedName name="IQ_RESTRUCTURED_LOANS_NON_1_4_FDIC">"c6379"</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DEPOSITS_FDIC">"c6488"</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AINED_EARNINGS_AVERAGE_EQUITY_FDIC">"c6733"</definedName>
    <definedName name="IQ_RETURN_ASSETS">"c1113"</definedName>
    <definedName name="IQ_RETURN_ASSETS_BANK">"c1114"</definedName>
    <definedName name="IQ_RETURN_ASSETS_BROK">"c1115"</definedName>
    <definedName name="IQ_RETURN_ASSETS_FDIC">"c6730"</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DIC">"c6732"</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ALUATION_GAINS_FDIC">"c6428"</definedName>
    <definedName name="IQ_REVALUATION_LOSSES_FDIC">"c6429"</definedName>
    <definedName name="IQ_REVENUE">"c1422"</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39155.6128472222</definedName>
    <definedName name="IQ_RISK_ADJ_BANK_ASSETS">"c2670"</definedName>
    <definedName name="IQ_RISK_WEIGHTED_ASSETS_FDIC">"c6370"</definedName>
    <definedName name="IQ_SALARY">"c1130"</definedName>
    <definedName name="IQ_SALARY_FDIC">"c6576"</definedName>
    <definedName name="IQ_SALE_CONVERSION_RETIREMENT_STOCK_FDIC">"c6661"</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1_4_FAMILY_RESIDENTIAL_CHARGE_OFFS_FDIC">"c6590"</definedName>
    <definedName name="IQ_SECURED_1_4_FAMILY_RESIDENTIAL_NET_CHARGE_OFFS_FDIC">"c6628"</definedName>
    <definedName name="IQ_SECURED_1_4_FAMILY_RESIDENTIAL_RECOVERIES_FDIC">"c6609"</definedName>
    <definedName name="IQ_SECURED_DEBT">"c2546"</definedName>
    <definedName name="IQ_SECURED_DEBT_PCT">"c2547"</definedName>
    <definedName name="IQ_SECURED_FARMLAND_CHARGE_OFFS_FDIC">"c6593"</definedName>
    <definedName name="IQ_SECURED_FARMLAND_NET_CHARGE_OFFS_FDIC">"c6631"</definedName>
    <definedName name="IQ_SECURED_FARMLAND_RECOVERIES_FDIC">"c6612"</definedName>
    <definedName name="IQ_SECURED_MULTIFAMILY_RESIDENTIAL_CHARGE_OFFS_FDIC">"c6591"</definedName>
    <definedName name="IQ_SECURED_MULTIFAMILY_RESIDENTIAL_NET_CHARGE_OFFS_FDIC">"c6629"</definedName>
    <definedName name="IQ_SECURED_MULTIFAMILY_RESIDENTIAL_RECOVERIES_FDIC">"c6610"</definedName>
    <definedName name="IQ_SECURED_NONFARM_NONRESIDENTIAL_CHARGE_OFFS_FDIC">"c6592"</definedName>
    <definedName name="IQ_SECURED_NONFARM_NONRESIDENTIAL_NET_CHARGE_OFFS_FDIC">"c6630"</definedName>
    <definedName name="IQ_SECURED_NONFARM_NONRESIDENTIAL_RECOVERIES_FDIC">"c6611"</definedName>
    <definedName name="IQ_SECURITIES_GAINS_FDIC">"c6584"</definedName>
    <definedName name="IQ_SECURITIES_ISSUED_STATES_FDIC">"c6300"</definedName>
    <definedName name="IQ_SECURITIES_LENT_FDIC">"c6532"</definedName>
    <definedName name="IQ_SECURITIES_UNDERWRITING_FDIC">"c6529"</definedName>
    <definedName name="IQ_SECURITY_BORROW">"c1152"</definedName>
    <definedName name="IQ_SECURITY_LEVEL">"c2159"</definedName>
    <definedName name="IQ_SECURITY_NOTES">"c2202"</definedName>
    <definedName name="IQ_SECURITY_OWN">"c1153"</definedName>
    <definedName name="IQ_SECURITY_RESELL">"c1154"</definedName>
    <definedName name="IQ_SECURITY_TYPE">"c2158"</definedName>
    <definedName name="IQ_SEPARATE_ACCT_ASSETS">"c1155"</definedName>
    <definedName name="IQ_SEPARATE_ACCT_LIAB">"c1156"</definedName>
    <definedName name="IQ_SERV_CHARGE_DEPOSITS">"c1157"</definedName>
    <definedName name="IQ_SERVICE_CHARGES_FDIC">"c6572"</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"c2171"</definedName>
    <definedName name="IQ_SP_BANK">"c2637"</definedName>
    <definedName name="IQ_SP_BANK_ACTION">"c2636"</definedName>
    <definedName name="IQ_SP_BANK_DATE">"c2635"</definedName>
    <definedName name="IQ_SP_DATE">"c2172"</definedName>
    <definedName name="IQ_SP_FIN_ENHANCE_FX">"c2631"</definedName>
    <definedName name="IQ_SP_FIN_ENHANCE_FX_ACTION">"c2630"</definedName>
    <definedName name="IQ_SP_FIN_ENHANCE_FX_DATE">"c2629"</definedName>
    <definedName name="IQ_SP_FIN_ENHANCE_LC">"c2634"</definedName>
    <definedName name="IQ_SP_FIN_ENHANCE_LC_ACTION">"c2633"</definedName>
    <definedName name="IQ_SP_FIN_ENHANCE_LC_DATE">"c2632"</definedName>
    <definedName name="IQ_SP_FIN_STRENGTH_LC_ACTION_LT">"c2625"</definedName>
    <definedName name="IQ_SP_FIN_STRENGTH_LC_ACTION_ST">"c2626"</definedName>
    <definedName name="IQ_SP_FIN_STRENGTH_LC_DATE_LT">"c2623"</definedName>
    <definedName name="IQ_SP_FIN_STRENGTH_LC_DATE_ST">"c2624"</definedName>
    <definedName name="IQ_SP_FIN_STRENGTH_LC_LT">"c2627"</definedName>
    <definedName name="IQ_SP_FIN_STRENGTH_LC_ST">"c2628"</definedName>
    <definedName name="IQ_SP_FX_ACTION_LT">"c2613"</definedName>
    <definedName name="IQ_SP_FX_ACTION_ST">"c2614"</definedName>
    <definedName name="IQ_SP_FX_DATE_LT">"c2611"</definedName>
    <definedName name="IQ_SP_FX_DATE_ST">"c2612"</definedName>
    <definedName name="IQ_SP_FX_LT">"c2615"</definedName>
    <definedName name="IQ_SP_FX_ST">"c2616"</definedName>
    <definedName name="IQ_SP_ISSUE_ACTION">"c2644"</definedName>
    <definedName name="IQ_SP_ISSUE_DATE">"c2643"</definedName>
    <definedName name="IQ_SP_ISSUE_LT">"c2645"</definedName>
    <definedName name="IQ_SP_ISSUE_OUTLOOK_WATCH">"c2650"</definedName>
    <definedName name="IQ_SP_ISSUE_OUTLOOK_WATCH_DATE">"c2649"</definedName>
    <definedName name="IQ_SP_ISSUE_RECOVER">"c2648"</definedName>
    <definedName name="IQ_SP_ISSUE_RECOVER_ACTION">"c2647"</definedName>
    <definedName name="IQ_SP_ISSUE_RECOVER_DATE">"c2646"</definedName>
    <definedName name="IQ_SP_LC_ACTION_LT">"c2619"</definedName>
    <definedName name="IQ_SP_LC_ACTION_ST">"c2620"</definedName>
    <definedName name="IQ_SP_LC_DATE_LT">"c2617"</definedName>
    <definedName name="IQ_SP_LC_DATE_ST">"c2618"</definedName>
    <definedName name="IQ_SP_LC_LT">"c2621"</definedName>
    <definedName name="IQ_SP_LC_ST">"c2622"</definedName>
    <definedName name="IQ_SP_OUTLOOK_WATCH">"c2639"</definedName>
    <definedName name="IQ_SP_OUTLOOK_WATCH_DATE">"c2638"</definedName>
    <definedName name="IQ_SP_REASON">"c2174"</definedName>
    <definedName name="IQ_SP_STATUS">"c2173"</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ES_NONTRANSACTION_ACCOUNTS_FDIC">"c6547"</definedName>
    <definedName name="IQ_STATES_TOTAL_DEPOSITS_FDIC">"c6473"</definedName>
    <definedName name="IQ_STATES_TRANSACTION_ACCOUNTS_FDIC">"c6539"</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COMP">"c3512"</definedName>
    <definedName name="IQ_STOCK_BASED_COMP_PRETAX">"c3510"</definedName>
    <definedName name="IQ_STOCK_BASED_COMP_TAX">"c3511"</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OCK_OPTIONS_COMP">"c3509"</definedName>
    <definedName name="IQ_STOCK_OPTIONS_COMP_PRETAX">"c3507"</definedName>
    <definedName name="IQ_STOCK_OPTIONS_COMP_TAX">"c3508"</definedName>
    <definedName name="IQ_STRIKE_PRICE_ISSUED">"c1645"</definedName>
    <definedName name="IQ_STRIKE_PRICE_OS">"c1646"</definedName>
    <definedName name="IQ_STW">"c2166"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FDIC">"c6346"</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URPLUS_FDIC">"c6351"</definedName>
    <definedName name="IQ_SVA">"c1214"</definedName>
    <definedName name="IQ_TARGET_PRICE_NUM">"c1653"</definedName>
    <definedName name="IQ_TARGET_PRICE_STDDEV">"c1654"</definedName>
    <definedName name="IQ_TAX_BENEFIT_CF_1YR">"c3483"</definedName>
    <definedName name="IQ_TAX_BENEFIT_CF_2YR">"c3484"</definedName>
    <definedName name="IQ_TAX_BENEFIT_CF_3YR">"c3485"</definedName>
    <definedName name="IQ_TAX_BENEFIT_CF_4YR">"c3486"</definedName>
    <definedName name="IQ_TAX_BENEFIT_CF_5YR">"c3487"</definedName>
    <definedName name="IQ_TAX_BENEFIT_CF_AFTER_FIVE">"c3488"</definedName>
    <definedName name="IQ_TAX_BENEFIT_CF_MAX_YEAR">"c3491"</definedName>
    <definedName name="IQ_TAX_BENEFIT_CF_NO_EXP">"c3489"</definedName>
    <definedName name="IQ_TAX_BENEFIT_CF_TOTAL">"c3490"</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HREE_MONTHS_FIXED_AND_FLOATING_FDIC">"c6419"</definedName>
    <definedName name="IQ_THREE_MONTHS_MORTGAGE_PASS_THROUGHS_FDIC">"c6411"</definedName>
    <definedName name="IQ_THREE_YEAR_FIXED_AND_FLOATING_RATE_FDIC">"c6421"</definedName>
    <definedName name="IQ_THREE_YEAR_MORTGAGE_PASS_THROUGHS_FDIC">"c6413"</definedName>
    <definedName name="IQ_THREE_YEARS_LESS_FDIC">"c6417"</definedName>
    <definedName name="IQ_TIER_1_RISK_BASED_CAPITAL_RATIO_FDIC">"c6746"</definedName>
    <definedName name="IQ_TIER_ONE_CAPITAL">"c2667"</definedName>
    <definedName name="IQ_TIER_ONE_FDIC">"c6369"</definedName>
    <definedName name="IQ_TIER_ONE_RATIO">"c1229"</definedName>
    <definedName name="IQ_TIER_TWO_CAPITAL">"c2669"</definedName>
    <definedName name="IQ_TIME_DEP">"c1230"</definedName>
    <definedName name="IQ_TIME_DEPOSITS_LESS_THAN_100K_FDIC">"c6465"</definedName>
    <definedName name="IQ_TIME_DEPOSITS_MORE_THAN_100K_FDIC">"c6470"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SSETS_FDIC">"c6339"</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ARGE_OFFS_FDIC">"c6603"</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BT_SECURITIES_FDIC">"c6410"</definedName>
    <definedName name="IQ_TOTAL_DEPOSITS">"c1265"</definedName>
    <definedName name="IQ_TOTAL_DEPOSITS_FDIC">"c6342"</definedName>
    <definedName name="IQ_TOTAL_DIV_PAID_CF">"c1266"</definedName>
    <definedName name="IQ_TOTAL_EMPLOYEE">"c2141"</definedName>
    <definedName name="IQ_TOTAL_EMPLOYEES">"c1522"</definedName>
    <definedName name="IQ_TOTAL_EMPLOYEES_FDIC">"c6355"</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EQUITY_FDIC">"c6354"</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IABILITIES_FDIC">"c6348"</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ENSION_OBLIGATION">"c1292"</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COVERIES_FDIC">"c6622"</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NK_FDIC">"c6786"</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RISK_BASED_CAPITAL_RATIO_FDIC">"c6747"</definedName>
    <definedName name="IQ_TOTAL_SECURITIES_FDIC">"c6306"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TIME_DEPOSITS_FDIC">"c6497"</definedName>
    <definedName name="IQ_TOTAL_TIME_SAVINGS_DEPOSITS_FDIC">"c6498"</definedName>
    <definedName name="IQ_TOTAL_UNUSED_COMMITMENTS_FDIC">"c6536"</definedName>
    <definedName name="IQ_TOTAL_UNUSUAL">"c1508"</definedName>
    <definedName name="IQ_TOTAL_UNUSUAL_BR">"c5517"</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INIT_FILED_DATE">"c3495"</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CCOUNT_GAINS_FEES_FDIC">"c6573"</definedName>
    <definedName name="IQ_TRADING_ASSETS">"c1310"</definedName>
    <definedName name="IQ_TRADING_ASSETS_FDIC">"c6328"</definedName>
    <definedName name="IQ_TRADING_CURRENCY">"c2212"</definedName>
    <definedName name="IQ_TRADING_LIABILITIES_FDIC">"c6344"</definedName>
    <definedName name="IQ_TRANSACTION_ACCOUNTS_FDIC">"c6544"</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EASURY_STOCK_TRANSACTIONS_FDIC">"c6501"</definedName>
    <definedName name="IQ_TRUST_INC">"c1319"</definedName>
    <definedName name="IQ_TRUST_PREF">"c1320"</definedName>
    <definedName name="IQ_TRUST_PREFERRED">"c3029"</definedName>
    <definedName name="IQ_TRUST_PREFERRED_PCT">"c3030"</definedName>
    <definedName name="IQ_TWELVE_MONTHS_FIXED_AND_FLOATING_FDIC">"c6420"</definedName>
    <definedName name="IQ_TWELVE_MONTHS_MORTGAGE_PASS_THROUGHS_FDIC">"c6412"</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LT_PARENT">"c3037"</definedName>
    <definedName name="IQ_ULT_PARENT_CIQID">"c3039"</definedName>
    <definedName name="IQ_ULT_PARENT_TICKER">"c3038"</definedName>
    <definedName name="IQ_UNAMORT_DISC">"c2513"</definedName>
    <definedName name="IQ_UNAMORT_DISC_PCT">"c2514"</definedName>
    <definedName name="IQ_UNAMORT_PREMIUM">"c2511"</definedName>
    <definedName name="IQ_UNAMORT_PREMIUM_PCT">"c2512"</definedName>
    <definedName name="IQ_UNDIVIDED_PROFITS_FDIC">"c6352"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EARNED_INCOME_FDIC">"c6324"</definedName>
    <definedName name="IQ_UNEARNED_INCOME_FOREIGN_FDIC">"c6385"</definedName>
    <definedName name="IQ_UNLEVERED_FCF">"c1908"</definedName>
    <definedName name="IQ_UNPAID_CLAIMS">"c1330"</definedName>
    <definedName name="IQ_UNPROFITABLE_INSTITUTIONS_FDIC">"c6722"</definedName>
    <definedName name="IQ_UNREALIZED_GAIN">"c1619"</definedName>
    <definedName name="IQ_UNSECURED_DEBT">"c2548"</definedName>
    <definedName name="IQ_UNSECURED_DEBT_PCT">"c2549"</definedName>
    <definedName name="IQ_UNUSED_LOAN_COMMITMENTS_FDIC">"c6368"</definedName>
    <definedName name="IQ_UNUSUAL_EXP">"c1456"</definedName>
    <definedName name="IQ_US_BRANCHES_FOREIGN_BANK_LOANS_FDIC">"c6435"</definedName>
    <definedName name="IQ_US_BRANCHES_FOREIGN_BANKS_FDIC">"c6390"</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COST_REV_ADJ">"c2951"</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S_GOV_AGENCIES_FDIC">"c6395"</definedName>
    <definedName name="IQ_US_GOV_DEPOSITS_FDIC">"c6483"</definedName>
    <definedName name="IQ_US_GOV_ENTERPRISES_FDIC">"c6396"</definedName>
    <definedName name="IQ_US_GOV_NONCURRENT_LOANS_TOTAL_NONCURRENT_FDIC">"c6779"</definedName>
    <definedName name="IQ_US_GOV_NONTRANSACTION_ACCOUNTS_FDIC">"c6546"</definedName>
    <definedName name="IQ_US_GOV_OBLIGATIONS_FDIC">"c6299"</definedName>
    <definedName name="IQ_US_GOV_SECURITIES_FDIC">"c6297"</definedName>
    <definedName name="IQ_US_GOV_TOTAL_DEPOSITS_FDIC">"c6472"</definedName>
    <definedName name="IQ_US_GOV_TRANSACTION_ACCOUNTS_FDIC">"c6538"</definedName>
    <definedName name="IQ_US_TREASURY_SECURITIES_FDIC">"c6298"</definedName>
    <definedName name="IQ_UTIL_PPE_NET">"c1620"</definedName>
    <definedName name="IQ_UTIL_REV">"c2091"</definedName>
    <definedName name="IQ_UV_PENSION_LIAB">"c1332"</definedName>
    <definedName name="IQ_VALUATION_ALLOWANCES_FDIC">"c6400"</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C_REVENUE_FDIC">"c6667"</definedName>
    <definedName name="IQ_VOL_LAST_3MTH">"c1525"</definedName>
    <definedName name="IQ_VOL_LAST_6MTH">"c1526"</definedName>
    <definedName name="IQ_VOL_LAST_MTH">"c1524"</definedName>
    <definedName name="IQ_VOL_LAST_WK">"c1523"</definedName>
    <definedName name="IQ_VOL_LAST_YR">"c1527"</definedName>
    <definedName name="IQ_VOLATILE_LIABILITIES_FDIC">"c6364"</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EK">50000</definedName>
    <definedName name="IQ_WEIGHTED_AVG_PRICE">"c1334"</definedName>
    <definedName name="IQ_WIP_INV">"c1335"</definedName>
    <definedName name="IQ_WORKING_CAP">"c3494"</definedName>
    <definedName name="IQ_WORKMEN_WRITTEN">"c1336"</definedName>
    <definedName name="IQ_WRITTEN_OPTION_CONTRACTS_FDIC">"c6509"</definedName>
    <definedName name="IQ_WRITTEN_OPTION_CONTRACTS_FX_RISK_FDIC">"c6514"</definedName>
    <definedName name="IQ_WRITTEN_OPTION_CONTRACTS_NON_FX_IR_FDIC">"c6519"</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YTDMONTH">130000</definedName>
    <definedName name="IQ_YTW">"c2163"</definedName>
    <definedName name="IQ_YTW_DATE">"c2164"</definedName>
    <definedName name="IQ_YTW_DATE_TYPE">"c2165"</definedName>
    <definedName name="IQ_Z_SCORE">"c1339"</definedName>
    <definedName name="IQB_BOOKMARK_COUNT">1</definedName>
    <definedName name="Jas" localSheetId="1">{"'Feb 99'!$A$1:$G$30"}</definedName>
    <definedName name="Jas">{"'Feb 99'!$A$1:$G$30"}</definedName>
    <definedName name="jdk">0</definedName>
    <definedName name="jh">36731.3668144675</definedName>
    <definedName name="K2_WBEVMODE">0</definedName>
    <definedName name="K7a">255</definedName>
    <definedName name="kjb">36734.3045148148</definedName>
    <definedName name="lidhalsfdhe.f" localSheetId="1">{"'Feb 99'!$A$1:$G$30"}</definedName>
    <definedName name="lidhalsfdhe.f">{"'Feb 99'!$A$1:$G$30"}</definedName>
    <definedName name="limcount">1</definedName>
    <definedName name="ListOffset">1</definedName>
    <definedName name="LWK" localSheetId="1">{"'NPL @ 30 June 00'!$B$22"}</definedName>
    <definedName name="LWK">{"'NPL @ 30 June 00'!$B$22"}</definedName>
    <definedName name="M_PlaceofPath">"F:\HDEMOTT\DATA\vdf\amt_vdf.xls"</definedName>
    <definedName name="min" localSheetId="1">{"'Feb 99'!$A$1:$G$30"}</definedName>
    <definedName name="min">{"'Feb 99'!$A$1:$G$30"}</definedName>
    <definedName name="MyBegOfYEar" localSheetId="1">IF(BegOfYear5253week&lt;&gt;"",BegOfYear5253week,IF(TaxYearEnd="","",TaxYearEnd-364))</definedName>
    <definedName name="MyBegOfYEar">IF(BegOfYear5253week&lt;&gt;"",BegOfYear5253week,IF(TaxYearEnd="","",TaxYearEnd-364))</definedName>
    <definedName name="MyBookIncome" localSheetId="1">IF(BookIncome = "","",BookIncome)</definedName>
    <definedName name="MyBookIncome">IF(BookIncome = "","",BookIncome)</definedName>
    <definedName name="MyFEIN" localSheetId="1">IF(FEIN="","",FEIN)</definedName>
    <definedName name="MyFEIN">IF(FEIN="","",FEIN)</definedName>
    <definedName name="MyLastYear" localSheetId="1">IF(TaxYearEnd="","",TaxYearEnd-366)</definedName>
    <definedName name="MyLastYear">IF(TaxYearEnd="","",TaxYearEnd-366)</definedName>
    <definedName name="MyName" localSheetId="1">IF(TheName = "","",TheName)</definedName>
    <definedName name="MyName">IF(TheName = "","",TheName)</definedName>
    <definedName name="MyNextYear" localSheetId="1">IF(TaxYearEnd="","",TaxYearEnd+365)</definedName>
    <definedName name="MyNextYear">IF(TaxYearEnd="","",TaxYearEnd+365)</definedName>
    <definedName name="mypassword">"chuck"</definedName>
    <definedName name="MyTaxYear" localSheetId="1">IF(TaxYearEnd="","",TaxYearEnd)</definedName>
    <definedName name="MyTaxYear">IF(TaxYearEnd="","",TaxYearEnd)</definedName>
    <definedName name="Niva" localSheetId="1">{"'Feb 99'!$A$1:$G$30"}</definedName>
    <definedName name="Niva">{"'Feb 99'!$A$1:$G$30"}</definedName>
    <definedName name="non_cur_assets">"="</definedName>
    <definedName name="Number_of_Payments" localSheetId="1">MATCH(0.01,End_Bal,-1)+1</definedName>
    <definedName name="Number_of_Payments">MATCH(0.01,End_Bal,-1)+1</definedName>
    <definedName name="NvsASD">"V2001-12-31"</definedName>
    <definedName name="NvsAutoDrillOk">"VN"</definedName>
    <definedName name="NvsElapsedTime">0.00178425925696502</definedName>
    <definedName name="NvsEndTime">37277.5592229167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"%,X,RNF.ACCOUNT.robyn,CZF.."</definedName>
    <definedName name="NvsPanelBusUnit">"V"</definedName>
    <definedName name="NvsPanelEffdt">"V2000-01-01"</definedName>
    <definedName name="NvsPanelSetid">"VELECT"</definedName>
    <definedName name="NvsReqBU">"V10008"</definedName>
    <definedName name="NvsReqBUOnly">"VN"</definedName>
    <definedName name="NvsTransLed">"VN"</definedName>
    <definedName name="NvsTreeASD">"V2001-12-31"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EAC">"EAC_TBL"</definedName>
    <definedName name="NvsValTbl.FERC_OTHER">"FERC_OTHER_TBL"</definedName>
    <definedName name="NvsValTbl.PRODUCT">"PRODUCT_TBL"</definedName>
    <definedName name="NvsValTbl.SCENARIO">"BD_SCENARIO_TBL"</definedName>
    <definedName name="NvsValTbl.STATISTICS_CODE">"STAT_TBL"</definedName>
    <definedName name="NvsValTbl.Z_FUNCTION">"Z_FUNCTION_TBL"</definedName>
    <definedName name="NvsValTbl.Z_REG_ID">"Z_REG_ID_TBL"</definedName>
    <definedName name="opex" localSheetId="1">{"'Feb 99'!$A$1:$G$30"}</definedName>
    <definedName name="opex">{"'Feb 99'!$A$1:$G$30"}</definedName>
    <definedName name="otbb" localSheetId="1">IF(NOT(ISERROR(otb*1)),otb*1,otb)</definedName>
    <definedName name="otbb">IF(NOT(ISERROR(otb*1)),otb*1,otb)</definedName>
    <definedName name="Pal_Workbook_GUID">"1KSSGF3ZWY3E3EQEL76D82LV"</definedName>
    <definedName name="part1a1" localSheetId="1">VLOOKUP(IF(ISNUMBER(INDIRECT("rc",FALSE)),INDIRECT("rc",FALSE)*1,INDIRECT("rc",FALSE)),TB,3,FALSE)</definedName>
    <definedName name="part1a1">VLOOKUP(IF(ISNUMBER(INDIRECT("rc",FALSE)),INDIRECT("rc",FALSE)*1,INDIRECT("rc",FALSE)),TB,3,FALSE)</definedName>
    <definedName name="Payment_Date" localSheetId="1">DATE(YEAR(Loan_Start),MONTH(Loan_Start)+Payment_Number,DAY(Loan_Start))</definedName>
    <definedName name="Payment_Date">DATE(YEAR(Loan_Start),MONTH(Loan_Start)+Payment_Number,DAY(Loan_Start))</definedName>
    <definedName name="_xlnm.Print_Area" localSheetId="0">'136(a) WPB-6'!$A$1:$Z$82</definedName>
    <definedName name="_xlnm.Print_Area" localSheetId="1">'136(b) ADIT by Month'!$A$1:$AS$202</definedName>
    <definedName name="Print_Area_Reset" localSheetId="1">OFFSET(Full_Print,0,0,Last_Row)</definedName>
    <definedName name="Print_Area_Reset">OFFSET(Full_Print,0,0,Last_Row)</definedName>
    <definedName name="qww" localSheetId="1">{"'Feb 99'!$A$1:$G$30"}</definedName>
    <definedName name="qww">{"'Feb 99'!$A$1:$G$30"}</definedName>
    <definedName name="Range1">#NAME?</definedName>
    <definedName name="ReportGroup">0</definedName>
    <definedName name="rina" localSheetId="1">{"'Feb 99'!$A$1:$G$30"}</definedName>
    <definedName name="rina">{"'Feb 99'!$A$1:$G$30"}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5000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tandardRecalc">1</definedName>
    <definedName name="RiskUpdateDisplay">FALSE</definedName>
    <definedName name="RiskUseDifferentSeedForEachSim">FALSE</definedName>
    <definedName name="RiskUseFixedSeed">FALSE</definedName>
    <definedName name="RiskUseMultipleCPUs">TRUE</definedName>
    <definedName name="sad" localSheetId="1">{"'Feb 99'!$A$1:$G$30"}</definedName>
    <definedName name="sad">{"'Feb 99'!$A$1:$G$30"}</definedName>
    <definedName name="SAPBEXdnldView">"446WX5JSQEDTJ1NXGMPPIICZ8"</definedName>
    <definedName name="SAPBEXhrIndnt">"Wide"</definedName>
    <definedName name="SAPBEXrevision">1</definedName>
    <definedName name="SAPBEXsysID">"UGP"</definedName>
    <definedName name="SAPBEXwbID">"84MNLAZ0HDCMBFWARUK2VC28J"</definedName>
    <definedName name="SAPsysID">"708C5W7SBKP804JT78WJ0JNKI"</definedName>
    <definedName name="SAPwbID">"ARS"</definedName>
    <definedName name="sdAWSD" localSheetId="1">{"'Feb 99'!$A$1:$G$30"}</definedName>
    <definedName name="sdAWSD">{"'Feb 99'!$A$1:$G$30"}</definedName>
    <definedName name="sencount">1</definedName>
    <definedName name="shitttt">255</definedName>
    <definedName name="Stupid">0</definedName>
    <definedName name="taxable_plant" localSheetId="1">INDEX(bs_netplant,1,period_summary_col)</definedName>
    <definedName name="taxable_plant">INDEX(bs_netplant,1,period_summary_col)</definedName>
    <definedName name="team">255</definedName>
    <definedName name="TextRefCopyRangeCount">1</definedName>
    <definedName name="Total_Payment" localSheetId="1">Scheduled_Payment+Extra_Payment</definedName>
    <definedName name="Total_Payment">Scheduled_Payment+Extra_Payment</definedName>
    <definedName name="TP_Footer_User">"combsk"</definedName>
    <definedName name="TP_Footer_Version">"v4.00"</definedName>
    <definedName name="TwoAndAHalfMonthdate" localSheetId="1">IF(TaxYearEnd="","",MONTH(TaxYearEnd+75)&amp;"/15"&amp;"/"&amp;YEAR('136(b) ADIT by Month'!MyNextYear))</definedName>
    <definedName name="TwoAndAHalfMonthdate">IF(TaxYearEnd="","",MONTH(TaxYearEnd+75)&amp;"/15"&amp;"/"&amp;YEAR(MyNextYear))</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erPass">"verify"</definedName>
    <definedName name="Values_Entered" localSheetId="1">IF(Loan_Amount*Interest_Rate*Loan_Years*Loan_Start&gt;0,1,0)</definedName>
    <definedName name="Values_Entered">IF(Loan_Amount*Interest_Rate*Loan_Years*Loan_Start&gt;0,1,0)</definedName>
    <definedName name="versionnumber">"2.00"</definedName>
    <definedName name="woob">"Warning! Out of Balance!"</definedName>
    <definedName name="WPB_6a">'136(a) WPB-6'!$A$1:$L$81</definedName>
    <definedName name="XRefColumnsCount">3</definedName>
    <definedName name="XRefCopyRangeCount">3</definedName>
    <definedName name="XRefPasteRangeCount">2</definedName>
    <definedName name="xyzUserPassword">"abcd"</definedName>
    <definedName name="yfy" localSheetId="1">{"'NPL @ 30 June 00'!$B$22"}</definedName>
    <definedName name="yfy">{"'NPL @ 30 June 00'!$B$22"}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3" i="2" l="1"/>
  <c r="A188" i="2"/>
  <c r="AS184" i="2"/>
  <c r="AR184" i="2"/>
  <c r="AQ184" i="2"/>
  <c r="AP184" i="2"/>
  <c r="AO184" i="2"/>
  <c r="AN184" i="2"/>
  <c r="AM184" i="2"/>
  <c r="AL184" i="2"/>
  <c r="AK184" i="2"/>
  <c r="AJ184" i="2"/>
  <c r="AI184" i="2"/>
  <c r="AH184" i="2"/>
  <c r="AG184" i="2"/>
  <c r="AF184" i="2"/>
  <c r="AE184" i="2"/>
  <c r="AD184" i="2"/>
  <c r="AC184" i="2"/>
  <c r="AB184" i="2"/>
  <c r="AA184" i="2"/>
  <c r="Z184" i="2"/>
  <c r="Y184" i="2"/>
  <c r="X184" i="2"/>
  <c r="W184" i="2"/>
  <c r="U184" i="2"/>
  <c r="U188" i="2" s="1"/>
  <c r="U191" i="2" s="1"/>
  <c r="U195" i="2" s="1"/>
  <c r="T184" i="2"/>
  <c r="T188" i="2" s="1"/>
  <c r="T191" i="2" s="1"/>
  <c r="T195" i="2" s="1"/>
  <c r="S184" i="2"/>
  <c r="S188" i="2" s="1"/>
  <c r="S191" i="2" s="1"/>
  <c r="S195" i="2" s="1"/>
  <c r="R184" i="2"/>
  <c r="R188" i="2" s="1"/>
  <c r="R191" i="2" s="1"/>
  <c r="R195" i="2" s="1"/>
  <c r="Q184" i="2"/>
  <c r="Q188" i="2" s="1"/>
  <c r="Q191" i="2" s="1"/>
  <c r="Q195" i="2" s="1"/>
  <c r="P184" i="2"/>
  <c r="P188" i="2" s="1"/>
  <c r="P191" i="2" s="1"/>
  <c r="P195" i="2" s="1"/>
  <c r="O184" i="2"/>
  <c r="O188" i="2" s="1"/>
  <c r="O191" i="2" s="1"/>
  <c r="O195" i="2" s="1"/>
  <c r="N184" i="2"/>
  <c r="N188" i="2" s="1"/>
  <c r="N191" i="2" s="1"/>
  <c r="N195" i="2" s="1"/>
  <c r="M184" i="2"/>
  <c r="M188" i="2" s="1"/>
  <c r="M191" i="2" s="1"/>
  <c r="M195" i="2" s="1"/>
  <c r="L184" i="2"/>
  <c r="L188" i="2" s="1"/>
  <c r="L191" i="2" s="1"/>
  <c r="L195" i="2" s="1"/>
  <c r="K184" i="2"/>
  <c r="K188" i="2" s="1"/>
  <c r="K191" i="2" s="1"/>
  <c r="K195" i="2" s="1"/>
  <c r="J184" i="2"/>
  <c r="J188" i="2" s="1"/>
  <c r="J191" i="2" s="1"/>
  <c r="J195" i="2" s="1"/>
  <c r="I184" i="2"/>
  <c r="I188" i="2" s="1"/>
  <c r="I191" i="2" s="1"/>
  <c r="I195" i="2" s="1"/>
  <c r="H184" i="2"/>
  <c r="H188" i="2" s="1"/>
  <c r="H191" i="2" s="1"/>
  <c r="H195" i="2" s="1"/>
  <c r="G184" i="2"/>
  <c r="G188" i="2" s="1"/>
  <c r="G191" i="2" s="1"/>
  <c r="G195" i="2" s="1"/>
  <c r="F184" i="2"/>
  <c r="F188" i="2" s="1"/>
  <c r="F191" i="2" s="1"/>
  <c r="F195" i="2" s="1"/>
  <c r="E184" i="2"/>
  <c r="E188" i="2" s="1"/>
  <c r="E191" i="2" s="1"/>
  <c r="E195" i="2" s="1"/>
  <c r="D184" i="2"/>
  <c r="D188" i="2" s="1"/>
  <c r="D191" i="2" s="1"/>
  <c r="D195" i="2" s="1"/>
  <c r="C184" i="2"/>
  <c r="C188" i="2" s="1"/>
  <c r="C191" i="2" s="1"/>
  <c r="C195" i="2" s="1"/>
  <c r="A151"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U151" i="2" s="1"/>
  <c r="U154" i="2" s="1"/>
  <c r="U194" i="2" s="1"/>
  <c r="U196" i="2" s="1"/>
  <c r="T147" i="2"/>
  <c r="T151" i="2" s="1"/>
  <c r="T154" i="2" s="1"/>
  <c r="T194" i="2" s="1"/>
  <c r="T196" i="2" s="1"/>
  <c r="S147" i="2"/>
  <c r="S151" i="2" s="1"/>
  <c r="S154" i="2" s="1"/>
  <c r="S194" i="2" s="1"/>
  <c r="S196" i="2" s="1"/>
  <c r="R147" i="2"/>
  <c r="R151" i="2" s="1"/>
  <c r="R154" i="2" s="1"/>
  <c r="R194" i="2" s="1"/>
  <c r="Q147" i="2"/>
  <c r="Q151" i="2" s="1"/>
  <c r="Q154" i="2" s="1"/>
  <c r="Q194" i="2" s="1"/>
  <c r="P147" i="2"/>
  <c r="P151" i="2" s="1"/>
  <c r="P154" i="2" s="1"/>
  <c r="P194" i="2" s="1"/>
  <c r="O147" i="2"/>
  <c r="O151" i="2" s="1"/>
  <c r="O154" i="2" s="1"/>
  <c r="O194" i="2" s="1"/>
  <c r="O196" i="2" s="1"/>
  <c r="N147" i="2"/>
  <c r="N151" i="2" s="1"/>
  <c r="N154" i="2" s="1"/>
  <c r="N194" i="2" s="1"/>
  <c r="M147" i="2"/>
  <c r="M151" i="2" s="1"/>
  <c r="M154" i="2" s="1"/>
  <c r="M194" i="2" s="1"/>
  <c r="M196" i="2" s="1"/>
  <c r="L147" i="2"/>
  <c r="L151" i="2" s="1"/>
  <c r="L154" i="2" s="1"/>
  <c r="L194" i="2" s="1"/>
  <c r="L196" i="2" s="1"/>
  <c r="K147" i="2"/>
  <c r="K151" i="2" s="1"/>
  <c r="K154" i="2" s="1"/>
  <c r="K194" i="2" s="1"/>
  <c r="K196" i="2" s="1"/>
  <c r="J147" i="2"/>
  <c r="J151" i="2" s="1"/>
  <c r="J154" i="2" s="1"/>
  <c r="J194" i="2" s="1"/>
  <c r="I147" i="2"/>
  <c r="I151" i="2" s="1"/>
  <c r="I154" i="2" s="1"/>
  <c r="I194" i="2" s="1"/>
  <c r="H147" i="2"/>
  <c r="H151" i="2" s="1"/>
  <c r="H154" i="2" s="1"/>
  <c r="H194" i="2" s="1"/>
  <c r="G147" i="2"/>
  <c r="G151" i="2" s="1"/>
  <c r="G154" i="2" s="1"/>
  <c r="G194" i="2" s="1"/>
  <c r="G196" i="2" s="1"/>
  <c r="F147" i="2"/>
  <c r="F151" i="2" s="1"/>
  <c r="F154" i="2" s="1"/>
  <c r="F194" i="2" s="1"/>
  <c r="E147" i="2"/>
  <c r="E151" i="2" s="1"/>
  <c r="E154" i="2" s="1"/>
  <c r="E194" i="2" s="1"/>
  <c r="E196" i="2" s="1"/>
  <c r="D147" i="2"/>
  <c r="D151" i="2" s="1"/>
  <c r="D154" i="2" s="1"/>
  <c r="D194" i="2" s="1"/>
  <c r="D196" i="2" s="1"/>
  <c r="C147" i="2"/>
  <c r="C151" i="2" s="1"/>
  <c r="C154" i="2" s="1"/>
  <c r="C194" i="2" s="1"/>
  <c r="C196" i="2" s="1"/>
  <c r="AS100" i="2"/>
  <c r="AR100" i="2"/>
  <c r="AQ100" i="2"/>
  <c r="AP100" i="2"/>
  <c r="AO100" i="2"/>
  <c r="AN100" i="2"/>
  <c r="AM100" i="2"/>
  <c r="AL100" i="2"/>
  <c r="AK100" i="2"/>
  <c r="AJ100" i="2"/>
  <c r="AI100" i="2"/>
  <c r="AH100" i="2"/>
  <c r="AG100" i="2"/>
  <c r="AF100" i="2"/>
  <c r="AE100" i="2"/>
  <c r="AD100" i="2"/>
  <c r="AC100" i="2"/>
  <c r="AB100" i="2"/>
  <c r="AA100" i="2"/>
  <c r="Z100" i="2"/>
  <c r="Y100" i="2"/>
  <c r="X100" i="2"/>
  <c r="W100" i="2"/>
  <c r="U100" i="2"/>
  <c r="U101" i="2" s="1"/>
  <c r="T100" i="2"/>
  <c r="S100" i="2"/>
  <c r="P100" i="2"/>
  <c r="N100" i="2"/>
  <c r="M100" i="2"/>
  <c r="L100" i="2"/>
  <c r="K100" i="2"/>
  <c r="K101" i="2" s="1"/>
  <c r="H100" i="2"/>
  <c r="F100" i="2"/>
  <c r="E100" i="2"/>
  <c r="D100" i="2"/>
  <c r="C100" i="2"/>
  <c r="AS96" i="2"/>
  <c r="AR96" i="2"/>
  <c r="AQ96" i="2"/>
  <c r="AP96" i="2"/>
  <c r="AO96" i="2"/>
  <c r="AN96" i="2"/>
  <c r="AM96" i="2"/>
  <c r="AL96" i="2"/>
  <c r="AK96" i="2"/>
  <c r="AJ96" i="2"/>
  <c r="AI96" i="2"/>
  <c r="AH96" i="2"/>
  <c r="AG96" i="2"/>
  <c r="AF96" i="2"/>
  <c r="AE96" i="2"/>
  <c r="AD96" i="2"/>
  <c r="AC96" i="2"/>
  <c r="AB96" i="2"/>
  <c r="AA96" i="2"/>
  <c r="Z96" i="2"/>
  <c r="Y96" i="2"/>
  <c r="X96" i="2"/>
  <c r="W96" i="2"/>
  <c r="U96" i="2"/>
  <c r="U98" i="2" s="1"/>
  <c r="T96" i="2"/>
  <c r="T98" i="2" s="1"/>
  <c r="S96" i="2"/>
  <c r="S98" i="2" s="1"/>
  <c r="R100" i="2"/>
  <c r="R101" i="2" s="1"/>
  <c r="Q100" i="2"/>
  <c r="Q101" i="2" s="1"/>
  <c r="P96" i="2"/>
  <c r="P98" i="2" s="1"/>
  <c r="O100" i="2"/>
  <c r="N96" i="2"/>
  <c r="N98" i="2" s="1"/>
  <c r="M96" i="2"/>
  <c r="M98" i="2" s="1"/>
  <c r="L96" i="2"/>
  <c r="L98" i="2" s="1"/>
  <c r="K96" i="2"/>
  <c r="K98" i="2" s="1"/>
  <c r="J100" i="2"/>
  <c r="J101" i="2" s="1"/>
  <c r="I100" i="2"/>
  <c r="I101" i="2" s="1"/>
  <c r="H96" i="2"/>
  <c r="H98" i="2" s="1"/>
  <c r="G100" i="2"/>
  <c r="F96" i="2"/>
  <c r="F98" i="2" s="1"/>
  <c r="E96" i="2"/>
  <c r="E98" i="2" s="1"/>
  <c r="D96" i="2"/>
  <c r="D98" i="2" s="1"/>
  <c r="C96" i="2"/>
  <c r="C98" i="2" s="1"/>
  <c r="V62" i="2"/>
  <c r="AS57" i="2"/>
  <c r="AR57" i="2"/>
  <c r="AQ57" i="2"/>
  <c r="AP57" i="2"/>
  <c r="AP62" i="2" s="1"/>
  <c r="AO57" i="2"/>
  <c r="AN57" i="2"/>
  <c r="AM57" i="2"/>
  <c r="AL57" i="2"/>
  <c r="AK57" i="2"/>
  <c r="AJ57" i="2"/>
  <c r="AI57" i="2"/>
  <c r="AH57" i="2"/>
  <c r="AH62" i="2" s="1"/>
  <c r="AG57" i="2"/>
  <c r="AG62" i="2" s="1"/>
  <c r="AF57" i="2"/>
  <c r="AE57" i="2"/>
  <c r="AD57" i="2"/>
  <c r="AC57" i="2"/>
  <c r="AB57" i="2"/>
  <c r="AA57" i="2"/>
  <c r="Z57" i="2"/>
  <c r="Z62" i="2" s="1"/>
  <c r="Y57" i="2"/>
  <c r="Y62" i="2" s="1"/>
  <c r="X57" i="2"/>
  <c r="W57" i="2"/>
  <c r="U57" i="2"/>
  <c r="T57" i="2"/>
  <c r="S57" i="2"/>
  <c r="R57" i="2"/>
  <c r="N57" i="2"/>
  <c r="M57" i="2"/>
  <c r="L57" i="2"/>
  <c r="K57" i="2"/>
  <c r="J57" i="2"/>
  <c r="F57" i="2"/>
  <c r="E57" i="2"/>
  <c r="D57" i="2"/>
  <c r="C57" i="2"/>
  <c r="Q57" i="2"/>
  <c r="P57" i="2"/>
  <c r="O57" i="2"/>
  <c r="I57" i="2"/>
  <c r="H57" i="2"/>
  <c r="G57" i="2"/>
  <c r="AS53" i="2"/>
  <c r="AR53" i="2"/>
  <c r="AQ53" i="2"/>
  <c r="AQ62" i="2" s="1"/>
  <c r="AP53" i="2"/>
  <c r="AO53" i="2"/>
  <c r="AN53" i="2"/>
  <c r="AN62" i="2" s="1"/>
  <c r="AM53" i="2"/>
  <c r="AL53" i="2"/>
  <c r="AK53" i="2"/>
  <c r="AJ53" i="2"/>
  <c r="AI53" i="2"/>
  <c r="AI62" i="2" s="1"/>
  <c r="AH53" i="2"/>
  <c r="AG53" i="2"/>
  <c r="AF53" i="2"/>
  <c r="AF62" i="2" s="1"/>
  <c r="AE53" i="2"/>
  <c r="AD53" i="2"/>
  <c r="AC53" i="2"/>
  <c r="AB53" i="2"/>
  <c r="AA53" i="2"/>
  <c r="AA62" i="2" s="1"/>
  <c r="Z53" i="2"/>
  <c r="Y53" i="2"/>
  <c r="X53" i="2"/>
  <c r="X62" i="2" s="1"/>
  <c r="W53" i="2"/>
  <c r="S53" i="2"/>
  <c r="R53" i="2"/>
  <c r="Q53" i="2"/>
  <c r="P53" i="2"/>
  <c r="O53" i="2"/>
  <c r="K53" i="2"/>
  <c r="J53" i="2"/>
  <c r="I53" i="2"/>
  <c r="H53" i="2"/>
  <c r="G53" i="2"/>
  <c r="C53" i="2"/>
  <c r="U53" i="2"/>
  <c r="T53" i="2"/>
  <c r="N53" i="2"/>
  <c r="M53" i="2"/>
  <c r="L53" i="2"/>
  <c r="F53" i="2"/>
  <c r="E53" i="2"/>
  <c r="D53" i="2"/>
  <c r="AS49" i="2"/>
  <c r="AR49" i="2"/>
  <c r="AQ49" i="2"/>
  <c r="AP49" i="2"/>
  <c r="AO49" i="2"/>
  <c r="AN49" i="2"/>
  <c r="AM49" i="2"/>
  <c r="AL49" i="2"/>
  <c r="AK49" i="2"/>
  <c r="AJ49" i="2"/>
  <c r="AI49" i="2"/>
  <c r="AH49" i="2"/>
  <c r="AG49" i="2"/>
  <c r="AF49" i="2"/>
  <c r="AE49" i="2"/>
  <c r="AD49" i="2"/>
  <c r="AC49" i="2"/>
  <c r="AB49" i="2"/>
  <c r="AA49" i="2"/>
  <c r="Z49" i="2"/>
  <c r="Y49" i="2"/>
  <c r="X49" i="2"/>
  <c r="W49" i="2"/>
  <c r="U49" i="2"/>
  <c r="P49" i="2"/>
  <c r="M49" i="2"/>
  <c r="E49" i="2"/>
  <c r="E1" i="2"/>
  <c r="E3" i="2" s="1"/>
  <c r="E4" i="2" s="1"/>
  <c r="Y76" i="1"/>
  <c r="K76" i="1"/>
  <c r="J76" i="1"/>
  <c r="T76" i="1"/>
  <c r="S76" i="1"/>
  <c r="X76" i="1"/>
  <c r="W76" i="1"/>
  <c r="V76" i="1"/>
  <c r="U76" i="1"/>
  <c r="P76" i="1"/>
  <c r="O76" i="1"/>
  <c r="N76" i="1"/>
  <c r="L76" i="1"/>
  <c r="H76" i="1"/>
  <c r="G76" i="1"/>
  <c r="F76" i="1"/>
  <c r="Y69" i="1"/>
  <c r="X69" i="1"/>
  <c r="W69" i="1"/>
  <c r="V69" i="1"/>
  <c r="U69" i="1"/>
  <c r="T69" i="1"/>
  <c r="S69" i="1"/>
  <c r="R69" i="1"/>
  <c r="Q69" i="1"/>
  <c r="P69" i="1"/>
  <c r="O69" i="1"/>
  <c r="N69" i="1"/>
  <c r="L69" i="1"/>
  <c r="K69" i="1"/>
  <c r="J69" i="1"/>
  <c r="I69" i="1"/>
  <c r="H69" i="1"/>
  <c r="G69" i="1"/>
  <c r="F69" i="1"/>
  <c r="W61" i="1"/>
  <c r="T61" i="1"/>
  <c r="P61" i="1"/>
  <c r="O61" i="1"/>
  <c r="G61" i="1"/>
  <c r="F61" i="1"/>
  <c r="X61" i="1"/>
  <c r="S61" i="1"/>
  <c r="J61" i="1"/>
  <c r="V61" i="1"/>
  <c r="U61" i="1"/>
  <c r="N61" i="1"/>
  <c r="L61" i="1"/>
  <c r="K61" i="1"/>
  <c r="Q56" i="1"/>
  <c r="T101" i="2"/>
  <c r="S101" i="2"/>
  <c r="P101" i="2"/>
  <c r="N101" i="2"/>
  <c r="M101" i="2"/>
  <c r="L101" i="2"/>
  <c r="H101" i="2"/>
  <c r="F101" i="2"/>
  <c r="E101" i="2"/>
  <c r="D101" i="2"/>
  <c r="C101" i="2"/>
  <c r="W56" i="1"/>
  <c r="O56" i="1"/>
  <c r="N56" i="1"/>
  <c r="F56" i="1"/>
  <c r="Y56" i="1"/>
  <c r="X56" i="1"/>
  <c r="R56" i="1"/>
  <c r="P56" i="1"/>
  <c r="I56" i="1"/>
  <c r="H56" i="1"/>
  <c r="J48" i="1"/>
  <c r="X47" i="1"/>
  <c r="X48" i="1" s="1"/>
  <c r="W47" i="1"/>
  <c r="V47" i="1"/>
  <c r="T47" i="1"/>
  <c r="T48" i="1" s="1"/>
  <c r="S47" i="1"/>
  <c r="S48" i="1" s="1"/>
  <c r="O47" i="1"/>
  <c r="N47" i="1"/>
  <c r="K47" i="1"/>
  <c r="K48" i="1" s="1"/>
  <c r="J47" i="1"/>
  <c r="I47" i="1"/>
  <c r="W48" i="1"/>
  <c r="V48" i="1"/>
  <c r="O48" i="1"/>
  <c r="N48" i="1"/>
  <c r="F48" i="1"/>
  <c r="X38" i="1"/>
  <c r="P38" i="1"/>
  <c r="G38" i="1"/>
  <c r="Y38" i="1"/>
  <c r="R38" i="1"/>
  <c r="Q38" i="1"/>
  <c r="I38" i="1"/>
  <c r="H38" i="1"/>
  <c r="W38" i="1"/>
  <c r="V38" i="1"/>
  <c r="U38" i="1"/>
  <c r="T38" i="1"/>
  <c r="O38" i="1"/>
  <c r="N38" i="1"/>
  <c r="L38" i="1"/>
  <c r="K38" i="1"/>
  <c r="F38" i="1"/>
  <c r="X33" i="1"/>
  <c r="G33" i="1"/>
  <c r="P33" i="1"/>
  <c r="U198" i="2"/>
  <c r="N198" i="2"/>
  <c r="F198" i="2"/>
  <c r="E198" i="2"/>
  <c r="V33" i="1"/>
  <c r="U33" i="1"/>
  <c r="N33" i="1"/>
  <c r="L33" i="1"/>
  <c r="Y24" i="1"/>
  <c r="X24" i="1"/>
  <c r="R24" i="1"/>
  <c r="H24" i="1"/>
  <c r="G24" i="1"/>
  <c r="T24" i="1"/>
  <c r="S24" i="1"/>
  <c r="K24" i="1"/>
  <c r="J24" i="1"/>
  <c r="I24" i="1"/>
  <c r="W24" i="1"/>
  <c r="V24" i="1"/>
  <c r="U24" i="1"/>
  <c r="P24" i="1"/>
  <c r="O24" i="1"/>
  <c r="N24" i="1"/>
  <c r="L24" i="1"/>
  <c r="F24" i="1"/>
  <c r="R13" i="1"/>
  <c r="Q13" i="1"/>
  <c r="P13" i="1"/>
  <c r="O13" i="1"/>
  <c r="N13" i="1"/>
  <c r="L13" i="1"/>
  <c r="K13" i="1"/>
  <c r="J13" i="1"/>
  <c r="I13" i="1"/>
  <c r="H13" i="1"/>
  <c r="G13" i="1"/>
  <c r="K3" i="1"/>
  <c r="A1" i="1"/>
  <c r="AO62" i="2" l="1"/>
  <c r="AR62" i="2"/>
  <c r="AB62" i="2"/>
  <c r="AJ62" i="2"/>
  <c r="AC62" i="2"/>
  <c r="AK62" i="2"/>
  <c r="AS62" i="2"/>
  <c r="AD62" i="2"/>
  <c r="AL62" i="2"/>
  <c r="N196" i="2"/>
  <c r="W62" i="2"/>
  <c r="AE62" i="2"/>
  <c r="AM62" i="2"/>
  <c r="H196" i="2"/>
  <c r="P196" i="2"/>
  <c r="R196" i="2"/>
  <c r="H62" i="2"/>
  <c r="H63" i="2" s="1"/>
  <c r="P62" i="2"/>
  <c r="P63" i="2" s="1"/>
  <c r="P59" i="2"/>
  <c r="E62" i="2"/>
  <c r="E63" i="2" s="1"/>
  <c r="K33" i="1"/>
  <c r="T33" i="1"/>
  <c r="M198" i="2"/>
  <c r="M199" i="2" s="1"/>
  <c r="H33" i="1"/>
  <c r="Y33" i="1"/>
  <c r="G56" i="1"/>
  <c r="I76" i="1"/>
  <c r="R76" i="1"/>
  <c r="F49" i="2"/>
  <c r="O49" i="2"/>
  <c r="O59" i="2" s="1"/>
  <c r="G198" i="2"/>
  <c r="I33" i="1"/>
  <c r="H198" i="2"/>
  <c r="G49" i="2"/>
  <c r="P198" i="2"/>
  <c r="J56" i="1"/>
  <c r="I198" i="2"/>
  <c r="Q33" i="1"/>
  <c r="O198" i="2"/>
  <c r="O199" i="2" s="1"/>
  <c r="H49" i="2"/>
  <c r="H59" i="2" s="1"/>
  <c r="O33" i="1"/>
  <c r="W33" i="1"/>
  <c r="S56" i="1"/>
  <c r="R33" i="1"/>
  <c r="U56" i="1"/>
  <c r="J33" i="1"/>
  <c r="F33" i="1"/>
  <c r="L56" i="1"/>
  <c r="Q24" i="1"/>
  <c r="S33" i="1"/>
  <c r="V56" i="1"/>
  <c r="N49" i="2"/>
  <c r="N59" i="2" s="1"/>
  <c r="Q198" i="2"/>
  <c r="K56" i="1"/>
  <c r="G101" i="2"/>
  <c r="Q76" i="1"/>
  <c r="I49" i="2"/>
  <c r="U47" i="1"/>
  <c r="U48" i="1" s="1"/>
  <c r="L47" i="1"/>
  <c r="L48" i="1" s="1"/>
  <c r="Y47" i="1"/>
  <c r="Y48" i="1" s="1"/>
  <c r="T56" i="1"/>
  <c r="O101" i="2"/>
  <c r="R198" i="2"/>
  <c r="R199" i="2" s="1"/>
  <c r="I48" i="1"/>
  <c r="P47" i="1"/>
  <c r="P48" i="1" s="1"/>
  <c r="H61" i="1"/>
  <c r="Y61" i="1"/>
  <c r="R49" i="2"/>
  <c r="R59" i="2" s="1"/>
  <c r="C198" i="2"/>
  <c r="C199" i="2" s="1"/>
  <c r="K198" i="2"/>
  <c r="K199" i="2" s="1"/>
  <c r="S198" i="2"/>
  <c r="S199" i="2" s="1"/>
  <c r="G47" i="1"/>
  <c r="G48" i="1" s="1"/>
  <c r="Q47" i="1"/>
  <c r="I61" i="1"/>
  <c r="R61" i="1"/>
  <c r="Q49" i="2"/>
  <c r="Q59" i="2" s="1"/>
  <c r="J198" i="2"/>
  <c r="R48" i="1"/>
  <c r="Q61" i="1"/>
  <c r="J49" i="2"/>
  <c r="J59" i="2" s="1"/>
  <c r="D198" i="2"/>
  <c r="D199" i="2" s="1"/>
  <c r="L198" i="2"/>
  <c r="L199" i="2" s="1"/>
  <c r="T198" i="2"/>
  <c r="T199" i="2" s="1"/>
  <c r="J38" i="1"/>
  <c r="S38" i="1"/>
  <c r="H47" i="1"/>
  <c r="H48" i="1" s="1"/>
  <c r="R47" i="1"/>
  <c r="C62" i="2"/>
  <c r="C63" i="2" s="1"/>
  <c r="I62" i="2"/>
  <c r="I63" i="2" s="1"/>
  <c r="I59" i="2"/>
  <c r="Q62" i="2"/>
  <c r="Q63" i="2" s="1"/>
  <c r="F62" i="2"/>
  <c r="F63" i="2" s="1"/>
  <c r="T62" i="2"/>
  <c r="T63" i="2" s="1"/>
  <c r="E199" i="2"/>
  <c r="U199" i="2"/>
  <c r="G199" i="2"/>
  <c r="U62" i="2"/>
  <c r="F196" i="2"/>
  <c r="F199" i="2" s="1"/>
  <c r="N199" i="2"/>
  <c r="S62" i="2"/>
  <c r="S63" i="2" s="1"/>
  <c r="L62" i="2"/>
  <c r="L63" i="2" s="1"/>
  <c r="H199" i="2"/>
  <c r="I196" i="2"/>
  <c r="M62" i="2"/>
  <c r="M63" i="2" s="1"/>
  <c r="J196" i="2"/>
  <c r="C49" i="2"/>
  <c r="C59" i="2" s="1"/>
  <c r="K49" i="2"/>
  <c r="K59" i="2" s="1"/>
  <c r="S49" i="2"/>
  <c r="S59" i="2" s="1"/>
  <c r="K62" i="2"/>
  <c r="K63" i="2" s="1"/>
  <c r="N62" i="2"/>
  <c r="N63" i="2" s="1"/>
  <c r="D49" i="2"/>
  <c r="D59" i="2" s="1"/>
  <c r="L49" i="2"/>
  <c r="L59" i="2" s="1"/>
  <c r="T49" i="2"/>
  <c r="T59" i="2" s="1"/>
  <c r="G62" i="2"/>
  <c r="G63" i="2" s="1"/>
  <c r="G59" i="2"/>
  <c r="O62" i="2"/>
  <c r="O63" i="2" s="1"/>
  <c r="D62" i="2"/>
  <c r="D63" i="2" s="1"/>
  <c r="Q196" i="2"/>
  <c r="Q199" i="2" s="1"/>
  <c r="J62" i="2"/>
  <c r="J63" i="2" s="1"/>
  <c r="R62" i="2"/>
  <c r="R63" i="2" s="1"/>
  <c r="I96" i="2"/>
  <c r="I98" i="2" s="1"/>
  <c r="Q96" i="2"/>
  <c r="Q98" i="2" s="1"/>
  <c r="J96" i="2"/>
  <c r="J98" i="2" s="1"/>
  <c r="R96" i="2"/>
  <c r="R98" i="2" s="1"/>
  <c r="E59" i="2"/>
  <c r="M59" i="2"/>
  <c r="U59" i="2"/>
  <c r="F59" i="2"/>
  <c r="G96" i="2"/>
  <c r="G98" i="2" s="1"/>
  <c r="O96" i="2"/>
  <c r="O98" i="2" s="1"/>
  <c r="P199" i="2" l="1"/>
  <c r="I199" i="2"/>
  <c r="J199" i="2"/>
  <c r="Q48" i="1"/>
</calcChain>
</file>

<file path=xl/sharedStrings.xml><?xml version="1.0" encoding="utf-8"?>
<sst xmlns="http://schemas.openxmlformats.org/spreadsheetml/2006/main" count="621" uniqueCount="298">
  <si>
    <t>WPB-6a</t>
  </si>
  <si>
    <t>CERTAIN DEFERRED CREDITS AND ACCUMULATED DEFERRED INCOME TAXES</t>
  </si>
  <si>
    <t>WITNESS RESPONSIBLE:</t>
  </si>
  <si>
    <t>END OF MONTH BALANCES</t>
  </si>
  <si>
    <t>.</t>
  </si>
  <si>
    <t>LINE</t>
  </si>
  <si>
    <t>ACCOUNT</t>
  </si>
  <si>
    <t>JANUARY</t>
  </si>
  <si>
    <t>FEBRUARY</t>
  </si>
  <si>
    <t>MARCH</t>
  </si>
  <si>
    <t>APRIL</t>
  </si>
  <si>
    <t>MAY</t>
  </si>
  <si>
    <t>JUNE</t>
  </si>
  <si>
    <t>JULY</t>
  </si>
  <si>
    <t>AUGUST</t>
  </si>
  <si>
    <t>SEPTEMBER</t>
  </si>
  <si>
    <t>OCTOBER</t>
  </si>
  <si>
    <t>NOVEMBER</t>
  </si>
  <si>
    <t>DECEMBER</t>
  </si>
  <si>
    <t xml:space="preserve"> NO.</t>
  </si>
  <si>
    <t>NUMBER</t>
  </si>
  <si>
    <t>DESCRIPTION</t>
  </si>
  <si>
    <t>GAS</t>
  </si>
  <si>
    <t>Customers' Advances for Construction</t>
  </si>
  <si>
    <t>Investment Tax Credits:</t>
  </si>
  <si>
    <t xml:space="preserve">  3% Credit</t>
  </si>
  <si>
    <t xml:space="preserve">  4% Credit</t>
  </si>
  <si>
    <t>10% Credit</t>
  </si>
  <si>
    <t>30% Credit</t>
  </si>
  <si>
    <t>Total Investment Tax Credits</t>
  </si>
  <si>
    <t>Accumulated Deferred Income Taxes:</t>
  </si>
  <si>
    <t>Total Account 190</t>
  </si>
  <si>
    <t>Account 282 - Other</t>
  </si>
  <si>
    <t>Liberalized Depreciation</t>
  </si>
  <si>
    <t>Account 283 - Other</t>
  </si>
  <si>
    <t>Unrecovered Purchased Gas Cost</t>
  </si>
  <si>
    <t>Total Deferred Income Taxes</t>
  </si>
  <si>
    <t>Regulatory Liability - Excess Deferred Taxes</t>
  </si>
  <si>
    <t>Protected</t>
  </si>
  <si>
    <t>Unprotected</t>
  </si>
  <si>
    <t>Total Regulatory Liability - Excess Deferred Taxes</t>
  </si>
  <si>
    <t>ELECTRIC</t>
  </si>
  <si>
    <t>Total Account 281</t>
  </si>
  <si>
    <t>Total Account 283</t>
  </si>
  <si>
    <t>NON-UTILITY</t>
  </si>
  <si>
    <t>DUKE ENERGY KENTUCKY</t>
  </si>
  <si>
    <t>BS Rate</t>
  </si>
  <si>
    <t>ACCUMULATED DEFERRED INCOME TAXES BALANCES JAN 2021 - JUN 2024</t>
  </si>
  <si>
    <t>Fed</t>
  </si>
  <si>
    <t/>
  </si>
  <si>
    <t>FBOS</t>
  </si>
  <si>
    <t>Combined Rate</t>
  </si>
  <si>
    <t>Reporting Period</t>
  </si>
  <si>
    <t>Code</t>
  </si>
  <si>
    <t>Name</t>
  </si>
  <si>
    <t>Ending Balance</t>
  </si>
  <si>
    <t>190001/2</t>
  </si>
  <si>
    <t>ADIT: Prepaid: Taxes</t>
  </si>
  <si>
    <t>AT_OTH_190_NC_EPRI_Credit</t>
  </si>
  <si>
    <t>Other Noncurrent After-tax DTA for EPRI Credit</t>
  </si>
  <si>
    <t>AT_OTH_190_NC_R&amp;D_CREDIT</t>
  </si>
  <si>
    <t>Other Noncurrent After-Tax DTA for R&amp;D Credit</t>
  </si>
  <si>
    <t>F_ITC_190002-411055</t>
  </si>
  <si>
    <t>ITC Amortization - Non Utility</t>
  </si>
  <si>
    <t>T11A02</t>
  </si>
  <si>
    <t>Bad Debts - Tax over Book</t>
  </si>
  <si>
    <t>T11B08</t>
  </si>
  <si>
    <t>Surplus Materials Write-Off Asset</t>
  </si>
  <si>
    <t>T11B16</t>
  </si>
  <si>
    <t>OFFSITE GAS STORAGE COSTS</t>
  </si>
  <si>
    <t>T13B19</t>
  </si>
  <si>
    <t>Leased Meters - Elec &amp; Gas</t>
  </si>
  <si>
    <t>T15A22</t>
  </si>
  <si>
    <t>Mark to Market - LT</t>
  </si>
  <si>
    <t>T15A95</t>
  </si>
  <si>
    <t>Unamortized Debt Premium</t>
  </si>
  <si>
    <t>T15B07</t>
  </si>
  <si>
    <t>Cash Flow Hedge - Reg Asset/Liab</t>
  </si>
  <si>
    <t>T17A02</t>
  </si>
  <si>
    <t>Accrued Vacation</t>
  </si>
  <si>
    <t>T17A30</t>
  </si>
  <si>
    <t>Property Tax Reserves</t>
  </si>
  <si>
    <t>T17A40</t>
  </si>
  <si>
    <t>SEVERANCE RESERVE - LT</t>
  </si>
  <si>
    <t>T17A41</t>
  </si>
  <si>
    <t>Unbilled Fuel Revenue - NC</t>
  </si>
  <si>
    <t>T17A54</t>
  </si>
  <si>
    <t>MGP Sites</t>
  </si>
  <si>
    <t>T18A02</t>
  </si>
  <si>
    <t>Deferred Revenue</t>
  </si>
  <si>
    <t>T19A22</t>
  </si>
  <si>
    <t>Miscellaneous NC Taxable Income Adj - DTA</t>
  </si>
  <si>
    <t>T19A89</t>
  </si>
  <si>
    <t>GAS SUPPLIER REFUNDS</t>
  </si>
  <si>
    <t>T19A94</t>
  </si>
  <si>
    <t>UNBILLED REVENUE - FUEL</t>
  </si>
  <si>
    <t>T19B02</t>
  </si>
  <si>
    <t>Cares Act Reserve</t>
  </si>
  <si>
    <t>T20A41</t>
  </si>
  <si>
    <t>Rate Refunds</t>
  </si>
  <si>
    <t>T20A54</t>
  </si>
  <si>
    <t>Reg Liability - Rate Case Expense - Amortization - NC</t>
  </si>
  <si>
    <t>T20C02</t>
  </si>
  <si>
    <t>Demand Side Management (DSM) Defer</t>
  </si>
  <si>
    <t>T22A01</t>
  </si>
  <si>
    <t>Emission Allowance Expense</t>
  </si>
  <si>
    <t>T22A06</t>
  </si>
  <si>
    <t>Operating Lease Obligation</t>
  </si>
  <si>
    <t>T22A07</t>
  </si>
  <si>
    <t>Charitable Contribution Carryover</t>
  </si>
  <si>
    <t>T22A28</t>
  </si>
  <si>
    <t>Retirement Plan Expense - Underfunded</t>
  </si>
  <si>
    <t>T22A29</t>
  </si>
  <si>
    <t>Non-qualified Pension - Accrual</t>
  </si>
  <si>
    <t>T22A30</t>
  </si>
  <si>
    <t>Retirement Plan Funding - Underfunded</t>
  </si>
  <si>
    <t>T22A56</t>
  </si>
  <si>
    <t>Environmental Reserve</t>
  </si>
  <si>
    <t>T22A71</t>
  </si>
  <si>
    <t>DO NOT USE - Joint Owner Pension Receivable-NC</t>
  </si>
  <si>
    <t>T22B13</t>
  </si>
  <si>
    <t>ANNUAL INCENTIVE PLAN COMP</t>
  </si>
  <si>
    <t>T22B15</t>
  </si>
  <si>
    <t>PAYABLE 401 (K) MATCH</t>
  </si>
  <si>
    <t>T22E02</t>
  </si>
  <si>
    <t>OPEB Expense Accrual</t>
  </si>
  <si>
    <t>T22E06</t>
  </si>
  <si>
    <t>FAS 112 Medical Expenses Accrual</t>
  </si>
  <si>
    <t>Total 190001/2</t>
  </si>
  <si>
    <t>190155</t>
  </si>
  <si>
    <t>Deferred Tax - NOL</t>
  </si>
  <si>
    <t>AT_OTH_190_NC_Federal NOL</t>
  </si>
  <si>
    <t>190155_Other NC Federal NOLs</t>
  </si>
  <si>
    <t>Total 190155</t>
  </si>
  <si>
    <t>190156</t>
  </si>
  <si>
    <t>Deferred Tax_State NOLs</t>
  </si>
  <si>
    <t>AT_OTH_190_KY_STATE_NOL</t>
  </si>
  <si>
    <t>Other KY State NOLs</t>
  </si>
  <si>
    <t>Total 190156</t>
  </si>
  <si>
    <t>Account 190 - OTP Balance</t>
  </si>
  <si>
    <t>Add:  Account 0190013 Not in OTP Report Above</t>
  </si>
  <si>
    <t>Add: Other Adjustment to tie OTP to GL</t>
  </si>
  <si>
    <t>283100/1</t>
  </si>
  <si>
    <t>ADIT: Other</t>
  </si>
  <si>
    <t>T15A24</t>
  </si>
  <si>
    <t>Loss on Reacquired Debt-Amort</t>
  </si>
  <si>
    <t>T15B02</t>
  </si>
  <si>
    <t>Reg Asset/Liab Def Revenue</t>
  </si>
  <si>
    <t>T15B04</t>
  </si>
  <si>
    <t>Reg Asset - Accr Pension FAS158 - FAS87Qual</t>
  </si>
  <si>
    <t>T15B17</t>
  </si>
  <si>
    <t>Reg Liab RSLI &amp; Other Misc Dfd Costs</t>
  </si>
  <si>
    <t>T15B18</t>
  </si>
  <si>
    <t>Reg Asset Storm Damage Recovery</t>
  </si>
  <si>
    <t>T15B22</t>
  </si>
  <si>
    <t>NC Storm Deferral - Matthew</t>
  </si>
  <si>
    <t>T15B28</t>
  </si>
  <si>
    <t>Reg Asset - Rate Case Expense</t>
  </si>
  <si>
    <t>T15B29</t>
  </si>
  <si>
    <t>Reg Asset-Pension Post Retirement PAA-FAS87Qual and Oth</t>
  </si>
  <si>
    <t>T15B35</t>
  </si>
  <si>
    <t>Regulatory Asset - Carbon Management</t>
  </si>
  <si>
    <t>T15B37</t>
  </si>
  <si>
    <t>Reg Asset-Pension Post Retirement PAA-FAS87NQ and Oth</t>
  </si>
  <si>
    <t>T15B38</t>
  </si>
  <si>
    <t>Reg Asset-Pension Post Retirement PAA-FAS 106 and Oth</t>
  </si>
  <si>
    <t>T15B40</t>
  </si>
  <si>
    <t>Reg Asset - Accr Pension FAS158 - FAS87NQ</t>
  </si>
  <si>
    <t>T15B41</t>
  </si>
  <si>
    <t>Reg Asset - Accr Pension FAS158 - FAS 106/112</t>
  </si>
  <si>
    <t>T15B43</t>
  </si>
  <si>
    <t>Reg Asset - Transition from MISO to PJM</t>
  </si>
  <si>
    <t>T15B52</t>
  </si>
  <si>
    <t>Storm Cost Deferral- Asset</t>
  </si>
  <si>
    <t>T15B69</t>
  </si>
  <si>
    <t>Reg Asset Opt Out Tariff IT Modifications</t>
  </si>
  <si>
    <t>T15B77</t>
  </si>
  <si>
    <t>Non-AMI Meters Retired Early - NBV</t>
  </si>
  <si>
    <t>T15B81</t>
  </si>
  <si>
    <t>Reg Asset_Liab - Outage Costs</t>
  </si>
  <si>
    <t>T15B83</t>
  </si>
  <si>
    <t>Reg Asset - Rate Case Expense - Amortization - NC</t>
  </si>
  <si>
    <t>T17A01</t>
  </si>
  <si>
    <t>Vacation Carryover - Reg Asset</t>
  </si>
  <si>
    <t>T19A60</t>
  </si>
  <si>
    <t>Deferred Cost - Customer Connect</t>
  </si>
  <si>
    <t>T19A71</t>
  </si>
  <si>
    <t>Reg Asset/Liab - ESM Deferral</t>
  </si>
  <si>
    <t>T20A30</t>
  </si>
  <si>
    <t>REPS Incremental Costs</t>
  </si>
  <si>
    <t>T20A38</t>
  </si>
  <si>
    <t>Regulatory Asset - Deferred Plant Costs</t>
  </si>
  <si>
    <t>T20A40</t>
  </si>
  <si>
    <t>Non-Current Portion of Reg Asset</t>
  </si>
  <si>
    <t>T22A15</t>
  </si>
  <si>
    <t>Operating Lease Deferral</t>
  </si>
  <si>
    <t>T22A23</t>
  </si>
  <si>
    <t>Retirement Plan Expense - Overfunded</t>
  </si>
  <si>
    <t>T22B16</t>
  </si>
  <si>
    <t>Miscellaneous NC Taxable Income Adj - DTL</t>
  </si>
  <si>
    <t>Total 283100/1</t>
  </si>
  <si>
    <t>282100/1</t>
  </si>
  <si>
    <t>ADIT: PP&amp;E</t>
  </si>
  <si>
    <t>Sum of R257_FAS109_END</t>
  </si>
  <si>
    <t>Actuals</t>
  </si>
  <si>
    <t>Forecast</t>
  </si>
  <si>
    <t>TAX_SEGMENT</t>
  </si>
  <si>
    <t>TAX_RECONCILE_ITEM_DESC</t>
  </si>
  <si>
    <t>Jan-2021</t>
  </si>
  <si>
    <t>Feb-2021</t>
  </si>
  <si>
    <t>Mar-2021</t>
  </si>
  <si>
    <t>Apr-2021</t>
  </si>
  <si>
    <t>May-2021</t>
  </si>
  <si>
    <t>Jun-2021</t>
  </si>
  <si>
    <t>Jul-2021</t>
  </si>
  <si>
    <t>Aug-2021</t>
  </si>
  <si>
    <t>Sep-2021</t>
  </si>
  <si>
    <t>Oct-2021</t>
  </si>
  <si>
    <t>Nov-2021</t>
  </si>
  <si>
    <t>Dec-2021</t>
  </si>
  <si>
    <t>Jan-2022</t>
  </si>
  <si>
    <t>Feb-2022</t>
  </si>
  <si>
    <t>Mar-2022</t>
  </si>
  <si>
    <t>Apr-2022</t>
  </si>
  <si>
    <t>May-2022</t>
  </si>
  <si>
    <t>Jun-2022</t>
  </si>
  <si>
    <t>Jul-2022</t>
  </si>
  <si>
    <t>Aug-2022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</si>
  <si>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</si>
  <si>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</si>
  <si>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</si>
  <si>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</si>
  <si>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</si>
  <si>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</si>
  <si>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</si>
  <si>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</si>
  <si>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</si>
  <si>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</si>
  <si>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</si>
  <si>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</si>
  <si>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</si>
  <si>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</si>
  <si>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</si>
  <si>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</si>
  <si>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</si>
  <si>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</si>
  <si>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</si>
  <si>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</si>
  <si>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</si>
  <si>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</si>
  <si>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DEK Elec Tax</t>
  </si>
  <si>
    <t>ACQUISITION ADJMT</t>
  </si>
  <si>
    <t>AFUDC Debt</t>
  </si>
  <si>
    <t>AFUDC Equity</t>
  </si>
  <si>
    <t>ARO</t>
  </si>
  <si>
    <t>Casualty Loss</t>
  </si>
  <si>
    <t>Casualty Restoration Addback</t>
  </si>
  <si>
    <t>CIAC</t>
  </si>
  <si>
    <t>Clearing Cost</t>
  </si>
  <si>
    <t>Coal Ash - Capital for tax</t>
  </si>
  <si>
    <t>Depr Cap Trans Equip</t>
  </si>
  <si>
    <t>Depreciation Lag</t>
  </si>
  <si>
    <t>Disallow Meals &amp; Entertainmnt</t>
  </si>
  <si>
    <t>Entertain 100% Non-Deduct</t>
  </si>
  <si>
    <t>Hardware Capitalized</t>
  </si>
  <si>
    <t>Highway Bill</t>
  </si>
  <si>
    <t>Impairment Adjustment</t>
  </si>
  <si>
    <t>ITC Basis Reduction</t>
  </si>
  <si>
    <t>Job Creation - Adj to Prior Year</t>
  </si>
  <si>
    <t>Leased Meter Adjust</t>
  </si>
  <si>
    <t>Meters &amp; Trans</t>
  </si>
  <si>
    <t>Method/Life</t>
  </si>
  <si>
    <t>Misc Diffs</t>
  </si>
  <si>
    <t>Non-cash Overheads</t>
  </si>
  <si>
    <t>OPERATING LEASES BOOK</t>
  </si>
  <si>
    <t>Percentage Repair Allowance</t>
  </si>
  <si>
    <t>PPE Impairment</t>
  </si>
  <si>
    <t>PR Tax</t>
  </si>
  <si>
    <t>Purch Res</t>
  </si>
  <si>
    <t>Sect. 174 Adjust</t>
  </si>
  <si>
    <t>Software Capitalized</t>
  </si>
  <si>
    <t>Software Expense</t>
  </si>
  <si>
    <t>Tax Dept Adjust</t>
  </si>
  <si>
    <t>Tax Expensing</t>
  </si>
  <si>
    <t>Tax Repair Retirements</t>
  </si>
  <si>
    <t>TIC</t>
  </si>
  <si>
    <t>DEK Elec Tax Total</t>
  </si>
  <si>
    <t>Adjusted Electric Balance</t>
  </si>
  <si>
    <t>DEK Gas Tax</t>
  </si>
  <si>
    <t>DEK Gas Tax Total</t>
  </si>
  <si>
    <t>Adjusted Gas Balance</t>
  </si>
  <si>
    <t>Electric + Gas</t>
  </si>
  <si>
    <t>Total Adjusted Balance</t>
  </si>
  <si>
    <t>Per WPB-6</t>
  </si>
  <si>
    <t>Check</t>
  </si>
  <si>
    <r>
      <rPr>
        <b/>
        <sz val="11"/>
        <rFont val="Calibri"/>
        <family val="2"/>
      </rPr>
      <t>Note:</t>
    </r>
    <r>
      <rPr>
        <sz val="11"/>
        <rFont val="Calibri"/>
        <family val="2"/>
      </rPr>
      <t xml:space="preserve"> The cumulative temporary difference detail for FERC ADIT Account 282 is better represented through using the Power Tax system than the One Source Tax Provision system.  Therefore, for this case the Power Tax format is being used rather than the One Source Tax Provision system for 282.  The One Source Tax Provision system will still provide the FERC ADIT Account 190 and 283 detail.  Due to differences in how One Source Tax Provision and Power Tax organize and report their data, we cannot provide a breakout similar to the WP B-6 format for 282 (i.e. by Gas Utility, Electric Utility and Non-Utility).  We are providing the detail  for 282 in total for DEK Electric and DEK Gas and showing how that agrees to the total of the three categories per the WP B-6.</t>
    </r>
  </si>
  <si>
    <t>Less ADIT related to ARO</t>
  </si>
  <si>
    <t>Less ADIT generated from non-cash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</si>
</sst>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409]mmm\-yy;@"/>
    <numFmt numFmtId="167" formatCode="[&gt;=0]#,##0;[&lt;0]\(#,##0\)"/>
  </numFmts>
  <fonts count="17" x14ac:knownFonts="1">
    <font>
      <sz val="10"/>
      <name val="Arial"/>
      <family val="2"/>
    </font>
    <font>
      <sz val="11"/>
      <color theme="1"/>
      <name val="Calibri"/>
      <family val="2"/>
      <scheme val="minor"/>
    </font>
    <font>
      <b/>
      <sz val="11"/>
      <color theme="1"/>
      <name val="Calibri"/>
      <family val="2"/>
      <scheme val="minor"/>
    </font>
    <font>
      <sz val="10"/>
      <name val="Arial"/>
      <family val="2"/>
    </font>
    <font>
      <b/>
      <sz val="12"/>
      <name val="Times New Roman"/>
      <family val="1"/>
    </font>
    <font>
      <sz val="10"/>
      <color indexed="12"/>
      <name val="Arial"/>
      <family val="2"/>
    </font>
    <font>
      <b/>
      <sz val="10"/>
      <name val="Arial"/>
      <family val="2"/>
    </font>
    <font>
      <u/>
      <sz val="10"/>
      <color theme="0"/>
      <name val="Arial"/>
      <family val="2"/>
    </font>
    <font>
      <b/>
      <sz val="10"/>
      <color rgb="FFFF0000"/>
      <name val="Arial"/>
      <family val="2"/>
    </font>
    <font>
      <i/>
      <sz val="10"/>
      <color rgb="FFFF0000"/>
      <name val="Arial"/>
      <family val="2"/>
    </font>
    <font>
      <i/>
      <sz val="10"/>
      <name val="Arial"/>
      <family val="2"/>
    </font>
    <font>
      <sz val="12"/>
      <name val="Arial"/>
      <family val="2"/>
    </font>
    <font>
      <b/>
      <i/>
      <sz val="10"/>
      <name val="Arial"/>
      <family val="2"/>
    </font>
    <font>
      <b/>
      <i/>
      <sz val="10"/>
      <color rgb="FFFF0000"/>
      <name val="Arial"/>
      <family val="2"/>
    </font>
    <font>
      <b/>
      <u/>
      <sz val="11"/>
      <color theme="1"/>
      <name val="Calibri"/>
      <family val="2"/>
      <scheme val="minor"/>
    </font>
    <font>
      <sz val="11"/>
      <name val="Calibri"/>
      <family val="2"/>
    </font>
    <font>
      <b/>
      <sz val="11"/>
      <name val="Calibri"/>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108">
    <xf numFmtId="0" fontId="0" fillId="0" borderId="0" xfId="0"/>
    <xf numFmtId="0" fontId="3" fillId="0" borderId="0" xfId="0" applyFont="1"/>
    <xf numFmtId="0" fontId="3" fillId="0" borderId="0" xfId="0" applyFont="1" applyAlignment="1">
      <alignment horizontal="centerContinuous"/>
    </xf>
    <xf numFmtId="0" fontId="3" fillId="0" borderId="0" xfId="0" applyFont="1" applyAlignment="1">
      <alignment horizontal="left"/>
    </xf>
    <xf numFmtId="0" fontId="3" fillId="0" borderId="0" xfId="0" applyFont="1"/>
    <xf numFmtId="0" fontId="4" fillId="0" borderId="0" xfId="0" applyFont="1" applyAlignment="1">
      <alignment horizontal="right" vertical="center"/>
    </xf>
    <xf numFmtId="0" fontId="0" fillId="0" borderId="0" xfId="0" applyFont="1"/>
    <xf numFmtId="37" fontId="3" fillId="0" borderId="0" xfId="0" applyNumberFormat="1" applyFont="1"/>
    <xf numFmtId="37" fontId="3" fillId="0" borderId="0" xfId="0" applyNumberFormat="1" applyFont="1"/>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3" fillId="0" borderId="0" xfId="0" applyFont="1" applyAlignment="1">
      <alignment horizontal="right"/>
    </xf>
    <xf numFmtId="0" fontId="7" fillId="0" borderId="0" xfId="0" applyFont="1" applyFill="1" applyAlignment="1" applyProtection="1">
      <alignment horizontal="centerContinuous"/>
    </xf>
    <xf numFmtId="37" fontId="3" fillId="0" borderId="0" xfId="0" applyNumberFormat="1" applyFont="1" applyAlignment="1">
      <alignment horizontal="centerContinuous"/>
    </xf>
    <xf numFmtId="37" fontId="3" fillId="0" borderId="0" xfId="0" applyNumberFormat="1" applyFont="1" applyAlignment="1">
      <alignment horizontal="center"/>
    </xf>
    <xf numFmtId="0" fontId="3" fillId="0" borderId="1" xfId="0" applyFont="1" applyBorder="1" applyAlignment="1">
      <alignment horizontal="fill"/>
    </xf>
    <xf numFmtId="37" fontId="3" fillId="0" borderId="1" xfId="0" applyNumberFormat="1" applyFont="1" applyBorder="1" applyAlignment="1">
      <alignment horizontal="centerContinuous"/>
    </xf>
    <xf numFmtId="0" fontId="3" fillId="0" borderId="0" xfId="0" applyFont="1" applyAlignment="1">
      <alignment horizontal="fill"/>
    </xf>
    <xf numFmtId="0" fontId="3" fillId="0" borderId="0" xfId="0" applyFont="1" applyAlignment="1">
      <alignment horizontal="center"/>
    </xf>
    <xf numFmtId="0" fontId="3" fillId="0" borderId="0" xfId="0" applyFont="1" applyAlignment="1" applyProtection="1">
      <alignment horizontal="center"/>
      <protection locked="0"/>
    </xf>
    <xf numFmtId="17" fontId="3" fillId="0" borderId="0" xfId="0" applyNumberFormat="1" applyFont="1" applyAlignment="1">
      <alignment horizontal="center"/>
    </xf>
    <xf numFmtId="0" fontId="3" fillId="0" borderId="0" xfId="0" quotePrefix="1" applyFont="1" applyAlignment="1" applyProtection="1">
      <alignment horizontal="center"/>
      <protection locked="0"/>
    </xf>
    <xf numFmtId="0" fontId="3" fillId="0" borderId="1" xfId="0" applyFont="1" applyBorder="1"/>
    <xf numFmtId="0" fontId="3" fillId="0" borderId="1" xfId="0" applyFont="1" applyBorder="1"/>
    <xf numFmtId="0" fontId="3" fillId="0" borderId="0" xfId="0" quotePrefix="1" applyFont="1" applyAlignment="1">
      <alignment horizontal="center"/>
    </xf>
    <xf numFmtId="0" fontId="3" fillId="0" borderId="0" xfId="0" quotePrefix="1" applyFont="1" applyAlignment="1">
      <alignment horizontal="centerContinuous"/>
    </xf>
    <xf numFmtId="0" fontId="6" fillId="0" borderId="0" xfId="0" applyFont="1"/>
    <xf numFmtId="37" fontId="3" fillId="0" borderId="2" xfId="0" applyNumberFormat="1" applyFont="1" applyBorder="1"/>
    <xf numFmtId="0" fontId="3" fillId="0" borderId="0" xfId="0" applyFont="1" applyAlignment="1">
      <alignment horizontal="left" indent="1"/>
    </xf>
    <xf numFmtId="0" fontId="0" fillId="0" borderId="0" xfId="0" applyFont="1" applyAlignment="1">
      <alignment horizontal="left" indent="1"/>
    </xf>
    <xf numFmtId="0" fontId="9" fillId="0" borderId="0" xfId="0" applyFont="1"/>
    <xf numFmtId="0" fontId="9" fillId="0" borderId="0" xfId="0" applyFont="1"/>
    <xf numFmtId="37" fontId="9" fillId="0" borderId="0" xfId="0" applyNumberFormat="1" applyFont="1"/>
    <xf numFmtId="37" fontId="3" fillId="0" borderId="0" xfId="0" applyNumberFormat="1" applyFont="1" applyProtection="1">
      <protection locked="0"/>
    </xf>
    <xf numFmtId="0" fontId="3" fillId="0" borderId="0" xfId="0" applyFont="1" applyAlignment="1">
      <alignment horizontal="left" indent="2"/>
    </xf>
    <xf numFmtId="37" fontId="3" fillId="0" borderId="2" xfId="0" applyNumberFormat="1" applyFont="1" applyBorder="1" applyProtection="1">
      <protection locked="0"/>
    </xf>
    <xf numFmtId="0" fontId="3" fillId="0" borderId="0" xfId="0" applyFont="1" applyAlignment="1">
      <alignment horizontal="center"/>
    </xf>
    <xf numFmtId="0" fontId="3" fillId="0" borderId="0" xfId="0" applyFont="1"/>
    <xf numFmtId="37" fontId="3" fillId="0" borderId="0" xfId="0" applyNumberFormat="1" applyFont="1" applyProtection="1">
      <protection locked="0"/>
    </xf>
    <xf numFmtId="0" fontId="0" fillId="0" borderId="0" xfId="0" applyAlignment="1">
      <alignment horizontal="left" indent="2"/>
    </xf>
    <xf numFmtId="37" fontId="3" fillId="0" borderId="2" xfId="0" applyNumberFormat="1" applyFont="1" applyBorder="1" applyProtection="1">
      <protection locked="0"/>
    </xf>
    <xf numFmtId="0" fontId="10" fillId="0" borderId="0" xfId="0" applyFont="1"/>
    <xf numFmtId="37" fontId="3" fillId="0" borderId="3" xfId="0" applyNumberFormat="1" applyFont="1" applyBorder="1"/>
    <xf numFmtId="37" fontId="3" fillId="0" borderId="1" xfId="0" applyNumberFormat="1" applyFont="1" applyBorder="1" applyProtection="1">
      <protection locked="0"/>
    </xf>
    <xf numFmtId="164" fontId="0" fillId="0" borderId="4" xfId="0" applyNumberFormat="1" applyFont="1" applyBorder="1"/>
    <xf numFmtId="165" fontId="0" fillId="0" borderId="5" xfId="0" applyNumberFormat="1" applyFont="1" applyBorder="1"/>
    <xf numFmtId="164" fontId="6" fillId="0" borderId="0" xfId="0" applyNumberFormat="1" applyFont="1" applyFill="1" applyBorder="1"/>
    <xf numFmtId="164" fontId="0" fillId="0" borderId="6" xfId="0" applyNumberFormat="1" applyFont="1" applyBorder="1"/>
    <xf numFmtId="165" fontId="0" fillId="0" borderId="7" xfId="0" applyNumberFormat="1" applyFont="1" applyBorder="1"/>
    <xf numFmtId="0" fontId="11" fillId="0" borderId="0" xfId="0" applyFont="1" applyAlignment="1"/>
    <xf numFmtId="0" fontId="8" fillId="0" borderId="0" xfId="0" applyFont="1"/>
    <xf numFmtId="164" fontId="0" fillId="0" borderId="8" xfId="0" applyNumberFormat="1" applyFont="1" applyBorder="1"/>
    <xf numFmtId="165" fontId="0" fillId="0" borderId="9" xfId="0" applyNumberFormat="1" applyFont="1" applyBorder="1"/>
    <xf numFmtId="164" fontId="0" fillId="0" borderId="0" xfId="0" applyNumberFormat="1"/>
    <xf numFmtId="0" fontId="6" fillId="0" borderId="0" xfId="0" applyFont="1"/>
    <xf numFmtId="166" fontId="6" fillId="0" borderId="0" xfId="0" applyNumberFormat="1" applyFont="1" applyAlignment="1">
      <alignment horizontal="center"/>
    </xf>
    <xf numFmtId="0" fontId="12" fillId="0" borderId="0" xfId="0" applyFont="1"/>
    <xf numFmtId="0" fontId="12" fillId="0" borderId="0" xfId="0" applyFont="1" applyAlignment="1">
      <alignment horizontal="center" wrapText="1"/>
    </xf>
    <xf numFmtId="0" fontId="10" fillId="0" borderId="0" xfId="0" quotePrefix="1" applyFont="1" applyAlignment="1">
      <alignment horizontal="center" wrapText="1"/>
    </xf>
    <xf numFmtId="0" fontId="10" fillId="0" borderId="0" xfId="0" quotePrefix="1" applyFont="1"/>
    <xf numFmtId="0" fontId="6" fillId="0" borderId="0" xfId="0" applyFont="1" applyAlignment="1">
      <alignment horizontal="center" wrapText="1"/>
    </xf>
    <xf numFmtId="0" fontId="6" fillId="0" borderId="1" xfId="0" applyFont="1" applyBorder="1" applyAlignment="1">
      <alignment horizontal="center" wrapText="1"/>
    </xf>
    <xf numFmtId="167" fontId="0" fillId="0" borderId="0" xfId="0" applyNumberFormat="1" applyFont="1"/>
    <xf numFmtId="0" fontId="0" fillId="0" borderId="0" xfId="0" applyFont="1" applyAlignment="1">
      <alignment horizontal="left" indent="1"/>
    </xf>
    <xf numFmtId="0" fontId="0" fillId="0" borderId="0" xfId="0" applyFont="1" applyFill="1" applyAlignment="1">
      <alignment horizontal="left" indent="1"/>
    </xf>
    <xf numFmtId="0" fontId="3" fillId="0" borderId="0" xfId="0" applyFont="1"/>
    <xf numFmtId="167" fontId="0" fillId="0" borderId="1" xfId="0" applyNumberFormat="1" applyFont="1" applyBorder="1"/>
    <xf numFmtId="0" fontId="6" fillId="0" borderId="0" xfId="0" applyFont="1"/>
    <xf numFmtId="167" fontId="0" fillId="0" borderId="0" xfId="0" applyNumberFormat="1"/>
    <xf numFmtId="164" fontId="0" fillId="0" borderId="0" xfId="0" applyNumberFormat="1" applyFont="1" applyFill="1"/>
    <xf numFmtId="164" fontId="0" fillId="0" borderId="1" xfId="0" applyNumberFormat="1" applyBorder="1"/>
    <xf numFmtId="0" fontId="6" fillId="0" borderId="0" xfId="0" applyFont="1" applyAlignment="1">
      <alignment horizontal="left" indent="1"/>
    </xf>
    <xf numFmtId="167" fontId="6" fillId="0" borderId="10" xfId="0" applyNumberFormat="1" applyFont="1" applyBorder="1"/>
    <xf numFmtId="167" fontId="9" fillId="0" borderId="0" xfId="0" applyNumberFormat="1" applyFont="1"/>
    <xf numFmtId="164" fontId="0" fillId="0" borderId="0" xfId="0" applyNumberFormat="1" applyFont="1"/>
    <xf numFmtId="164" fontId="6" fillId="0" borderId="0" xfId="0" applyNumberFormat="1" applyFont="1"/>
    <xf numFmtId="164" fontId="6" fillId="0" borderId="10" xfId="0" applyNumberFormat="1" applyFont="1" applyBorder="1"/>
    <xf numFmtId="164" fontId="13" fillId="0" borderId="0" xfId="0" applyNumberFormat="1" applyFont="1"/>
    <xf numFmtId="164" fontId="8" fillId="0" borderId="0" xfId="0" applyNumberFormat="1" applyFont="1"/>
    <xf numFmtId="164" fontId="9" fillId="0" borderId="0" xfId="0" applyNumberFormat="1" applyFont="1"/>
    <xf numFmtId="167" fontId="0" fillId="0" borderId="0" xfId="0" applyNumberFormat="1" applyFont="1" applyBorder="1"/>
    <xf numFmtId="167" fontId="0" fillId="0" borderId="0" xfId="0" applyNumberFormat="1" applyFont="1" applyBorder="1"/>
    <xf numFmtId="43" fontId="0" fillId="0" borderId="0" xfId="0" applyNumberFormat="1"/>
    <xf numFmtId="43" fontId="2" fillId="0" borderId="0" xfId="0" quotePrefix="1" applyNumberFormat="1" applyFont="1" applyAlignment="1">
      <alignment horizontal="center"/>
    </xf>
    <xf numFmtId="43" fontId="2" fillId="0" borderId="0" xfId="0" applyNumberFormat="1" applyFont="1" applyAlignment="1">
      <alignment horizontal="center"/>
    </xf>
    <xf numFmtId="0" fontId="14" fillId="0" borderId="0" xfId="0" applyFont="1" applyAlignment="1">
      <alignment horizontal="center"/>
    </xf>
    <xf numFmtId="164" fontId="14" fillId="0" borderId="0" xfId="0" applyNumberFormat="1" applyFont="1" applyAlignment="1">
      <alignment horizontal="center"/>
    </xf>
    <xf numFmtId="43" fontId="6" fillId="0" borderId="0" xfId="0" applyNumberFormat="1" applyFont="1"/>
    <xf numFmtId="164" fontId="6" fillId="0" borderId="10" xfId="0" applyNumberFormat="1" applyFont="1" applyBorder="1"/>
    <xf numFmtId="164" fontId="0" fillId="0" borderId="1" xfId="0" applyNumberFormat="1" applyFont="1" applyBorder="1"/>
    <xf numFmtId="43" fontId="1" fillId="0" borderId="0" xfId="0" applyNumberFormat="1" applyFont="1"/>
    <xf numFmtId="43" fontId="2" fillId="0" borderId="0" xfId="0" quotePrefix="1" applyNumberFormat="1" applyFont="1" applyAlignment="1">
      <alignment horizontal="center"/>
    </xf>
    <xf numFmtId="43" fontId="2" fillId="0" borderId="0" xfId="0" applyNumberFormat="1" applyFont="1" applyAlignment="1">
      <alignment horizontal="center"/>
    </xf>
    <xf numFmtId="0" fontId="14" fillId="0" borderId="0" xfId="0" applyFont="1" applyAlignment="1">
      <alignment horizontal="center"/>
    </xf>
    <xf numFmtId="164" fontId="14" fillId="0" borderId="0" xfId="0" applyNumberFormat="1" applyFont="1" applyAlignment="1">
      <alignment horizontal="center"/>
    </xf>
    <xf numFmtId="164" fontId="1" fillId="0" borderId="0" xfId="0" applyNumberFormat="1" applyFont="1"/>
    <xf numFmtId="43" fontId="2" fillId="0" borderId="0" xfId="0" applyNumberFormat="1" applyFont="1"/>
    <xf numFmtId="164" fontId="1" fillId="0" borderId="10" xfId="0" applyNumberFormat="1" applyFont="1" applyBorder="1"/>
    <xf numFmtId="164" fontId="9" fillId="0" borderId="0" xfId="0" applyNumberFormat="1" applyFont="1"/>
    <xf numFmtId="37" fontId="3" fillId="0" borderId="1" xfId="0" applyNumberFormat="1" applyFont="1" applyBorder="1"/>
    <xf numFmtId="37" fontId="10" fillId="0" borderId="0" xfId="0" applyNumberFormat="1" applyFont="1"/>
    <xf numFmtId="37" fontId="10" fillId="0" borderId="0" xfId="0" applyNumberFormat="1" applyFont="1"/>
    <xf numFmtId="37" fontId="10" fillId="0" borderId="0" xfId="0" applyNumberFormat="1" applyFont="1" applyProtection="1">
      <protection locked="0"/>
    </xf>
    <xf numFmtId="0" fontId="6" fillId="0" borderId="0" xfId="0" applyFont="1" applyFill="1" applyAlignment="1">
      <alignment horizontal="center" wrapText="1"/>
    </xf>
    <xf numFmtId="0" fontId="8" fillId="0" borderId="0" xfId="0" applyFont="1" applyBorder="1"/>
    <xf numFmtId="37" fontId="3" fillId="0" borderId="0" xfId="0" applyNumberFormat="1" applyFont="1" applyBorder="1" applyAlignment="1">
      <alignment horizontal="left"/>
    </xf>
    <xf numFmtId="0" fontId="15"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4B90-22CE-45BB-91E7-0C87FDD8BD36}">
  <sheetPr>
    <pageSetUpPr fitToPage="1"/>
  </sheetPr>
  <dimension ref="A1:AB157"/>
  <sheetViews>
    <sheetView view="pageLayout" topLeftCell="A58" zoomScale="55" zoomScaleNormal="70" zoomScaleSheetLayoutView="85" zoomScalePageLayoutView="55" workbookViewId="0">
      <selection activeCell="F20" sqref="F20"/>
    </sheetView>
  </sheetViews>
  <sheetFormatPr defaultColWidth="8" defaultRowHeight="12.75" x14ac:dyDescent="0.2"/>
  <cols>
    <col min="1" max="1" width="7.5703125" customWidth="1"/>
    <col min="2" max="2" width="1.5703125" customWidth="1"/>
    <col min="3" max="3" width="9" customWidth="1"/>
    <col min="4" max="4" width="1.42578125" customWidth="1"/>
    <col min="5" max="5" width="45.42578125" customWidth="1"/>
    <col min="6" max="12" width="15.42578125" customWidth="1"/>
    <col min="13" max="13" width="5.85546875" customWidth="1"/>
    <col min="14" max="17" width="15.42578125" customWidth="1"/>
    <col min="18" max="19" width="15.5703125" customWidth="1"/>
    <col min="20" max="20" width="16.42578125" customWidth="1"/>
    <col min="21" max="21" width="14.28515625" customWidth="1"/>
    <col min="22" max="22" width="13.140625" customWidth="1"/>
    <col min="23" max="23" width="15.7109375" customWidth="1"/>
    <col min="24" max="24" width="16.140625" customWidth="1"/>
    <col min="25" max="25" width="14.5703125" customWidth="1"/>
    <col min="27" max="27" width="12.140625" bestFit="1" customWidth="1"/>
  </cols>
  <sheetData>
    <row r="1" spans="1:28" ht="15.75" x14ac:dyDescent="0.2">
      <c r="A1" s="1" t="str">
        <f>COMPANY</f>
        <v>DUKE ENERGY KENTUCKY, INC.</v>
      </c>
      <c r="B1" s="2"/>
      <c r="C1" s="1"/>
      <c r="D1" s="2"/>
      <c r="E1" s="2"/>
      <c r="F1" s="2"/>
      <c r="G1" s="2"/>
      <c r="H1" s="2"/>
      <c r="I1" s="2"/>
      <c r="J1" s="2"/>
      <c r="K1" s="3" t="s">
        <v>0</v>
      </c>
      <c r="L1" s="3"/>
      <c r="M1" s="2"/>
      <c r="N1" s="1"/>
      <c r="O1" s="1"/>
      <c r="P1" s="1"/>
      <c r="Q1" s="1"/>
      <c r="R1" s="4"/>
      <c r="S1" s="2"/>
      <c r="T1" s="4"/>
      <c r="U1" s="2"/>
      <c r="V1" s="2"/>
      <c r="W1" s="4"/>
      <c r="X1" s="4"/>
      <c r="Y1" s="5"/>
      <c r="Z1" s="4"/>
      <c r="AA1" s="4"/>
      <c r="AB1" s="4"/>
    </row>
    <row r="2" spans="1:28" ht="15.75" x14ac:dyDescent="0.2">
      <c r="A2" s="6" t="s">
        <v>1</v>
      </c>
      <c r="B2" s="2"/>
      <c r="C2" s="1"/>
      <c r="D2" s="2"/>
      <c r="E2" s="2"/>
      <c r="F2" s="2"/>
      <c r="G2" s="2"/>
      <c r="H2" s="2"/>
      <c r="I2" s="2"/>
      <c r="J2" s="2"/>
      <c r="K2" s="3" t="s">
        <v>2</v>
      </c>
      <c r="L2" s="3"/>
      <c r="M2" s="2"/>
      <c r="N2" s="7"/>
      <c r="O2" s="7"/>
      <c r="P2" s="7"/>
      <c r="Q2" s="7"/>
      <c r="R2" s="4"/>
      <c r="S2" s="2"/>
      <c r="T2" s="4"/>
      <c r="U2" s="2"/>
      <c r="V2" s="2"/>
      <c r="W2" s="4"/>
      <c r="X2" s="8"/>
      <c r="Y2" s="5"/>
      <c r="Z2" s="8"/>
      <c r="AA2" s="8"/>
      <c r="AB2" s="8"/>
    </row>
    <row r="3" spans="1:28" ht="15.75" x14ac:dyDescent="0.2">
      <c r="A3" s="9" t="s">
        <v>3</v>
      </c>
      <c r="B3" s="2"/>
      <c r="C3" s="1"/>
      <c r="D3" s="2"/>
      <c r="E3" s="2"/>
      <c r="F3" s="2"/>
      <c r="G3" s="2"/>
      <c r="H3" s="2"/>
      <c r="I3" s="2"/>
      <c r="J3" s="2"/>
      <c r="K3" s="3" t="str">
        <f>_WIT3</f>
        <v>J. R. PANIZZA</v>
      </c>
      <c r="L3" s="3"/>
      <c r="M3" s="2"/>
      <c r="N3" s="7"/>
      <c r="O3" s="7"/>
      <c r="P3" s="7"/>
      <c r="Q3" s="7"/>
      <c r="R3" s="4"/>
      <c r="S3" s="2"/>
      <c r="T3" s="4"/>
      <c r="U3" s="2"/>
      <c r="V3" s="2"/>
      <c r="W3" s="4"/>
      <c r="X3" s="8"/>
      <c r="Y3" s="5"/>
      <c r="Z3" s="8"/>
      <c r="AA3" s="8"/>
      <c r="AB3" s="8"/>
    </row>
    <row r="4" spans="1:28" x14ac:dyDescent="0.2">
      <c r="A4" s="10"/>
      <c r="B4" s="2"/>
      <c r="C4" s="1"/>
      <c r="D4" s="2"/>
      <c r="E4" s="2"/>
      <c r="F4" s="2"/>
      <c r="G4" s="2"/>
      <c r="H4" s="2"/>
      <c r="I4" s="2"/>
      <c r="J4" s="2"/>
      <c r="K4" s="2"/>
      <c r="L4" s="2"/>
      <c r="M4" s="2"/>
      <c r="N4" s="7"/>
      <c r="O4" s="7"/>
      <c r="P4" s="7"/>
      <c r="Q4" s="7"/>
      <c r="R4" s="2"/>
      <c r="S4" s="2"/>
      <c r="T4" s="2"/>
      <c r="U4" s="2"/>
      <c r="V4" s="2"/>
      <c r="W4" s="4"/>
      <c r="X4" s="8"/>
      <c r="Z4" s="8"/>
      <c r="AA4" s="8"/>
      <c r="AB4" s="8"/>
    </row>
    <row r="5" spans="1:28" x14ac:dyDescent="0.2">
      <c r="A5" s="10"/>
      <c r="B5" s="2"/>
      <c r="C5" s="2"/>
      <c r="D5" s="2"/>
      <c r="E5" s="11"/>
      <c r="F5" s="2"/>
      <c r="G5" s="12"/>
      <c r="H5" s="12"/>
      <c r="I5" s="12"/>
      <c r="J5" s="12"/>
      <c r="K5" s="12"/>
      <c r="L5" s="12"/>
      <c r="M5" s="12"/>
      <c r="N5" s="7"/>
      <c r="O5" s="7"/>
      <c r="P5" s="7"/>
      <c r="Q5" s="7"/>
      <c r="R5" s="2"/>
      <c r="S5" s="2"/>
      <c r="T5" s="2"/>
      <c r="U5" s="2"/>
      <c r="V5" s="2"/>
      <c r="W5" s="4"/>
      <c r="X5" s="8"/>
      <c r="Z5" s="8"/>
      <c r="AA5" s="8"/>
      <c r="AB5" s="8"/>
    </row>
    <row r="6" spans="1:28" x14ac:dyDescent="0.2">
      <c r="A6" s="13" t="s">
        <v>4</v>
      </c>
      <c r="B6" s="2"/>
      <c r="C6" s="2"/>
      <c r="D6" s="2"/>
      <c r="E6" s="2"/>
      <c r="F6" s="14"/>
      <c r="G6" s="14"/>
      <c r="H6" s="14"/>
      <c r="I6" s="14"/>
      <c r="J6" s="14"/>
      <c r="K6" s="14"/>
      <c r="L6" s="14"/>
      <c r="M6" s="12"/>
      <c r="N6" s="14"/>
      <c r="O6" s="14"/>
      <c r="P6" s="14"/>
      <c r="Q6" s="15"/>
      <c r="R6" s="2"/>
      <c r="S6" s="2"/>
      <c r="T6" s="2"/>
      <c r="U6" s="2"/>
      <c r="V6" s="2"/>
      <c r="W6" s="4"/>
      <c r="X6" s="8"/>
      <c r="Y6" s="8"/>
      <c r="Z6" s="8"/>
      <c r="AA6" s="8"/>
      <c r="AB6" s="8"/>
    </row>
    <row r="7" spans="1:28" x14ac:dyDescent="0.2">
      <c r="A7" s="10"/>
      <c r="B7" s="2"/>
      <c r="C7" s="2"/>
      <c r="D7" s="2"/>
      <c r="E7" s="2"/>
      <c r="F7" s="14"/>
      <c r="G7" s="14"/>
      <c r="H7" s="14"/>
      <c r="I7" s="14"/>
      <c r="J7" s="14"/>
      <c r="K7" s="14"/>
      <c r="L7" s="14"/>
      <c r="M7" s="12"/>
      <c r="N7" s="14"/>
      <c r="O7" s="14"/>
      <c r="P7" s="14"/>
      <c r="Q7" s="15"/>
      <c r="R7" s="2"/>
      <c r="S7" s="2"/>
      <c r="T7" s="2"/>
      <c r="U7" s="2"/>
      <c r="V7" s="2"/>
      <c r="W7" s="4"/>
      <c r="X7" s="8"/>
      <c r="Y7" s="8"/>
      <c r="Z7" s="8"/>
      <c r="AA7" s="8"/>
      <c r="AB7" s="8"/>
    </row>
    <row r="8" spans="1:28" x14ac:dyDescent="0.2">
      <c r="A8" s="2"/>
      <c r="B8" s="2"/>
      <c r="C8" s="2"/>
      <c r="D8" s="2"/>
      <c r="E8" s="2"/>
      <c r="F8" s="14"/>
      <c r="G8" s="14"/>
      <c r="H8" s="14"/>
      <c r="I8" s="14"/>
      <c r="J8" s="14"/>
      <c r="K8" s="14"/>
      <c r="L8" s="14"/>
      <c r="M8" s="12"/>
      <c r="N8" s="14"/>
      <c r="O8" s="14"/>
      <c r="P8" s="14"/>
      <c r="Q8" s="15"/>
      <c r="R8" s="2"/>
      <c r="S8" s="2"/>
      <c r="T8" s="2"/>
      <c r="U8" s="2"/>
      <c r="V8" s="2"/>
      <c r="W8" s="4"/>
      <c r="X8" s="8"/>
      <c r="Y8" s="8"/>
      <c r="Z8" s="8"/>
      <c r="AA8" s="8"/>
      <c r="AB8" s="8"/>
    </row>
    <row r="9" spans="1:28" x14ac:dyDescent="0.2">
      <c r="A9" s="1"/>
      <c r="B9" s="1"/>
      <c r="C9" s="1"/>
      <c r="D9" s="1"/>
      <c r="E9" s="105"/>
      <c r="F9" s="106"/>
      <c r="G9" s="106"/>
      <c r="H9" s="106"/>
      <c r="I9" s="106"/>
      <c r="J9" s="106"/>
      <c r="K9" s="106"/>
      <c r="L9" s="106"/>
      <c r="M9" s="106"/>
      <c r="N9" s="106"/>
      <c r="O9" s="106"/>
      <c r="P9" s="106"/>
      <c r="Q9" s="106"/>
      <c r="R9" s="106"/>
      <c r="S9" s="106"/>
      <c r="T9" s="106"/>
      <c r="U9" s="106"/>
      <c r="V9" s="106"/>
      <c r="W9" s="106"/>
      <c r="X9" s="106"/>
      <c r="Y9" s="106"/>
      <c r="Z9" s="8"/>
      <c r="AA9" s="8"/>
      <c r="AB9" s="8"/>
    </row>
    <row r="10" spans="1:28" x14ac:dyDescent="0.2">
      <c r="A10" s="16"/>
      <c r="B10" s="16"/>
      <c r="C10" s="16"/>
      <c r="D10" s="16"/>
      <c r="E10" s="16"/>
      <c r="F10" s="17"/>
      <c r="G10" s="17"/>
      <c r="H10" s="17"/>
      <c r="I10" s="17"/>
      <c r="J10" s="17"/>
      <c r="K10" s="17"/>
      <c r="L10" s="17"/>
      <c r="M10" s="18"/>
      <c r="N10" s="17"/>
      <c r="O10" s="17"/>
      <c r="P10" s="17"/>
      <c r="Q10" s="17"/>
      <c r="R10" s="1"/>
      <c r="S10" s="1"/>
      <c r="T10" s="1"/>
      <c r="U10" s="1"/>
      <c r="V10" s="19"/>
      <c r="W10" s="4"/>
      <c r="X10" s="8"/>
      <c r="Y10" s="8"/>
      <c r="Z10" s="8"/>
      <c r="AA10" s="8"/>
      <c r="AB10" s="8"/>
    </row>
    <row r="11" spans="1:28" x14ac:dyDescent="0.2">
      <c r="A11" s="1"/>
      <c r="B11" s="1"/>
      <c r="C11" s="1"/>
      <c r="D11" s="1"/>
      <c r="E11" s="1"/>
      <c r="F11" s="19"/>
      <c r="G11" s="19"/>
      <c r="H11" s="19"/>
      <c r="I11" s="19"/>
      <c r="J11" s="19"/>
      <c r="K11" s="19"/>
      <c r="L11" s="19"/>
      <c r="M11" s="1"/>
      <c r="N11" s="19"/>
      <c r="O11" s="19"/>
      <c r="P11" s="19"/>
      <c r="Q11" s="19"/>
      <c r="R11" s="19"/>
      <c r="S11" s="19"/>
      <c r="T11" s="19"/>
      <c r="U11" s="19"/>
      <c r="V11" s="19"/>
      <c r="W11" s="19"/>
      <c r="X11" s="19"/>
      <c r="Y11" s="19"/>
      <c r="Z11" s="8"/>
      <c r="AA11" s="8"/>
      <c r="AB11" s="8"/>
    </row>
    <row r="12" spans="1:28" x14ac:dyDescent="0.2">
      <c r="A12" s="19" t="s">
        <v>5</v>
      </c>
      <c r="B12" s="1"/>
      <c r="C12" s="19" t="s">
        <v>6</v>
      </c>
      <c r="D12" s="2"/>
      <c r="E12" s="1"/>
      <c r="F12" s="20" t="s">
        <v>7</v>
      </c>
      <c r="G12" s="21" t="s">
        <v>8</v>
      </c>
      <c r="H12" s="20" t="s">
        <v>9</v>
      </c>
      <c r="I12" s="21" t="s">
        <v>10</v>
      </c>
      <c r="J12" s="20" t="s">
        <v>11</v>
      </c>
      <c r="K12" s="21" t="s">
        <v>12</v>
      </c>
      <c r="L12" s="20" t="s">
        <v>13</v>
      </c>
      <c r="N12" s="20" t="s">
        <v>14</v>
      </c>
      <c r="O12" s="20" t="s">
        <v>15</v>
      </c>
      <c r="P12" s="20" t="s">
        <v>16</v>
      </c>
      <c r="Q12" s="20" t="s">
        <v>17</v>
      </c>
      <c r="R12" s="20" t="s">
        <v>18</v>
      </c>
      <c r="S12" s="20" t="s">
        <v>7</v>
      </c>
      <c r="T12" s="20" t="s">
        <v>8</v>
      </c>
      <c r="U12" s="20" t="s">
        <v>9</v>
      </c>
      <c r="V12" s="20" t="s">
        <v>10</v>
      </c>
      <c r="W12" s="20" t="s">
        <v>11</v>
      </c>
      <c r="X12" s="20" t="s">
        <v>12</v>
      </c>
      <c r="Y12" s="20" t="s">
        <v>13</v>
      </c>
      <c r="Z12" s="8"/>
      <c r="AA12" s="8"/>
      <c r="AB12" s="8"/>
    </row>
    <row r="13" spans="1:28" x14ac:dyDescent="0.2">
      <c r="A13" s="19" t="s">
        <v>19</v>
      </c>
      <c r="B13" s="1"/>
      <c r="C13" s="19" t="s">
        <v>20</v>
      </c>
      <c r="D13" s="2"/>
      <c r="E13" s="2" t="s">
        <v>21</v>
      </c>
      <c r="F13" s="22">
        <v>2021</v>
      </c>
      <c r="G13" s="22">
        <f>$F$13</f>
        <v>2021</v>
      </c>
      <c r="H13" s="22">
        <f t="shared" ref="H13:L13" si="0">$F$13</f>
        <v>2021</v>
      </c>
      <c r="I13" s="22">
        <f t="shared" si="0"/>
        <v>2021</v>
      </c>
      <c r="J13" s="22">
        <f t="shared" si="0"/>
        <v>2021</v>
      </c>
      <c r="K13" s="22">
        <f t="shared" si="0"/>
        <v>2021</v>
      </c>
      <c r="L13" s="22">
        <f t="shared" si="0"/>
        <v>2021</v>
      </c>
      <c r="M13" s="38"/>
      <c r="N13" s="22">
        <f t="shared" ref="N13:R13" si="1">$F$13</f>
        <v>2021</v>
      </c>
      <c r="O13" s="22">
        <f t="shared" si="1"/>
        <v>2021</v>
      </c>
      <c r="P13" s="22">
        <f t="shared" si="1"/>
        <v>2021</v>
      </c>
      <c r="Q13" s="22">
        <f t="shared" si="1"/>
        <v>2021</v>
      </c>
      <c r="R13" s="22">
        <f t="shared" si="1"/>
        <v>2021</v>
      </c>
      <c r="S13" s="22">
        <v>2022</v>
      </c>
      <c r="T13" s="22">
        <v>2022</v>
      </c>
      <c r="U13" s="22">
        <v>2022</v>
      </c>
      <c r="V13" s="22">
        <v>2022</v>
      </c>
      <c r="W13" s="22">
        <v>2022</v>
      </c>
      <c r="X13" s="22">
        <v>2022</v>
      </c>
      <c r="Y13" s="22">
        <v>2022</v>
      </c>
      <c r="Z13" s="8"/>
      <c r="AA13" s="8"/>
      <c r="AB13" s="8"/>
    </row>
    <row r="14" spans="1:28" x14ac:dyDescent="0.2">
      <c r="A14" s="16"/>
      <c r="B14" s="16"/>
      <c r="C14" s="16"/>
      <c r="D14" s="16"/>
      <c r="E14" s="16"/>
      <c r="F14" s="23"/>
      <c r="G14" s="23"/>
      <c r="H14" s="23"/>
      <c r="I14" s="23"/>
      <c r="J14" s="23"/>
      <c r="K14" s="23"/>
      <c r="L14" s="24"/>
      <c r="M14" s="38"/>
      <c r="N14" s="24"/>
      <c r="O14" s="24"/>
      <c r="P14" s="24"/>
      <c r="Q14" s="24"/>
      <c r="R14" s="24"/>
      <c r="S14" s="24"/>
      <c r="T14" s="24"/>
      <c r="U14" s="24"/>
      <c r="V14" s="24"/>
      <c r="W14" s="24"/>
      <c r="X14" s="24"/>
      <c r="Y14" s="24"/>
      <c r="Z14" s="8"/>
      <c r="AA14" s="8"/>
      <c r="AB14" s="8"/>
    </row>
    <row r="15" spans="1:28" x14ac:dyDescent="0.2">
      <c r="A15" s="1"/>
      <c r="B15" s="1"/>
      <c r="C15" s="1"/>
      <c r="D15" s="1"/>
      <c r="E15" s="1"/>
      <c r="F15" s="25"/>
      <c r="G15" s="25"/>
      <c r="H15" s="26"/>
      <c r="I15" s="26"/>
      <c r="J15" s="1"/>
      <c r="K15" s="1"/>
      <c r="L15" s="4"/>
      <c r="M15" s="38"/>
      <c r="N15" s="4"/>
      <c r="O15" s="4"/>
      <c r="P15" s="4"/>
      <c r="Q15" s="4"/>
      <c r="R15" s="4"/>
      <c r="S15" s="4"/>
      <c r="T15" s="4"/>
      <c r="U15" s="4"/>
      <c r="V15" s="4"/>
      <c r="W15" s="4"/>
      <c r="X15" s="4"/>
      <c r="Y15" s="4"/>
      <c r="Z15" s="8"/>
      <c r="AA15" s="8"/>
      <c r="AB15" s="8"/>
    </row>
    <row r="16" spans="1:28" x14ac:dyDescent="0.2">
      <c r="A16" s="19">
        <v>1</v>
      </c>
      <c r="B16" s="1"/>
      <c r="C16" s="27" t="s">
        <v>22</v>
      </c>
      <c r="D16" s="1"/>
      <c r="E16" s="1"/>
      <c r="F16" s="7"/>
      <c r="G16" s="7"/>
      <c r="H16" s="15"/>
      <c r="I16" s="15"/>
      <c r="J16" s="7"/>
      <c r="K16" s="7"/>
      <c r="L16" s="4"/>
      <c r="M16" s="38"/>
      <c r="N16" s="4"/>
      <c r="O16" s="4"/>
      <c r="P16" s="4"/>
      <c r="Q16" s="4"/>
      <c r="R16" s="4"/>
      <c r="S16" s="4"/>
      <c r="T16" s="4"/>
      <c r="U16" s="4"/>
      <c r="V16" s="4"/>
      <c r="W16" s="4"/>
      <c r="X16" s="4"/>
      <c r="Y16" s="4"/>
      <c r="Z16" s="8"/>
      <c r="AA16" s="8"/>
      <c r="AB16" s="8"/>
    </row>
    <row r="17" spans="1:28" ht="13.5" thickBot="1" x14ac:dyDescent="0.25">
      <c r="A17" s="19">
        <v>2</v>
      </c>
      <c r="B17" s="1"/>
      <c r="C17" s="19">
        <v>252050</v>
      </c>
      <c r="D17" s="1"/>
      <c r="E17" s="1" t="s">
        <v>23</v>
      </c>
      <c r="F17" s="28"/>
      <c r="G17" s="28"/>
      <c r="H17" s="28"/>
      <c r="I17" s="28"/>
      <c r="J17" s="28"/>
      <c r="K17" s="28"/>
      <c r="L17" s="28"/>
      <c r="M17" s="38"/>
      <c r="N17" s="28"/>
      <c r="O17" s="28"/>
      <c r="P17" s="28"/>
      <c r="Q17" s="28"/>
      <c r="R17" s="28"/>
      <c r="S17" s="28"/>
      <c r="T17" s="28"/>
      <c r="U17" s="28"/>
      <c r="V17" s="28"/>
      <c r="W17" s="28"/>
      <c r="X17" s="28"/>
      <c r="Y17" s="28"/>
      <c r="Z17" s="8"/>
      <c r="AA17" s="8"/>
      <c r="AB17" s="8"/>
    </row>
    <row r="18" spans="1:28" ht="13.5" thickTop="1" x14ac:dyDescent="0.2">
      <c r="A18" s="19">
        <v>3</v>
      </c>
      <c r="B18" s="1"/>
      <c r="C18" s="19"/>
      <c r="D18" s="1"/>
      <c r="E18" s="1"/>
      <c r="F18" s="7"/>
      <c r="G18" s="7"/>
      <c r="H18" s="15"/>
      <c r="I18" s="15"/>
      <c r="J18" s="7"/>
      <c r="K18" s="7"/>
      <c r="L18" s="4"/>
      <c r="M18" s="38"/>
      <c r="N18" s="4"/>
      <c r="O18" s="4"/>
      <c r="P18" s="4"/>
      <c r="Q18" s="4"/>
      <c r="R18" s="4"/>
      <c r="S18" s="4"/>
      <c r="T18" s="4"/>
      <c r="U18" s="4"/>
      <c r="V18" s="4"/>
      <c r="W18" s="4"/>
      <c r="X18" s="4"/>
      <c r="Y18" s="4"/>
      <c r="Z18" s="8"/>
      <c r="AA18" s="8"/>
      <c r="AB18" s="8"/>
    </row>
    <row r="19" spans="1:28" x14ac:dyDescent="0.2">
      <c r="A19" s="19">
        <v>4</v>
      </c>
      <c r="B19" s="1"/>
      <c r="C19" s="19">
        <v>255</v>
      </c>
      <c r="D19" s="1"/>
      <c r="E19" s="1" t="s">
        <v>24</v>
      </c>
      <c r="F19" s="4"/>
      <c r="G19" s="4"/>
      <c r="H19" s="4"/>
      <c r="I19" s="4"/>
      <c r="J19" s="4"/>
      <c r="K19" s="4"/>
      <c r="L19" s="4"/>
      <c r="M19" s="38"/>
      <c r="N19" s="4"/>
      <c r="O19" s="4"/>
      <c r="P19" s="4"/>
      <c r="Q19" s="4"/>
      <c r="R19" s="4"/>
      <c r="S19" s="4"/>
      <c r="T19" s="4"/>
      <c r="U19" s="4"/>
      <c r="V19" s="4"/>
      <c r="W19" s="4"/>
      <c r="X19" s="4"/>
      <c r="Y19" s="4"/>
      <c r="Z19" s="8"/>
      <c r="AA19" s="8"/>
      <c r="AB19" s="8"/>
    </row>
    <row r="20" spans="1:28" x14ac:dyDescent="0.2">
      <c r="A20" s="19">
        <v>5</v>
      </c>
      <c r="B20" s="1"/>
      <c r="C20" s="19"/>
      <c r="D20" s="1"/>
      <c r="E20" s="29" t="s">
        <v>25</v>
      </c>
      <c r="F20" s="7">
        <v>0</v>
      </c>
      <c r="G20" s="7">
        <v>0</v>
      </c>
      <c r="H20" s="7">
        <v>0</v>
      </c>
      <c r="I20" s="7">
        <v>0</v>
      </c>
      <c r="J20" s="7">
        <v>0</v>
      </c>
      <c r="K20" s="7">
        <v>0</v>
      </c>
      <c r="L20" s="7">
        <v>0</v>
      </c>
      <c r="M20" s="38"/>
      <c r="N20" s="7">
        <v>0</v>
      </c>
      <c r="O20" s="7">
        <v>0</v>
      </c>
      <c r="P20" s="7">
        <v>0</v>
      </c>
      <c r="Q20" s="7">
        <v>0</v>
      </c>
      <c r="R20" s="7">
        <v>0</v>
      </c>
      <c r="S20" s="7">
        <v>0</v>
      </c>
      <c r="T20" s="7">
        <v>0</v>
      </c>
      <c r="U20" s="7">
        <v>0</v>
      </c>
      <c r="V20" s="7">
        <v>0</v>
      </c>
      <c r="W20" s="7">
        <v>0</v>
      </c>
      <c r="X20" s="7">
        <v>0</v>
      </c>
      <c r="Y20" s="7">
        <v>0</v>
      </c>
      <c r="Z20" s="8"/>
      <c r="AA20" s="8"/>
      <c r="AB20" s="8"/>
    </row>
    <row r="21" spans="1:28" x14ac:dyDescent="0.2">
      <c r="A21" s="19">
        <v>6</v>
      </c>
      <c r="B21" s="1"/>
      <c r="C21" s="19"/>
      <c r="D21" s="1"/>
      <c r="E21" s="29" t="s">
        <v>26</v>
      </c>
      <c r="F21" s="7">
        <v>-2721.5804778000165</v>
      </c>
      <c r="G21" s="7">
        <v>-2721.5804778000165</v>
      </c>
      <c r="H21" s="7">
        <v>-2261.7975127000173</v>
      </c>
      <c r="I21" s="7">
        <v>-2261.7975127000173</v>
      </c>
      <c r="J21" s="7">
        <v>-2261.7975127000173</v>
      </c>
      <c r="K21" s="7">
        <v>-1802.014547600018</v>
      </c>
      <c r="L21" s="7">
        <v>-1802.014547600018</v>
      </c>
      <c r="M21" s="38"/>
      <c r="N21" s="7">
        <v>-1802.014547600018</v>
      </c>
      <c r="O21" s="7">
        <v>-1342.2315825000187</v>
      </c>
      <c r="P21" s="7">
        <v>-1342.2315825000187</v>
      </c>
      <c r="Q21" s="7">
        <v>-1035.7096057666859</v>
      </c>
      <c r="R21" s="7">
        <v>-882.44861740001943</v>
      </c>
      <c r="S21" s="7">
        <v>-882.44861740001943</v>
      </c>
      <c r="T21" s="7">
        <v>-882.44861740001943</v>
      </c>
      <c r="U21" s="7">
        <v>-661.83646305001457</v>
      </c>
      <c r="V21" s="7">
        <v>-661.83646305001457</v>
      </c>
      <c r="W21" s="7">
        <v>-661.83646305001457</v>
      </c>
      <c r="X21" s="7">
        <v>-441.22430870000971</v>
      </c>
      <c r="Y21" s="7">
        <v>-441.22430870000971</v>
      </c>
      <c r="Z21" s="8"/>
      <c r="AA21" s="8"/>
      <c r="AB21" s="8"/>
    </row>
    <row r="22" spans="1:28" x14ac:dyDescent="0.2">
      <c r="A22" s="19">
        <v>7</v>
      </c>
      <c r="B22" s="1"/>
      <c r="C22" s="19"/>
      <c r="D22" s="1"/>
      <c r="E22" s="29" t="s">
        <v>27</v>
      </c>
      <c r="F22" s="7">
        <v>-379383.63635739032</v>
      </c>
      <c r="G22" s="7">
        <v>-379383.63635739032</v>
      </c>
      <c r="H22" s="7">
        <v>-364656.66932249034</v>
      </c>
      <c r="I22" s="7">
        <v>-364656.66932249034</v>
      </c>
      <c r="J22" s="7">
        <v>-364656.66932249034</v>
      </c>
      <c r="K22" s="7">
        <v>-349929.70228759036</v>
      </c>
      <c r="L22" s="7">
        <v>-349929.70228759036</v>
      </c>
      <c r="M22" s="38"/>
      <c r="N22" s="7">
        <v>-349929.70228759036</v>
      </c>
      <c r="O22" s="7">
        <v>-335202.73525269039</v>
      </c>
      <c r="P22" s="7">
        <v>-335202.73525269039</v>
      </c>
      <c r="Q22" s="7">
        <v>-325384.75722942373</v>
      </c>
      <c r="R22" s="7">
        <v>-323593.25774501037</v>
      </c>
      <c r="S22" s="7">
        <v>-323593.25774501037</v>
      </c>
      <c r="T22" s="7">
        <v>-323593.25774501037</v>
      </c>
      <c r="U22" s="7">
        <v>-307075.25774501037</v>
      </c>
      <c r="V22" s="7">
        <v>-307075.25774501037</v>
      </c>
      <c r="W22" s="7">
        <v>-307075.25774501037</v>
      </c>
      <c r="X22" s="7">
        <v>-226290.49080931448</v>
      </c>
      <c r="Y22" s="7">
        <v>-226290.49080931448</v>
      </c>
      <c r="Z22" s="8"/>
      <c r="AA22" s="8"/>
      <c r="AB22" s="8"/>
    </row>
    <row r="23" spans="1:28" x14ac:dyDescent="0.2">
      <c r="A23" s="19">
        <v>8</v>
      </c>
      <c r="B23" s="1"/>
      <c r="C23" s="19"/>
      <c r="D23" s="1"/>
      <c r="E23" s="30" t="s">
        <v>28</v>
      </c>
      <c r="F23" s="100">
        <v>0</v>
      </c>
      <c r="G23" s="100">
        <v>0</v>
      </c>
      <c r="H23" s="100">
        <v>0</v>
      </c>
      <c r="I23" s="100">
        <v>0</v>
      </c>
      <c r="J23" s="100">
        <v>0</v>
      </c>
      <c r="K23" s="100">
        <v>0</v>
      </c>
      <c r="L23" s="100">
        <v>0</v>
      </c>
      <c r="M23" s="38"/>
      <c r="N23" s="100">
        <v>0</v>
      </c>
      <c r="O23" s="100">
        <v>0</v>
      </c>
      <c r="P23" s="100">
        <v>0</v>
      </c>
      <c r="Q23" s="100">
        <v>0</v>
      </c>
      <c r="R23" s="100">
        <v>0</v>
      </c>
      <c r="S23" s="100">
        <v>0</v>
      </c>
      <c r="T23" s="100">
        <v>0</v>
      </c>
      <c r="U23" s="100">
        <v>0</v>
      </c>
      <c r="V23" s="100">
        <v>0</v>
      </c>
      <c r="W23" s="100">
        <v>0</v>
      </c>
      <c r="X23" s="100">
        <v>0</v>
      </c>
      <c r="Y23" s="100">
        <v>0</v>
      </c>
      <c r="Z23" s="8"/>
      <c r="AA23" s="8"/>
      <c r="AB23" s="8"/>
    </row>
    <row r="24" spans="1:28" ht="13.5" thickBot="1" x14ac:dyDescent="0.25">
      <c r="A24" s="19">
        <v>9</v>
      </c>
      <c r="B24" s="1"/>
      <c r="C24" s="19"/>
      <c r="D24" s="4"/>
      <c r="E24" s="1" t="s">
        <v>29</v>
      </c>
      <c r="F24" s="28">
        <f>SUM(F20:F23)</f>
        <v>-382105.21683519031</v>
      </c>
      <c r="G24" s="28">
        <f t="shared" ref="G24:Y24" si="2">SUM(G20:G23)</f>
        <v>-382105.21683519031</v>
      </c>
      <c r="H24" s="28">
        <f t="shared" si="2"/>
        <v>-366918.46683519037</v>
      </c>
      <c r="I24" s="28">
        <f t="shared" si="2"/>
        <v>-366918.46683519037</v>
      </c>
      <c r="J24" s="28">
        <f t="shared" si="2"/>
        <v>-366918.46683519037</v>
      </c>
      <c r="K24" s="28">
        <f t="shared" si="2"/>
        <v>-351731.71683519037</v>
      </c>
      <c r="L24" s="28">
        <f t="shared" si="2"/>
        <v>-351731.71683519037</v>
      </c>
      <c r="M24" s="38"/>
      <c r="N24" s="28">
        <f t="shared" si="2"/>
        <v>-351731.71683519037</v>
      </c>
      <c r="O24" s="28">
        <f t="shared" si="2"/>
        <v>-336544.96683519043</v>
      </c>
      <c r="P24" s="28">
        <f t="shared" si="2"/>
        <v>-336544.96683519043</v>
      </c>
      <c r="Q24" s="28">
        <f t="shared" si="2"/>
        <v>-326420.46683519043</v>
      </c>
      <c r="R24" s="28">
        <f t="shared" si="2"/>
        <v>-324475.70636241039</v>
      </c>
      <c r="S24" s="28">
        <f t="shared" si="2"/>
        <v>-324475.70636241039</v>
      </c>
      <c r="T24" s="28">
        <f t="shared" si="2"/>
        <v>-324475.70636241039</v>
      </c>
      <c r="U24" s="28">
        <f t="shared" si="2"/>
        <v>-307737.09420806041</v>
      </c>
      <c r="V24" s="28">
        <f t="shared" si="2"/>
        <v>-307737.09420806041</v>
      </c>
      <c r="W24" s="28">
        <f t="shared" si="2"/>
        <v>-307737.09420806041</v>
      </c>
      <c r="X24" s="28">
        <f t="shared" si="2"/>
        <v>-226731.71511801449</v>
      </c>
      <c r="Y24" s="28">
        <f t="shared" si="2"/>
        <v>-226731.71511801449</v>
      </c>
      <c r="Z24" s="8"/>
      <c r="AA24" s="8"/>
      <c r="AB24" s="8"/>
    </row>
    <row r="25" spans="1:28" ht="13.5" thickTop="1" x14ac:dyDescent="0.2">
      <c r="A25" s="19">
        <v>10</v>
      </c>
      <c r="B25" s="1"/>
      <c r="C25" s="19"/>
      <c r="D25" s="4"/>
      <c r="E25" s="31"/>
      <c r="F25" s="101"/>
      <c r="G25" s="101"/>
      <c r="H25" s="101"/>
      <c r="I25" s="101"/>
      <c r="J25" s="101"/>
      <c r="K25" s="101"/>
      <c r="L25" s="101"/>
      <c r="M25" s="42"/>
      <c r="N25" s="102"/>
      <c r="O25" s="102"/>
      <c r="P25" s="102"/>
      <c r="Q25" s="102"/>
      <c r="R25" s="102"/>
      <c r="S25" s="102"/>
      <c r="T25" s="102"/>
      <c r="U25" s="102"/>
      <c r="V25" s="102"/>
      <c r="W25" s="102"/>
      <c r="X25" s="102"/>
      <c r="Y25" s="102"/>
      <c r="Z25" s="8"/>
      <c r="AA25" s="8"/>
      <c r="AB25" s="8"/>
    </row>
    <row r="26" spans="1:28" x14ac:dyDescent="0.2">
      <c r="A26" s="19">
        <v>11</v>
      </c>
      <c r="B26" s="1"/>
      <c r="C26" s="19"/>
      <c r="D26" s="1"/>
      <c r="E26" s="1" t="s">
        <v>30</v>
      </c>
      <c r="F26" s="34"/>
      <c r="G26" s="34"/>
      <c r="H26" s="15"/>
      <c r="I26" s="15"/>
      <c r="J26" s="7"/>
      <c r="K26" s="7"/>
      <c r="L26" s="4"/>
      <c r="M26" s="38"/>
      <c r="N26" s="4"/>
      <c r="O26" s="4"/>
      <c r="P26" s="4"/>
      <c r="Q26" s="4"/>
      <c r="R26" s="4"/>
      <c r="S26" s="4"/>
      <c r="T26" s="4"/>
      <c r="U26" s="4"/>
      <c r="V26" s="4"/>
      <c r="W26" s="4"/>
      <c r="X26" s="4"/>
      <c r="Y26" s="4"/>
      <c r="Z26" s="8"/>
      <c r="AA26" s="8"/>
      <c r="AB26" s="8"/>
    </row>
    <row r="27" spans="1:28" x14ac:dyDescent="0.2">
      <c r="A27" s="19">
        <v>12</v>
      </c>
      <c r="B27" s="1"/>
      <c r="C27" s="19">
        <v>190</v>
      </c>
      <c r="D27" s="1"/>
      <c r="E27" s="35" t="s">
        <v>31</v>
      </c>
      <c r="F27" s="7">
        <v>4324721.5500000007</v>
      </c>
      <c r="G27" s="7">
        <v>4324721.5500000007</v>
      </c>
      <c r="H27" s="7">
        <v>4392637.5</v>
      </c>
      <c r="I27" s="7">
        <v>4392637.5</v>
      </c>
      <c r="J27" s="7">
        <v>4392637.5</v>
      </c>
      <c r="K27" s="7">
        <v>4245803.2499999963</v>
      </c>
      <c r="L27" s="7">
        <v>4245803.2499999963</v>
      </c>
      <c r="M27" s="38"/>
      <c r="N27" s="7">
        <v>4245803.2499999963</v>
      </c>
      <c r="O27" s="7">
        <v>3747803.6199999992</v>
      </c>
      <c r="P27" s="7">
        <v>3747803.6199999992</v>
      </c>
      <c r="Q27" s="7">
        <v>3018279.8699999992</v>
      </c>
      <c r="R27" s="7">
        <v>3693008.1799999978</v>
      </c>
      <c r="S27" s="7">
        <v>3693008.1799999978</v>
      </c>
      <c r="T27" s="7">
        <v>3693008.1799999978</v>
      </c>
      <c r="U27" s="7">
        <v>5185301.379999999</v>
      </c>
      <c r="V27" s="7">
        <v>5185301.379999999</v>
      </c>
      <c r="W27" s="7">
        <v>5185301.379999999</v>
      </c>
      <c r="X27" s="7">
        <v>5087403.8999999966</v>
      </c>
      <c r="Y27" s="7">
        <v>5087403.8999999966</v>
      </c>
      <c r="Z27" s="8"/>
      <c r="AA27" s="8"/>
      <c r="AB27" s="8"/>
    </row>
    <row r="28" spans="1:28" x14ac:dyDescent="0.2">
      <c r="A28" s="19">
        <v>13</v>
      </c>
      <c r="B28" s="1"/>
      <c r="C28" s="19"/>
      <c r="D28" s="1"/>
      <c r="E28" s="35"/>
      <c r="F28" s="7"/>
      <c r="G28" s="7"/>
      <c r="H28" s="7"/>
      <c r="I28" s="7"/>
      <c r="J28" s="7"/>
      <c r="K28" s="7"/>
      <c r="L28" s="7"/>
      <c r="M28" s="38"/>
      <c r="N28" s="7"/>
      <c r="O28" s="7"/>
      <c r="P28" s="7"/>
      <c r="Q28" s="7"/>
      <c r="R28" s="7"/>
      <c r="S28" s="7"/>
      <c r="T28" s="7"/>
      <c r="U28" s="7"/>
      <c r="V28" s="7"/>
      <c r="W28" s="7"/>
      <c r="X28" s="7"/>
      <c r="Y28" s="7"/>
      <c r="Z28" s="8"/>
      <c r="AA28" s="8"/>
      <c r="AB28" s="8"/>
    </row>
    <row r="29" spans="1:28" x14ac:dyDescent="0.2">
      <c r="A29" s="19">
        <v>14</v>
      </c>
      <c r="B29" s="1"/>
      <c r="C29" s="19">
        <v>282</v>
      </c>
      <c r="D29" s="1"/>
      <c r="E29" s="35" t="s">
        <v>32</v>
      </c>
      <c r="F29" s="7">
        <v>-8534707.620000029</v>
      </c>
      <c r="G29" s="7">
        <v>-8534707.620000029</v>
      </c>
      <c r="H29" s="7">
        <v>-8640296.8500000164</v>
      </c>
      <c r="I29" s="7">
        <v>-8640296.8500000164</v>
      </c>
      <c r="J29" s="7">
        <v>-8640296.8500000164</v>
      </c>
      <c r="K29" s="7">
        <v>-8719439.9299999848</v>
      </c>
      <c r="L29" s="7">
        <v>-8719439.9299999848</v>
      </c>
      <c r="M29" s="38"/>
      <c r="N29" s="7">
        <v>-8719439.9299999848</v>
      </c>
      <c r="O29" s="7">
        <v>-8846905.0399999823</v>
      </c>
      <c r="P29" s="7">
        <v>-8846905.0399999823</v>
      </c>
      <c r="Q29" s="7">
        <v>-8938344.4399999641</v>
      </c>
      <c r="R29" s="7">
        <v>-8847891.6400000025</v>
      </c>
      <c r="S29" s="7">
        <v>-8847891.6400000025</v>
      </c>
      <c r="T29" s="7">
        <v>-8847891.6400000025</v>
      </c>
      <c r="U29" s="7">
        <v>-9346883.4100000132</v>
      </c>
      <c r="V29" s="7">
        <v>-9346883.4100000132</v>
      </c>
      <c r="W29" s="7">
        <v>-9346883.4100000132</v>
      </c>
      <c r="X29" s="7">
        <v>-9948779.1399999857</v>
      </c>
      <c r="Y29" s="7">
        <v>-9948779.1399999857</v>
      </c>
      <c r="Z29" s="8"/>
      <c r="AA29" s="8"/>
      <c r="AB29" s="8"/>
    </row>
    <row r="30" spans="1:28" x14ac:dyDescent="0.2">
      <c r="A30" s="19">
        <v>15</v>
      </c>
      <c r="B30" s="1"/>
      <c r="C30" s="19">
        <v>282</v>
      </c>
      <c r="D30" s="1"/>
      <c r="E30" s="35" t="s">
        <v>33</v>
      </c>
      <c r="F30" s="7">
        <v>-61399939.799999975</v>
      </c>
      <c r="G30" s="7">
        <v>-61399939.799999975</v>
      </c>
      <c r="H30" s="7">
        <v>-62023757.219999969</v>
      </c>
      <c r="I30" s="7">
        <v>-62023757.219999969</v>
      </c>
      <c r="J30" s="7">
        <v>-62023757.219999969</v>
      </c>
      <c r="K30" s="7">
        <v>-62602245.499999993</v>
      </c>
      <c r="L30" s="7">
        <v>-62602245.499999993</v>
      </c>
      <c r="M30" s="38"/>
      <c r="N30" s="7">
        <v>-62602245.499999993</v>
      </c>
      <c r="O30" s="7">
        <v>-63187996.680000007</v>
      </c>
      <c r="P30" s="7">
        <v>-63187996.680000007</v>
      </c>
      <c r="Q30" s="7">
        <v>-63564903.500000007</v>
      </c>
      <c r="R30" s="7">
        <v>-64094298.800000004</v>
      </c>
      <c r="S30" s="7">
        <v>-64094298.800000004</v>
      </c>
      <c r="T30" s="7">
        <v>-64094298.800000004</v>
      </c>
      <c r="U30" s="7">
        <v>-64813968.029999979</v>
      </c>
      <c r="V30" s="7">
        <v>-64813968.029999979</v>
      </c>
      <c r="W30" s="7">
        <v>-64813968.029999979</v>
      </c>
      <c r="X30" s="7">
        <v>-65588718.829999998</v>
      </c>
      <c r="Y30" s="7">
        <v>-65588718.829999998</v>
      </c>
      <c r="Z30" s="8"/>
      <c r="AA30" s="8"/>
      <c r="AB30" s="8"/>
    </row>
    <row r="31" spans="1:28" x14ac:dyDescent="0.2">
      <c r="A31" s="19">
        <v>16</v>
      </c>
      <c r="B31" s="1"/>
      <c r="C31" s="19">
        <v>283</v>
      </c>
      <c r="D31" s="1"/>
      <c r="E31" s="35" t="s">
        <v>34</v>
      </c>
      <c r="F31" s="7">
        <v>-3308715.8100000005</v>
      </c>
      <c r="G31" s="7">
        <v>-3308715.790000001</v>
      </c>
      <c r="H31" s="7">
        <v>-3290042.4700000007</v>
      </c>
      <c r="I31" s="7">
        <v>-3290042.4700000007</v>
      </c>
      <c r="J31" s="7">
        <v>-3290042.4700000007</v>
      </c>
      <c r="K31" s="7">
        <v>-3276844.4000000004</v>
      </c>
      <c r="L31" s="7">
        <v>-3276844.4000000004</v>
      </c>
      <c r="M31" s="38"/>
      <c r="N31" s="7">
        <v>-3276844.4000000004</v>
      </c>
      <c r="O31" s="7">
        <v>-3274515.0100000002</v>
      </c>
      <c r="P31" s="7">
        <v>-3274515.0100000002</v>
      </c>
      <c r="Q31" s="7">
        <v>-3276938.2800000012</v>
      </c>
      <c r="R31" s="7">
        <v>-3352934.4700000007</v>
      </c>
      <c r="S31" s="7">
        <v>-3352934.4700000007</v>
      </c>
      <c r="T31" s="7">
        <v>-3348541.1700000009</v>
      </c>
      <c r="U31" s="7">
        <v>-3431975.87</v>
      </c>
      <c r="V31" s="7">
        <v>-3431975.87</v>
      </c>
      <c r="W31" s="7">
        <v>-3431975.87</v>
      </c>
      <c r="X31" s="7">
        <v>-3504416.1300000004</v>
      </c>
      <c r="Y31" s="7">
        <v>-3504416.1300000004</v>
      </c>
      <c r="Z31" s="8"/>
      <c r="AA31" s="8"/>
      <c r="AB31" s="8"/>
    </row>
    <row r="32" spans="1:28" x14ac:dyDescent="0.2">
      <c r="A32" s="19">
        <v>17</v>
      </c>
      <c r="B32" s="1"/>
      <c r="C32" s="19">
        <v>283</v>
      </c>
      <c r="D32" s="1"/>
      <c r="E32" s="35" t="s">
        <v>35</v>
      </c>
      <c r="F32" s="100">
        <v>0</v>
      </c>
      <c r="G32" s="100">
        <v>0</v>
      </c>
      <c r="H32" s="100">
        <v>0</v>
      </c>
      <c r="I32" s="100">
        <v>0</v>
      </c>
      <c r="J32" s="100">
        <v>0</v>
      </c>
      <c r="K32" s="100">
        <v>0</v>
      </c>
      <c r="L32" s="100">
        <v>0</v>
      </c>
      <c r="M32" s="38"/>
      <c r="N32" s="100">
        <v>0</v>
      </c>
      <c r="O32" s="100">
        <v>0</v>
      </c>
      <c r="P32" s="100">
        <v>0</v>
      </c>
      <c r="Q32" s="100">
        <v>0</v>
      </c>
      <c r="R32" s="100">
        <v>0</v>
      </c>
      <c r="S32" s="100">
        <v>0</v>
      </c>
      <c r="T32" s="100">
        <v>0</v>
      </c>
      <c r="U32" s="100">
        <v>0</v>
      </c>
      <c r="V32" s="100">
        <v>0</v>
      </c>
      <c r="W32" s="100">
        <v>0</v>
      </c>
      <c r="X32" s="100">
        <v>0</v>
      </c>
      <c r="Y32" s="100">
        <v>0</v>
      </c>
      <c r="Z32" s="8"/>
      <c r="AA32" s="8"/>
      <c r="AB32" s="8"/>
    </row>
    <row r="33" spans="1:28" ht="13.5" thickBot="1" x14ac:dyDescent="0.25">
      <c r="A33" s="19">
        <v>18</v>
      </c>
      <c r="B33" s="1"/>
      <c r="C33" s="19"/>
      <c r="D33" s="1"/>
      <c r="E33" s="1" t="s">
        <v>36</v>
      </c>
      <c r="F33" s="36">
        <f t="shared" ref="F33:K33" si="3">SUM(F27:F32)</f>
        <v>-68918641.680000007</v>
      </c>
      <c r="G33" s="36">
        <f t="shared" si="3"/>
        <v>-68918641.660000011</v>
      </c>
      <c r="H33" s="36">
        <f t="shared" si="3"/>
        <v>-69561459.039999992</v>
      </c>
      <c r="I33" s="36">
        <f t="shared" si="3"/>
        <v>-69561459.039999992</v>
      </c>
      <c r="J33" s="36">
        <f t="shared" si="3"/>
        <v>-69561459.039999992</v>
      </c>
      <c r="K33" s="36">
        <f t="shared" si="3"/>
        <v>-70352726.579999983</v>
      </c>
      <c r="L33" s="36">
        <f>SUM(L27:L32)</f>
        <v>-70352726.579999983</v>
      </c>
      <c r="M33" s="38"/>
      <c r="N33" s="36">
        <f>SUM(N27:N32)</f>
        <v>-70352726.579999983</v>
      </c>
      <c r="O33" s="36">
        <f>SUM(O27:O32)</f>
        <v>-71561613.109999999</v>
      </c>
      <c r="P33" s="36">
        <f>SUM(P27:P32)</f>
        <v>-71561613.109999999</v>
      </c>
      <c r="Q33" s="36">
        <f>SUM(Q27:Q32)</f>
        <v>-72761906.349999979</v>
      </c>
      <c r="R33" s="36">
        <f t="shared" ref="R33:Y33" si="4">SUM(R27:R32)</f>
        <v>-72602116.730000004</v>
      </c>
      <c r="S33" s="36">
        <f t="shared" si="4"/>
        <v>-72602116.730000004</v>
      </c>
      <c r="T33" s="36">
        <f t="shared" si="4"/>
        <v>-72597723.430000007</v>
      </c>
      <c r="U33" s="36">
        <f t="shared" si="4"/>
        <v>-72407525.929999992</v>
      </c>
      <c r="V33" s="36">
        <f t="shared" si="4"/>
        <v>-72407525.929999992</v>
      </c>
      <c r="W33" s="36">
        <f t="shared" si="4"/>
        <v>-72407525.929999992</v>
      </c>
      <c r="X33" s="36">
        <f t="shared" si="4"/>
        <v>-73954510.199999988</v>
      </c>
      <c r="Y33" s="36">
        <f t="shared" si="4"/>
        <v>-73954510.199999988</v>
      </c>
      <c r="Z33" s="8"/>
      <c r="AA33" s="33">
        <v>0.35000000894069672</v>
      </c>
      <c r="AB33" s="8"/>
    </row>
    <row r="34" spans="1:28" ht="13.5" thickTop="1" x14ac:dyDescent="0.2">
      <c r="A34" s="19">
        <v>19</v>
      </c>
      <c r="B34" s="1"/>
      <c r="C34" s="19"/>
      <c r="D34" s="1"/>
      <c r="E34" s="1"/>
      <c r="F34" s="34"/>
      <c r="G34" s="34"/>
      <c r="H34" s="34"/>
      <c r="I34" s="34"/>
      <c r="J34" s="34"/>
      <c r="K34" s="34"/>
      <c r="L34" s="34"/>
      <c r="M34" s="38"/>
      <c r="N34" s="34"/>
      <c r="O34" s="34"/>
      <c r="P34" s="34"/>
      <c r="Q34" s="34"/>
      <c r="R34" s="34"/>
      <c r="S34" s="34"/>
      <c r="T34" s="34"/>
      <c r="U34" s="34"/>
      <c r="V34" s="34"/>
      <c r="W34" s="34"/>
      <c r="X34" s="34"/>
      <c r="Y34" s="34"/>
      <c r="Z34" s="8"/>
      <c r="AA34" s="8"/>
      <c r="AB34" s="8"/>
    </row>
    <row r="35" spans="1:28" x14ac:dyDescent="0.2">
      <c r="A35" s="19">
        <v>20</v>
      </c>
      <c r="B35" s="1"/>
      <c r="C35" s="37"/>
      <c r="D35" s="38"/>
      <c r="E35" s="38" t="s">
        <v>37</v>
      </c>
      <c r="F35" s="39"/>
      <c r="G35" s="39"/>
      <c r="H35" s="39"/>
      <c r="I35" s="39"/>
      <c r="J35" s="39"/>
      <c r="K35" s="39"/>
      <c r="L35" s="39"/>
      <c r="M35" s="38"/>
      <c r="N35" s="39"/>
      <c r="O35" s="39"/>
      <c r="P35" s="39"/>
      <c r="Q35" s="39"/>
      <c r="R35" s="39"/>
      <c r="S35" s="39"/>
      <c r="T35" s="39"/>
      <c r="U35" s="39"/>
      <c r="V35" s="39"/>
      <c r="W35" s="39"/>
      <c r="X35" s="39"/>
      <c r="Y35" s="39"/>
      <c r="Z35" s="8"/>
      <c r="AA35" s="8"/>
      <c r="AB35" s="8"/>
    </row>
    <row r="36" spans="1:28" x14ac:dyDescent="0.2">
      <c r="A36" s="19">
        <v>21</v>
      </c>
      <c r="B36" s="1"/>
      <c r="C36" s="37">
        <v>254</v>
      </c>
      <c r="D36" s="38"/>
      <c r="E36" s="40" t="s">
        <v>38</v>
      </c>
      <c r="F36" s="7">
        <v>-31255440.519999973</v>
      </c>
      <c r="G36" s="7">
        <v>-31155440.519999973</v>
      </c>
      <c r="H36" s="7">
        <v>-31105440.519999973</v>
      </c>
      <c r="I36" s="7">
        <v>-31055440.519999973</v>
      </c>
      <c r="J36" s="7">
        <v>-31005440.519999973</v>
      </c>
      <c r="K36" s="7">
        <v>-30955440.519999973</v>
      </c>
      <c r="L36" s="7">
        <v>-30905440.519999973</v>
      </c>
      <c r="M36" s="38"/>
      <c r="N36" s="7">
        <v>-30855440.519999973</v>
      </c>
      <c r="O36" s="7">
        <v>-30805440.519999973</v>
      </c>
      <c r="P36" s="7">
        <v>-30755440.519999973</v>
      </c>
      <c r="Q36" s="7">
        <v>-30763412.799999975</v>
      </c>
      <c r="R36" s="7">
        <v>-30743939.209999975</v>
      </c>
      <c r="S36" s="7">
        <v>-30743939.209999975</v>
      </c>
      <c r="T36" s="7">
        <v>-30646229.839999974</v>
      </c>
      <c r="U36" s="7">
        <v>-30597375.154999975</v>
      </c>
      <c r="V36" s="7">
        <v>-30548520.469999976</v>
      </c>
      <c r="W36" s="7">
        <v>-30499665.784999978</v>
      </c>
      <c r="X36" s="7">
        <v>-30450811.099999979</v>
      </c>
      <c r="Y36" s="7">
        <v>-30401956.41499998</v>
      </c>
      <c r="Z36" s="8"/>
      <c r="AA36" s="8"/>
      <c r="AB36" s="8"/>
    </row>
    <row r="37" spans="1:28" x14ac:dyDescent="0.2">
      <c r="A37" s="19">
        <v>22</v>
      </c>
      <c r="B37" s="1"/>
      <c r="C37" s="37">
        <v>254</v>
      </c>
      <c r="D37" s="38"/>
      <c r="E37" s="40" t="s">
        <v>39</v>
      </c>
      <c r="F37" s="100">
        <v>-713841.55000000016</v>
      </c>
      <c r="G37" s="100">
        <v>-708769.48333333351</v>
      </c>
      <c r="H37" s="100">
        <v>-691064.50000000023</v>
      </c>
      <c r="I37" s="100">
        <v>-688528.46666666691</v>
      </c>
      <c r="J37" s="100">
        <v>-685992.43333333358</v>
      </c>
      <c r="K37" s="100">
        <v>-668287.45000000019</v>
      </c>
      <c r="L37" s="100">
        <v>-665751.41666666698</v>
      </c>
      <c r="M37" s="38"/>
      <c r="N37" s="100">
        <v>-663215.38333333354</v>
      </c>
      <c r="O37" s="100">
        <v>-645510.40000000037</v>
      </c>
      <c r="P37" s="100">
        <v>-642974.36666666693</v>
      </c>
      <c r="Q37" s="100">
        <v>-630325.70000000042</v>
      </c>
      <c r="R37" s="100">
        <v>-622733.35000000033</v>
      </c>
      <c r="S37" s="100">
        <v>-622733.35000000033</v>
      </c>
      <c r="T37" s="100">
        <v>-617661.28333333367</v>
      </c>
      <c r="U37" s="100">
        <v>-599956.3000000004</v>
      </c>
      <c r="V37" s="100">
        <v>-597420.26666666707</v>
      </c>
      <c r="W37" s="100">
        <v>-594884.23333333374</v>
      </c>
      <c r="X37" s="100">
        <v>-577179.25000000058</v>
      </c>
      <c r="Y37" s="100">
        <v>-574643.21666666726</v>
      </c>
      <c r="Z37" s="8"/>
      <c r="AA37" s="8"/>
      <c r="AB37" s="8"/>
    </row>
    <row r="38" spans="1:28" ht="13.5" thickBot="1" x14ac:dyDescent="0.25">
      <c r="A38" s="19">
        <v>23</v>
      </c>
      <c r="B38" s="1"/>
      <c r="C38" s="37"/>
      <c r="D38" s="38"/>
      <c r="E38" s="38" t="s">
        <v>40</v>
      </c>
      <c r="F38" s="41">
        <f t="shared" ref="F38:L38" si="5">SUM(F36:F37)</f>
        <v>-31969282.069999974</v>
      </c>
      <c r="G38" s="41">
        <f t="shared" si="5"/>
        <v>-31864210.003333308</v>
      </c>
      <c r="H38" s="41">
        <f t="shared" si="5"/>
        <v>-31796505.019999973</v>
      </c>
      <c r="I38" s="41">
        <f t="shared" si="5"/>
        <v>-31743968.986666642</v>
      </c>
      <c r="J38" s="41">
        <f t="shared" si="5"/>
        <v>-31691432.953333307</v>
      </c>
      <c r="K38" s="41">
        <f t="shared" si="5"/>
        <v>-31623727.969999973</v>
      </c>
      <c r="L38" s="41">
        <f t="shared" si="5"/>
        <v>-31571191.936666641</v>
      </c>
      <c r="M38" s="38"/>
      <c r="N38" s="41">
        <f>SUM(N36:N37)</f>
        <v>-31518655.903333306</v>
      </c>
      <c r="O38" s="41">
        <f>SUM(O36:O37)</f>
        <v>-31450950.919999972</v>
      </c>
      <c r="P38" s="41">
        <f>SUM(P36:P37)</f>
        <v>-31398414.886666641</v>
      </c>
      <c r="Q38" s="41">
        <f>SUM(Q36:Q37)</f>
        <v>-31393738.499999974</v>
      </c>
      <c r="R38" s="41">
        <f t="shared" ref="R38:Y38" si="6">SUM(R36:R37)</f>
        <v>-31366672.559999976</v>
      </c>
      <c r="S38" s="41">
        <f t="shared" si="6"/>
        <v>-31366672.559999976</v>
      </c>
      <c r="T38" s="41">
        <f t="shared" si="6"/>
        <v>-31263891.123333309</v>
      </c>
      <c r="U38" s="41">
        <f t="shared" si="6"/>
        <v>-31197331.454999976</v>
      </c>
      <c r="V38" s="41">
        <f t="shared" si="6"/>
        <v>-31145940.736666642</v>
      </c>
      <c r="W38" s="41">
        <f t="shared" si="6"/>
        <v>-31094550.018333312</v>
      </c>
      <c r="X38" s="41">
        <f t="shared" si="6"/>
        <v>-31027990.349999979</v>
      </c>
      <c r="Y38" s="41">
        <f t="shared" si="6"/>
        <v>-30976599.631666649</v>
      </c>
      <c r="Z38" s="8"/>
      <c r="AA38" s="8"/>
      <c r="AB38" s="8"/>
    </row>
    <row r="39" spans="1:28" ht="13.5" thickTop="1" x14ac:dyDescent="0.2">
      <c r="A39" s="19">
        <v>24</v>
      </c>
      <c r="B39" s="1"/>
      <c r="C39" s="19"/>
      <c r="D39" s="1"/>
      <c r="E39" s="31"/>
      <c r="F39" s="103"/>
      <c r="G39" s="103"/>
      <c r="H39" s="103"/>
      <c r="I39" s="103"/>
      <c r="J39" s="103"/>
      <c r="K39" s="103"/>
      <c r="L39" s="103"/>
      <c r="M39" s="42"/>
      <c r="N39" s="102"/>
      <c r="O39" s="102"/>
      <c r="P39" s="102"/>
      <c r="Q39" s="102"/>
      <c r="R39" s="102"/>
      <c r="S39" s="102"/>
      <c r="T39" s="102"/>
      <c r="U39" s="102"/>
      <c r="V39" s="102"/>
      <c r="W39" s="102"/>
      <c r="X39" s="102"/>
      <c r="Y39" s="102"/>
      <c r="Z39" s="8"/>
      <c r="AA39" s="8"/>
      <c r="AB39" s="8"/>
    </row>
    <row r="40" spans="1:28" x14ac:dyDescent="0.2">
      <c r="A40" s="19">
        <v>25</v>
      </c>
      <c r="B40" s="4"/>
      <c r="C40" s="27" t="s">
        <v>41</v>
      </c>
      <c r="D40" s="1"/>
      <c r="E40" s="1"/>
      <c r="F40" s="7"/>
      <c r="G40" s="7"/>
      <c r="H40" s="7"/>
      <c r="I40" s="7"/>
      <c r="J40" s="7"/>
      <c r="K40" s="7"/>
      <c r="L40" s="7"/>
      <c r="M40" s="38"/>
      <c r="N40" s="7"/>
      <c r="O40" s="7"/>
      <c r="P40" s="7"/>
      <c r="Q40" s="7"/>
      <c r="R40" s="7"/>
      <c r="S40" s="7"/>
      <c r="T40" s="7"/>
      <c r="U40" s="7"/>
      <c r="V40" s="7"/>
      <c r="W40" s="7"/>
      <c r="X40" s="7"/>
      <c r="Y40" s="7"/>
      <c r="Z40" s="8"/>
      <c r="AA40" s="8"/>
      <c r="AB40" s="8"/>
    </row>
    <row r="41" spans="1:28" ht="13.5" thickBot="1" x14ac:dyDescent="0.25">
      <c r="A41" s="19">
        <v>26</v>
      </c>
      <c r="B41" s="4"/>
      <c r="C41" s="19">
        <v>252</v>
      </c>
      <c r="D41" s="1"/>
      <c r="E41" s="1" t="s">
        <v>23</v>
      </c>
      <c r="F41" s="28"/>
      <c r="G41" s="28"/>
      <c r="H41" s="28"/>
      <c r="I41" s="28"/>
      <c r="J41" s="28"/>
      <c r="K41" s="28"/>
      <c r="L41" s="28"/>
      <c r="M41" s="38"/>
      <c r="N41" s="28"/>
      <c r="O41" s="28"/>
      <c r="P41" s="28"/>
      <c r="Q41" s="28"/>
      <c r="R41" s="28"/>
      <c r="S41" s="28"/>
      <c r="T41" s="28"/>
      <c r="U41" s="28"/>
      <c r="V41" s="28"/>
      <c r="W41" s="28"/>
      <c r="X41" s="28"/>
      <c r="Y41" s="28"/>
      <c r="Z41" s="8"/>
      <c r="AA41" s="8"/>
      <c r="AB41" s="8"/>
    </row>
    <row r="42" spans="1:28" ht="13.5" thickTop="1" x14ac:dyDescent="0.2">
      <c r="A42" s="19">
        <v>27</v>
      </c>
      <c r="B42" s="4"/>
      <c r="C42" s="19"/>
      <c r="D42" s="1"/>
      <c r="E42" s="1"/>
      <c r="F42" s="7"/>
      <c r="G42" s="7"/>
      <c r="H42" s="15"/>
      <c r="I42" s="15"/>
      <c r="J42" s="7"/>
      <c r="K42" s="7"/>
      <c r="L42" s="4"/>
      <c r="M42" s="38"/>
      <c r="N42" s="4"/>
      <c r="O42" s="4"/>
      <c r="P42" s="4"/>
      <c r="Q42" s="4"/>
      <c r="R42" s="4"/>
      <c r="S42" s="4"/>
      <c r="T42" s="4"/>
      <c r="U42" s="4"/>
      <c r="V42" s="4"/>
      <c r="W42" s="4"/>
      <c r="X42" s="4"/>
      <c r="Y42" s="4"/>
      <c r="Z42" s="8"/>
      <c r="AA42" s="8"/>
      <c r="AB42" s="8"/>
    </row>
    <row r="43" spans="1:28" x14ac:dyDescent="0.2">
      <c r="A43" s="19">
        <v>28</v>
      </c>
      <c r="B43" s="4"/>
      <c r="C43" s="19">
        <v>255</v>
      </c>
      <c r="D43" s="1"/>
      <c r="E43" s="1" t="s">
        <v>24</v>
      </c>
      <c r="F43" s="4"/>
      <c r="G43" s="4"/>
      <c r="H43" s="4"/>
      <c r="I43" s="4"/>
      <c r="J43" s="4"/>
      <c r="K43" s="4"/>
      <c r="L43" s="4"/>
      <c r="M43" s="38"/>
      <c r="N43" s="4"/>
      <c r="O43" s="4"/>
      <c r="P43" s="4"/>
      <c r="Q43" s="4"/>
      <c r="R43" s="4"/>
      <c r="S43" s="4"/>
      <c r="T43" s="4"/>
      <c r="U43" s="4"/>
      <c r="V43" s="4"/>
      <c r="W43" s="4"/>
      <c r="X43" s="4"/>
      <c r="Y43" s="4"/>
      <c r="Z43" s="8"/>
      <c r="AA43" s="8"/>
      <c r="AB43" s="8"/>
    </row>
    <row r="44" spans="1:28" x14ac:dyDescent="0.2">
      <c r="A44" s="19">
        <v>29</v>
      </c>
      <c r="B44" s="4"/>
      <c r="C44" s="19"/>
      <c r="D44" s="1"/>
      <c r="E44" s="29" t="s">
        <v>25</v>
      </c>
      <c r="F44" s="7">
        <v>0</v>
      </c>
      <c r="G44" s="7">
        <v>0</v>
      </c>
      <c r="H44" s="7">
        <v>0</v>
      </c>
      <c r="I44" s="7">
        <v>0</v>
      </c>
      <c r="J44" s="7">
        <v>0</v>
      </c>
      <c r="K44" s="7">
        <v>0</v>
      </c>
      <c r="L44" s="7">
        <v>0</v>
      </c>
      <c r="M44" s="38"/>
      <c r="N44" s="7">
        <v>0</v>
      </c>
      <c r="O44" s="7">
        <v>0</v>
      </c>
      <c r="P44" s="7">
        <v>0</v>
      </c>
      <c r="Q44" s="7">
        <v>0</v>
      </c>
      <c r="R44" s="7">
        <v>0</v>
      </c>
      <c r="S44" s="7">
        <v>0</v>
      </c>
      <c r="T44" s="7">
        <v>0</v>
      </c>
      <c r="U44" s="7">
        <v>0</v>
      </c>
      <c r="V44" s="7">
        <v>0</v>
      </c>
      <c r="W44" s="7">
        <v>0</v>
      </c>
      <c r="X44" s="7">
        <v>0</v>
      </c>
      <c r="Y44" s="7">
        <v>0</v>
      </c>
      <c r="Z44" s="8"/>
      <c r="AA44" s="8"/>
      <c r="AB44" s="8"/>
    </row>
    <row r="45" spans="1:28" x14ac:dyDescent="0.2">
      <c r="A45" s="19">
        <v>30</v>
      </c>
      <c r="B45" s="4"/>
      <c r="C45" s="19"/>
      <c r="D45" s="1"/>
      <c r="E45" s="29" t="s">
        <v>26</v>
      </c>
      <c r="F45" s="7">
        <v>0</v>
      </c>
      <c r="G45" s="7">
        <v>0</v>
      </c>
      <c r="H45" s="7">
        <v>0</v>
      </c>
      <c r="I45" s="7">
        <v>0</v>
      </c>
      <c r="J45" s="7">
        <v>0</v>
      </c>
      <c r="K45" s="7">
        <v>0</v>
      </c>
      <c r="L45" s="7">
        <v>0</v>
      </c>
      <c r="M45" s="38"/>
      <c r="N45" s="7">
        <v>0</v>
      </c>
      <c r="O45" s="7">
        <v>0</v>
      </c>
      <c r="P45" s="7">
        <v>0</v>
      </c>
      <c r="Q45" s="7">
        <v>0</v>
      </c>
      <c r="R45" s="7">
        <v>0</v>
      </c>
      <c r="S45" s="7">
        <v>0</v>
      </c>
      <c r="T45" s="7">
        <v>0</v>
      </c>
      <c r="U45" s="7">
        <v>0</v>
      </c>
      <c r="V45" s="7">
        <v>0</v>
      </c>
      <c r="W45" s="7">
        <v>0</v>
      </c>
      <c r="X45" s="7">
        <v>0</v>
      </c>
      <c r="Y45" s="7">
        <v>0</v>
      </c>
      <c r="Z45" s="8"/>
      <c r="AA45" s="8"/>
      <c r="AB45" s="8"/>
    </row>
    <row r="46" spans="1:28" x14ac:dyDescent="0.2">
      <c r="A46" s="19">
        <v>31</v>
      </c>
      <c r="B46" s="4"/>
      <c r="C46" s="19"/>
      <c r="D46" s="1"/>
      <c r="E46" s="29" t="s">
        <v>27</v>
      </c>
      <c r="F46" s="7">
        <v>-351</v>
      </c>
      <c r="G46" s="7">
        <v>-351</v>
      </c>
      <c r="H46" s="7">
        <v>-243.95363750006072</v>
      </c>
      <c r="I46" s="7">
        <v>-243.95363750006072</v>
      </c>
      <c r="J46" s="7">
        <v>-243.95363750006072</v>
      </c>
      <c r="K46" s="7">
        <v>-136.90727500012144</v>
      </c>
      <c r="L46" s="7">
        <v>-136.90727500012144</v>
      </c>
      <c r="M46" s="38"/>
      <c r="N46" s="7">
        <v>-136.90727500012144</v>
      </c>
      <c r="O46" s="7">
        <v>-29.860912500182167</v>
      </c>
      <c r="P46" s="7">
        <v>-29.860912500182167</v>
      </c>
      <c r="Q46" s="7">
        <v>41.503329166444018</v>
      </c>
      <c r="R46" s="7">
        <v>77.185449999757111</v>
      </c>
      <c r="S46" s="7">
        <v>77.185449999757111</v>
      </c>
      <c r="T46" s="7">
        <v>77.185449999757111</v>
      </c>
      <c r="U46" s="7">
        <v>58.185449999757111</v>
      </c>
      <c r="V46" s="7">
        <v>58.185449999757111</v>
      </c>
      <c r="W46" s="7">
        <v>58.185449999757111</v>
      </c>
      <c r="X46" s="7">
        <v>39.185449999757111</v>
      </c>
      <c r="Y46" s="7">
        <v>39.185449999757111</v>
      </c>
      <c r="Z46" s="8"/>
      <c r="AA46" s="8"/>
      <c r="AB46" s="8"/>
    </row>
    <row r="47" spans="1:28" x14ac:dyDescent="0.2">
      <c r="A47" s="19">
        <v>32</v>
      </c>
      <c r="B47" s="4"/>
      <c r="C47" s="19"/>
      <c r="D47" s="1"/>
      <c r="E47" s="30" t="s">
        <v>28</v>
      </c>
      <c r="F47" s="100">
        <v>-3235578</v>
      </c>
      <c r="G47" s="100">
        <f>$F$47</f>
        <v>-3235578</v>
      </c>
      <c r="H47" s="100">
        <f t="shared" ref="H47:L47" si="7">$F$47</f>
        <v>-3235578</v>
      </c>
      <c r="I47" s="100">
        <f t="shared" si="7"/>
        <v>-3235578</v>
      </c>
      <c r="J47" s="100">
        <f t="shared" si="7"/>
        <v>-3235578</v>
      </c>
      <c r="K47" s="100">
        <f t="shared" si="7"/>
        <v>-3235578</v>
      </c>
      <c r="L47" s="100">
        <f t="shared" si="7"/>
        <v>-3235578</v>
      </c>
      <c r="M47" s="38"/>
      <c r="N47" s="100">
        <f>$F$47</f>
        <v>-3235578</v>
      </c>
      <c r="O47" s="100">
        <f t="shared" ref="O47:P47" si="8">$F$47</f>
        <v>-3235578</v>
      </c>
      <c r="P47" s="100">
        <f t="shared" si="8"/>
        <v>-3235578</v>
      </c>
      <c r="Q47" s="100">
        <f>$F$47</f>
        <v>-3235578</v>
      </c>
      <c r="R47" s="100">
        <f t="shared" ref="R47:Y47" si="9">$F$47</f>
        <v>-3235578</v>
      </c>
      <c r="S47" s="100">
        <f t="shared" si="9"/>
        <v>-3235578</v>
      </c>
      <c r="T47" s="100">
        <f t="shared" si="9"/>
        <v>-3235578</v>
      </c>
      <c r="U47" s="100">
        <f t="shared" si="9"/>
        <v>-3235578</v>
      </c>
      <c r="V47" s="100">
        <f t="shared" si="9"/>
        <v>-3235578</v>
      </c>
      <c r="W47" s="100">
        <f t="shared" si="9"/>
        <v>-3235578</v>
      </c>
      <c r="X47" s="100">
        <f t="shared" si="9"/>
        <v>-3235578</v>
      </c>
      <c r="Y47" s="100">
        <f t="shared" si="9"/>
        <v>-3235578</v>
      </c>
      <c r="Z47" s="8"/>
      <c r="AA47" s="8"/>
      <c r="AB47" s="8"/>
    </row>
    <row r="48" spans="1:28" ht="13.5" thickBot="1" x14ac:dyDescent="0.25">
      <c r="A48" s="19">
        <v>33</v>
      </c>
      <c r="B48" s="4"/>
      <c r="C48" s="19"/>
      <c r="D48" s="1"/>
      <c r="E48" s="1" t="s">
        <v>29</v>
      </c>
      <c r="F48" s="28">
        <f>SUM(F44:F47)</f>
        <v>-3235929</v>
      </c>
      <c r="G48" s="28">
        <f t="shared" ref="G48:Y48" si="10">SUM(G44:G47)</f>
        <v>-3235929</v>
      </c>
      <c r="H48" s="28">
        <f t="shared" si="10"/>
        <v>-3235821.9536375003</v>
      </c>
      <c r="I48" s="28">
        <f t="shared" si="10"/>
        <v>-3235821.9536375003</v>
      </c>
      <c r="J48" s="28">
        <f t="shared" si="10"/>
        <v>-3235821.9536375003</v>
      </c>
      <c r="K48" s="28">
        <f t="shared" si="10"/>
        <v>-3235714.9072750001</v>
      </c>
      <c r="L48" s="28">
        <f t="shared" si="10"/>
        <v>-3235714.9072750001</v>
      </c>
      <c r="M48" s="38"/>
      <c r="N48" s="28">
        <f t="shared" si="10"/>
        <v>-3235714.9072750001</v>
      </c>
      <c r="O48" s="28">
        <f t="shared" si="10"/>
        <v>-3235607.8609124999</v>
      </c>
      <c r="P48" s="28">
        <f t="shared" si="10"/>
        <v>-3235607.8609124999</v>
      </c>
      <c r="Q48" s="28">
        <f t="shared" si="10"/>
        <v>-3235536.4966708338</v>
      </c>
      <c r="R48" s="28">
        <f t="shared" si="10"/>
        <v>-3235500.8145500002</v>
      </c>
      <c r="S48" s="28">
        <f t="shared" si="10"/>
        <v>-3235500.8145500002</v>
      </c>
      <c r="T48" s="28">
        <f t="shared" si="10"/>
        <v>-3235500.8145500002</v>
      </c>
      <c r="U48" s="28">
        <f t="shared" si="10"/>
        <v>-3235519.8145500002</v>
      </c>
      <c r="V48" s="28">
        <f t="shared" si="10"/>
        <v>-3235519.8145500002</v>
      </c>
      <c r="W48" s="28">
        <f t="shared" si="10"/>
        <v>-3235519.8145500002</v>
      </c>
      <c r="X48" s="28">
        <f t="shared" si="10"/>
        <v>-3235538.8145500002</v>
      </c>
      <c r="Y48" s="28">
        <f t="shared" si="10"/>
        <v>-3235538.8145500002</v>
      </c>
      <c r="Z48" s="8"/>
      <c r="AA48" s="8"/>
      <c r="AB48" s="8"/>
    </row>
    <row r="49" spans="1:28" ht="13.5" thickTop="1" x14ac:dyDescent="0.2">
      <c r="A49" s="19">
        <v>34</v>
      </c>
      <c r="B49" s="4"/>
      <c r="C49" s="19"/>
      <c r="D49" s="1"/>
      <c r="E49" s="31"/>
      <c r="F49" s="103"/>
      <c r="G49" s="103"/>
      <c r="H49" s="103"/>
      <c r="I49" s="103"/>
      <c r="J49" s="103"/>
      <c r="K49" s="103"/>
      <c r="L49" s="103"/>
      <c r="M49" s="42"/>
      <c r="N49" s="102"/>
      <c r="O49" s="102"/>
      <c r="P49" s="102"/>
      <c r="Q49" s="102"/>
      <c r="R49" s="102"/>
      <c r="S49" s="102"/>
      <c r="T49" s="102"/>
      <c r="U49" s="102"/>
      <c r="V49" s="102"/>
      <c r="W49" s="102"/>
      <c r="X49" s="102"/>
      <c r="Y49" s="102"/>
      <c r="Z49" s="8"/>
      <c r="AA49" s="8"/>
      <c r="AB49" s="8"/>
    </row>
    <row r="50" spans="1:28" x14ac:dyDescent="0.2">
      <c r="A50" s="19">
        <v>35</v>
      </c>
      <c r="B50" s="4"/>
      <c r="C50" s="19"/>
      <c r="D50" s="1"/>
      <c r="E50" s="1" t="s">
        <v>30</v>
      </c>
      <c r="F50" s="34"/>
      <c r="G50" s="34"/>
      <c r="H50" s="15"/>
      <c r="I50" s="15"/>
      <c r="J50" s="7"/>
      <c r="K50" s="7"/>
      <c r="L50" s="4"/>
      <c r="M50" s="38"/>
      <c r="N50" s="4"/>
      <c r="O50" s="4"/>
      <c r="P50" s="4"/>
      <c r="Q50" s="4"/>
      <c r="R50" s="4"/>
      <c r="S50" s="4"/>
      <c r="T50" s="4"/>
      <c r="U50" s="4"/>
      <c r="V50" s="4"/>
      <c r="W50" s="4"/>
      <c r="X50" s="4"/>
      <c r="Y50" s="4"/>
      <c r="Z50" s="8"/>
      <c r="AA50" s="8"/>
      <c r="AB50" s="8"/>
    </row>
    <row r="51" spans="1:28" x14ac:dyDescent="0.2">
      <c r="A51" s="19">
        <v>36</v>
      </c>
      <c r="B51" s="4"/>
      <c r="C51" s="19">
        <v>190</v>
      </c>
      <c r="D51" s="1"/>
      <c r="E51" s="35" t="s">
        <v>31</v>
      </c>
      <c r="F51" s="7">
        <v>13103814.800000004</v>
      </c>
      <c r="G51" s="7">
        <v>13103814.800000004</v>
      </c>
      <c r="H51" s="7">
        <v>12395451.93</v>
      </c>
      <c r="I51" s="7">
        <v>12395451.93</v>
      </c>
      <c r="J51" s="7">
        <v>12395451.93</v>
      </c>
      <c r="K51" s="7">
        <v>11075375.520000003</v>
      </c>
      <c r="L51" s="7">
        <v>11075375.520000003</v>
      </c>
      <c r="M51" s="38"/>
      <c r="N51" s="7">
        <v>11075375.520000003</v>
      </c>
      <c r="O51" s="7">
        <v>10122696.080000006</v>
      </c>
      <c r="P51" s="7">
        <v>10122696.080000006</v>
      </c>
      <c r="Q51" s="7">
        <v>10012672.239999987</v>
      </c>
      <c r="R51" s="7">
        <v>8610469.3100000024</v>
      </c>
      <c r="S51" s="7">
        <v>8610469.3100000024</v>
      </c>
      <c r="T51" s="7">
        <v>8610469.3100000024</v>
      </c>
      <c r="U51" s="7">
        <v>9086429.4099999964</v>
      </c>
      <c r="V51" s="7">
        <v>9086429.4099999964</v>
      </c>
      <c r="W51" s="7">
        <v>9086429.4099999964</v>
      </c>
      <c r="X51" s="7">
        <v>9208209.7500000075</v>
      </c>
      <c r="Y51" s="7">
        <v>9208209.7500000075</v>
      </c>
      <c r="Z51" s="8"/>
      <c r="AA51" s="8"/>
      <c r="AB51" s="8"/>
    </row>
    <row r="52" spans="1:28" x14ac:dyDescent="0.2">
      <c r="A52" s="19">
        <v>37</v>
      </c>
      <c r="B52" s="4"/>
      <c r="C52" s="19">
        <v>281</v>
      </c>
      <c r="D52" s="1"/>
      <c r="E52" s="35" t="s">
        <v>42</v>
      </c>
      <c r="F52" s="7"/>
      <c r="G52" s="7"/>
      <c r="H52" s="7"/>
      <c r="I52" s="7"/>
      <c r="J52" s="7"/>
      <c r="K52" s="7"/>
      <c r="L52" s="7"/>
      <c r="M52" s="38"/>
      <c r="N52" s="7"/>
      <c r="O52" s="7"/>
      <c r="P52" s="7"/>
      <c r="Q52" s="7"/>
      <c r="R52" s="7"/>
      <c r="S52" s="7"/>
      <c r="T52" s="7"/>
      <c r="U52" s="7"/>
      <c r="V52" s="7"/>
      <c r="W52" s="7"/>
      <c r="X52" s="7"/>
      <c r="Y52" s="7"/>
      <c r="Z52" s="8"/>
      <c r="AA52" s="8"/>
      <c r="AB52" s="8"/>
    </row>
    <row r="53" spans="1:28" x14ac:dyDescent="0.2">
      <c r="A53" s="19">
        <v>38</v>
      </c>
      <c r="B53" s="4"/>
      <c r="C53" s="19">
        <v>282</v>
      </c>
      <c r="D53" s="1"/>
      <c r="E53" s="35" t="s">
        <v>32</v>
      </c>
      <c r="F53" s="7">
        <v>-102505727.79000002</v>
      </c>
      <c r="G53" s="7">
        <v>-102505727.79000002</v>
      </c>
      <c r="H53" s="7">
        <v>-105158222.66999996</v>
      </c>
      <c r="I53" s="7">
        <v>-105158222.66999996</v>
      </c>
      <c r="J53" s="7">
        <v>-105158222.66999996</v>
      </c>
      <c r="K53" s="7">
        <v>-107601961.67999998</v>
      </c>
      <c r="L53" s="7">
        <v>-107601961.67999998</v>
      </c>
      <c r="M53" s="38"/>
      <c r="N53" s="7">
        <v>-107601961.67999998</v>
      </c>
      <c r="O53" s="7">
        <v>-110821930.87</v>
      </c>
      <c r="P53" s="7">
        <v>-110821930.81999999</v>
      </c>
      <c r="Q53" s="7">
        <v>-113206797.04000001</v>
      </c>
      <c r="R53" s="7">
        <v>-117828885.24000001</v>
      </c>
      <c r="S53" s="7">
        <v>-117828885.24000001</v>
      </c>
      <c r="T53" s="7">
        <v>-117828885.24000001</v>
      </c>
      <c r="U53" s="7">
        <v>-121789095.21999994</v>
      </c>
      <c r="V53" s="7">
        <v>-121789095.21999994</v>
      </c>
      <c r="W53" s="7">
        <v>-121789095.21999994</v>
      </c>
      <c r="X53" s="7">
        <v>-125507737.03999993</v>
      </c>
      <c r="Y53" s="7">
        <v>-125507737.03999993</v>
      </c>
      <c r="Z53" s="8"/>
      <c r="AA53" s="8"/>
      <c r="AB53" s="8"/>
    </row>
    <row r="54" spans="1:28" x14ac:dyDescent="0.2">
      <c r="A54" s="19">
        <v>39</v>
      </c>
      <c r="B54" s="4"/>
      <c r="C54" s="19">
        <v>282</v>
      </c>
      <c r="D54" s="1"/>
      <c r="E54" s="35" t="s">
        <v>33</v>
      </c>
      <c r="F54" s="7">
        <v>-68792758.019999981</v>
      </c>
      <c r="G54" s="7">
        <v>-68792758.019999981</v>
      </c>
      <c r="H54" s="7">
        <v>-68849749.650000051</v>
      </c>
      <c r="I54" s="7">
        <v>-68849749.650000051</v>
      </c>
      <c r="J54" s="7">
        <v>-68849749.650000051</v>
      </c>
      <c r="K54" s="7">
        <v>-68888022.930000007</v>
      </c>
      <c r="L54" s="7">
        <v>-68888022.930000007</v>
      </c>
      <c r="M54" s="38"/>
      <c r="N54" s="7">
        <v>-68888022.930000007</v>
      </c>
      <c r="O54" s="7">
        <v>-69442616.480000019</v>
      </c>
      <c r="P54" s="7">
        <v>-69442616.480000019</v>
      </c>
      <c r="Q54" s="7">
        <v>-69438696.989999995</v>
      </c>
      <c r="R54" s="7">
        <v>-68727015.929999977</v>
      </c>
      <c r="S54" s="7">
        <v>-68727015.929999977</v>
      </c>
      <c r="T54" s="7">
        <v>-68727015.929999977</v>
      </c>
      <c r="U54" s="7">
        <v>-68458726.680000022</v>
      </c>
      <c r="V54" s="7">
        <v>-68458726.680000022</v>
      </c>
      <c r="W54" s="7">
        <v>-68458726.680000022</v>
      </c>
      <c r="X54" s="7">
        <v>-68166709.989999995</v>
      </c>
      <c r="Y54" s="7">
        <v>-68166709.989999995</v>
      </c>
      <c r="Z54" s="8"/>
      <c r="AA54" s="8"/>
      <c r="AB54" s="8"/>
    </row>
    <row r="55" spans="1:28" x14ac:dyDescent="0.2">
      <c r="A55" s="19">
        <v>40</v>
      </c>
      <c r="B55" s="4"/>
      <c r="C55" s="19">
        <v>283</v>
      </c>
      <c r="D55" s="1"/>
      <c r="E55" s="35" t="s">
        <v>43</v>
      </c>
      <c r="F55" s="100">
        <v>-18423349.82</v>
      </c>
      <c r="G55" s="100">
        <v>-18423349.73</v>
      </c>
      <c r="H55" s="100">
        <v>-18637176.780000001</v>
      </c>
      <c r="I55" s="100">
        <v>-18637176.780000001</v>
      </c>
      <c r="J55" s="100">
        <v>-18637176.780000001</v>
      </c>
      <c r="K55" s="100">
        <v>-18052189.419999998</v>
      </c>
      <c r="L55" s="100">
        <v>-18052189.419999998</v>
      </c>
      <c r="M55" s="38"/>
      <c r="N55" s="100">
        <v>-18052189.419999998</v>
      </c>
      <c r="O55" s="100">
        <v>-19218487.25</v>
      </c>
      <c r="P55" s="100">
        <v>-19218487.25</v>
      </c>
      <c r="Q55" s="100">
        <v>-22489237.68</v>
      </c>
      <c r="R55" s="100">
        <v>-21900429.169999994</v>
      </c>
      <c r="S55" s="100">
        <v>-21900429.169999994</v>
      </c>
      <c r="T55" s="100">
        <v>-21889320.369999997</v>
      </c>
      <c r="U55" s="100">
        <v>-19192473.550000001</v>
      </c>
      <c r="V55" s="100">
        <v>-19192473.550000001</v>
      </c>
      <c r="W55" s="100">
        <v>-19192473.550000001</v>
      </c>
      <c r="X55" s="100">
        <v>-18630475.16</v>
      </c>
      <c r="Y55" s="100">
        <v>-18630475.16</v>
      </c>
      <c r="Z55" s="8"/>
      <c r="AA55" s="8"/>
      <c r="AB55" s="8"/>
    </row>
    <row r="56" spans="1:28" ht="13.5" thickBot="1" x14ac:dyDescent="0.25">
      <c r="A56" s="19">
        <v>41</v>
      </c>
      <c r="B56" s="4"/>
      <c r="C56" s="19"/>
      <c r="D56" s="1"/>
      <c r="E56" s="1" t="s">
        <v>36</v>
      </c>
      <c r="F56" s="36">
        <f>SUM(F51:F55)</f>
        <v>-176618020.82999998</v>
      </c>
      <c r="G56" s="36">
        <f t="shared" ref="G56:Y56" si="11">SUM(G51:G55)</f>
        <v>-176618020.73999998</v>
      </c>
      <c r="H56" s="36">
        <f t="shared" si="11"/>
        <v>-180249697.16999999</v>
      </c>
      <c r="I56" s="36">
        <f t="shared" si="11"/>
        <v>-180249697.16999999</v>
      </c>
      <c r="J56" s="36">
        <f t="shared" si="11"/>
        <v>-180249697.16999999</v>
      </c>
      <c r="K56" s="36">
        <f t="shared" si="11"/>
        <v>-183466798.50999996</v>
      </c>
      <c r="L56" s="36">
        <f t="shared" si="11"/>
        <v>-183466798.50999996</v>
      </c>
      <c r="M56" s="38"/>
      <c r="N56" s="36">
        <f t="shared" si="11"/>
        <v>-183466798.50999996</v>
      </c>
      <c r="O56" s="36">
        <f t="shared" si="11"/>
        <v>-189360338.52000001</v>
      </c>
      <c r="P56" s="36">
        <f t="shared" si="11"/>
        <v>-189360338.47</v>
      </c>
      <c r="Q56" s="36">
        <f t="shared" si="11"/>
        <v>-195122059.47000003</v>
      </c>
      <c r="R56" s="36">
        <f t="shared" si="11"/>
        <v>-199845861.02999997</v>
      </c>
      <c r="S56" s="36">
        <f t="shared" si="11"/>
        <v>-199845861.02999997</v>
      </c>
      <c r="T56" s="36">
        <f t="shared" si="11"/>
        <v>-199834752.22999999</v>
      </c>
      <c r="U56" s="36">
        <f t="shared" si="11"/>
        <v>-200353866.03999996</v>
      </c>
      <c r="V56" s="36">
        <f t="shared" si="11"/>
        <v>-200353866.03999996</v>
      </c>
      <c r="W56" s="36">
        <f t="shared" si="11"/>
        <v>-200353866.03999996</v>
      </c>
      <c r="X56" s="36">
        <f t="shared" si="11"/>
        <v>-203096712.43999991</v>
      </c>
      <c r="Y56" s="36">
        <f t="shared" si="11"/>
        <v>-203096712.43999991</v>
      </c>
      <c r="Z56" s="8"/>
      <c r="AA56" s="33">
        <v>-1.6537975072860718</v>
      </c>
      <c r="AB56" s="8"/>
    </row>
    <row r="57" spans="1:28" ht="13.5" thickTop="1" x14ac:dyDescent="0.2">
      <c r="A57" s="19">
        <v>42</v>
      </c>
      <c r="B57" s="4"/>
      <c r="C57" s="19"/>
      <c r="D57" s="1"/>
      <c r="E57" s="1"/>
      <c r="F57" s="34"/>
      <c r="G57" s="34"/>
      <c r="H57" s="34"/>
      <c r="I57" s="34"/>
      <c r="J57" s="34"/>
      <c r="K57" s="34"/>
      <c r="L57" s="4"/>
      <c r="M57" s="38"/>
      <c r="N57" s="4"/>
      <c r="O57" s="4"/>
      <c r="P57" s="4"/>
      <c r="Q57" s="4"/>
      <c r="R57" s="4"/>
      <c r="S57" s="4"/>
      <c r="T57" s="4"/>
      <c r="U57" s="4"/>
      <c r="V57" s="4"/>
      <c r="W57" s="4"/>
      <c r="X57" s="4"/>
      <c r="Y57" s="4"/>
      <c r="Z57" s="8"/>
      <c r="AA57" s="8"/>
      <c r="AB57" s="8"/>
    </row>
    <row r="58" spans="1:28" x14ac:dyDescent="0.2">
      <c r="A58" s="19">
        <v>43</v>
      </c>
      <c r="B58" s="4"/>
      <c r="C58" s="37"/>
      <c r="D58" s="38"/>
      <c r="E58" s="38" t="s">
        <v>37</v>
      </c>
      <c r="F58" s="39"/>
      <c r="G58" s="39"/>
      <c r="H58" s="39"/>
      <c r="I58" s="39"/>
      <c r="J58" s="39"/>
      <c r="K58" s="39"/>
      <c r="L58" s="39"/>
      <c r="M58" s="39"/>
      <c r="N58" s="39"/>
      <c r="O58" s="39"/>
      <c r="P58" s="39"/>
      <c r="Q58" s="39"/>
      <c r="R58" s="39"/>
      <c r="S58" s="39"/>
      <c r="T58" s="39"/>
      <c r="U58" s="39"/>
      <c r="V58" s="39"/>
      <c r="W58" s="39"/>
      <c r="X58" s="39"/>
      <c r="Y58" s="39"/>
      <c r="Z58" s="8"/>
      <c r="AA58" s="8"/>
      <c r="AB58" s="8"/>
    </row>
    <row r="59" spans="1:28" x14ac:dyDescent="0.2">
      <c r="A59" s="19">
        <v>44</v>
      </c>
      <c r="B59" s="4"/>
      <c r="C59" s="37">
        <v>254</v>
      </c>
      <c r="D59" s="38"/>
      <c r="E59" s="40" t="s">
        <v>38</v>
      </c>
      <c r="F59" s="7">
        <v>-46607855.849999987</v>
      </c>
      <c r="G59" s="7">
        <v>-46507855.849999987</v>
      </c>
      <c r="H59" s="7">
        <v>-46457855.849999987</v>
      </c>
      <c r="I59" s="7">
        <v>-46407855.849999987</v>
      </c>
      <c r="J59" s="7">
        <v>-46357855.849999987</v>
      </c>
      <c r="K59" s="7">
        <v>-46307855.849999987</v>
      </c>
      <c r="L59" s="7">
        <v>-46257855.849999987</v>
      </c>
      <c r="M59" s="7"/>
      <c r="N59" s="7">
        <v>-46207855.849999987</v>
      </c>
      <c r="O59" s="7">
        <v>-46157855.849999987</v>
      </c>
      <c r="P59" s="7">
        <v>-46107855.849999987</v>
      </c>
      <c r="Q59" s="7">
        <v>-45925534.629999988</v>
      </c>
      <c r="R59" s="7">
        <v>-45721374.589999989</v>
      </c>
      <c r="S59" s="7">
        <v>-45721374.589999989</v>
      </c>
      <c r="T59" s="7">
        <v>-45558035.578333326</v>
      </c>
      <c r="U59" s="7">
        <v>-45476366.07249999</v>
      </c>
      <c r="V59" s="7">
        <v>-45394696.566666655</v>
      </c>
      <c r="W59" s="7">
        <v>-45313027.06083332</v>
      </c>
      <c r="X59" s="7">
        <v>-45231357.554999985</v>
      </c>
      <c r="Y59" s="7">
        <v>-45149688.04916665</v>
      </c>
      <c r="Z59" s="8"/>
      <c r="AA59" s="8"/>
      <c r="AB59" s="8"/>
    </row>
    <row r="60" spans="1:28" x14ac:dyDescent="0.2">
      <c r="A60" s="19">
        <v>45</v>
      </c>
      <c r="B60" s="4"/>
      <c r="C60" s="37">
        <v>254</v>
      </c>
      <c r="D60" s="38"/>
      <c r="E60" s="40" t="s">
        <v>39</v>
      </c>
      <c r="F60" s="100">
        <v>-18048670.091152158</v>
      </c>
      <c r="G60" s="100">
        <v>-17498123.657818824</v>
      </c>
      <c r="H60" s="100">
        <v>-17189671.666152157</v>
      </c>
      <c r="I60" s="100">
        <v>-16914398.449485492</v>
      </c>
      <c r="J60" s="100">
        <v>-16639125.232818825</v>
      </c>
      <c r="K60" s="100">
        <v>-16330673.241152158</v>
      </c>
      <c r="L60" s="100">
        <v>-16055400.024485491</v>
      </c>
      <c r="M60" s="100"/>
      <c r="N60" s="7">
        <v>-15780126.807818824</v>
      </c>
      <c r="O60" s="7">
        <v>-15471674.816152157</v>
      </c>
      <c r="P60" s="7">
        <v>-15196401.59948549</v>
      </c>
      <c r="Q60" s="7">
        <v>-14899009.19948549</v>
      </c>
      <c r="R60" s="7">
        <v>-14612676.391152157</v>
      </c>
      <c r="S60" s="7">
        <v>-14612676.391152157</v>
      </c>
      <c r="T60" s="7">
        <v>-14062129.957818823</v>
      </c>
      <c r="U60" s="7">
        <v>-13753677.966152158</v>
      </c>
      <c r="V60" s="7">
        <v>-13478404.749485491</v>
      </c>
      <c r="W60" s="7">
        <v>-13203131.532818824</v>
      </c>
      <c r="X60" s="7">
        <v>-12894680.541152157</v>
      </c>
      <c r="Y60" s="7">
        <v>-12619407.32448549</v>
      </c>
      <c r="Z60" s="8"/>
      <c r="AA60" s="8"/>
      <c r="AB60" s="8"/>
    </row>
    <row r="61" spans="1:28" ht="13.5" thickBot="1" x14ac:dyDescent="0.25">
      <c r="A61" s="19">
        <v>46</v>
      </c>
      <c r="B61" s="4"/>
      <c r="C61" s="37"/>
      <c r="D61" s="38"/>
      <c r="E61" s="38" t="s">
        <v>40</v>
      </c>
      <c r="F61" s="41">
        <f>SUM(F59:F60)</f>
        <v>-64656525.94115214</v>
      </c>
      <c r="G61" s="41">
        <f t="shared" ref="G61:L61" si="12">SUM(G59:G60)</f>
        <v>-64005979.507818811</v>
      </c>
      <c r="H61" s="41">
        <f t="shared" si="12"/>
        <v>-63647527.516152143</v>
      </c>
      <c r="I61" s="41">
        <f t="shared" si="12"/>
        <v>-63322254.299485475</v>
      </c>
      <c r="J61" s="41">
        <f t="shared" si="12"/>
        <v>-62996981.082818814</v>
      </c>
      <c r="K61" s="41">
        <f t="shared" si="12"/>
        <v>-62638529.091152146</v>
      </c>
      <c r="L61" s="41">
        <f t="shared" si="12"/>
        <v>-62313255.874485478</v>
      </c>
      <c r="M61" s="38"/>
      <c r="N61" s="41">
        <f>SUM(N59:N60)</f>
        <v>-61987982.657818809</v>
      </c>
      <c r="O61" s="41">
        <f>SUM(O59:O60)</f>
        <v>-61629530.666152142</v>
      </c>
      <c r="P61" s="41">
        <f>SUM(P59:P60)</f>
        <v>-61304257.449485481</v>
      </c>
      <c r="Q61" s="41">
        <f>SUM(Q59:Q60)</f>
        <v>-60824543.829485476</v>
      </c>
      <c r="R61" s="41">
        <f t="shared" ref="R61:Y61" si="13">SUM(R59:R60)</f>
        <v>-60334050.981152147</v>
      </c>
      <c r="S61" s="41">
        <f t="shared" si="13"/>
        <v>-60334050.981152147</v>
      </c>
      <c r="T61" s="41">
        <f t="shared" si="13"/>
        <v>-59620165.536152147</v>
      </c>
      <c r="U61" s="41">
        <f t="shared" si="13"/>
        <v>-59230044.038652152</v>
      </c>
      <c r="V61" s="41">
        <f t="shared" si="13"/>
        <v>-58873101.316152148</v>
      </c>
      <c r="W61" s="41">
        <f t="shared" si="13"/>
        <v>-58516158.593652144</v>
      </c>
      <c r="X61" s="41">
        <f t="shared" si="13"/>
        <v>-58126038.096152142</v>
      </c>
      <c r="Y61" s="41">
        <f t="shared" si="13"/>
        <v>-57769095.373652138</v>
      </c>
      <c r="Z61" s="8"/>
      <c r="AA61" s="8"/>
      <c r="AB61" s="8"/>
    </row>
    <row r="62" spans="1:28" ht="13.5" thickTop="1" x14ac:dyDescent="0.2">
      <c r="A62" s="19">
        <v>47</v>
      </c>
      <c r="B62" s="4"/>
      <c r="C62" s="19"/>
      <c r="D62" s="1"/>
      <c r="E62" s="31"/>
      <c r="F62" s="103"/>
      <c r="G62" s="103"/>
      <c r="H62" s="103"/>
      <c r="I62" s="103"/>
      <c r="J62" s="103"/>
      <c r="K62" s="103"/>
      <c r="L62" s="103"/>
      <c r="M62" s="42"/>
      <c r="N62" s="102"/>
      <c r="O62" s="102"/>
      <c r="P62" s="102"/>
      <c r="Q62" s="102"/>
      <c r="R62" s="102"/>
      <c r="S62" s="102"/>
      <c r="T62" s="102"/>
      <c r="U62" s="102"/>
      <c r="V62" s="102"/>
      <c r="W62" s="102"/>
      <c r="X62" s="102"/>
      <c r="Y62" s="102"/>
      <c r="Z62" s="8"/>
      <c r="AA62" s="8"/>
      <c r="AB62" s="8"/>
    </row>
    <row r="63" spans="1:28" x14ac:dyDescent="0.2">
      <c r="A63" s="19">
        <v>48</v>
      </c>
      <c r="B63" s="4"/>
      <c r="C63" s="27" t="s">
        <v>44</v>
      </c>
      <c r="D63" s="1"/>
      <c r="E63" s="1"/>
      <c r="F63" s="7"/>
      <c r="G63" s="7"/>
      <c r="H63" s="7"/>
      <c r="I63" s="7"/>
      <c r="J63" s="7"/>
      <c r="K63" s="7"/>
      <c r="L63" s="7"/>
      <c r="M63" s="7"/>
      <c r="N63" s="7"/>
      <c r="O63" s="7"/>
      <c r="P63" s="7"/>
      <c r="Q63" s="7"/>
      <c r="R63" s="7"/>
      <c r="S63" s="7"/>
      <c r="T63" s="7"/>
      <c r="U63" s="7"/>
      <c r="V63" s="7"/>
      <c r="W63" s="7"/>
      <c r="X63" s="7"/>
      <c r="Y63" s="7"/>
      <c r="Z63" s="8"/>
      <c r="AA63" s="8"/>
      <c r="AB63" s="8"/>
    </row>
    <row r="64" spans="1:28" x14ac:dyDescent="0.2">
      <c r="A64" s="19">
        <v>49</v>
      </c>
      <c r="B64" s="4"/>
      <c r="C64" s="1"/>
      <c r="D64" s="1"/>
      <c r="E64" s="1"/>
      <c r="F64" s="7"/>
      <c r="G64" s="7"/>
      <c r="H64" s="7"/>
      <c r="I64" s="7"/>
      <c r="J64" s="7"/>
      <c r="K64" s="7"/>
      <c r="L64" s="7"/>
      <c r="M64" s="38"/>
      <c r="N64" s="7"/>
      <c r="O64" s="7"/>
      <c r="P64" s="7"/>
      <c r="Q64" s="7"/>
      <c r="R64" s="7"/>
      <c r="S64" s="7"/>
      <c r="T64" s="7"/>
      <c r="U64" s="7"/>
      <c r="V64" s="7"/>
      <c r="W64" s="7"/>
      <c r="X64" s="7"/>
      <c r="Y64" s="7"/>
      <c r="Z64" s="8"/>
      <c r="AA64" s="8"/>
      <c r="AB64" s="8"/>
    </row>
    <row r="65" spans="1:28" x14ac:dyDescent="0.2">
      <c r="A65" s="19">
        <v>50</v>
      </c>
      <c r="B65" s="4"/>
      <c r="C65" s="19">
        <v>255</v>
      </c>
      <c r="D65" s="1"/>
      <c r="E65" s="1" t="s">
        <v>24</v>
      </c>
      <c r="F65" s="7"/>
      <c r="G65" s="7"/>
      <c r="H65" s="7"/>
      <c r="I65" s="7"/>
      <c r="J65" s="7"/>
      <c r="K65" s="7"/>
      <c r="L65" s="7"/>
      <c r="M65" s="38"/>
      <c r="N65" s="7"/>
      <c r="O65" s="7"/>
      <c r="P65" s="7"/>
      <c r="Q65" s="7"/>
      <c r="R65" s="7"/>
      <c r="S65" s="7"/>
      <c r="T65" s="7"/>
      <c r="U65" s="7"/>
      <c r="V65" s="7"/>
      <c r="W65" s="7"/>
      <c r="X65" s="7"/>
      <c r="Y65" s="7"/>
      <c r="Z65" s="8"/>
      <c r="AA65" s="8"/>
      <c r="AB65" s="8"/>
    </row>
    <row r="66" spans="1:28" x14ac:dyDescent="0.2">
      <c r="A66" s="19">
        <v>51</v>
      </c>
      <c r="B66" s="4"/>
      <c r="C66" s="19"/>
      <c r="D66" s="1"/>
      <c r="E66" s="29" t="s">
        <v>25</v>
      </c>
      <c r="F66" s="7">
        <v>0</v>
      </c>
      <c r="G66" s="7">
        <v>0</v>
      </c>
      <c r="H66" s="7">
        <v>0</v>
      </c>
      <c r="I66" s="7">
        <v>0</v>
      </c>
      <c r="J66" s="7">
        <v>0</v>
      </c>
      <c r="K66" s="7">
        <v>0</v>
      </c>
      <c r="L66" s="7">
        <v>0</v>
      </c>
      <c r="M66" s="38"/>
      <c r="N66" s="7">
        <v>0</v>
      </c>
      <c r="O66" s="7">
        <v>0</v>
      </c>
      <c r="P66" s="7">
        <v>0</v>
      </c>
      <c r="Q66" s="7">
        <v>0</v>
      </c>
      <c r="R66" s="7">
        <v>0</v>
      </c>
      <c r="S66" s="7">
        <v>0</v>
      </c>
      <c r="T66" s="7">
        <v>0</v>
      </c>
      <c r="U66" s="7">
        <v>0</v>
      </c>
      <c r="V66" s="7">
        <v>0</v>
      </c>
      <c r="W66" s="7">
        <v>0</v>
      </c>
      <c r="X66" s="7">
        <v>0</v>
      </c>
      <c r="Y66" s="7">
        <v>0</v>
      </c>
      <c r="Z66" s="8"/>
      <c r="AA66" s="8"/>
      <c r="AB66" s="8"/>
    </row>
    <row r="67" spans="1:28" x14ac:dyDescent="0.2">
      <c r="A67" s="19">
        <v>52</v>
      </c>
      <c r="B67" s="4"/>
      <c r="C67" s="19"/>
      <c r="D67" s="1"/>
      <c r="E67" s="29" t="s">
        <v>26</v>
      </c>
      <c r="F67" s="7">
        <v>0</v>
      </c>
      <c r="G67" s="7">
        <v>0</v>
      </c>
      <c r="H67" s="7">
        <v>0</v>
      </c>
      <c r="I67" s="7">
        <v>0</v>
      </c>
      <c r="J67" s="7">
        <v>0</v>
      </c>
      <c r="K67" s="7">
        <v>0</v>
      </c>
      <c r="L67" s="7">
        <v>0</v>
      </c>
      <c r="M67" s="38"/>
      <c r="N67" s="7">
        <v>0</v>
      </c>
      <c r="O67" s="7">
        <v>0</v>
      </c>
      <c r="P67" s="7">
        <v>0</v>
      </c>
      <c r="Q67" s="7">
        <v>0</v>
      </c>
      <c r="R67" s="7">
        <v>0</v>
      </c>
      <c r="S67" s="7">
        <v>0</v>
      </c>
      <c r="T67" s="7">
        <v>0</v>
      </c>
      <c r="U67" s="7">
        <v>0</v>
      </c>
      <c r="V67" s="7">
        <v>0</v>
      </c>
      <c r="W67" s="7">
        <v>0</v>
      </c>
      <c r="X67" s="7">
        <v>0</v>
      </c>
      <c r="Y67" s="7">
        <v>0</v>
      </c>
      <c r="Z67" s="8"/>
      <c r="AA67" s="8"/>
      <c r="AB67" s="8"/>
    </row>
    <row r="68" spans="1:28" x14ac:dyDescent="0.2">
      <c r="A68" s="19">
        <v>53</v>
      </c>
      <c r="B68" s="4"/>
      <c r="C68" s="19"/>
      <c r="D68" s="1"/>
      <c r="E68" s="29" t="s">
        <v>27</v>
      </c>
      <c r="F68" s="100">
        <v>0</v>
      </c>
      <c r="G68" s="100">
        <v>0</v>
      </c>
      <c r="H68" s="100">
        <v>0</v>
      </c>
      <c r="I68" s="100">
        <v>0</v>
      </c>
      <c r="J68" s="100">
        <v>0</v>
      </c>
      <c r="K68" s="100">
        <v>0</v>
      </c>
      <c r="L68" s="100">
        <v>0</v>
      </c>
      <c r="M68" s="38"/>
      <c r="N68" s="100">
        <v>0</v>
      </c>
      <c r="O68" s="100">
        <v>0</v>
      </c>
      <c r="P68" s="100">
        <v>0</v>
      </c>
      <c r="Q68" s="100">
        <v>0</v>
      </c>
      <c r="R68" s="100">
        <v>0</v>
      </c>
      <c r="S68" s="100">
        <v>0</v>
      </c>
      <c r="T68" s="100">
        <v>0</v>
      </c>
      <c r="U68" s="100">
        <v>0</v>
      </c>
      <c r="V68" s="100">
        <v>0</v>
      </c>
      <c r="W68" s="100">
        <v>0</v>
      </c>
      <c r="X68" s="100">
        <v>0</v>
      </c>
      <c r="Y68" s="100">
        <v>0</v>
      </c>
      <c r="Z68" s="8"/>
      <c r="AA68" s="8"/>
      <c r="AB68" s="8"/>
    </row>
    <row r="69" spans="1:28" ht="13.5" thickBot="1" x14ac:dyDescent="0.25">
      <c r="A69" s="19">
        <v>54</v>
      </c>
      <c r="B69" s="4"/>
      <c r="C69" s="19"/>
      <c r="D69" s="1"/>
      <c r="E69" s="1" t="s">
        <v>29</v>
      </c>
      <c r="F69" s="43">
        <f t="shared" ref="F69:L69" si="14">SUM(F67:F68)</f>
        <v>0</v>
      </c>
      <c r="G69" s="28">
        <f t="shared" si="14"/>
        <v>0</v>
      </c>
      <c r="H69" s="28">
        <f t="shared" si="14"/>
        <v>0</v>
      </c>
      <c r="I69" s="28">
        <f t="shared" si="14"/>
        <v>0</v>
      </c>
      <c r="J69" s="28">
        <f t="shared" si="14"/>
        <v>0</v>
      </c>
      <c r="K69" s="28">
        <f t="shared" si="14"/>
        <v>0</v>
      </c>
      <c r="L69" s="28">
        <f t="shared" si="14"/>
        <v>0</v>
      </c>
      <c r="M69" s="38"/>
      <c r="N69" s="28">
        <f>SUM(N67:N68)</f>
        <v>0</v>
      </c>
      <c r="O69" s="28">
        <f>SUM(O67:O68)</f>
        <v>0</v>
      </c>
      <c r="P69" s="28">
        <f>SUM(P67:P68)</f>
        <v>0</v>
      </c>
      <c r="Q69" s="28">
        <f>SUM(Q67:Q68)</f>
        <v>0</v>
      </c>
      <c r="R69" s="28">
        <f t="shared" ref="R69:Y69" si="15">SUM(R67:R68)</f>
        <v>0</v>
      </c>
      <c r="S69" s="28">
        <f t="shared" si="15"/>
        <v>0</v>
      </c>
      <c r="T69" s="28">
        <f t="shared" si="15"/>
        <v>0</v>
      </c>
      <c r="U69" s="28">
        <f t="shared" si="15"/>
        <v>0</v>
      </c>
      <c r="V69" s="28">
        <f t="shared" si="15"/>
        <v>0</v>
      </c>
      <c r="W69" s="28">
        <f t="shared" si="15"/>
        <v>0</v>
      </c>
      <c r="X69" s="28">
        <f t="shared" si="15"/>
        <v>0</v>
      </c>
      <c r="Y69" s="28">
        <f t="shared" si="15"/>
        <v>0</v>
      </c>
      <c r="Z69" s="8"/>
      <c r="AA69" s="8"/>
      <c r="AB69" s="8"/>
    </row>
    <row r="70" spans="1:28" ht="13.5" thickTop="1" x14ac:dyDescent="0.2">
      <c r="A70" s="19">
        <v>55</v>
      </c>
      <c r="B70" s="4"/>
      <c r="C70" s="19"/>
      <c r="D70" s="1"/>
      <c r="E70" s="1"/>
      <c r="F70" s="7"/>
      <c r="G70" s="7"/>
      <c r="H70" s="15"/>
      <c r="I70" s="15"/>
      <c r="J70" s="7"/>
      <c r="K70" s="7"/>
      <c r="L70" s="4"/>
      <c r="M70" s="38"/>
      <c r="N70" s="4"/>
      <c r="O70" s="4"/>
      <c r="P70" s="4"/>
      <c r="Q70" s="4"/>
      <c r="R70" s="4"/>
      <c r="S70" s="4"/>
      <c r="T70" s="4"/>
      <c r="U70" s="4"/>
      <c r="V70" s="4"/>
      <c r="W70" s="4"/>
      <c r="X70" s="4"/>
      <c r="Y70" s="4"/>
      <c r="Z70" s="8"/>
      <c r="AA70" s="8"/>
      <c r="AB70" s="8"/>
    </row>
    <row r="71" spans="1:28" x14ac:dyDescent="0.2">
      <c r="A71" s="19">
        <v>56</v>
      </c>
      <c r="B71" s="4"/>
      <c r="C71" s="19"/>
      <c r="D71" s="1"/>
      <c r="E71" s="1" t="s">
        <v>30</v>
      </c>
      <c r="F71" s="34"/>
      <c r="G71" s="34"/>
      <c r="H71" s="15"/>
      <c r="I71" s="15"/>
      <c r="J71" s="7"/>
      <c r="K71" s="7"/>
      <c r="L71" s="4"/>
      <c r="M71" s="38"/>
      <c r="N71" s="4"/>
      <c r="O71" s="4"/>
      <c r="P71" s="4"/>
      <c r="Q71" s="4"/>
      <c r="R71" s="4"/>
      <c r="S71" s="4"/>
      <c r="T71" s="4"/>
      <c r="U71" s="4"/>
      <c r="V71" s="4"/>
      <c r="W71" s="4"/>
      <c r="X71" s="4"/>
      <c r="Y71" s="4"/>
      <c r="Z71" s="8"/>
      <c r="AA71" s="8"/>
      <c r="AB71" s="8"/>
    </row>
    <row r="72" spans="1:28" x14ac:dyDescent="0.2">
      <c r="A72" s="19">
        <v>57</v>
      </c>
      <c r="B72" s="4"/>
      <c r="C72" s="19">
        <v>190</v>
      </c>
      <c r="D72" s="1"/>
      <c r="E72" s="35" t="s">
        <v>31</v>
      </c>
      <c r="F72" s="7">
        <v>148854.2099999995</v>
      </c>
      <c r="G72" s="7">
        <v>148854.2099999995</v>
      </c>
      <c r="H72" s="7">
        <v>-172939.99000000022</v>
      </c>
      <c r="I72" s="7">
        <v>-172939.99000000022</v>
      </c>
      <c r="J72" s="7">
        <v>-172939.99000000022</v>
      </c>
      <c r="K72" s="7">
        <v>-89613.780000000261</v>
      </c>
      <c r="L72" s="7">
        <v>-89613.780000000261</v>
      </c>
      <c r="M72" s="38"/>
      <c r="N72" s="7">
        <v>-89613.780000000261</v>
      </c>
      <c r="O72" s="7">
        <v>-289703.68999999994</v>
      </c>
      <c r="P72" s="7">
        <v>-289703.68999999994</v>
      </c>
      <c r="Q72" s="7">
        <v>-289703.68999999994</v>
      </c>
      <c r="R72" s="7">
        <v>-249155.26</v>
      </c>
      <c r="S72" s="7">
        <v>-249155.26</v>
      </c>
      <c r="T72" s="7">
        <v>-249155.26</v>
      </c>
      <c r="U72" s="7">
        <v>-639086.45000000007</v>
      </c>
      <c r="V72" s="7">
        <v>-639086.45000000007</v>
      </c>
      <c r="W72" s="7">
        <v>-639086.45000000007</v>
      </c>
      <c r="X72" s="7">
        <v>-639086.45000000007</v>
      </c>
      <c r="Y72" s="7">
        <v>-639086.45000000007</v>
      </c>
      <c r="Z72" s="8"/>
      <c r="AA72" s="8"/>
      <c r="AB72" s="8"/>
    </row>
    <row r="73" spans="1:28" x14ac:dyDescent="0.2">
      <c r="A73" s="19">
        <v>58</v>
      </c>
      <c r="B73" s="4"/>
      <c r="C73" s="19">
        <v>282</v>
      </c>
      <c r="D73" s="1"/>
      <c r="E73" s="35" t="s">
        <v>32</v>
      </c>
      <c r="F73" s="7">
        <v>2162763.3500000015</v>
      </c>
      <c r="G73" s="7">
        <v>2162763.3500000015</v>
      </c>
      <c r="H73" s="7">
        <v>2152116.6400000043</v>
      </c>
      <c r="I73" s="7">
        <v>2152116.6400000043</v>
      </c>
      <c r="J73" s="7">
        <v>2152116.6400000043</v>
      </c>
      <c r="K73" s="7">
        <v>1843384.9800000042</v>
      </c>
      <c r="L73" s="7">
        <v>1843384.9800000042</v>
      </c>
      <c r="M73" s="38"/>
      <c r="N73" s="7">
        <v>1843384.9800000042</v>
      </c>
      <c r="O73" s="7">
        <v>1784214.629999999</v>
      </c>
      <c r="P73" s="7">
        <v>1784214.629999999</v>
      </c>
      <c r="Q73" s="7">
        <v>1754762.700000003</v>
      </c>
      <c r="R73" s="7">
        <v>1707918.3400000036</v>
      </c>
      <c r="S73" s="7">
        <v>1707918.3400000036</v>
      </c>
      <c r="T73" s="7">
        <v>1707918.3400000036</v>
      </c>
      <c r="U73" s="7">
        <v>1699913.370000001</v>
      </c>
      <c r="V73" s="7">
        <v>1699913.370000001</v>
      </c>
      <c r="W73" s="7">
        <v>1699913.370000001</v>
      </c>
      <c r="X73" s="7">
        <v>1656809.9700000025</v>
      </c>
      <c r="Y73" s="7">
        <v>1656809.9700000025</v>
      </c>
      <c r="Z73" s="8"/>
      <c r="AA73" s="8"/>
      <c r="AB73" s="8"/>
    </row>
    <row r="74" spans="1:28" x14ac:dyDescent="0.2">
      <c r="A74" s="19">
        <v>59</v>
      </c>
      <c r="B74" s="4"/>
      <c r="C74" s="19">
        <v>282</v>
      </c>
      <c r="D74" s="1"/>
      <c r="E74" s="35" t="s">
        <v>33</v>
      </c>
      <c r="F74" s="7">
        <v>-26009121.779999994</v>
      </c>
      <c r="G74" s="7">
        <v>-26009121.779999994</v>
      </c>
      <c r="H74" s="7">
        <v>-25529422.919999998</v>
      </c>
      <c r="I74" s="7">
        <v>-25529422.919999998</v>
      </c>
      <c r="J74" s="7">
        <v>-25529422.919999998</v>
      </c>
      <c r="K74" s="7">
        <v>-25049724.079999991</v>
      </c>
      <c r="L74" s="7">
        <v>-25049724.079999991</v>
      </c>
      <c r="M74" s="38"/>
      <c r="N74" s="7">
        <v>-25049724.079999991</v>
      </c>
      <c r="O74" s="7">
        <v>-24570025.209999997</v>
      </c>
      <c r="P74" s="7">
        <v>-24570025.209999997</v>
      </c>
      <c r="Q74" s="7">
        <v>-24250225.979999997</v>
      </c>
      <c r="R74" s="7">
        <v>-24090326.359999996</v>
      </c>
      <c r="S74" s="7">
        <v>-24090326.359999996</v>
      </c>
      <c r="T74" s="7">
        <v>-24090326.359999996</v>
      </c>
      <c r="U74" s="7">
        <v>-23610627.5</v>
      </c>
      <c r="V74" s="7">
        <v>-23610627.5</v>
      </c>
      <c r="W74" s="7">
        <v>-23610627.5</v>
      </c>
      <c r="X74" s="7">
        <v>-23130928.659999996</v>
      </c>
      <c r="Y74" s="7">
        <v>-23130928.659999996</v>
      </c>
      <c r="Z74" s="8"/>
      <c r="AA74" s="8"/>
      <c r="AB74" s="8"/>
    </row>
    <row r="75" spans="1:28" x14ac:dyDescent="0.2">
      <c r="A75" s="19">
        <v>60</v>
      </c>
      <c r="B75" s="4"/>
      <c r="C75" s="19">
        <v>283</v>
      </c>
      <c r="D75" s="1"/>
      <c r="E75" s="35" t="s">
        <v>43</v>
      </c>
      <c r="F75" s="100">
        <v>-0.25</v>
      </c>
      <c r="G75" s="100">
        <v>-0.25</v>
      </c>
      <c r="H75" s="100">
        <v>-0.25</v>
      </c>
      <c r="I75" s="100">
        <v>-0.25</v>
      </c>
      <c r="J75" s="100">
        <v>-0.25</v>
      </c>
      <c r="K75" s="100">
        <v>-0.25</v>
      </c>
      <c r="L75" s="100">
        <v>-0.25</v>
      </c>
      <c r="M75" s="38"/>
      <c r="N75" s="100">
        <v>-0.25</v>
      </c>
      <c r="O75" s="100">
        <v>-0.25</v>
      </c>
      <c r="P75" s="100">
        <v>-0.25</v>
      </c>
      <c r="Q75" s="100">
        <v>-0.25</v>
      </c>
      <c r="R75" s="100">
        <v>-0.25</v>
      </c>
      <c r="S75" s="100">
        <v>-0.25</v>
      </c>
      <c r="T75" s="100">
        <v>-0.25</v>
      </c>
      <c r="U75" s="100">
        <v>-0.25</v>
      </c>
      <c r="V75" s="100">
        <v>-0.25</v>
      </c>
      <c r="W75" s="100">
        <v>-0.25</v>
      </c>
      <c r="X75" s="100">
        <v>-0.25</v>
      </c>
      <c r="Y75" s="100">
        <v>-0.25</v>
      </c>
      <c r="Z75" s="8"/>
      <c r="AA75" s="8"/>
      <c r="AB75" s="8"/>
    </row>
    <row r="76" spans="1:28" ht="13.5" thickBot="1" x14ac:dyDescent="0.25">
      <c r="A76" s="19">
        <v>61</v>
      </c>
      <c r="B76" s="4"/>
      <c r="C76" s="19"/>
      <c r="D76" s="1"/>
      <c r="E76" s="1" t="s">
        <v>36</v>
      </c>
      <c r="F76" s="36">
        <f t="shared" ref="F76:Y76" si="16">SUM(F72:F75)</f>
        <v>-23697504.469999991</v>
      </c>
      <c r="G76" s="36">
        <f t="shared" si="16"/>
        <v>-23697504.469999991</v>
      </c>
      <c r="H76" s="36">
        <f t="shared" si="16"/>
        <v>-23550246.519999996</v>
      </c>
      <c r="I76" s="36">
        <f t="shared" si="16"/>
        <v>-23550246.519999996</v>
      </c>
      <c r="J76" s="36">
        <f t="shared" si="16"/>
        <v>-23550246.519999996</v>
      </c>
      <c r="K76" s="36">
        <f t="shared" si="16"/>
        <v>-23295953.129999988</v>
      </c>
      <c r="L76" s="36">
        <f t="shared" si="16"/>
        <v>-23295953.129999988</v>
      </c>
      <c r="M76" s="4"/>
      <c r="N76" s="36">
        <f t="shared" si="16"/>
        <v>-23295953.129999988</v>
      </c>
      <c r="O76" s="36">
        <f t="shared" si="16"/>
        <v>-23075514.52</v>
      </c>
      <c r="P76" s="36">
        <f t="shared" si="16"/>
        <v>-23075514.52</v>
      </c>
      <c r="Q76" s="36">
        <f t="shared" si="16"/>
        <v>-22785167.219999995</v>
      </c>
      <c r="R76" s="36">
        <f t="shared" si="16"/>
        <v>-22631563.529999994</v>
      </c>
      <c r="S76" s="36">
        <f t="shared" si="16"/>
        <v>-22631563.529999994</v>
      </c>
      <c r="T76" s="36">
        <f t="shared" si="16"/>
        <v>-22631563.529999994</v>
      </c>
      <c r="U76" s="36">
        <f t="shared" si="16"/>
        <v>-22549800.829999998</v>
      </c>
      <c r="V76" s="36">
        <f t="shared" si="16"/>
        <v>-22549800.829999998</v>
      </c>
      <c r="W76" s="36">
        <f t="shared" si="16"/>
        <v>-22549800.829999998</v>
      </c>
      <c r="X76" s="36">
        <f t="shared" si="16"/>
        <v>-22113205.389999993</v>
      </c>
      <c r="Y76" s="36">
        <f t="shared" si="16"/>
        <v>-22113205.389999993</v>
      </c>
      <c r="Z76" s="8"/>
      <c r="AA76" s="33">
        <v>0</v>
      </c>
      <c r="AB76" s="8"/>
    </row>
    <row r="77" spans="1:28" ht="13.5" thickTop="1" x14ac:dyDescent="0.2">
      <c r="A77" s="19">
        <v>62</v>
      </c>
      <c r="B77" s="4"/>
      <c r="C77" s="19"/>
      <c r="D77" s="1"/>
      <c r="E77" s="1"/>
      <c r="F77" s="34"/>
      <c r="G77" s="34"/>
      <c r="H77" s="34"/>
      <c r="I77" s="34"/>
      <c r="J77" s="34"/>
      <c r="K77" s="34"/>
      <c r="L77" s="4"/>
      <c r="M77" s="4"/>
      <c r="N77" s="4"/>
      <c r="O77" s="4"/>
      <c r="P77" s="4"/>
      <c r="Q77" s="4"/>
      <c r="R77" s="4"/>
      <c r="S77" s="4"/>
      <c r="T77" s="4"/>
      <c r="U77" s="4"/>
      <c r="V77" s="4"/>
      <c r="W77" s="4"/>
      <c r="X77" s="4"/>
      <c r="Y77" s="4"/>
      <c r="Z77" s="8"/>
      <c r="AA77" s="8"/>
      <c r="AB77" s="8"/>
    </row>
    <row r="78" spans="1:28" x14ac:dyDescent="0.2">
      <c r="A78" s="19">
        <v>63</v>
      </c>
      <c r="B78" s="1"/>
      <c r="C78" s="37"/>
      <c r="D78" s="38"/>
      <c r="E78" s="38" t="s">
        <v>37</v>
      </c>
      <c r="F78" s="39"/>
      <c r="G78" s="39"/>
      <c r="H78" s="39"/>
      <c r="I78" s="39"/>
      <c r="J78" s="39"/>
      <c r="K78" s="39"/>
      <c r="L78" s="39"/>
      <c r="N78" s="39"/>
      <c r="O78" s="39"/>
      <c r="P78" s="39"/>
      <c r="Q78" s="39"/>
      <c r="R78" s="39"/>
      <c r="S78" s="39"/>
      <c r="T78" s="39"/>
      <c r="U78" s="39"/>
      <c r="V78" s="39"/>
      <c r="W78" s="39"/>
      <c r="X78" s="39"/>
      <c r="Y78" s="39"/>
      <c r="Z78" s="8"/>
      <c r="AA78" s="8"/>
      <c r="AB78" s="8"/>
    </row>
    <row r="79" spans="1:28" x14ac:dyDescent="0.2">
      <c r="A79" s="19">
        <v>64</v>
      </c>
      <c r="B79" s="1"/>
      <c r="C79" s="37">
        <v>254</v>
      </c>
      <c r="D79" s="38"/>
      <c r="E79" s="40" t="s">
        <v>38</v>
      </c>
      <c r="F79" s="39"/>
      <c r="G79" s="39"/>
      <c r="H79" s="39"/>
      <c r="I79" s="39"/>
      <c r="J79" s="39"/>
      <c r="K79" s="39"/>
      <c r="L79" s="39"/>
      <c r="N79" s="39"/>
      <c r="O79" s="39"/>
      <c r="P79" s="39"/>
      <c r="Q79" s="39"/>
      <c r="R79" s="39"/>
      <c r="S79" s="39"/>
      <c r="T79" s="39"/>
      <c r="U79" s="39"/>
      <c r="V79" s="39"/>
      <c r="W79" s="39"/>
      <c r="X79" s="39"/>
      <c r="Y79" s="39"/>
      <c r="Z79" s="8"/>
      <c r="AA79" s="8"/>
      <c r="AB79" s="8"/>
    </row>
    <row r="80" spans="1:28" x14ac:dyDescent="0.2">
      <c r="A80" s="19">
        <v>65</v>
      </c>
      <c r="B80" s="1"/>
      <c r="C80" s="37">
        <v>254</v>
      </c>
      <c r="D80" s="38"/>
      <c r="E80" s="40" t="s">
        <v>39</v>
      </c>
      <c r="F80" s="44"/>
      <c r="G80" s="44"/>
      <c r="H80" s="44"/>
      <c r="I80" s="44"/>
      <c r="J80" s="44"/>
      <c r="K80" s="44"/>
      <c r="L80" s="44"/>
      <c r="N80" s="39"/>
      <c r="O80" s="39"/>
      <c r="P80" s="39"/>
      <c r="Q80" s="39"/>
      <c r="R80" s="39"/>
      <c r="S80" s="39"/>
      <c r="T80" s="39"/>
      <c r="U80" s="39"/>
      <c r="V80" s="39"/>
      <c r="W80" s="39"/>
      <c r="X80" s="39"/>
      <c r="Y80" s="39"/>
      <c r="Z80" s="8"/>
      <c r="AA80" s="8"/>
      <c r="AB80" s="8"/>
    </row>
    <row r="81" spans="1:28" ht="13.5" thickBot="1" x14ac:dyDescent="0.25">
      <c r="A81" s="19">
        <v>66</v>
      </c>
      <c r="B81" s="1"/>
      <c r="C81" s="37"/>
      <c r="D81" s="38"/>
      <c r="E81" s="38" t="s">
        <v>40</v>
      </c>
      <c r="F81" s="41"/>
      <c r="G81" s="41"/>
      <c r="H81" s="41"/>
      <c r="I81" s="41"/>
      <c r="J81" s="41"/>
      <c r="K81" s="41"/>
      <c r="L81" s="41"/>
      <c r="N81" s="41"/>
      <c r="O81" s="41"/>
      <c r="P81" s="41"/>
      <c r="Q81" s="41"/>
      <c r="R81" s="41"/>
      <c r="S81" s="41"/>
      <c r="T81" s="41"/>
      <c r="U81" s="41"/>
      <c r="V81" s="41"/>
      <c r="W81" s="41"/>
      <c r="X81" s="41"/>
      <c r="Y81" s="41"/>
      <c r="Z81" s="8"/>
      <c r="AA81" s="8"/>
      <c r="AB81" s="8"/>
    </row>
    <row r="82" spans="1:28" ht="13.5" thickTop="1" x14ac:dyDescent="0.2">
      <c r="A82" s="1"/>
      <c r="B82" s="1"/>
      <c r="C82" s="1"/>
      <c r="D82" s="1"/>
      <c r="E82" s="1"/>
      <c r="F82" s="1"/>
      <c r="G82" s="1"/>
      <c r="H82" s="1"/>
      <c r="I82" s="1"/>
      <c r="J82" s="1"/>
      <c r="K82" s="1"/>
      <c r="L82" s="1"/>
      <c r="M82" s="1"/>
      <c r="N82" s="1"/>
      <c r="O82" s="1"/>
      <c r="P82" s="1"/>
      <c r="Q82" s="1"/>
      <c r="R82" s="1"/>
      <c r="S82" s="1"/>
      <c r="T82" s="1"/>
      <c r="U82" s="4"/>
      <c r="V82" s="4"/>
      <c r="W82" s="4"/>
      <c r="X82" s="8"/>
      <c r="Y82" s="8"/>
      <c r="Z82" s="8"/>
      <c r="AA82" s="8"/>
      <c r="AB82" s="8"/>
    </row>
    <row r="83" spans="1:28" x14ac:dyDescent="0.2">
      <c r="A83" s="1"/>
      <c r="B83" s="1"/>
      <c r="C83" s="1"/>
      <c r="D83" s="1"/>
      <c r="E83" s="1"/>
      <c r="F83" s="1"/>
      <c r="G83" s="1"/>
      <c r="H83" s="1"/>
      <c r="I83" s="1"/>
      <c r="J83" s="1"/>
      <c r="K83" s="1"/>
      <c r="L83" s="1"/>
      <c r="M83" s="1"/>
      <c r="N83" s="1"/>
      <c r="O83" s="1"/>
      <c r="P83" s="1"/>
      <c r="Q83" s="1"/>
      <c r="R83" s="1"/>
      <c r="S83" s="1"/>
      <c r="T83" s="1"/>
      <c r="U83" s="4"/>
      <c r="V83" s="4"/>
      <c r="W83" s="4"/>
      <c r="X83" s="8"/>
      <c r="Y83" s="8"/>
      <c r="Z83" s="8"/>
      <c r="AA83" s="8"/>
      <c r="AB83" s="8"/>
    </row>
    <row r="84" spans="1:28" x14ac:dyDescent="0.2">
      <c r="A84" s="1"/>
      <c r="B84" s="1"/>
      <c r="C84" s="1"/>
      <c r="D84" s="1"/>
      <c r="E84" s="1"/>
      <c r="F84" s="1"/>
      <c r="G84" s="1"/>
      <c r="H84" s="1"/>
      <c r="I84" s="1"/>
      <c r="J84" s="1"/>
      <c r="K84" s="1"/>
      <c r="L84" s="1"/>
      <c r="M84" s="1"/>
      <c r="N84" s="1"/>
      <c r="O84" s="1"/>
      <c r="P84" s="1"/>
      <c r="Q84" s="1"/>
      <c r="R84" s="1"/>
      <c r="S84" s="1"/>
      <c r="T84" s="1"/>
      <c r="U84" s="4"/>
      <c r="V84" s="4"/>
      <c r="W84" s="4"/>
      <c r="X84" s="8"/>
      <c r="Y84" s="8"/>
      <c r="Z84" s="8"/>
      <c r="AA84" s="8"/>
      <c r="AB84" s="8"/>
    </row>
    <row r="85" spans="1:28"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sheetData>
  <hyperlinks>
    <hyperlink ref="A6" location="Sch_A" display="." xr:uid="{EBC06447-9769-4769-A587-4CC082C84EC7}"/>
  </hyperlinks>
  <pageMargins left="1" right="0.75" top="1" bottom="1" header="0.5" footer="0.5"/>
  <pageSetup scale="31" orientation="landscape" blackAndWhite="1" horizontalDpi="300" verticalDpi="300" r:id="rId1"/>
  <headerFooter alignWithMargins="0">
    <oddHeader>&amp;R&amp;"Times New Roman,Bold"KyPSC Case No. 2022-00372
AG-DR-01-136 Attachment
Page &amp;P of &amp;N</oddHeader>
  </headerFooter>
  <ignoredErrors>
    <ignoredError sqref="F33:Y33 F38:Y39 F55:Y56 F61:Y61 F76:Y76" unlockedFormula="1"/>
    <ignoredError sqref="F68:Y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07082-BD07-4696-8273-DA46D2DC9683}">
  <dimension ref="A1:BO201"/>
  <sheetViews>
    <sheetView tabSelected="1" view="pageLayout" topLeftCell="G1" zoomScale="80" zoomScaleNormal="85" zoomScaleSheetLayoutView="25" zoomScalePageLayoutView="80" workbookViewId="0">
      <selection activeCell="X62" sqref="X62"/>
    </sheetView>
  </sheetViews>
  <sheetFormatPr defaultColWidth="8.7109375" defaultRowHeight="12.75" outlineLevelRow="1" x14ac:dyDescent="0.2"/>
  <cols>
    <col min="1" max="1" width="54.7109375" customWidth="1"/>
    <col min="2" max="2" width="53.7109375" customWidth="1"/>
    <col min="3" max="3" width="21.85546875" customWidth="1"/>
    <col min="4" max="4" width="17" customWidth="1"/>
    <col min="5" max="5" width="18.42578125" customWidth="1"/>
    <col min="6" max="12" width="15.85546875" customWidth="1"/>
    <col min="13" max="14" width="14.85546875" customWidth="1"/>
    <col min="15" max="21" width="17.42578125" customWidth="1"/>
    <col min="22" max="22" width="3.7109375" customWidth="1"/>
    <col min="23" max="23" width="15.42578125" bestFit="1" customWidth="1"/>
    <col min="24" max="24" width="19.7109375" bestFit="1" customWidth="1"/>
    <col min="25" max="45" width="17.7109375" customWidth="1"/>
  </cols>
  <sheetData>
    <row r="1" spans="1:45" ht="15.75" x14ac:dyDescent="0.2">
      <c r="A1" s="6" t="s">
        <v>45</v>
      </c>
      <c r="D1" s="45" t="s">
        <v>46</v>
      </c>
      <c r="E1" s="46">
        <f>5%*99.37%</f>
        <v>4.9685000000000007E-2</v>
      </c>
      <c r="AS1" s="5"/>
    </row>
    <row r="2" spans="1:45" ht="18" customHeight="1" x14ac:dyDescent="0.2">
      <c r="A2" s="6" t="s">
        <v>47</v>
      </c>
      <c r="D2" s="48" t="s">
        <v>48</v>
      </c>
      <c r="E2" s="49">
        <v>0.21</v>
      </c>
      <c r="L2" t="s">
        <v>49</v>
      </c>
      <c r="AS2" s="5"/>
    </row>
    <row r="3" spans="1:45" ht="15" customHeight="1" x14ac:dyDescent="0.2">
      <c r="A3" s="50"/>
      <c r="D3" s="48" t="s">
        <v>50</v>
      </c>
      <c r="E3" s="49">
        <f>-E1*0.21</f>
        <v>-1.0433850000000001E-2</v>
      </c>
      <c r="L3" t="s">
        <v>49</v>
      </c>
      <c r="AS3" s="5"/>
    </row>
    <row r="4" spans="1:45" ht="15" customHeight="1" thickBot="1" x14ac:dyDescent="0.25">
      <c r="A4" s="50"/>
      <c r="B4" s="51"/>
      <c r="D4" s="52" t="s">
        <v>51</v>
      </c>
      <c r="E4" s="53">
        <f>E2+E3+E1</f>
        <v>0.24925115</v>
      </c>
      <c r="L4" t="s">
        <v>49</v>
      </c>
      <c r="AS4" s="5"/>
    </row>
    <row r="5" spans="1:45" ht="12.6" customHeight="1" x14ac:dyDescent="0.2"/>
    <row r="6" spans="1:45" ht="15" customHeight="1" x14ac:dyDescent="0.2">
      <c r="A6" s="50"/>
    </row>
    <row r="7" spans="1:45" ht="15" customHeight="1" x14ac:dyDescent="0.2">
      <c r="A7" s="50"/>
      <c r="C7" s="104"/>
    </row>
    <row r="8" spans="1:45" ht="15" customHeight="1" x14ac:dyDescent="0.2">
      <c r="A8" s="50" t="s">
        <v>49</v>
      </c>
      <c r="C8" s="104"/>
      <c r="L8" t="s">
        <v>49</v>
      </c>
    </row>
    <row r="9" spans="1:45" x14ac:dyDescent="0.2">
      <c r="A9" s="55" t="s">
        <v>52</v>
      </c>
      <c r="C9" s="56">
        <v>44227</v>
      </c>
      <c r="D9" s="56">
        <v>44255</v>
      </c>
      <c r="E9" s="56">
        <v>44286</v>
      </c>
      <c r="F9" s="56">
        <v>44316</v>
      </c>
      <c r="G9" s="56">
        <v>44347</v>
      </c>
      <c r="H9" s="56">
        <v>44377</v>
      </c>
      <c r="I9" s="56">
        <v>44408</v>
      </c>
      <c r="J9" s="56">
        <v>44439</v>
      </c>
      <c r="K9" s="56">
        <v>44469</v>
      </c>
      <c r="L9" s="56">
        <v>44500</v>
      </c>
      <c r="M9" s="56">
        <v>44530</v>
      </c>
      <c r="N9" s="56">
        <v>44561</v>
      </c>
      <c r="O9" s="56">
        <v>44592</v>
      </c>
      <c r="P9" s="56">
        <v>44620</v>
      </c>
      <c r="Q9" s="56">
        <v>44651</v>
      </c>
      <c r="R9" s="56">
        <v>44681</v>
      </c>
      <c r="S9" s="56">
        <v>44712</v>
      </c>
      <c r="T9" s="56">
        <v>44742</v>
      </c>
      <c r="U9" s="56">
        <v>44773</v>
      </c>
      <c r="W9" s="56">
        <v>44804</v>
      </c>
      <c r="X9" s="56">
        <v>44834</v>
      </c>
      <c r="Y9" s="56">
        <v>44865</v>
      </c>
      <c r="Z9" s="56">
        <v>44895</v>
      </c>
      <c r="AA9" s="56">
        <v>44926</v>
      </c>
      <c r="AB9" s="56">
        <v>44957</v>
      </c>
      <c r="AC9" s="56">
        <v>44985</v>
      </c>
      <c r="AD9" s="56">
        <v>45016</v>
      </c>
      <c r="AE9" s="56">
        <v>45046</v>
      </c>
      <c r="AF9" s="56">
        <v>45077</v>
      </c>
      <c r="AG9" s="56">
        <v>45107</v>
      </c>
      <c r="AH9" s="56">
        <v>45138</v>
      </c>
      <c r="AI9" s="56">
        <v>45169</v>
      </c>
      <c r="AJ9" s="56">
        <v>45199</v>
      </c>
      <c r="AK9" s="56">
        <v>45230</v>
      </c>
      <c r="AL9" s="56">
        <v>45260</v>
      </c>
      <c r="AM9" s="56">
        <v>45291</v>
      </c>
      <c r="AN9" s="56">
        <v>45322</v>
      </c>
      <c r="AO9" s="56">
        <v>45351</v>
      </c>
      <c r="AP9" s="56">
        <v>45382</v>
      </c>
      <c r="AQ9" s="56">
        <v>45412</v>
      </c>
      <c r="AR9" s="56">
        <v>45443</v>
      </c>
      <c r="AS9" s="56">
        <v>45473</v>
      </c>
    </row>
    <row r="10" spans="1:45" ht="12.6" customHeight="1" x14ac:dyDescent="0.2">
      <c r="A10" s="57"/>
      <c r="B10" s="58"/>
      <c r="C10" s="59"/>
      <c r="D10" s="59"/>
      <c r="E10" s="59"/>
      <c r="F10" s="59"/>
      <c r="G10" s="59"/>
      <c r="H10" s="59"/>
      <c r="I10" s="59"/>
      <c r="J10" s="59"/>
      <c r="K10" s="59"/>
      <c r="L10" s="59"/>
      <c r="M10" s="59"/>
      <c r="N10" s="59"/>
      <c r="O10" s="59"/>
      <c r="P10" s="59"/>
      <c r="Q10" s="60"/>
      <c r="R10" s="60"/>
      <c r="S10" s="60"/>
      <c r="T10" s="60"/>
      <c r="U10" s="60"/>
      <c r="W10" s="60"/>
      <c r="X10" s="60"/>
    </row>
    <row r="11" spans="1:45" ht="12.75" customHeight="1" x14ac:dyDescent="0.2">
      <c r="A11" t="s">
        <v>49</v>
      </c>
      <c r="B11" s="61" t="s">
        <v>49</v>
      </c>
      <c r="C11" s="61"/>
      <c r="D11" s="61"/>
      <c r="E11" s="61"/>
      <c r="F11" s="61"/>
      <c r="G11" s="61"/>
      <c r="H11" s="61"/>
      <c r="I11" s="61"/>
      <c r="J11" s="61"/>
      <c r="K11" s="61"/>
      <c r="L11" s="61" t="s">
        <v>49</v>
      </c>
    </row>
    <row r="12" spans="1:45" ht="12.75" customHeight="1" x14ac:dyDescent="0.2">
      <c r="A12" s="62" t="s">
        <v>53</v>
      </c>
      <c r="B12" s="62" t="s">
        <v>54</v>
      </c>
      <c r="C12" s="62" t="s">
        <v>55</v>
      </c>
      <c r="D12" s="62" t="s">
        <v>55</v>
      </c>
      <c r="E12" s="62" t="s">
        <v>55</v>
      </c>
      <c r="F12" s="62" t="s">
        <v>55</v>
      </c>
      <c r="G12" s="62" t="s">
        <v>55</v>
      </c>
      <c r="H12" s="62" t="s">
        <v>55</v>
      </c>
      <c r="I12" s="62" t="s">
        <v>55</v>
      </c>
      <c r="J12" s="62" t="s">
        <v>55</v>
      </c>
      <c r="K12" s="62" t="s">
        <v>55</v>
      </c>
      <c r="L12" s="62" t="s">
        <v>55</v>
      </c>
      <c r="M12" s="62" t="s">
        <v>55</v>
      </c>
      <c r="N12" s="62" t="s">
        <v>55</v>
      </c>
      <c r="O12" s="62" t="s">
        <v>55</v>
      </c>
      <c r="P12" s="62" t="s">
        <v>55</v>
      </c>
      <c r="Q12" s="62" t="s">
        <v>55</v>
      </c>
      <c r="R12" s="62" t="s">
        <v>55</v>
      </c>
      <c r="S12" s="62" t="s">
        <v>55</v>
      </c>
      <c r="T12" s="62" t="s">
        <v>55</v>
      </c>
      <c r="U12" s="62" t="s">
        <v>55</v>
      </c>
      <c r="V12" s="62"/>
      <c r="W12" s="62" t="s">
        <v>55</v>
      </c>
      <c r="X12" s="62" t="s">
        <v>55</v>
      </c>
      <c r="Y12" s="62" t="s">
        <v>55</v>
      </c>
      <c r="Z12" s="62" t="s">
        <v>55</v>
      </c>
      <c r="AA12" s="62" t="s">
        <v>55</v>
      </c>
      <c r="AB12" s="62" t="s">
        <v>55</v>
      </c>
      <c r="AC12" s="62" t="s">
        <v>55</v>
      </c>
      <c r="AD12" s="62" t="s">
        <v>55</v>
      </c>
      <c r="AE12" s="62" t="s">
        <v>55</v>
      </c>
      <c r="AF12" s="62" t="s">
        <v>55</v>
      </c>
      <c r="AG12" s="62" t="s">
        <v>55</v>
      </c>
      <c r="AH12" s="62" t="s">
        <v>55</v>
      </c>
      <c r="AI12" s="62" t="s">
        <v>55</v>
      </c>
      <c r="AJ12" s="62" t="s">
        <v>55</v>
      </c>
      <c r="AK12" s="62" t="s">
        <v>55</v>
      </c>
      <c r="AL12" s="62" t="s">
        <v>55</v>
      </c>
      <c r="AM12" s="62" t="s">
        <v>55</v>
      </c>
      <c r="AN12" s="62" t="s">
        <v>55</v>
      </c>
      <c r="AO12" s="62" t="s">
        <v>55</v>
      </c>
      <c r="AP12" s="62" t="s">
        <v>55</v>
      </c>
      <c r="AQ12" s="62" t="s">
        <v>55</v>
      </c>
      <c r="AR12" s="62" t="s">
        <v>55</v>
      </c>
      <c r="AS12" s="62" t="s">
        <v>55</v>
      </c>
    </row>
    <row r="13" spans="1:45" ht="12.75" customHeight="1" x14ac:dyDescent="0.2">
      <c r="A13" t="s">
        <v>56</v>
      </c>
      <c r="B13" s="63" t="s">
        <v>57</v>
      </c>
      <c r="L13" t="s">
        <v>49</v>
      </c>
    </row>
    <row r="14" spans="1:45" ht="12.75" customHeight="1" outlineLevel="1" x14ac:dyDescent="0.2">
      <c r="A14" s="64" t="s">
        <v>58</v>
      </c>
      <c r="B14" s="63" t="s">
        <v>59</v>
      </c>
      <c r="C14" s="63">
        <v>363349</v>
      </c>
      <c r="D14" s="63">
        <v>363349</v>
      </c>
      <c r="E14" s="63">
        <v>387514</v>
      </c>
      <c r="F14" s="63">
        <v>387514</v>
      </c>
      <c r="G14" s="63">
        <v>387514</v>
      </c>
      <c r="H14" s="63">
        <v>411679</v>
      </c>
      <c r="I14" s="63">
        <v>411679</v>
      </c>
      <c r="J14" s="63">
        <v>411679</v>
      </c>
      <c r="K14" s="63">
        <v>435844</v>
      </c>
      <c r="L14" s="63">
        <v>435844</v>
      </c>
      <c r="M14" s="63">
        <v>451954</v>
      </c>
      <c r="N14" s="63">
        <v>460009</v>
      </c>
      <c r="O14" s="63">
        <v>460009</v>
      </c>
      <c r="P14" s="63">
        <v>460009</v>
      </c>
      <c r="Q14" s="63">
        <v>484174</v>
      </c>
      <c r="R14" s="63">
        <v>484174</v>
      </c>
      <c r="S14" s="63">
        <v>484174</v>
      </c>
      <c r="T14" s="63">
        <v>508339</v>
      </c>
      <c r="U14" s="63">
        <v>508339</v>
      </c>
      <c r="V14" s="63"/>
      <c r="W14" s="63">
        <v>508339</v>
      </c>
      <c r="X14" s="63">
        <v>508339</v>
      </c>
      <c r="Y14" s="63">
        <v>508339</v>
      </c>
      <c r="Z14" s="63">
        <v>508339</v>
      </c>
      <c r="AA14" s="63">
        <v>508339</v>
      </c>
      <c r="AB14" s="63">
        <v>508339</v>
      </c>
      <c r="AC14" s="63">
        <v>508339</v>
      </c>
      <c r="AD14" s="63">
        <v>508339</v>
      </c>
      <c r="AE14" s="63">
        <v>508339</v>
      </c>
      <c r="AF14" s="63">
        <v>508339</v>
      </c>
      <c r="AG14" s="63">
        <v>508339</v>
      </c>
      <c r="AH14" s="63">
        <v>508339</v>
      </c>
      <c r="AI14" s="63">
        <v>508339</v>
      </c>
      <c r="AJ14" s="63">
        <v>508339</v>
      </c>
      <c r="AK14" s="63">
        <v>508339</v>
      </c>
      <c r="AL14" s="63">
        <v>508339</v>
      </c>
      <c r="AM14" s="63">
        <v>508339</v>
      </c>
      <c r="AN14" s="63">
        <v>508339</v>
      </c>
      <c r="AO14" s="63">
        <v>508339</v>
      </c>
      <c r="AP14" s="63">
        <v>508339</v>
      </c>
      <c r="AQ14" s="63">
        <v>508339</v>
      </c>
      <c r="AR14" s="63">
        <v>508339</v>
      </c>
      <c r="AS14" s="63">
        <v>508339</v>
      </c>
    </row>
    <row r="15" spans="1:45" ht="12.6" customHeight="1" outlineLevel="1" x14ac:dyDescent="0.2">
      <c r="A15" s="64" t="s">
        <v>60</v>
      </c>
      <c r="B15" s="63" t="s">
        <v>61</v>
      </c>
      <c r="C15" s="63">
        <v>1119079</v>
      </c>
      <c r="D15" s="63">
        <v>1119079</v>
      </c>
      <c r="E15" s="63">
        <v>1119079</v>
      </c>
      <c r="F15" s="63">
        <v>1119079</v>
      </c>
      <c r="G15" s="63">
        <v>1119079</v>
      </c>
      <c r="H15" s="63">
        <v>1119079</v>
      </c>
      <c r="I15" s="63">
        <v>1119079</v>
      </c>
      <c r="J15" s="63">
        <v>1119079</v>
      </c>
      <c r="K15" s="63">
        <v>1210971</v>
      </c>
      <c r="L15" s="63">
        <v>1210971</v>
      </c>
      <c r="M15" s="63">
        <v>1210971</v>
      </c>
      <c r="N15" s="63">
        <v>1210971</v>
      </c>
      <c r="O15" s="63">
        <v>1210971</v>
      </c>
      <c r="P15" s="63">
        <v>1210971</v>
      </c>
      <c r="Q15" s="63">
        <v>1210971</v>
      </c>
      <c r="R15" s="63">
        <v>1210971</v>
      </c>
      <c r="S15" s="63">
        <v>1210971</v>
      </c>
      <c r="T15" s="63">
        <v>1210971</v>
      </c>
      <c r="U15" s="63">
        <v>1210971</v>
      </c>
      <c r="V15" s="63"/>
      <c r="W15" s="63">
        <v>1210971</v>
      </c>
      <c r="X15" s="63">
        <v>1219026</v>
      </c>
      <c r="Y15" s="63">
        <v>1227081</v>
      </c>
      <c r="Z15" s="63">
        <v>1235136</v>
      </c>
      <c r="AA15" s="63">
        <v>1243191</v>
      </c>
      <c r="AB15" s="63">
        <v>1251246</v>
      </c>
      <c r="AC15" s="63">
        <v>1259301</v>
      </c>
      <c r="AD15" s="63">
        <v>1267356</v>
      </c>
      <c r="AE15" s="63">
        <v>1275411</v>
      </c>
      <c r="AF15" s="63">
        <v>1283466</v>
      </c>
      <c r="AG15" s="63">
        <v>1291521</v>
      </c>
      <c r="AH15" s="63">
        <v>1299576</v>
      </c>
      <c r="AI15" s="63">
        <v>1307631</v>
      </c>
      <c r="AJ15" s="63">
        <v>1315686</v>
      </c>
      <c r="AK15" s="63">
        <v>1323741</v>
      </c>
      <c r="AL15" s="63">
        <v>1331796</v>
      </c>
      <c r="AM15" s="63">
        <v>1339851</v>
      </c>
      <c r="AN15" s="63">
        <v>1347906</v>
      </c>
      <c r="AO15" s="63">
        <v>1355961</v>
      </c>
      <c r="AP15" s="63">
        <v>1364016</v>
      </c>
      <c r="AQ15" s="63">
        <v>1372071</v>
      </c>
      <c r="AR15" s="63">
        <v>1380126</v>
      </c>
      <c r="AS15" s="63">
        <v>1388181</v>
      </c>
    </row>
    <row r="16" spans="1:45" ht="12.75" customHeight="1" outlineLevel="1" x14ac:dyDescent="0.2">
      <c r="A16" s="64" t="s">
        <v>62</v>
      </c>
      <c r="B16" s="63" t="s">
        <v>63</v>
      </c>
      <c r="C16" s="63">
        <v>0</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c r="W16" s="63">
        <v>0</v>
      </c>
      <c r="X16" s="63">
        <v>0</v>
      </c>
      <c r="Y16" s="63">
        <v>0</v>
      </c>
      <c r="Z16" s="63">
        <v>0</v>
      </c>
      <c r="AA16" s="63">
        <v>0</v>
      </c>
      <c r="AB16" s="63">
        <v>0</v>
      </c>
      <c r="AC16" s="63">
        <v>0</v>
      </c>
      <c r="AD16" s="63">
        <v>0</v>
      </c>
      <c r="AE16" s="63">
        <v>0</v>
      </c>
      <c r="AF16" s="63">
        <v>0</v>
      </c>
      <c r="AG16" s="63">
        <v>0</v>
      </c>
      <c r="AH16" s="63">
        <v>0</v>
      </c>
      <c r="AI16" s="63">
        <v>0</v>
      </c>
      <c r="AJ16" s="63">
        <v>0</v>
      </c>
      <c r="AK16" s="63">
        <v>0</v>
      </c>
      <c r="AL16" s="63">
        <v>0</v>
      </c>
      <c r="AM16" s="63">
        <v>0</v>
      </c>
      <c r="AN16" s="63">
        <v>0</v>
      </c>
      <c r="AO16" s="63">
        <v>0</v>
      </c>
      <c r="AP16" s="63">
        <v>0</v>
      </c>
      <c r="AQ16" s="63">
        <v>0</v>
      </c>
      <c r="AR16" s="63">
        <v>0</v>
      </c>
      <c r="AS16" s="63">
        <v>0</v>
      </c>
    </row>
    <row r="17" spans="1:45" ht="12.75" customHeight="1" outlineLevel="1" x14ac:dyDescent="0.2">
      <c r="A17" s="64" t="s">
        <v>64</v>
      </c>
      <c r="B17" s="63" t="s">
        <v>65</v>
      </c>
      <c r="C17" s="63">
        <v>74017.460000000006</v>
      </c>
      <c r="D17" s="63">
        <v>74017.460000000006</v>
      </c>
      <c r="E17" s="63">
        <v>71522.340000000011</v>
      </c>
      <c r="F17" s="63">
        <v>71522.340000000011</v>
      </c>
      <c r="G17" s="63">
        <v>71522.340000000011</v>
      </c>
      <c r="H17" s="63">
        <v>72442.409999999989</v>
      </c>
      <c r="I17" s="63">
        <v>72442.409999999989</v>
      </c>
      <c r="J17" s="63">
        <v>72442.409999999989</v>
      </c>
      <c r="K17" s="63">
        <v>72861.650000000009</v>
      </c>
      <c r="L17" s="63">
        <v>72861.650000000009</v>
      </c>
      <c r="M17" s="63">
        <v>77098.14</v>
      </c>
      <c r="N17" s="63">
        <v>71731.48000000001</v>
      </c>
      <c r="O17" s="63">
        <v>71731.48000000001</v>
      </c>
      <c r="P17" s="63">
        <v>71731.48000000001</v>
      </c>
      <c r="Q17" s="63">
        <v>72525.22</v>
      </c>
      <c r="R17" s="63">
        <v>72525.22</v>
      </c>
      <c r="S17" s="63">
        <v>72525.22</v>
      </c>
      <c r="T17" s="63">
        <v>70229.069999999992</v>
      </c>
      <c r="U17" s="63">
        <v>70229.069999999992</v>
      </c>
      <c r="V17" s="63"/>
      <c r="W17" s="63">
        <v>70229.069999999992</v>
      </c>
      <c r="X17" s="63">
        <v>70229.069999999992</v>
      </c>
      <c r="Y17" s="63">
        <v>70229.069999999992</v>
      </c>
      <c r="Z17" s="63">
        <v>70229.069999999992</v>
      </c>
      <c r="AA17" s="63">
        <v>70229.069999999992</v>
      </c>
      <c r="AB17" s="63">
        <v>70229.069999999992</v>
      </c>
      <c r="AC17" s="63">
        <v>70229.069999999992</v>
      </c>
      <c r="AD17" s="63">
        <v>70229.069999999992</v>
      </c>
      <c r="AE17" s="63">
        <v>70229.069999999992</v>
      </c>
      <c r="AF17" s="63">
        <v>70229.069999999992</v>
      </c>
      <c r="AG17" s="63">
        <v>70229.069999999992</v>
      </c>
      <c r="AH17" s="63">
        <v>70229.069999999992</v>
      </c>
      <c r="AI17" s="63">
        <v>70229.069999999992</v>
      </c>
      <c r="AJ17" s="63">
        <v>70229.069999999992</v>
      </c>
      <c r="AK17" s="63">
        <v>70229.069999999992</v>
      </c>
      <c r="AL17" s="63">
        <v>70229.069999999992</v>
      </c>
      <c r="AM17" s="63">
        <v>70229.069999999992</v>
      </c>
      <c r="AN17" s="63">
        <v>70229.069999999992</v>
      </c>
      <c r="AO17" s="63">
        <v>70229.069999999992</v>
      </c>
      <c r="AP17" s="63">
        <v>70229.069999999992</v>
      </c>
      <c r="AQ17" s="63">
        <v>70229.069999999992</v>
      </c>
      <c r="AR17" s="63">
        <v>70229.069999999992</v>
      </c>
      <c r="AS17" s="63">
        <v>70229.069999999992</v>
      </c>
    </row>
    <row r="18" spans="1:45" ht="12.75" customHeight="1" outlineLevel="1" x14ac:dyDescent="0.2">
      <c r="A18" s="64" t="s">
        <v>66</v>
      </c>
      <c r="B18" s="63" t="s">
        <v>67</v>
      </c>
      <c r="C18" s="63">
        <v>-3.999999999996362E-2</v>
      </c>
      <c r="D18" s="63">
        <v>-3.999999999996362E-2</v>
      </c>
      <c r="E18" s="63">
        <v>-0.05</v>
      </c>
      <c r="F18" s="63">
        <v>-0.05</v>
      </c>
      <c r="G18" s="63">
        <v>-0.05</v>
      </c>
      <c r="H18" s="63">
        <v>-0.05</v>
      </c>
      <c r="I18" s="63">
        <v>-0.05</v>
      </c>
      <c r="J18" s="63">
        <v>-0.05</v>
      </c>
      <c r="K18" s="63">
        <v>-0.05</v>
      </c>
      <c r="L18" s="63">
        <v>-0.05</v>
      </c>
      <c r="M18" s="63">
        <v>-0.05</v>
      </c>
      <c r="N18" s="63">
        <v>-0.05</v>
      </c>
      <c r="O18" s="63">
        <v>-0.05</v>
      </c>
      <c r="P18" s="63">
        <v>-0.05</v>
      </c>
      <c r="Q18" s="63">
        <v>-0.05</v>
      </c>
      <c r="R18" s="63">
        <v>-0.05</v>
      </c>
      <c r="S18" s="63">
        <v>-0.05</v>
      </c>
      <c r="T18" s="63">
        <v>-0.05</v>
      </c>
      <c r="U18" s="63">
        <v>-0.05</v>
      </c>
      <c r="V18" s="63"/>
      <c r="W18" s="63">
        <v>-0.05</v>
      </c>
      <c r="X18" s="63">
        <v>-0.05</v>
      </c>
      <c r="Y18" s="63">
        <v>-0.05</v>
      </c>
      <c r="Z18" s="63">
        <v>-0.05</v>
      </c>
      <c r="AA18" s="63">
        <v>-0.05</v>
      </c>
      <c r="AB18" s="63">
        <v>-0.05</v>
      </c>
      <c r="AC18" s="63">
        <v>-0.05</v>
      </c>
      <c r="AD18" s="63">
        <v>-0.05</v>
      </c>
      <c r="AE18" s="63">
        <v>-0.05</v>
      </c>
      <c r="AF18" s="63">
        <v>-0.05</v>
      </c>
      <c r="AG18" s="63">
        <v>-0.05</v>
      </c>
      <c r="AH18" s="63">
        <v>-0.05</v>
      </c>
      <c r="AI18" s="63">
        <v>-0.05</v>
      </c>
      <c r="AJ18" s="63">
        <v>-0.05</v>
      </c>
      <c r="AK18" s="63">
        <v>-0.05</v>
      </c>
      <c r="AL18" s="63">
        <v>-0.05</v>
      </c>
      <c r="AM18" s="63">
        <v>-0.05</v>
      </c>
      <c r="AN18" s="63">
        <v>-0.05</v>
      </c>
      <c r="AO18" s="63">
        <v>-0.05</v>
      </c>
      <c r="AP18" s="63">
        <v>-0.05</v>
      </c>
      <c r="AQ18" s="63">
        <v>-0.05</v>
      </c>
      <c r="AR18" s="63">
        <v>-0.05</v>
      </c>
      <c r="AS18" s="63">
        <v>-0.05</v>
      </c>
    </row>
    <row r="19" spans="1:45" ht="12.6" customHeight="1" outlineLevel="1" x14ac:dyDescent="0.2">
      <c r="A19" s="64" t="s">
        <v>68</v>
      </c>
      <c r="B19" s="63" t="s">
        <v>69</v>
      </c>
      <c r="C19" s="63">
        <v>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c r="W19" s="63">
        <v>0</v>
      </c>
      <c r="X19" s="63">
        <v>0</v>
      </c>
      <c r="Y19" s="63">
        <v>0</v>
      </c>
      <c r="Z19" s="63">
        <v>0</v>
      </c>
      <c r="AA19" s="63">
        <v>0</v>
      </c>
      <c r="AB19" s="63">
        <v>0</v>
      </c>
      <c r="AC19" s="63">
        <v>0</v>
      </c>
      <c r="AD19" s="63">
        <v>0</v>
      </c>
      <c r="AE19" s="63">
        <v>0</v>
      </c>
      <c r="AF19" s="63">
        <v>0</v>
      </c>
      <c r="AG19" s="63">
        <v>0</v>
      </c>
      <c r="AH19" s="63">
        <v>0</v>
      </c>
      <c r="AI19" s="63">
        <v>0</v>
      </c>
      <c r="AJ19" s="63">
        <v>0</v>
      </c>
      <c r="AK19" s="63">
        <v>0</v>
      </c>
      <c r="AL19" s="63">
        <v>0</v>
      </c>
      <c r="AM19" s="63">
        <v>0</v>
      </c>
      <c r="AN19" s="63">
        <v>0</v>
      </c>
      <c r="AO19" s="63">
        <v>0</v>
      </c>
      <c r="AP19" s="63">
        <v>0</v>
      </c>
      <c r="AQ19" s="63">
        <v>0</v>
      </c>
      <c r="AR19" s="63">
        <v>0</v>
      </c>
      <c r="AS19" s="63">
        <v>0</v>
      </c>
    </row>
    <row r="20" spans="1:45" ht="12.75" customHeight="1" outlineLevel="1" x14ac:dyDescent="0.2">
      <c r="A20" s="64" t="s">
        <v>70</v>
      </c>
      <c r="B20" s="63" t="s">
        <v>71</v>
      </c>
      <c r="C20" s="63">
        <v>-13992.73</v>
      </c>
      <c r="D20" s="63">
        <v>-13992.73</v>
      </c>
      <c r="E20" s="63">
        <v>-13992.73</v>
      </c>
      <c r="F20" s="63">
        <v>-13992.73</v>
      </c>
      <c r="G20" s="63">
        <v>-13992.73</v>
      </c>
      <c r="H20" s="63">
        <v>-13992.73</v>
      </c>
      <c r="I20" s="63">
        <v>-13992.73</v>
      </c>
      <c r="J20" s="63">
        <v>-13992.73</v>
      </c>
      <c r="K20" s="63">
        <v>-13992.73</v>
      </c>
      <c r="L20" s="63">
        <v>-13992.73</v>
      </c>
      <c r="M20" s="63">
        <v>-13992.73</v>
      </c>
      <c r="N20" s="63">
        <v>-13992.73</v>
      </c>
      <c r="O20" s="63">
        <v>-13992.73</v>
      </c>
      <c r="P20" s="63">
        <v>-13992.73</v>
      </c>
      <c r="Q20" s="63">
        <v>-13992.73</v>
      </c>
      <c r="R20" s="63">
        <v>-13992.73</v>
      </c>
      <c r="S20" s="63">
        <v>-13992.73</v>
      </c>
      <c r="T20" s="63">
        <v>-13992.73</v>
      </c>
      <c r="U20" s="63">
        <v>-13992.73</v>
      </c>
      <c r="V20" s="63"/>
      <c r="W20" s="63">
        <v>-13992.73</v>
      </c>
      <c r="X20" s="63">
        <v>-13992.73</v>
      </c>
      <c r="Y20" s="63">
        <v>-13992.73</v>
      </c>
      <c r="Z20" s="63">
        <v>-13992.73</v>
      </c>
      <c r="AA20" s="63">
        <v>-13992.73</v>
      </c>
      <c r="AB20" s="63">
        <v>-13992.73</v>
      </c>
      <c r="AC20" s="63">
        <v>-13992.73</v>
      </c>
      <c r="AD20" s="63">
        <v>-13992.73</v>
      </c>
      <c r="AE20" s="63">
        <v>-13992.73</v>
      </c>
      <c r="AF20" s="63">
        <v>-13992.73</v>
      </c>
      <c r="AG20" s="63">
        <v>-13992.73</v>
      </c>
      <c r="AH20" s="63">
        <v>-13992.73</v>
      </c>
      <c r="AI20" s="63">
        <v>-13992.73</v>
      </c>
      <c r="AJ20" s="63">
        <v>-13992.73</v>
      </c>
      <c r="AK20" s="63">
        <v>-13992.73</v>
      </c>
      <c r="AL20" s="63">
        <v>-13992.73</v>
      </c>
      <c r="AM20" s="63">
        <v>-13992.73</v>
      </c>
      <c r="AN20" s="63">
        <v>-13992.73</v>
      </c>
      <c r="AO20" s="63">
        <v>-13992.73</v>
      </c>
      <c r="AP20" s="63">
        <v>-13992.73</v>
      </c>
      <c r="AQ20" s="63">
        <v>-13992.73</v>
      </c>
      <c r="AR20" s="63">
        <v>-13992.73</v>
      </c>
      <c r="AS20" s="63">
        <v>-13992.73</v>
      </c>
    </row>
    <row r="21" spans="1:45" ht="12.75" customHeight="1" outlineLevel="1" x14ac:dyDescent="0.2">
      <c r="A21" s="64" t="s">
        <v>72</v>
      </c>
      <c r="B21" s="63" t="s">
        <v>73</v>
      </c>
      <c r="C21" s="63">
        <v>1838.48</v>
      </c>
      <c r="D21" s="63">
        <v>1838.48</v>
      </c>
      <c r="E21" s="63">
        <v>1838.48</v>
      </c>
      <c r="F21" s="63">
        <v>1838.48</v>
      </c>
      <c r="G21" s="63">
        <v>1838.48</v>
      </c>
      <c r="H21" s="63">
        <v>1838.48</v>
      </c>
      <c r="I21" s="63">
        <v>1838.48</v>
      </c>
      <c r="J21" s="63">
        <v>1838.48</v>
      </c>
      <c r="K21" s="63">
        <v>1838.48</v>
      </c>
      <c r="L21" s="63">
        <v>1838.48</v>
      </c>
      <c r="M21" s="63">
        <v>1838.48</v>
      </c>
      <c r="N21" s="63">
        <v>1838.48</v>
      </c>
      <c r="O21" s="63">
        <v>1838.48</v>
      </c>
      <c r="P21" s="63">
        <v>1838.48</v>
      </c>
      <c r="Q21" s="63">
        <v>1838.48</v>
      </c>
      <c r="R21" s="63">
        <v>1838.48</v>
      </c>
      <c r="S21" s="63">
        <v>1838.48</v>
      </c>
      <c r="T21" s="63">
        <v>1838.48</v>
      </c>
      <c r="U21" s="63">
        <v>1838.48</v>
      </c>
      <c r="V21" s="63"/>
      <c r="W21" s="63">
        <v>1838.48</v>
      </c>
      <c r="X21" s="63">
        <v>1838.48</v>
      </c>
      <c r="Y21" s="63">
        <v>1838.48</v>
      </c>
      <c r="Z21" s="63">
        <v>1838.48</v>
      </c>
      <c r="AA21" s="63">
        <v>1838.48</v>
      </c>
      <c r="AB21" s="63">
        <v>1838.48</v>
      </c>
      <c r="AC21" s="63">
        <v>1838.48</v>
      </c>
      <c r="AD21" s="63">
        <v>1838.48</v>
      </c>
      <c r="AE21" s="63">
        <v>1838.48</v>
      </c>
      <c r="AF21" s="63">
        <v>1838.48</v>
      </c>
      <c r="AG21" s="63">
        <v>1838.48</v>
      </c>
      <c r="AH21" s="63">
        <v>1838.48</v>
      </c>
      <c r="AI21" s="63">
        <v>1838.48</v>
      </c>
      <c r="AJ21" s="63">
        <v>1838.48</v>
      </c>
      <c r="AK21" s="63">
        <v>1838.48</v>
      </c>
      <c r="AL21" s="63">
        <v>1838.48</v>
      </c>
      <c r="AM21" s="63">
        <v>1838.48</v>
      </c>
      <c r="AN21" s="63">
        <v>1838.48</v>
      </c>
      <c r="AO21" s="63">
        <v>1838.48</v>
      </c>
      <c r="AP21" s="63">
        <v>1838.48</v>
      </c>
      <c r="AQ21" s="63">
        <v>1838.48</v>
      </c>
      <c r="AR21" s="63">
        <v>1838.48</v>
      </c>
      <c r="AS21" s="63">
        <v>1838.48</v>
      </c>
    </row>
    <row r="22" spans="1:45" ht="12.75" customHeight="1" outlineLevel="1" x14ac:dyDescent="0.2">
      <c r="A22" s="64" t="s">
        <v>74</v>
      </c>
      <c r="B22" s="63" t="s">
        <v>75</v>
      </c>
      <c r="C22" s="63">
        <v>-4194.0400000000009</v>
      </c>
      <c r="D22" s="63">
        <v>-4194.0400000000009</v>
      </c>
      <c r="E22" s="63">
        <v>-3483.09</v>
      </c>
      <c r="F22" s="63">
        <v>-3483.09</v>
      </c>
      <c r="G22" s="63">
        <v>-3483.09</v>
      </c>
      <c r="H22" s="63">
        <v>-2772.1599999999994</v>
      </c>
      <c r="I22" s="63">
        <v>-2772.1599999999994</v>
      </c>
      <c r="J22" s="63">
        <v>-2772.1599999999994</v>
      </c>
      <c r="K22" s="63">
        <v>-2061.2099999999996</v>
      </c>
      <c r="L22" s="63">
        <v>-2061.2099999999996</v>
      </c>
      <c r="M22" s="63">
        <v>-1587.25</v>
      </c>
      <c r="N22" s="63">
        <v>-1350.2699999999998</v>
      </c>
      <c r="O22" s="63">
        <v>-1350.2699999999998</v>
      </c>
      <c r="P22" s="63">
        <v>-1350.2699999999998</v>
      </c>
      <c r="Q22" s="63">
        <v>-639.33000000000015</v>
      </c>
      <c r="R22" s="63">
        <v>-639.33000000000015</v>
      </c>
      <c r="S22" s="63">
        <v>-639.33000000000015</v>
      </c>
      <c r="T22" s="63">
        <v>233.1299999999998</v>
      </c>
      <c r="U22" s="63">
        <v>233.1299999999998</v>
      </c>
      <c r="V22" s="63"/>
      <c r="W22" s="63">
        <v>233.1299999999998</v>
      </c>
      <c r="X22" s="63">
        <v>233.1299999999998</v>
      </c>
      <c r="Y22" s="63">
        <v>233.1299999999998</v>
      </c>
      <c r="Z22" s="63">
        <v>233.1299999999998</v>
      </c>
      <c r="AA22" s="63">
        <v>233.1299999999998</v>
      </c>
      <c r="AB22" s="63">
        <v>233.1299999999998</v>
      </c>
      <c r="AC22" s="63">
        <v>233.1299999999998</v>
      </c>
      <c r="AD22" s="63">
        <v>233.1299999999998</v>
      </c>
      <c r="AE22" s="63">
        <v>233.1299999999998</v>
      </c>
      <c r="AF22" s="63">
        <v>233.1299999999998</v>
      </c>
      <c r="AG22" s="63">
        <v>233.1299999999998</v>
      </c>
      <c r="AH22" s="63">
        <v>233.1299999999998</v>
      </c>
      <c r="AI22" s="63">
        <v>233.1299999999998</v>
      </c>
      <c r="AJ22" s="63">
        <v>233.1299999999998</v>
      </c>
      <c r="AK22" s="63">
        <v>233.1299999999998</v>
      </c>
      <c r="AL22" s="63">
        <v>233.1299999999998</v>
      </c>
      <c r="AM22" s="63">
        <v>233.1299999999998</v>
      </c>
      <c r="AN22" s="63">
        <v>233.1299999999998</v>
      </c>
      <c r="AO22" s="63">
        <v>233.1299999999998</v>
      </c>
      <c r="AP22" s="63">
        <v>233.1299999999998</v>
      </c>
      <c r="AQ22" s="63">
        <v>233.1299999999998</v>
      </c>
      <c r="AR22" s="63">
        <v>233.1299999999998</v>
      </c>
      <c r="AS22" s="63">
        <v>233.1299999999998</v>
      </c>
    </row>
    <row r="23" spans="1:45" ht="12.75" customHeight="1" outlineLevel="1" x14ac:dyDescent="0.2">
      <c r="A23" s="64" t="s">
        <v>76</v>
      </c>
      <c r="B23" s="63" t="s">
        <v>77</v>
      </c>
      <c r="C23" s="63">
        <v>-44757.53</v>
      </c>
      <c r="D23" s="63">
        <v>-44757.53</v>
      </c>
      <c r="E23" s="63">
        <v>270257.53999999998</v>
      </c>
      <c r="F23" s="63">
        <v>270257.53999999998</v>
      </c>
      <c r="G23" s="63">
        <v>270257.53999999998</v>
      </c>
      <c r="H23" s="63">
        <v>193414.39999999999</v>
      </c>
      <c r="I23" s="63">
        <v>193414.39999999999</v>
      </c>
      <c r="J23" s="63">
        <v>193414.39999999999</v>
      </c>
      <c r="K23" s="63">
        <v>329714.40999999992</v>
      </c>
      <c r="L23" s="63">
        <v>329714.40999999992</v>
      </c>
      <c r="M23" s="63">
        <v>329714.40999999992</v>
      </c>
      <c r="N23" s="63">
        <v>353135.29</v>
      </c>
      <c r="O23" s="63">
        <v>353135.29</v>
      </c>
      <c r="P23" s="63">
        <v>353135.29</v>
      </c>
      <c r="Q23" s="63">
        <v>677702.90999999992</v>
      </c>
      <c r="R23" s="63">
        <v>677702.90999999992</v>
      </c>
      <c r="S23" s="63">
        <v>677702.90999999992</v>
      </c>
      <c r="T23" s="63">
        <v>677702.90999999992</v>
      </c>
      <c r="U23" s="63">
        <v>677702.90999999992</v>
      </c>
      <c r="V23" s="63"/>
      <c r="W23" s="63">
        <v>677702.90999999992</v>
      </c>
      <c r="X23" s="63">
        <v>677702.90999999992</v>
      </c>
      <c r="Y23" s="63">
        <v>677702.90999999992</v>
      </c>
      <c r="Z23" s="63">
        <v>677702.90999999992</v>
      </c>
      <c r="AA23" s="63">
        <v>677702.90999999992</v>
      </c>
      <c r="AB23" s="63">
        <v>677702.90999999992</v>
      </c>
      <c r="AC23" s="63">
        <v>677702.90999999992</v>
      </c>
      <c r="AD23" s="63">
        <v>677702.90999999992</v>
      </c>
      <c r="AE23" s="63">
        <v>677702.90999999992</v>
      </c>
      <c r="AF23" s="63">
        <v>677702.90999999992</v>
      </c>
      <c r="AG23" s="63">
        <v>677702.90999999992</v>
      </c>
      <c r="AH23" s="63">
        <v>677702.90999999992</v>
      </c>
      <c r="AI23" s="63">
        <v>677702.90999999992</v>
      </c>
      <c r="AJ23" s="63">
        <v>677702.90999999992</v>
      </c>
      <c r="AK23" s="63">
        <v>677702.90999999992</v>
      </c>
      <c r="AL23" s="63">
        <v>677702.90999999992</v>
      </c>
      <c r="AM23" s="63">
        <v>677702.90999999992</v>
      </c>
      <c r="AN23" s="63">
        <v>677702.90999999992</v>
      </c>
      <c r="AO23" s="63">
        <v>677702.90999999992</v>
      </c>
      <c r="AP23" s="63">
        <v>677702.90999999992</v>
      </c>
      <c r="AQ23" s="63">
        <v>677702.90999999992</v>
      </c>
      <c r="AR23" s="63">
        <v>677702.90999999992</v>
      </c>
      <c r="AS23" s="63">
        <v>677702.90999999992</v>
      </c>
    </row>
    <row r="24" spans="1:45" ht="12.75" customHeight="1" outlineLevel="1" x14ac:dyDescent="0.2">
      <c r="A24" s="64" t="s">
        <v>78</v>
      </c>
      <c r="B24" s="63" t="s">
        <v>79</v>
      </c>
      <c r="C24" s="63">
        <v>415684.05</v>
      </c>
      <c r="D24" s="63">
        <v>415684.05</v>
      </c>
      <c r="E24" s="63">
        <v>413511.55</v>
      </c>
      <c r="F24" s="63">
        <v>413511.55</v>
      </c>
      <c r="G24" s="63">
        <v>413511.55</v>
      </c>
      <c r="H24" s="63">
        <v>400038.06</v>
      </c>
      <c r="I24" s="63">
        <v>400038.06</v>
      </c>
      <c r="J24" s="63">
        <v>400038.06</v>
      </c>
      <c r="K24" s="63">
        <v>387458.47000000003</v>
      </c>
      <c r="L24" s="63">
        <v>387458.47000000003</v>
      </c>
      <c r="M24" s="63">
        <v>381379.79000000004</v>
      </c>
      <c r="N24" s="63">
        <v>367517.19</v>
      </c>
      <c r="O24" s="63">
        <v>367517.19</v>
      </c>
      <c r="P24" s="63">
        <v>367517.19</v>
      </c>
      <c r="Q24" s="63">
        <v>361767.69</v>
      </c>
      <c r="R24" s="63">
        <v>361767.69</v>
      </c>
      <c r="S24" s="63">
        <v>361767.69</v>
      </c>
      <c r="T24" s="63">
        <v>354620.94</v>
      </c>
      <c r="U24" s="63">
        <v>354620.94</v>
      </c>
      <c r="V24" s="63"/>
      <c r="W24" s="63">
        <v>354620.94</v>
      </c>
      <c r="X24" s="63">
        <v>354620.94</v>
      </c>
      <c r="Y24" s="63">
        <v>354620.94</v>
      </c>
      <c r="Z24" s="63">
        <v>354620.94</v>
      </c>
      <c r="AA24" s="63">
        <v>354620.94</v>
      </c>
      <c r="AB24" s="63">
        <v>354620.94</v>
      </c>
      <c r="AC24" s="63">
        <v>354620.94</v>
      </c>
      <c r="AD24" s="63">
        <v>354620.94</v>
      </c>
      <c r="AE24" s="63">
        <v>354620.94</v>
      </c>
      <c r="AF24" s="63">
        <v>354620.94</v>
      </c>
      <c r="AG24" s="63">
        <v>354620.94</v>
      </c>
      <c r="AH24" s="63">
        <v>354620.94</v>
      </c>
      <c r="AI24" s="63">
        <v>354620.94</v>
      </c>
      <c r="AJ24" s="63">
        <v>354620.94</v>
      </c>
      <c r="AK24" s="63">
        <v>354620.94</v>
      </c>
      <c r="AL24" s="63">
        <v>354620.94</v>
      </c>
      <c r="AM24" s="63">
        <v>354620.94</v>
      </c>
      <c r="AN24" s="63">
        <v>354620.94</v>
      </c>
      <c r="AO24" s="63">
        <v>354620.94</v>
      </c>
      <c r="AP24" s="63">
        <v>354620.94</v>
      </c>
      <c r="AQ24" s="63">
        <v>354620.94</v>
      </c>
      <c r="AR24" s="63">
        <v>354620.94</v>
      </c>
      <c r="AS24" s="63">
        <v>354620.94</v>
      </c>
    </row>
    <row r="25" spans="1:45" ht="12.75" customHeight="1" outlineLevel="1" x14ac:dyDescent="0.2">
      <c r="A25" s="65" t="s">
        <v>80</v>
      </c>
      <c r="B25" s="66" t="s">
        <v>81</v>
      </c>
      <c r="C25" s="63">
        <v>-207654.62</v>
      </c>
      <c r="D25" s="63">
        <v>-207654.62</v>
      </c>
      <c r="E25" s="63">
        <v>-207654.62</v>
      </c>
      <c r="F25" s="63">
        <v>-207654.62</v>
      </c>
      <c r="G25" s="63">
        <v>-207654.62</v>
      </c>
      <c r="H25" s="63">
        <v>-207654.62</v>
      </c>
      <c r="I25" s="63">
        <v>-207654.62</v>
      </c>
      <c r="J25" s="63">
        <v>-207654.62</v>
      </c>
      <c r="K25" s="63">
        <v>-6302.8199999999888</v>
      </c>
      <c r="L25" s="63">
        <v>-6302.8199999999888</v>
      </c>
      <c r="M25" s="63">
        <v>-6302.8199999999888</v>
      </c>
      <c r="N25" s="63">
        <v>-308198.47999999992</v>
      </c>
      <c r="O25" s="63">
        <v>-308198.47999999992</v>
      </c>
      <c r="P25" s="63">
        <v>-308198.47999999992</v>
      </c>
      <c r="Q25" s="63">
        <v>-308198.48</v>
      </c>
      <c r="R25" s="63">
        <v>-308198.48</v>
      </c>
      <c r="S25" s="63">
        <v>-308198.48</v>
      </c>
      <c r="T25" s="63">
        <v>-308198.48</v>
      </c>
      <c r="U25" s="63">
        <v>-308198.48</v>
      </c>
      <c r="V25" s="63"/>
      <c r="W25" s="63">
        <v>-308198.48</v>
      </c>
      <c r="X25" s="63">
        <v>-308198.48</v>
      </c>
      <c r="Y25" s="63">
        <v>-308198.48</v>
      </c>
      <c r="Z25" s="63">
        <v>-308198.48</v>
      </c>
      <c r="AA25" s="63">
        <v>-308198.48</v>
      </c>
      <c r="AB25" s="63">
        <v>-308198.48</v>
      </c>
      <c r="AC25" s="63">
        <v>-308198.48</v>
      </c>
      <c r="AD25" s="63">
        <v>-308198.48</v>
      </c>
      <c r="AE25" s="63">
        <v>-308198.48</v>
      </c>
      <c r="AF25" s="63">
        <v>-308198.48</v>
      </c>
      <c r="AG25" s="63">
        <v>-308198.48</v>
      </c>
      <c r="AH25" s="63">
        <v>-308198.48</v>
      </c>
      <c r="AI25" s="63">
        <v>-308198.48</v>
      </c>
      <c r="AJ25" s="63">
        <v>-308198.48</v>
      </c>
      <c r="AK25" s="63">
        <v>-308198.48</v>
      </c>
      <c r="AL25" s="63">
        <v>-308198.48</v>
      </c>
      <c r="AM25" s="63">
        <v>-308198.48</v>
      </c>
      <c r="AN25" s="63">
        <v>-308198.48</v>
      </c>
      <c r="AO25" s="63">
        <v>-308198.48</v>
      </c>
      <c r="AP25" s="63">
        <v>-308198.48</v>
      </c>
      <c r="AQ25" s="63">
        <v>-308198.48</v>
      </c>
      <c r="AR25" s="63">
        <v>-308198.48</v>
      </c>
      <c r="AS25" s="63">
        <v>-308198.48</v>
      </c>
    </row>
    <row r="26" spans="1:45" ht="12.75" customHeight="1" outlineLevel="1" x14ac:dyDescent="0.2">
      <c r="A26" s="64" t="s">
        <v>82</v>
      </c>
      <c r="B26" s="63" t="s">
        <v>83</v>
      </c>
      <c r="C26" s="63">
        <v>3662.6800000000003</v>
      </c>
      <c r="D26" s="63">
        <v>3662.6800000000003</v>
      </c>
      <c r="E26" s="63">
        <v>3662.68</v>
      </c>
      <c r="F26" s="63">
        <v>3662.68</v>
      </c>
      <c r="G26" s="63">
        <v>3662.68</v>
      </c>
      <c r="H26" s="63">
        <v>0.1899999999998272</v>
      </c>
      <c r="I26" s="63">
        <v>0.1899999999998272</v>
      </c>
      <c r="J26" s="63">
        <v>0.1899999999998272</v>
      </c>
      <c r="K26" s="63">
        <v>0.1899999999998272</v>
      </c>
      <c r="L26" s="63">
        <v>0.1899999999998272</v>
      </c>
      <c r="M26" s="63">
        <v>0.1899999999998272</v>
      </c>
      <c r="N26" s="63">
        <v>0.1899999999998272</v>
      </c>
      <c r="O26" s="63">
        <v>0.1899999999998272</v>
      </c>
      <c r="P26" s="63">
        <v>0.1899999999998272</v>
      </c>
      <c r="Q26" s="63">
        <v>0.19</v>
      </c>
      <c r="R26" s="63">
        <v>0.19</v>
      </c>
      <c r="S26" s="63">
        <v>0.19</v>
      </c>
      <c r="T26" s="63">
        <v>0.19</v>
      </c>
      <c r="U26" s="63">
        <v>0.19</v>
      </c>
      <c r="V26" s="63"/>
      <c r="W26" s="63">
        <v>0.19</v>
      </c>
      <c r="X26" s="63">
        <v>0.19</v>
      </c>
      <c r="Y26" s="63">
        <v>0.19</v>
      </c>
      <c r="Z26" s="63">
        <v>0.19</v>
      </c>
      <c r="AA26" s="63">
        <v>0.19</v>
      </c>
      <c r="AB26" s="63">
        <v>0.19</v>
      </c>
      <c r="AC26" s="63">
        <v>0.19</v>
      </c>
      <c r="AD26" s="63">
        <v>0.19</v>
      </c>
      <c r="AE26" s="63">
        <v>0.19</v>
      </c>
      <c r="AF26" s="63">
        <v>0.19</v>
      </c>
      <c r="AG26" s="63">
        <v>0.19</v>
      </c>
      <c r="AH26" s="63">
        <v>0.19</v>
      </c>
      <c r="AI26" s="63">
        <v>0.19</v>
      </c>
      <c r="AJ26" s="63">
        <v>0.19</v>
      </c>
      <c r="AK26" s="63">
        <v>0.19</v>
      </c>
      <c r="AL26" s="63">
        <v>0.19</v>
      </c>
      <c r="AM26" s="63">
        <v>0.19</v>
      </c>
      <c r="AN26" s="63">
        <v>0.19</v>
      </c>
      <c r="AO26" s="63">
        <v>0.19</v>
      </c>
      <c r="AP26" s="63">
        <v>0.19</v>
      </c>
      <c r="AQ26" s="63">
        <v>0.19</v>
      </c>
      <c r="AR26" s="63">
        <v>0.19</v>
      </c>
      <c r="AS26" s="63">
        <v>0.19</v>
      </c>
    </row>
    <row r="27" spans="1:45" ht="12.75" customHeight="1" outlineLevel="1" x14ac:dyDescent="0.2">
      <c r="A27" s="64" t="s">
        <v>84</v>
      </c>
      <c r="B27" s="66" t="s">
        <v>85</v>
      </c>
      <c r="C27" s="63">
        <v>0</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19507.36</v>
      </c>
      <c r="U27" s="63">
        <v>19507.36</v>
      </c>
      <c r="V27" s="63"/>
      <c r="W27" s="63">
        <v>19507.36</v>
      </c>
      <c r="X27" s="63">
        <v>19507.36</v>
      </c>
      <c r="Y27" s="63">
        <v>19507.36</v>
      </c>
      <c r="Z27" s="63">
        <v>19507.36</v>
      </c>
      <c r="AA27" s="63">
        <v>19507.36</v>
      </c>
      <c r="AB27" s="63">
        <v>19507.36</v>
      </c>
      <c r="AC27" s="63">
        <v>19507.36</v>
      </c>
      <c r="AD27" s="63">
        <v>19507.36</v>
      </c>
      <c r="AE27" s="63">
        <v>19507.36</v>
      </c>
      <c r="AF27" s="63">
        <v>19507.36</v>
      </c>
      <c r="AG27" s="63">
        <v>19507.36</v>
      </c>
      <c r="AH27" s="63">
        <v>19507.36</v>
      </c>
      <c r="AI27" s="63">
        <v>19507.36</v>
      </c>
      <c r="AJ27" s="63">
        <v>19507.36</v>
      </c>
      <c r="AK27" s="63">
        <v>19507.36</v>
      </c>
      <c r="AL27" s="63">
        <v>19507.36</v>
      </c>
      <c r="AM27" s="63">
        <v>19507.36</v>
      </c>
      <c r="AN27" s="63">
        <v>19507.36</v>
      </c>
      <c r="AO27" s="63">
        <v>19507.36</v>
      </c>
      <c r="AP27" s="63">
        <v>19507.36</v>
      </c>
      <c r="AQ27" s="63">
        <v>19507.36</v>
      </c>
      <c r="AR27" s="63">
        <v>19507.36</v>
      </c>
      <c r="AS27" s="63">
        <v>19507.36</v>
      </c>
    </row>
    <row r="28" spans="1:45" ht="12.75" customHeight="1" outlineLevel="1" x14ac:dyDescent="0.2">
      <c r="A28" s="64" t="s">
        <v>86</v>
      </c>
      <c r="B28" s="63" t="s">
        <v>87</v>
      </c>
      <c r="C28" s="63">
        <v>0</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c r="W28" s="63">
        <v>0</v>
      </c>
      <c r="X28" s="63">
        <v>0</v>
      </c>
      <c r="Y28" s="63">
        <v>0</v>
      </c>
      <c r="Z28" s="63">
        <v>0</v>
      </c>
      <c r="AA28" s="63">
        <v>0</v>
      </c>
      <c r="AB28" s="63">
        <v>0</v>
      </c>
      <c r="AC28" s="63">
        <v>0</v>
      </c>
      <c r="AD28" s="63">
        <v>0</v>
      </c>
      <c r="AE28" s="63">
        <v>0</v>
      </c>
      <c r="AF28" s="63">
        <v>0</v>
      </c>
      <c r="AG28" s="63">
        <v>0</v>
      </c>
      <c r="AH28" s="63">
        <v>0</v>
      </c>
      <c r="AI28" s="63">
        <v>0</v>
      </c>
      <c r="AJ28" s="63">
        <v>0</v>
      </c>
      <c r="AK28" s="63">
        <v>0</v>
      </c>
      <c r="AL28" s="63">
        <v>0</v>
      </c>
      <c r="AM28" s="63">
        <v>0</v>
      </c>
      <c r="AN28" s="63">
        <v>0</v>
      </c>
      <c r="AO28" s="63">
        <v>0</v>
      </c>
      <c r="AP28" s="63">
        <v>0</v>
      </c>
      <c r="AQ28" s="63">
        <v>0</v>
      </c>
      <c r="AR28" s="63">
        <v>0</v>
      </c>
      <c r="AS28" s="63">
        <v>0</v>
      </c>
    </row>
    <row r="29" spans="1:45" ht="12.75" customHeight="1" outlineLevel="1" x14ac:dyDescent="0.2">
      <c r="A29" s="64" t="s">
        <v>88</v>
      </c>
      <c r="B29" s="63" t="s">
        <v>89</v>
      </c>
      <c r="C29" s="63">
        <v>279951.09999999998</v>
      </c>
      <c r="D29" s="63">
        <v>279951.09999999998</v>
      </c>
      <c r="E29" s="63">
        <v>282909.24</v>
      </c>
      <c r="F29" s="63">
        <v>282909.24</v>
      </c>
      <c r="G29" s="63">
        <v>282909.24</v>
      </c>
      <c r="H29" s="63">
        <v>274179.19</v>
      </c>
      <c r="I29" s="63">
        <v>274179.19</v>
      </c>
      <c r="J29" s="63">
        <v>274179.19</v>
      </c>
      <c r="K29" s="63">
        <v>271120.78000000003</v>
      </c>
      <c r="L29" s="63">
        <v>271120.78000000003</v>
      </c>
      <c r="M29" s="63">
        <v>265458.16000000003</v>
      </c>
      <c r="N29" s="63">
        <v>275918.81000000006</v>
      </c>
      <c r="O29" s="63">
        <v>275918.81000000006</v>
      </c>
      <c r="P29" s="63">
        <v>275918.81000000006</v>
      </c>
      <c r="Q29" s="63">
        <v>286499.44</v>
      </c>
      <c r="R29" s="63">
        <v>286499.44</v>
      </c>
      <c r="S29" s="63">
        <v>286499.44</v>
      </c>
      <c r="T29" s="63">
        <v>276721.80000000005</v>
      </c>
      <c r="U29" s="63">
        <v>276721.80000000005</v>
      </c>
      <c r="V29" s="63"/>
      <c r="W29" s="63">
        <v>276721.80000000005</v>
      </c>
      <c r="X29" s="63">
        <v>276721.80000000005</v>
      </c>
      <c r="Y29" s="63">
        <v>276721.80000000005</v>
      </c>
      <c r="Z29" s="63">
        <v>276721.80000000005</v>
      </c>
      <c r="AA29" s="63">
        <v>276721.80000000005</v>
      </c>
      <c r="AB29" s="63">
        <v>276721.80000000005</v>
      </c>
      <c r="AC29" s="63">
        <v>276721.80000000005</v>
      </c>
      <c r="AD29" s="63">
        <v>276721.80000000005</v>
      </c>
      <c r="AE29" s="63">
        <v>276721.80000000005</v>
      </c>
      <c r="AF29" s="63">
        <v>276721.80000000005</v>
      </c>
      <c r="AG29" s="63">
        <v>276721.80000000005</v>
      </c>
      <c r="AH29" s="63">
        <v>276721.80000000005</v>
      </c>
      <c r="AI29" s="63">
        <v>276721.80000000005</v>
      </c>
      <c r="AJ29" s="63">
        <v>276721.80000000005</v>
      </c>
      <c r="AK29" s="63">
        <v>276721.80000000005</v>
      </c>
      <c r="AL29" s="63">
        <v>276721.80000000005</v>
      </c>
      <c r="AM29" s="63">
        <v>276721.80000000005</v>
      </c>
      <c r="AN29" s="63">
        <v>276721.80000000005</v>
      </c>
      <c r="AO29" s="63">
        <v>276721.80000000005</v>
      </c>
      <c r="AP29" s="63">
        <v>276721.80000000005</v>
      </c>
      <c r="AQ29" s="63">
        <v>276721.80000000005</v>
      </c>
      <c r="AR29" s="63">
        <v>276721.80000000005</v>
      </c>
      <c r="AS29" s="63">
        <v>276721.80000000005</v>
      </c>
    </row>
    <row r="30" spans="1:45" ht="12.75" customHeight="1" outlineLevel="1" x14ac:dyDescent="0.2">
      <c r="A30" s="64" t="s">
        <v>90</v>
      </c>
      <c r="B30" s="63" t="s">
        <v>91</v>
      </c>
      <c r="C30" s="63">
        <v>0</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c r="W30" s="63">
        <v>0</v>
      </c>
      <c r="X30" s="63">
        <v>0</v>
      </c>
      <c r="Y30" s="63">
        <v>0</v>
      </c>
      <c r="Z30" s="63">
        <v>0</v>
      </c>
      <c r="AA30" s="63">
        <v>0</v>
      </c>
      <c r="AB30" s="63">
        <v>0</v>
      </c>
      <c r="AC30" s="63">
        <v>0</v>
      </c>
      <c r="AD30" s="63">
        <v>0</v>
      </c>
      <c r="AE30" s="63">
        <v>0</v>
      </c>
      <c r="AF30" s="63">
        <v>0</v>
      </c>
      <c r="AG30" s="63">
        <v>0</v>
      </c>
      <c r="AH30" s="63">
        <v>0</v>
      </c>
      <c r="AI30" s="63">
        <v>0</v>
      </c>
      <c r="AJ30" s="63">
        <v>0</v>
      </c>
      <c r="AK30" s="63">
        <v>0</v>
      </c>
      <c r="AL30" s="63">
        <v>0</v>
      </c>
      <c r="AM30" s="63">
        <v>0</v>
      </c>
      <c r="AN30" s="63">
        <v>0</v>
      </c>
      <c r="AO30" s="63">
        <v>0</v>
      </c>
      <c r="AP30" s="63">
        <v>0</v>
      </c>
      <c r="AQ30" s="63">
        <v>0</v>
      </c>
      <c r="AR30" s="63">
        <v>0</v>
      </c>
      <c r="AS30" s="63">
        <v>0</v>
      </c>
    </row>
    <row r="31" spans="1:45" ht="12.75" customHeight="1" outlineLevel="1" x14ac:dyDescent="0.2">
      <c r="A31" s="64" t="s">
        <v>92</v>
      </c>
      <c r="B31" s="63" t="s">
        <v>93</v>
      </c>
      <c r="C31" s="63">
        <v>0</v>
      </c>
      <c r="D31" s="63">
        <v>0</v>
      </c>
      <c r="E31" s="63">
        <v>0</v>
      </c>
      <c r="F31" s="63">
        <v>0</v>
      </c>
      <c r="G31" s="63">
        <v>0</v>
      </c>
      <c r="H31" s="63">
        <v>0</v>
      </c>
      <c r="I31" s="63">
        <v>0</v>
      </c>
      <c r="J31" s="63">
        <v>0</v>
      </c>
      <c r="K31" s="63">
        <v>0</v>
      </c>
      <c r="L31" s="63">
        <v>0</v>
      </c>
      <c r="M31" s="63">
        <v>0</v>
      </c>
      <c r="N31" s="63">
        <v>0</v>
      </c>
      <c r="O31" s="63">
        <v>0</v>
      </c>
      <c r="P31" s="63">
        <v>0</v>
      </c>
      <c r="Q31" s="63">
        <v>0</v>
      </c>
      <c r="R31" s="63">
        <v>0</v>
      </c>
      <c r="S31" s="63">
        <v>0</v>
      </c>
      <c r="T31" s="63">
        <v>0</v>
      </c>
      <c r="U31" s="63">
        <v>0</v>
      </c>
      <c r="V31" s="63"/>
      <c r="W31" s="63">
        <v>0</v>
      </c>
      <c r="X31" s="63">
        <v>0</v>
      </c>
      <c r="Y31" s="63">
        <v>0</v>
      </c>
      <c r="Z31" s="63">
        <v>0</v>
      </c>
      <c r="AA31" s="63">
        <v>0</v>
      </c>
      <c r="AB31" s="63">
        <v>0</v>
      </c>
      <c r="AC31" s="63">
        <v>0</v>
      </c>
      <c r="AD31" s="63">
        <v>0</v>
      </c>
      <c r="AE31" s="63">
        <v>0</v>
      </c>
      <c r="AF31" s="63">
        <v>0</v>
      </c>
      <c r="AG31" s="63">
        <v>0</v>
      </c>
      <c r="AH31" s="63">
        <v>0</v>
      </c>
      <c r="AI31" s="63">
        <v>0</v>
      </c>
      <c r="AJ31" s="63">
        <v>0</v>
      </c>
      <c r="AK31" s="63">
        <v>0</v>
      </c>
      <c r="AL31" s="63">
        <v>0</v>
      </c>
      <c r="AM31" s="63">
        <v>0</v>
      </c>
      <c r="AN31" s="63">
        <v>0</v>
      </c>
      <c r="AO31" s="63">
        <v>0</v>
      </c>
      <c r="AP31" s="63">
        <v>0</v>
      </c>
      <c r="AQ31" s="63">
        <v>0</v>
      </c>
      <c r="AR31" s="63">
        <v>0</v>
      </c>
      <c r="AS31" s="63">
        <v>0</v>
      </c>
    </row>
    <row r="32" spans="1:45" ht="12.75" customHeight="1" outlineLevel="1" x14ac:dyDescent="0.2">
      <c r="A32" s="64" t="s">
        <v>94</v>
      </c>
      <c r="B32" s="63" t="s">
        <v>95</v>
      </c>
      <c r="C32" s="63">
        <v>0</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c r="W32" s="63">
        <v>0</v>
      </c>
      <c r="X32" s="63">
        <v>0</v>
      </c>
      <c r="Y32" s="63">
        <v>0</v>
      </c>
      <c r="Z32" s="63">
        <v>0</v>
      </c>
      <c r="AA32" s="63">
        <v>0</v>
      </c>
      <c r="AB32" s="63">
        <v>0</v>
      </c>
      <c r="AC32" s="63">
        <v>0</v>
      </c>
      <c r="AD32" s="63">
        <v>0</v>
      </c>
      <c r="AE32" s="63">
        <v>0</v>
      </c>
      <c r="AF32" s="63">
        <v>0</v>
      </c>
      <c r="AG32" s="63">
        <v>0</v>
      </c>
      <c r="AH32" s="63">
        <v>0</v>
      </c>
      <c r="AI32" s="63">
        <v>0</v>
      </c>
      <c r="AJ32" s="63">
        <v>0</v>
      </c>
      <c r="AK32" s="63">
        <v>0</v>
      </c>
      <c r="AL32" s="63">
        <v>0</v>
      </c>
      <c r="AM32" s="63">
        <v>0</v>
      </c>
      <c r="AN32" s="63">
        <v>0</v>
      </c>
      <c r="AO32" s="63">
        <v>0</v>
      </c>
      <c r="AP32" s="63">
        <v>0</v>
      </c>
      <c r="AQ32" s="63">
        <v>0</v>
      </c>
      <c r="AR32" s="63">
        <v>0</v>
      </c>
      <c r="AS32" s="63">
        <v>0</v>
      </c>
    </row>
    <row r="33" spans="1:45" ht="12.75" customHeight="1" outlineLevel="1" x14ac:dyDescent="0.2">
      <c r="A33" s="64" t="s">
        <v>96</v>
      </c>
      <c r="B33" s="63" t="s">
        <v>97</v>
      </c>
      <c r="C33" s="63">
        <v>191425.52</v>
      </c>
      <c r="D33" s="63">
        <v>191425.52</v>
      </c>
      <c r="E33" s="63">
        <v>191425.52</v>
      </c>
      <c r="F33" s="63">
        <v>191425.52</v>
      </c>
      <c r="G33" s="63">
        <v>191425.52</v>
      </c>
      <c r="H33" s="63">
        <v>167597.76999999999</v>
      </c>
      <c r="I33" s="63">
        <v>167597.76999999999</v>
      </c>
      <c r="J33" s="63">
        <v>167597.76999999999</v>
      </c>
      <c r="K33" s="63">
        <v>167597.76999999999</v>
      </c>
      <c r="L33" s="63">
        <v>167597.76999999999</v>
      </c>
      <c r="M33" s="63">
        <v>167597.76999999999</v>
      </c>
      <c r="N33" s="63">
        <v>129546.00999999998</v>
      </c>
      <c r="O33" s="63">
        <v>129546.00999999998</v>
      </c>
      <c r="P33" s="63">
        <v>129546.00999999998</v>
      </c>
      <c r="Q33" s="63">
        <v>129545.99000000002</v>
      </c>
      <c r="R33" s="63">
        <v>129545.99000000002</v>
      </c>
      <c r="S33" s="63">
        <v>129545.99000000002</v>
      </c>
      <c r="T33" s="63">
        <v>129545.86000000002</v>
      </c>
      <c r="U33" s="63">
        <v>129545.86000000002</v>
      </c>
      <c r="V33" s="63"/>
      <c r="W33" s="63">
        <v>129545.86000000002</v>
      </c>
      <c r="X33" s="63">
        <v>129545.86000000002</v>
      </c>
      <c r="Y33" s="63">
        <v>129545.86000000002</v>
      </c>
      <c r="Z33" s="63">
        <v>129545.86000000002</v>
      </c>
      <c r="AA33" s="63">
        <v>129545.86000000002</v>
      </c>
      <c r="AB33" s="63">
        <v>129545.86000000002</v>
      </c>
      <c r="AC33" s="63">
        <v>129545.86000000002</v>
      </c>
      <c r="AD33" s="63">
        <v>129545.86000000002</v>
      </c>
      <c r="AE33" s="63">
        <v>129545.86000000002</v>
      </c>
      <c r="AF33" s="63">
        <v>129545.86000000002</v>
      </c>
      <c r="AG33" s="63">
        <v>129545.86000000002</v>
      </c>
      <c r="AH33" s="63">
        <v>129545.86000000002</v>
      </c>
      <c r="AI33" s="63">
        <v>129545.86000000002</v>
      </c>
      <c r="AJ33" s="63">
        <v>129545.86000000002</v>
      </c>
      <c r="AK33" s="63">
        <v>129545.86000000002</v>
      </c>
      <c r="AL33" s="63">
        <v>129545.86000000002</v>
      </c>
      <c r="AM33" s="63">
        <v>129545.86000000002</v>
      </c>
      <c r="AN33" s="63">
        <v>129545.86000000002</v>
      </c>
      <c r="AO33" s="63">
        <v>129545.86000000002</v>
      </c>
      <c r="AP33" s="63">
        <v>129545.86000000002</v>
      </c>
      <c r="AQ33" s="63">
        <v>129545.86000000002</v>
      </c>
      <c r="AR33" s="63">
        <v>129545.86000000002</v>
      </c>
      <c r="AS33" s="63">
        <v>129545.86000000002</v>
      </c>
    </row>
    <row r="34" spans="1:45" ht="12.75" customHeight="1" outlineLevel="1" x14ac:dyDescent="0.2">
      <c r="A34" s="64" t="s">
        <v>98</v>
      </c>
      <c r="B34" s="63" t="s">
        <v>99</v>
      </c>
      <c r="C34" s="63">
        <v>-149540.72</v>
      </c>
      <c r="D34" s="63">
        <v>-149540.72</v>
      </c>
      <c r="E34" s="63">
        <v>-156442.49</v>
      </c>
      <c r="F34" s="63">
        <v>-156442.49</v>
      </c>
      <c r="G34" s="63">
        <v>-156442.49</v>
      </c>
      <c r="H34" s="63">
        <v>-163344.25</v>
      </c>
      <c r="I34" s="63">
        <v>-163344.25</v>
      </c>
      <c r="J34" s="63">
        <v>-163344.25</v>
      </c>
      <c r="K34" s="63">
        <v>-142638.95000000001</v>
      </c>
      <c r="L34" s="63">
        <v>-142638.95000000001</v>
      </c>
      <c r="M34" s="63">
        <v>-147240.12999999998</v>
      </c>
      <c r="N34" s="63">
        <v>-27607.060000000012</v>
      </c>
      <c r="O34" s="63">
        <v>-27607.060000000012</v>
      </c>
      <c r="P34" s="63">
        <v>-27607.060000000012</v>
      </c>
      <c r="Q34" s="63">
        <v>-34508.829999999994</v>
      </c>
      <c r="R34" s="63">
        <v>-34508.829999999994</v>
      </c>
      <c r="S34" s="63">
        <v>-34508.829999999994</v>
      </c>
      <c r="T34" s="63">
        <v>-36809.409999999996</v>
      </c>
      <c r="U34" s="63">
        <v>-36809.409999999996</v>
      </c>
      <c r="V34" s="63"/>
      <c r="W34" s="63">
        <v>-36809.409999999996</v>
      </c>
      <c r="X34" s="63">
        <v>-36809.409999999996</v>
      </c>
      <c r="Y34" s="63">
        <v>-36809.409999999996</v>
      </c>
      <c r="Z34" s="63">
        <v>-36809.409999999996</v>
      </c>
      <c r="AA34" s="63">
        <v>-36809.409999999996</v>
      </c>
      <c r="AB34" s="63">
        <v>-36809.409999999996</v>
      </c>
      <c r="AC34" s="63">
        <v>-36809.409999999996</v>
      </c>
      <c r="AD34" s="63">
        <v>-36809.409999999996</v>
      </c>
      <c r="AE34" s="63">
        <v>-36809.409999999996</v>
      </c>
      <c r="AF34" s="63">
        <v>-36809.409999999996</v>
      </c>
      <c r="AG34" s="63">
        <v>-36809.409999999996</v>
      </c>
      <c r="AH34" s="63">
        <v>-36809.409999999996</v>
      </c>
      <c r="AI34" s="63">
        <v>-36809.409999999996</v>
      </c>
      <c r="AJ34" s="63">
        <v>-36809.409999999996</v>
      </c>
      <c r="AK34" s="63">
        <v>-36809.409999999996</v>
      </c>
      <c r="AL34" s="63">
        <v>-36809.409999999996</v>
      </c>
      <c r="AM34" s="63">
        <v>-36809.409999999996</v>
      </c>
      <c r="AN34" s="63">
        <v>-36809.409999999996</v>
      </c>
      <c r="AO34" s="63">
        <v>-36809.409999999996</v>
      </c>
      <c r="AP34" s="63">
        <v>-36809.409999999996</v>
      </c>
      <c r="AQ34" s="63">
        <v>-36809.409999999996</v>
      </c>
      <c r="AR34" s="63">
        <v>-36809.409999999996</v>
      </c>
      <c r="AS34" s="63">
        <v>-36809.409999999996</v>
      </c>
    </row>
    <row r="35" spans="1:45" ht="12.75" customHeight="1" outlineLevel="1" x14ac:dyDescent="0.2">
      <c r="A35" s="64" t="s">
        <v>100</v>
      </c>
      <c r="B35" s="63" t="s">
        <v>101</v>
      </c>
      <c r="C35" s="63">
        <v>-73266.239999999991</v>
      </c>
      <c r="D35" s="63">
        <v>-73266.239999999991</v>
      </c>
      <c r="E35" s="63">
        <v>-69039.34</v>
      </c>
      <c r="F35" s="63">
        <v>-69039.34</v>
      </c>
      <c r="G35" s="63">
        <v>-69039.34</v>
      </c>
      <c r="H35" s="63">
        <v>-64812.429999999993</v>
      </c>
      <c r="I35" s="63">
        <v>-64812.429999999993</v>
      </c>
      <c r="J35" s="63">
        <v>-64812.429999999993</v>
      </c>
      <c r="K35" s="63">
        <v>-60585.539999999986</v>
      </c>
      <c r="L35" s="63">
        <v>-60585.539999999986</v>
      </c>
      <c r="M35" s="63">
        <v>-57767.61</v>
      </c>
      <c r="N35" s="63">
        <v>-56358.64</v>
      </c>
      <c r="O35" s="63">
        <v>-56358.64</v>
      </c>
      <c r="P35" s="63">
        <v>-56358.64</v>
      </c>
      <c r="Q35" s="63">
        <v>-52131.74</v>
      </c>
      <c r="R35" s="63">
        <v>-52131.74</v>
      </c>
      <c r="S35" s="63">
        <v>-52131.74</v>
      </c>
      <c r="T35" s="63">
        <v>-47904.829999999994</v>
      </c>
      <c r="U35" s="63">
        <v>-47904.829999999994</v>
      </c>
      <c r="V35" s="63"/>
      <c r="W35" s="63">
        <v>-47904.829999999994</v>
      </c>
      <c r="X35" s="63">
        <v>-47904.829999999994</v>
      </c>
      <c r="Y35" s="63">
        <v>-47904.829999999994</v>
      </c>
      <c r="Z35" s="63">
        <v>-47904.829999999994</v>
      </c>
      <c r="AA35" s="63">
        <v>-47904.829999999994</v>
      </c>
      <c r="AB35" s="63">
        <v>-47904.829999999994</v>
      </c>
      <c r="AC35" s="63">
        <v>-47904.829999999994</v>
      </c>
      <c r="AD35" s="63">
        <v>-47904.829999999994</v>
      </c>
      <c r="AE35" s="63">
        <v>-47904.829999999994</v>
      </c>
      <c r="AF35" s="63">
        <v>-47904.829999999994</v>
      </c>
      <c r="AG35" s="63">
        <v>-47904.829999999994</v>
      </c>
      <c r="AH35" s="63">
        <v>-47904.829999999994</v>
      </c>
      <c r="AI35" s="63">
        <v>-47904.829999999994</v>
      </c>
      <c r="AJ35" s="63">
        <v>-47904.829999999994</v>
      </c>
      <c r="AK35" s="63">
        <v>-47904.829999999994</v>
      </c>
      <c r="AL35" s="63">
        <v>-47904.829999999994</v>
      </c>
      <c r="AM35" s="63">
        <v>-47904.829999999994</v>
      </c>
      <c r="AN35" s="63">
        <v>-47904.829999999994</v>
      </c>
      <c r="AO35" s="63">
        <v>-47904.829999999994</v>
      </c>
      <c r="AP35" s="63">
        <v>-47904.829999999994</v>
      </c>
      <c r="AQ35" s="63">
        <v>-47904.829999999994</v>
      </c>
      <c r="AR35" s="63">
        <v>-47904.829999999994</v>
      </c>
      <c r="AS35" s="63">
        <v>-47904.829999999994</v>
      </c>
    </row>
    <row r="36" spans="1:45" ht="12.75" customHeight="1" outlineLevel="1" x14ac:dyDescent="0.2">
      <c r="A36" s="64" t="s">
        <v>102</v>
      </c>
      <c r="B36" s="63" t="s">
        <v>103</v>
      </c>
      <c r="C36" s="63">
        <v>250156.40999999997</v>
      </c>
      <c r="D36" s="63">
        <v>250156.40999999997</v>
      </c>
      <c r="E36" s="63">
        <v>-11226.160000000018</v>
      </c>
      <c r="F36" s="63">
        <v>-11226.160000000018</v>
      </c>
      <c r="G36" s="63">
        <v>-11226.160000000018</v>
      </c>
      <c r="H36" s="63">
        <v>-325764.44</v>
      </c>
      <c r="I36" s="63">
        <v>-325764.44</v>
      </c>
      <c r="J36" s="63">
        <v>-325764.44</v>
      </c>
      <c r="K36" s="63">
        <v>-940402.49</v>
      </c>
      <c r="L36" s="63">
        <v>-940402.49</v>
      </c>
      <c r="M36" s="63">
        <v>-1136493.4100000001</v>
      </c>
      <c r="N36" s="63">
        <v>-1167680.51</v>
      </c>
      <c r="O36" s="63">
        <v>-1167680.51</v>
      </c>
      <c r="P36" s="63">
        <v>-1167680.51</v>
      </c>
      <c r="Q36" s="63">
        <v>-906623.27</v>
      </c>
      <c r="R36" s="63">
        <v>-906623.27</v>
      </c>
      <c r="S36" s="63">
        <v>-906623.27</v>
      </c>
      <c r="T36" s="63">
        <v>-666256.79</v>
      </c>
      <c r="U36" s="63">
        <v>-666256.79</v>
      </c>
      <c r="V36" s="63"/>
      <c r="W36" s="63">
        <v>-666256.79</v>
      </c>
      <c r="X36" s="63">
        <v>-666256.79</v>
      </c>
      <c r="Y36" s="63">
        <v>-666256.79</v>
      </c>
      <c r="Z36" s="63">
        <v>-666256.79</v>
      </c>
      <c r="AA36" s="63">
        <v>-666256.79</v>
      </c>
      <c r="AB36" s="63">
        <v>-666256.79</v>
      </c>
      <c r="AC36" s="63">
        <v>-666256.79</v>
      </c>
      <c r="AD36" s="63">
        <v>-666256.79</v>
      </c>
      <c r="AE36" s="63">
        <v>-666256.79</v>
      </c>
      <c r="AF36" s="63">
        <v>-666256.79</v>
      </c>
      <c r="AG36" s="63">
        <v>-666256.79</v>
      </c>
      <c r="AH36" s="63">
        <v>-666256.79</v>
      </c>
      <c r="AI36" s="63">
        <v>-666256.79</v>
      </c>
      <c r="AJ36" s="63">
        <v>-666256.79</v>
      </c>
      <c r="AK36" s="63">
        <v>-666256.79</v>
      </c>
      <c r="AL36" s="63">
        <v>-666256.79</v>
      </c>
      <c r="AM36" s="63">
        <v>-666256.79</v>
      </c>
      <c r="AN36" s="63">
        <v>-666256.79</v>
      </c>
      <c r="AO36" s="63">
        <v>-666256.79</v>
      </c>
      <c r="AP36" s="63">
        <v>-666256.79</v>
      </c>
      <c r="AQ36" s="63">
        <v>-666256.79</v>
      </c>
      <c r="AR36" s="63">
        <v>-666256.79</v>
      </c>
      <c r="AS36" s="63">
        <v>-666256.79</v>
      </c>
    </row>
    <row r="37" spans="1:45" ht="12.75" customHeight="1" outlineLevel="1" x14ac:dyDescent="0.2">
      <c r="A37" s="64" t="s">
        <v>104</v>
      </c>
      <c r="B37" s="63" t="s">
        <v>105</v>
      </c>
      <c r="C37" s="63">
        <v>-4178.6899999999996</v>
      </c>
      <c r="D37" s="63">
        <v>-4178.6899999999996</v>
      </c>
      <c r="E37" s="63">
        <v>-4131.09</v>
      </c>
      <c r="F37" s="63">
        <v>-4131.09</v>
      </c>
      <c r="G37" s="63">
        <v>-4131.09</v>
      </c>
      <c r="H37" s="63">
        <v>-4082.4900000000002</v>
      </c>
      <c r="I37" s="63">
        <v>-4082.4900000000002</v>
      </c>
      <c r="J37" s="63">
        <v>-4082.4900000000002</v>
      </c>
      <c r="K37" s="63">
        <v>-4788.8700000000008</v>
      </c>
      <c r="L37" s="63">
        <v>-4788.8700000000008</v>
      </c>
      <c r="M37" s="63">
        <v>-4782.3900000000003</v>
      </c>
      <c r="N37" s="63">
        <v>-4782.3900000000003</v>
      </c>
      <c r="O37" s="63">
        <v>-4782.3900000000003</v>
      </c>
      <c r="P37" s="63">
        <v>-4782.3900000000003</v>
      </c>
      <c r="Q37" s="63">
        <v>-4750.2400000000007</v>
      </c>
      <c r="R37" s="63">
        <v>-4750.2400000000007</v>
      </c>
      <c r="S37" s="63">
        <v>-4750.2400000000007</v>
      </c>
      <c r="T37" s="63">
        <v>-4750.2400000000007</v>
      </c>
      <c r="U37" s="63">
        <v>-4750.2400000000007</v>
      </c>
      <c r="V37" s="63"/>
      <c r="W37" s="63">
        <v>-4750.2400000000007</v>
      </c>
      <c r="X37" s="63">
        <v>-4750.2400000000007</v>
      </c>
      <c r="Y37" s="63">
        <v>-4750.2400000000007</v>
      </c>
      <c r="Z37" s="63">
        <v>-4750.2400000000007</v>
      </c>
      <c r="AA37" s="63">
        <v>-4750.2400000000007</v>
      </c>
      <c r="AB37" s="63">
        <v>-4750.2400000000007</v>
      </c>
      <c r="AC37" s="63">
        <v>-4750.2400000000007</v>
      </c>
      <c r="AD37" s="63">
        <v>-4750.2400000000007</v>
      </c>
      <c r="AE37" s="63">
        <v>-4750.2400000000007</v>
      </c>
      <c r="AF37" s="63">
        <v>-4750.2400000000007</v>
      </c>
      <c r="AG37" s="63">
        <v>-4750.2400000000007</v>
      </c>
      <c r="AH37" s="63">
        <v>-4750.2400000000007</v>
      </c>
      <c r="AI37" s="63">
        <v>-4750.2400000000007</v>
      </c>
      <c r="AJ37" s="63">
        <v>-4750.2400000000007</v>
      </c>
      <c r="AK37" s="63">
        <v>-4750.2400000000007</v>
      </c>
      <c r="AL37" s="63">
        <v>-4750.2400000000007</v>
      </c>
      <c r="AM37" s="63">
        <v>-4750.2400000000007</v>
      </c>
      <c r="AN37" s="63">
        <v>-4750.2400000000007</v>
      </c>
      <c r="AO37" s="63">
        <v>-4750.2400000000007</v>
      </c>
      <c r="AP37" s="63">
        <v>-4750.2400000000007</v>
      </c>
      <c r="AQ37" s="63">
        <v>-4750.2400000000007</v>
      </c>
      <c r="AR37" s="63">
        <v>-4750.2400000000007</v>
      </c>
      <c r="AS37" s="63">
        <v>-4750.2400000000007</v>
      </c>
    </row>
    <row r="38" spans="1:45" ht="12.75" customHeight="1" outlineLevel="1" x14ac:dyDescent="0.2">
      <c r="A38" s="64" t="s">
        <v>106</v>
      </c>
      <c r="B38" s="63" t="s">
        <v>107</v>
      </c>
      <c r="C38" s="63">
        <v>2189798.73</v>
      </c>
      <c r="D38" s="63">
        <v>2189798.73</v>
      </c>
      <c r="E38" s="63">
        <v>2166523.7799999998</v>
      </c>
      <c r="F38" s="63">
        <v>2166523.7799999998</v>
      </c>
      <c r="G38" s="63">
        <v>2166523.7799999998</v>
      </c>
      <c r="H38" s="63">
        <v>2154216.4700000002</v>
      </c>
      <c r="I38" s="63">
        <v>2154216.4700000002</v>
      </c>
      <c r="J38" s="63">
        <v>2154216.4700000002</v>
      </c>
      <c r="K38" s="63">
        <v>2159701.81</v>
      </c>
      <c r="L38" s="63">
        <v>2159701.81</v>
      </c>
      <c r="M38" s="63">
        <v>2147147.6099999994</v>
      </c>
      <c r="N38" s="63">
        <v>2140836.4099999997</v>
      </c>
      <c r="O38" s="63">
        <v>2140836.4099999997</v>
      </c>
      <c r="P38" s="63">
        <v>2140836.4099999997</v>
      </c>
      <c r="Q38" s="63">
        <v>2121765.42</v>
      </c>
      <c r="R38" s="63">
        <v>2121765.42</v>
      </c>
      <c r="S38" s="63">
        <v>2121765.42</v>
      </c>
      <c r="T38" s="63">
        <v>2102207.7499999995</v>
      </c>
      <c r="U38" s="63">
        <v>2102207.7499999995</v>
      </c>
      <c r="V38" s="63"/>
      <c r="W38" s="63">
        <v>2102207.7499999995</v>
      </c>
      <c r="X38" s="63">
        <v>2102207.7499999995</v>
      </c>
      <c r="Y38" s="63">
        <v>2102207.7499999995</v>
      </c>
      <c r="Z38" s="63">
        <v>2102207.7499999995</v>
      </c>
      <c r="AA38" s="63">
        <v>2102207.7499999995</v>
      </c>
      <c r="AB38" s="63">
        <v>2102207.7499999995</v>
      </c>
      <c r="AC38" s="63">
        <v>2102207.7499999995</v>
      </c>
      <c r="AD38" s="63">
        <v>2102207.7499999995</v>
      </c>
      <c r="AE38" s="63">
        <v>2102207.7499999995</v>
      </c>
      <c r="AF38" s="63">
        <v>2102207.7499999995</v>
      </c>
      <c r="AG38" s="63">
        <v>2102207.7499999995</v>
      </c>
      <c r="AH38" s="63">
        <v>2102207.7499999995</v>
      </c>
      <c r="AI38" s="63">
        <v>2102207.7499999995</v>
      </c>
      <c r="AJ38" s="63">
        <v>2102207.7499999995</v>
      </c>
      <c r="AK38" s="63">
        <v>2102207.7499999995</v>
      </c>
      <c r="AL38" s="63">
        <v>2102207.7499999995</v>
      </c>
      <c r="AM38" s="63">
        <v>2102207.7499999995</v>
      </c>
      <c r="AN38" s="63">
        <v>2102207.7499999995</v>
      </c>
      <c r="AO38" s="63">
        <v>2102207.7499999995</v>
      </c>
      <c r="AP38" s="63">
        <v>2102207.7499999995</v>
      </c>
      <c r="AQ38" s="63">
        <v>2102207.7499999995</v>
      </c>
      <c r="AR38" s="63">
        <v>2102207.7499999995</v>
      </c>
      <c r="AS38" s="63">
        <v>2102207.7499999995</v>
      </c>
    </row>
    <row r="39" spans="1:45" ht="12.75" customHeight="1" outlineLevel="1" x14ac:dyDescent="0.2">
      <c r="A39" s="64" t="s">
        <v>108</v>
      </c>
      <c r="B39" s="63" t="s">
        <v>109</v>
      </c>
      <c r="C39" s="63">
        <v>132441.75</v>
      </c>
      <c r="D39" s="63">
        <v>132441.75</v>
      </c>
      <c r="E39" s="63">
        <v>120078.88</v>
      </c>
      <c r="F39" s="63">
        <v>120078.88</v>
      </c>
      <c r="G39" s="63">
        <v>120078.88</v>
      </c>
      <c r="H39" s="63">
        <v>107716.03</v>
      </c>
      <c r="I39" s="63">
        <v>107716.03</v>
      </c>
      <c r="J39" s="63">
        <v>107716.03</v>
      </c>
      <c r="K39" s="63">
        <v>-10079.329999999996</v>
      </c>
      <c r="L39" s="63">
        <v>-10079.329999999996</v>
      </c>
      <c r="M39" s="63">
        <v>14023.760000000006</v>
      </c>
      <c r="N39" s="63">
        <v>-0.11000000000012733</v>
      </c>
      <c r="O39" s="63">
        <v>-0.11000000000012733</v>
      </c>
      <c r="P39" s="63">
        <v>-0.11000000000012733</v>
      </c>
      <c r="Q39" s="63">
        <v>-32137.56</v>
      </c>
      <c r="R39" s="63">
        <v>-32137.56</v>
      </c>
      <c r="S39" s="63">
        <v>-32137.56</v>
      </c>
      <c r="T39" s="63">
        <v>-0.1</v>
      </c>
      <c r="U39" s="63">
        <v>-0.1</v>
      </c>
      <c r="V39" s="63"/>
      <c r="W39" s="63">
        <v>-0.1</v>
      </c>
      <c r="X39" s="63">
        <v>-0.1</v>
      </c>
      <c r="Y39" s="63">
        <v>-0.1</v>
      </c>
      <c r="Z39" s="63">
        <v>-0.1</v>
      </c>
      <c r="AA39" s="63">
        <v>-0.1</v>
      </c>
      <c r="AB39" s="63">
        <v>-0.1</v>
      </c>
      <c r="AC39" s="63">
        <v>-0.1</v>
      </c>
      <c r="AD39" s="63">
        <v>-0.1</v>
      </c>
      <c r="AE39" s="63">
        <v>-0.1</v>
      </c>
      <c r="AF39" s="63">
        <v>-0.1</v>
      </c>
      <c r="AG39" s="63">
        <v>-0.1</v>
      </c>
      <c r="AH39" s="63">
        <v>-0.1</v>
      </c>
      <c r="AI39" s="63">
        <v>-0.1</v>
      </c>
      <c r="AJ39" s="63">
        <v>-0.1</v>
      </c>
      <c r="AK39" s="63">
        <v>-0.1</v>
      </c>
      <c r="AL39" s="63">
        <v>-0.1</v>
      </c>
      <c r="AM39" s="63">
        <v>-0.1</v>
      </c>
      <c r="AN39" s="63">
        <v>-0.1</v>
      </c>
      <c r="AO39" s="63">
        <v>-0.1</v>
      </c>
      <c r="AP39" s="63">
        <v>-0.1</v>
      </c>
      <c r="AQ39" s="63">
        <v>-0.1</v>
      </c>
      <c r="AR39" s="63">
        <v>-0.1</v>
      </c>
      <c r="AS39" s="63">
        <v>-0.1</v>
      </c>
    </row>
    <row r="40" spans="1:45" ht="12.75" customHeight="1" outlineLevel="1" x14ac:dyDescent="0.2">
      <c r="A40" s="64" t="s">
        <v>110</v>
      </c>
      <c r="B40" s="63" t="s">
        <v>111</v>
      </c>
      <c r="C40" s="63">
        <v>4907799.8599999994</v>
      </c>
      <c r="D40" s="63">
        <v>4907799.8599999994</v>
      </c>
      <c r="E40" s="63">
        <v>4970819.7700000005</v>
      </c>
      <c r="F40" s="63">
        <v>4970819.7700000005</v>
      </c>
      <c r="G40" s="63">
        <v>4970819.7700000005</v>
      </c>
      <c r="H40" s="63">
        <v>5033839.67</v>
      </c>
      <c r="I40" s="63">
        <v>5033839.67</v>
      </c>
      <c r="J40" s="63">
        <v>5033839.67</v>
      </c>
      <c r="K40" s="63">
        <v>5096859.5899999989</v>
      </c>
      <c r="L40" s="63">
        <v>5096859.5899999989</v>
      </c>
      <c r="M40" s="63">
        <v>5138872.8600000003</v>
      </c>
      <c r="N40" s="63">
        <v>4854144.3100000005</v>
      </c>
      <c r="O40" s="63">
        <v>4854144.3100000005</v>
      </c>
      <c r="P40" s="63">
        <v>4854144.3100000005</v>
      </c>
      <c r="Q40" s="63">
        <v>4927199.07</v>
      </c>
      <c r="R40" s="63">
        <v>4927199.07</v>
      </c>
      <c r="S40" s="63">
        <v>4927199.07</v>
      </c>
      <c r="T40" s="63">
        <v>5000253.84</v>
      </c>
      <c r="U40" s="63">
        <v>5000253.84</v>
      </c>
      <c r="V40" s="63"/>
      <c r="W40" s="63">
        <v>5000253.84</v>
      </c>
      <c r="X40" s="63">
        <v>5003739.3680815995</v>
      </c>
      <c r="Y40" s="63">
        <v>5007224.8961631991</v>
      </c>
      <c r="Z40" s="63">
        <v>5010710.4242447987</v>
      </c>
      <c r="AA40" s="63">
        <v>5014195.9523263983</v>
      </c>
      <c r="AB40" s="63">
        <v>5015340.0151048983</v>
      </c>
      <c r="AC40" s="63">
        <v>5016484.0778833982</v>
      </c>
      <c r="AD40" s="63">
        <v>5017628.1406618981</v>
      </c>
      <c r="AE40" s="63">
        <v>5018772.203440398</v>
      </c>
      <c r="AF40" s="63">
        <v>5019916.2662188979</v>
      </c>
      <c r="AG40" s="63">
        <v>5021060.3289973978</v>
      </c>
      <c r="AH40" s="63">
        <v>5022204.3917758977</v>
      </c>
      <c r="AI40" s="63">
        <v>5023348.4545543976</v>
      </c>
      <c r="AJ40" s="63">
        <v>5024492.5173328975</v>
      </c>
      <c r="AK40" s="63">
        <v>5025636.5801113974</v>
      </c>
      <c r="AL40" s="63">
        <v>5026780.6428898973</v>
      </c>
      <c r="AM40" s="63">
        <v>5027924.7056683972</v>
      </c>
      <c r="AN40" s="63">
        <v>5019011.7337955469</v>
      </c>
      <c r="AO40" s="63">
        <v>5010098.7619226966</v>
      </c>
      <c r="AP40" s="63">
        <v>5001185.7900498463</v>
      </c>
      <c r="AQ40" s="63">
        <v>4992272.818176996</v>
      </c>
      <c r="AR40" s="63">
        <v>4983359.8463041456</v>
      </c>
      <c r="AS40" s="63">
        <v>4974446.8744312953</v>
      </c>
    </row>
    <row r="41" spans="1:45" ht="12.75" customHeight="1" outlineLevel="1" x14ac:dyDescent="0.2">
      <c r="A41" s="64" t="s">
        <v>112</v>
      </c>
      <c r="B41" s="63" t="s">
        <v>113</v>
      </c>
      <c r="C41" s="63">
        <v>24274.309999999998</v>
      </c>
      <c r="D41" s="63">
        <v>24274.309999999998</v>
      </c>
      <c r="E41" s="63">
        <v>23821.970000000005</v>
      </c>
      <c r="F41" s="63">
        <v>23821.970000000005</v>
      </c>
      <c r="G41" s="63">
        <v>23821.970000000005</v>
      </c>
      <c r="H41" s="63">
        <v>23369.649999999998</v>
      </c>
      <c r="I41" s="63">
        <v>23369.649999999998</v>
      </c>
      <c r="J41" s="63">
        <v>23369.649999999998</v>
      </c>
      <c r="K41" s="63">
        <v>10506.6</v>
      </c>
      <c r="L41" s="63">
        <v>10506.6</v>
      </c>
      <c r="M41" s="63">
        <v>10644.19</v>
      </c>
      <c r="N41" s="63">
        <v>13669.590000000002</v>
      </c>
      <c r="O41" s="63">
        <v>13669.590000000002</v>
      </c>
      <c r="P41" s="63">
        <v>13669.590000000002</v>
      </c>
      <c r="Q41" s="63">
        <v>13798.220000000001</v>
      </c>
      <c r="R41" s="63">
        <v>13798.220000000001</v>
      </c>
      <c r="S41" s="63">
        <v>13798.220000000001</v>
      </c>
      <c r="T41" s="63">
        <v>13926.82</v>
      </c>
      <c r="U41" s="63">
        <v>13926.82</v>
      </c>
      <c r="V41" s="63"/>
      <c r="W41" s="63">
        <v>13926.82</v>
      </c>
      <c r="X41" s="63">
        <v>13926.82</v>
      </c>
      <c r="Y41" s="63">
        <v>13926.82</v>
      </c>
      <c r="Z41" s="63">
        <v>13926.82</v>
      </c>
      <c r="AA41" s="63">
        <v>13926.82</v>
      </c>
      <c r="AB41" s="63">
        <v>13926.82</v>
      </c>
      <c r="AC41" s="63">
        <v>13926.82</v>
      </c>
      <c r="AD41" s="63">
        <v>13926.82</v>
      </c>
      <c r="AE41" s="63">
        <v>13926.82</v>
      </c>
      <c r="AF41" s="63">
        <v>13926.82</v>
      </c>
      <c r="AG41" s="63">
        <v>13926.82</v>
      </c>
      <c r="AH41" s="63">
        <v>13926.82</v>
      </c>
      <c r="AI41" s="63">
        <v>13926.82</v>
      </c>
      <c r="AJ41" s="63">
        <v>13926.82</v>
      </c>
      <c r="AK41" s="63">
        <v>13926.82</v>
      </c>
      <c r="AL41" s="63">
        <v>13926.82</v>
      </c>
      <c r="AM41" s="63">
        <v>13926.82</v>
      </c>
      <c r="AN41" s="63">
        <v>13926.82</v>
      </c>
      <c r="AO41" s="63">
        <v>13926.82</v>
      </c>
      <c r="AP41" s="63">
        <v>13926.82</v>
      </c>
      <c r="AQ41" s="63">
        <v>13926.82</v>
      </c>
      <c r="AR41" s="63">
        <v>13926.82</v>
      </c>
      <c r="AS41" s="63">
        <v>13926.82</v>
      </c>
    </row>
    <row r="42" spans="1:45" ht="12.75" customHeight="1" outlineLevel="1" x14ac:dyDescent="0.2">
      <c r="A42" s="64" t="s">
        <v>114</v>
      </c>
      <c r="B42" s="63" t="s">
        <v>115</v>
      </c>
      <c r="C42" s="63">
        <v>0</v>
      </c>
      <c r="D42" s="63">
        <v>0</v>
      </c>
      <c r="E42" s="63">
        <v>0</v>
      </c>
      <c r="F42" s="63">
        <v>0</v>
      </c>
      <c r="G42" s="63">
        <v>0</v>
      </c>
      <c r="H42" s="63">
        <v>0</v>
      </c>
      <c r="I42" s="63">
        <v>0</v>
      </c>
      <c r="J42" s="63">
        <v>0</v>
      </c>
      <c r="K42" s="63">
        <v>0</v>
      </c>
      <c r="L42" s="63">
        <v>0</v>
      </c>
      <c r="M42" s="63">
        <v>0</v>
      </c>
      <c r="N42" s="63">
        <v>0</v>
      </c>
      <c r="O42" s="63">
        <v>0</v>
      </c>
      <c r="P42" s="63">
        <v>0</v>
      </c>
      <c r="Q42" s="63">
        <v>-42521.760000000002</v>
      </c>
      <c r="R42" s="63">
        <v>-42521.760000000002</v>
      </c>
      <c r="S42" s="63">
        <v>-42521.760000000002</v>
      </c>
      <c r="T42" s="63">
        <v>-85043.51999999999</v>
      </c>
      <c r="U42" s="63">
        <v>-85043.51999999999</v>
      </c>
      <c r="V42" s="63"/>
      <c r="W42" s="63">
        <v>-85043.51999999999</v>
      </c>
      <c r="X42" s="63">
        <v>-255130.56060102998</v>
      </c>
      <c r="Y42" s="63">
        <v>-255130.56060102998</v>
      </c>
      <c r="Z42" s="63">
        <v>-255130.56060102998</v>
      </c>
      <c r="AA42" s="63">
        <v>-255130.56060102998</v>
      </c>
      <c r="AB42" s="63">
        <v>-255130.56060102998</v>
      </c>
      <c r="AC42" s="63">
        <v>-255130.56060102998</v>
      </c>
      <c r="AD42" s="63">
        <v>-255130.56060102998</v>
      </c>
      <c r="AE42" s="63">
        <v>-255130.56060102998</v>
      </c>
      <c r="AF42" s="63">
        <v>-255130.56060102998</v>
      </c>
      <c r="AG42" s="63">
        <v>-255130.56060102998</v>
      </c>
      <c r="AH42" s="63">
        <v>-255130.56060102998</v>
      </c>
      <c r="AI42" s="63">
        <v>-255130.56060102998</v>
      </c>
      <c r="AJ42" s="63">
        <v>-255130.56060102998</v>
      </c>
      <c r="AK42" s="63">
        <v>-255130.56060102998</v>
      </c>
      <c r="AL42" s="63">
        <v>-255130.56060102998</v>
      </c>
      <c r="AM42" s="63">
        <v>-255130.56060102998</v>
      </c>
      <c r="AN42" s="63">
        <v>-255130.56060102998</v>
      </c>
      <c r="AO42" s="63">
        <v>-255130.56060102998</v>
      </c>
      <c r="AP42" s="63">
        <v>-255130.56060102998</v>
      </c>
      <c r="AQ42" s="63">
        <v>-255130.56060102998</v>
      </c>
      <c r="AR42" s="63">
        <v>-255130.56060102998</v>
      </c>
      <c r="AS42" s="63">
        <v>-255130.56060102998</v>
      </c>
    </row>
    <row r="43" spans="1:45" ht="12.75" customHeight="1" outlineLevel="1" x14ac:dyDescent="0.2">
      <c r="A43" s="64" t="s">
        <v>116</v>
      </c>
      <c r="B43" s="63" t="s">
        <v>117</v>
      </c>
      <c r="C43" s="63">
        <v>-20920.25</v>
      </c>
      <c r="D43" s="63">
        <v>-20920.25</v>
      </c>
      <c r="E43" s="63">
        <v>-20920.239999999998</v>
      </c>
      <c r="F43" s="63">
        <v>-20920.239999999998</v>
      </c>
      <c r="G43" s="63">
        <v>-20920.239999999998</v>
      </c>
      <c r="H43" s="63">
        <v>-20920.239999999998</v>
      </c>
      <c r="I43" s="63">
        <v>-20920.239999999998</v>
      </c>
      <c r="J43" s="63">
        <v>-20920.239999999998</v>
      </c>
      <c r="K43" s="63">
        <v>-21935.41</v>
      </c>
      <c r="L43" s="63">
        <v>-21935.41</v>
      </c>
      <c r="M43" s="63">
        <v>-21935.41</v>
      </c>
      <c r="N43" s="63">
        <v>-19887.169999999998</v>
      </c>
      <c r="O43" s="63">
        <v>-19887.169999999998</v>
      </c>
      <c r="P43" s="63">
        <v>-19887.169999999998</v>
      </c>
      <c r="Q43" s="63">
        <v>-19887.169999999998</v>
      </c>
      <c r="R43" s="63">
        <v>-19887.169999999998</v>
      </c>
      <c r="S43" s="63">
        <v>-19887.169999999998</v>
      </c>
      <c r="T43" s="63">
        <v>-21732.389999999996</v>
      </c>
      <c r="U43" s="63">
        <v>-21732.389999999996</v>
      </c>
      <c r="V43" s="63"/>
      <c r="W43" s="63">
        <v>-21732.389999999996</v>
      </c>
      <c r="X43" s="63">
        <v>-21732.389999999996</v>
      </c>
      <c r="Y43" s="63">
        <v>-21732.389999999996</v>
      </c>
      <c r="Z43" s="63">
        <v>-21732.389999999996</v>
      </c>
      <c r="AA43" s="63">
        <v>-21732.389999999996</v>
      </c>
      <c r="AB43" s="63">
        <v>-21732.389999999996</v>
      </c>
      <c r="AC43" s="63">
        <v>-21732.389999999996</v>
      </c>
      <c r="AD43" s="63">
        <v>-21732.389999999996</v>
      </c>
      <c r="AE43" s="63">
        <v>-21732.389999999996</v>
      </c>
      <c r="AF43" s="63">
        <v>-21732.389999999996</v>
      </c>
      <c r="AG43" s="63">
        <v>-21732.389999999996</v>
      </c>
      <c r="AH43" s="63">
        <v>-21732.389999999996</v>
      </c>
      <c r="AI43" s="63">
        <v>-21732.389999999996</v>
      </c>
      <c r="AJ43" s="63">
        <v>-21732.389999999996</v>
      </c>
      <c r="AK43" s="63">
        <v>-21732.389999999996</v>
      </c>
      <c r="AL43" s="63">
        <v>-21732.389999999996</v>
      </c>
      <c r="AM43" s="63">
        <v>-21732.389999999996</v>
      </c>
      <c r="AN43" s="63">
        <v>-21732.389999999996</v>
      </c>
      <c r="AO43" s="63">
        <v>-21732.389999999996</v>
      </c>
      <c r="AP43" s="63">
        <v>-21732.389999999996</v>
      </c>
      <c r="AQ43" s="63">
        <v>-21732.389999999996</v>
      </c>
      <c r="AR43" s="63">
        <v>-21732.389999999996</v>
      </c>
      <c r="AS43" s="63">
        <v>-21732.389999999996</v>
      </c>
    </row>
    <row r="44" spans="1:45" ht="12.75" customHeight="1" outlineLevel="1" x14ac:dyDescent="0.2">
      <c r="A44" s="64" t="s">
        <v>118</v>
      </c>
      <c r="B44" s="63" t="s">
        <v>119</v>
      </c>
      <c r="C44" s="63">
        <v>0.25</v>
      </c>
      <c r="D44" s="63">
        <v>0.25</v>
      </c>
      <c r="E44" s="63">
        <v>0.25</v>
      </c>
      <c r="F44" s="63">
        <v>0.25</v>
      </c>
      <c r="G44" s="63">
        <v>0.25</v>
      </c>
      <c r="H44" s="63">
        <v>0.25</v>
      </c>
      <c r="I44" s="63">
        <v>0.25</v>
      </c>
      <c r="J44" s="63">
        <v>0.25</v>
      </c>
      <c r="K44" s="63">
        <v>0.25</v>
      </c>
      <c r="L44" s="63">
        <v>0.25</v>
      </c>
      <c r="M44" s="63">
        <v>0.25</v>
      </c>
      <c r="N44" s="63">
        <v>0.25</v>
      </c>
      <c r="O44" s="63">
        <v>0.25</v>
      </c>
      <c r="P44" s="63">
        <v>0.25</v>
      </c>
      <c r="Q44" s="63">
        <v>0.25</v>
      </c>
      <c r="R44" s="63">
        <v>0.25</v>
      </c>
      <c r="S44" s="63">
        <v>0.25</v>
      </c>
      <c r="T44" s="63">
        <v>0.25</v>
      </c>
      <c r="U44" s="63">
        <v>0.25</v>
      </c>
      <c r="V44" s="63"/>
      <c r="W44" s="63">
        <v>0.25</v>
      </c>
      <c r="X44" s="63">
        <v>0.25</v>
      </c>
      <c r="Y44" s="63">
        <v>0.25</v>
      </c>
      <c r="Z44" s="63">
        <v>0.25</v>
      </c>
      <c r="AA44" s="63">
        <v>0.25</v>
      </c>
      <c r="AB44" s="63">
        <v>0.25</v>
      </c>
      <c r="AC44" s="63">
        <v>0.25</v>
      </c>
      <c r="AD44" s="63">
        <v>0.25</v>
      </c>
      <c r="AE44" s="63">
        <v>0.25</v>
      </c>
      <c r="AF44" s="63">
        <v>0.25</v>
      </c>
      <c r="AG44" s="63">
        <v>0.25</v>
      </c>
      <c r="AH44" s="63">
        <v>0.25</v>
      </c>
      <c r="AI44" s="63">
        <v>0.25</v>
      </c>
      <c r="AJ44" s="63">
        <v>0.25</v>
      </c>
      <c r="AK44" s="63">
        <v>0.25</v>
      </c>
      <c r="AL44" s="63">
        <v>0.25</v>
      </c>
      <c r="AM44" s="63">
        <v>0.25</v>
      </c>
      <c r="AN44" s="63">
        <v>0.25</v>
      </c>
      <c r="AO44" s="63">
        <v>0.25</v>
      </c>
      <c r="AP44" s="63">
        <v>0.25</v>
      </c>
      <c r="AQ44" s="63">
        <v>0.25</v>
      </c>
      <c r="AR44" s="63">
        <v>0.25</v>
      </c>
      <c r="AS44" s="63">
        <v>0.25</v>
      </c>
    </row>
    <row r="45" spans="1:45" ht="12.75" customHeight="1" outlineLevel="1" x14ac:dyDescent="0.2">
      <c r="A45" s="64" t="s">
        <v>120</v>
      </c>
      <c r="B45" s="63" t="s">
        <v>121</v>
      </c>
      <c r="C45" s="63">
        <v>144160.46999999997</v>
      </c>
      <c r="D45" s="63">
        <v>144160.46999999997</v>
      </c>
      <c r="E45" s="63">
        <v>79263.820000000007</v>
      </c>
      <c r="F45" s="63">
        <v>79263.820000000007</v>
      </c>
      <c r="G45" s="63">
        <v>79263.820000000007</v>
      </c>
      <c r="H45" s="63">
        <v>102938.73000000001</v>
      </c>
      <c r="I45" s="63">
        <v>102938.73000000001</v>
      </c>
      <c r="J45" s="63">
        <v>102938.73000000001</v>
      </c>
      <c r="K45" s="63">
        <v>148597.74</v>
      </c>
      <c r="L45" s="63">
        <v>148597.74</v>
      </c>
      <c r="M45" s="63">
        <v>169967.38999999998</v>
      </c>
      <c r="N45" s="63">
        <v>191373.80999999997</v>
      </c>
      <c r="O45" s="63">
        <v>191373.80999999997</v>
      </c>
      <c r="P45" s="63">
        <v>191373.80999999997</v>
      </c>
      <c r="Q45" s="63">
        <v>69723.97</v>
      </c>
      <c r="R45" s="63">
        <v>69723.97</v>
      </c>
      <c r="S45" s="63">
        <v>69723.97</v>
      </c>
      <c r="T45" s="63">
        <v>93165.800000000017</v>
      </c>
      <c r="U45" s="63">
        <v>93165.800000000017</v>
      </c>
      <c r="V45" s="63"/>
      <c r="W45" s="63">
        <v>93165.800000000017</v>
      </c>
      <c r="X45" s="63">
        <v>93165.800000000017</v>
      </c>
      <c r="Y45" s="63">
        <v>93165.800000000017</v>
      </c>
      <c r="Z45" s="63">
        <v>93165.800000000017</v>
      </c>
      <c r="AA45" s="63">
        <v>93165.800000000017</v>
      </c>
      <c r="AB45" s="63">
        <v>93165.800000000017</v>
      </c>
      <c r="AC45" s="63">
        <v>93165.800000000017</v>
      </c>
      <c r="AD45" s="63">
        <v>93165.800000000017</v>
      </c>
      <c r="AE45" s="63">
        <v>93165.800000000017</v>
      </c>
      <c r="AF45" s="63">
        <v>93165.800000000017</v>
      </c>
      <c r="AG45" s="63">
        <v>93165.800000000017</v>
      </c>
      <c r="AH45" s="63">
        <v>93165.800000000017</v>
      </c>
      <c r="AI45" s="63">
        <v>93165.800000000017</v>
      </c>
      <c r="AJ45" s="63">
        <v>93165.800000000017</v>
      </c>
      <c r="AK45" s="63">
        <v>93165.800000000017</v>
      </c>
      <c r="AL45" s="63">
        <v>93165.800000000017</v>
      </c>
      <c r="AM45" s="63">
        <v>93165.800000000017</v>
      </c>
      <c r="AN45" s="63">
        <v>93165.800000000017</v>
      </c>
      <c r="AO45" s="63">
        <v>93165.800000000017</v>
      </c>
      <c r="AP45" s="63">
        <v>93165.800000000017</v>
      </c>
      <c r="AQ45" s="63">
        <v>93165.800000000017</v>
      </c>
      <c r="AR45" s="63">
        <v>93165.800000000017</v>
      </c>
      <c r="AS45" s="63">
        <v>93165.800000000017</v>
      </c>
    </row>
    <row r="46" spans="1:45" ht="12.75" customHeight="1" outlineLevel="1" x14ac:dyDescent="0.2">
      <c r="A46" s="64" t="s">
        <v>122</v>
      </c>
      <c r="B46" s="63" t="s">
        <v>123</v>
      </c>
      <c r="C46" s="63">
        <v>5880.2900000000009</v>
      </c>
      <c r="D46" s="63">
        <v>5880.2900000000009</v>
      </c>
      <c r="E46" s="63">
        <v>1791.6600000000003</v>
      </c>
      <c r="F46" s="63">
        <v>1791.6600000000003</v>
      </c>
      <c r="G46" s="63">
        <v>1791.6600000000003</v>
      </c>
      <c r="H46" s="63">
        <v>3163.9499999999994</v>
      </c>
      <c r="I46" s="63">
        <v>3163.9499999999994</v>
      </c>
      <c r="J46" s="63">
        <v>3163.9499999999994</v>
      </c>
      <c r="K46" s="63">
        <v>4770.57</v>
      </c>
      <c r="L46" s="63">
        <v>4770.57</v>
      </c>
      <c r="M46" s="63">
        <v>6439.36</v>
      </c>
      <c r="N46" s="63">
        <v>7927.2400000000007</v>
      </c>
      <c r="O46" s="63">
        <v>7927.2400000000007</v>
      </c>
      <c r="P46" s="63">
        <v>7927.2400000000007</v>
      </c>
      <c r="Q46" s="63">
        <v>1953.1000000000001</v>
      </c>
      <c r="R46" s="63">
        <v>1953.1000000000001</v>
      </c>
      <c r="S46" s="63">
        <v>1953.1000000000001</v>
      </c>
      <c r="T46" s="63">
        <v>3317.3400000000006</v>
      </c>
      <c r="U46" s="63">
        <v>3317.3400000000006</v>
      </c>
      <c r="V46" s="63"/>
      <c r="W46" s="63">
        <v>3317.3400000000006</v>
      </c>
      <c r="X46" s="63">
        <v>3317.3400000000006</v>
      </c>
      <c r="Y46" s="63">
        <v>3317.3400000000006</v>
      </c>
      <c r="Z46" s="63">
        <v>3317.3400000000006</v>
      </c>
      <c r="AA46" s="63">
        <v>3317.3400000000006</v>
      </c>
      <c r="AB46" s="63">
        <v>3317.3400000000006</v>
      </c>
      <c r="AC46" s="63">
        <v>3317.3400000000006</v>
      </c>
      <c r="AD46" s="63">
        <v>3317.3400000000006</v>
      </c>
      <c r="AE46" s="63">
        <v>3317.3400000000006</v>
      </c>
      <c r="AF46" s="63">
        <v>3317.3400000000006</v>
      </c>
      <c r="AG46" s="63">
        <v>3317.3400000000006</v>
      </c>
      <c r="AH46" s="63">
        <v>3317.3400000000006</v>
      </c>
      <c r="AI46" s="63">
        <v>3317.3400000000006</v>
      </c>
      <c r="AJ46" s="63">
        <v>3317.3400000000006</v>
      </c>
      <c r="AK46" s="63">
        <v>3317.3400000000006</v>
      </c>
      <c r="AL46" s="63">
        <v>3317.3400000000006</v>
      </c>
      <c r="AM46" s="63">
        <v>3317.3400000000006</v>
      </c>
      <c r="AN46" s="63">
        <v>3317.3400000000006</v>
      </c>
      <c r="AO46" s="63">
        <v>3317.3400000000006</v>
      </c>
      <c r="AP46" s="63">
        <v>3317.3400000000006</v>
      </c>
      <c r="AQ46" s="63">
        <v>3317.3400000000006</v>
      </c>
      <c r="AR46" s="63">
        <v>3317.3400000000006</v>
      </c>
      <c r="AS46" s="63">
        <v>3317.3400000000006</v>
      </c>
    </row>
    <row r="47" spans="1:45" ht="15" customHeight="1" outlineLevel="1" x14ac:dyDescent="0.2">
      <c r="A47" s="64" t="s">
        <v>124</v>
      </c>
      <c r="B47" s="63" t="s">
        <v>125</v>
      </c>
      <c r="C47" s="63">
        <v>525219.73999999987</v>
      </c>
      <c r="D47" s="63">
        <v>525219.73999999987</v>
      </c>
      <c r="E47" s="63">
        <v>516427.06</v>
      </c>
      <c r="F47" s="63">
        <v>516427.06</v>
      </c>
      <c r="G47" s="63">
        <v>516427.06</v>
      </c>
      <c r="H47" s="63">
        <v>506323.15</v>
      </c>
      <c r="I47" s="63">
        <v>506323.15</v>
      </c>
      <c r="J47" s="63">
        <v>506323.15</v>
      </c>
      <c r="K47" s="63">
        <v>503144.92000000004</v>
      </c>
      <c r="L47" s="63">
        <v>503144.92000000004</v>
      </c>
      <c r="M47" s="63">
        <v>549624.97</v>
      </c>
      <c r="N47" s="63">
        <v>467763.58999999997</v>
      </c>
      <c r="O47" s="63">
        <v>467763.58999999997</v>
      </c>
      <c r="P47" s="63">
        <v>467763.58999999997</v>
      </c>
      <c r="Q47" s="63">
        <v>447688.22</v>
      </c>
      <c r="R47" s="63">
        <v>447688.22</v>
      </c>
      <c r="S47" s="63">
        <v>447688.22</v>
      </c>
      <c r="T47" s="63">
        <v>436398.13999999996</v>
      </c>
      <c r="U47" s="63">
        <v>436398.13999999996</v>
      </c>
      <c r="V47" s="63"/>
      <c r="W47" s="63">
        <v>436398.13999999996</v>
      </c>
      <c r="X47" s="63">
        <v>436398.13999999996</v>
      </c>
      <c r="Y47" s="63">
        <v>436398.13999999996</v>
      </c>
      <c r="Z47" s="63">
        <v>436398.13999999996</v>
      </c>
      <c r="AA47" s="63">
        <v>436398.13999999996</v>
      </c>
      <c r="AB47" s="63">
        <v>436398.13999999996</v>
      </c>
      <c r="AC47" s="63">
        <v>436398.13999999996</v>
      </c>
      <c r="AD47" s="63">
        <v>436398.13999999996</v>
      </c>
      <c r="AE47" s="63">
        <v>436398.13999999996</v>
      </c>
      <c r="AF47" s="63">
        <v>436398.13999999996</v>
      </c>
      <c r="AG47" s="63">
        <v>436398.13999999996</v>
      </c>
      <c r="AH47" s="63">
        <v>436398.13999999996</v>
      </c>
      <c r="AI47" s="63">
        <v>436398.13999999996</v>
      </c>
      <c r="AJ47" s="63">
        <v>436398.13999999996</v>
      </c>
      <c r="AK47" s="63">
        <v>436398.13999999996</v>
      </c>
      <c r="AL47" s="63">
        <v>436398.13999999996</v>
      </c>
      <c r="AM47" s="63">
        <v>436398.13999999996</v>
      </c>
      <c r="AN47" s="63">
        <v>436398.13999999996</v>
      </c>
      <c r="AO47" s="63">
        <v>436398.13999999996</v>
      </c>
      <c r="AP47" s="63">
        <v>436398.13999999996</v>
      </c>
      <c r="AQ47" s="63">
        <v>436398.13999999996</v>
      </c>
      <c r="AR47" s="63">
        <v>436398.13999999996</v>
      </c>
      <c r="AS47" s="63">
        <v>436398.13999999996</v>
      </c>
    </row>
    <row r="48" spans="1:45" ht="12.75" customHeight="1" outlineLevel="1" x14ac:dyDescent="0.2">
      <c r="A48" s="64" t="s">
        <v>126</v>
      </c>
      <c r="B48" s="67" t="s">
        <v>127</v>
      </c>
      <c r="C48" s="67">
        <v>460650.08</v>
      </c>
      <c r="D48" s="67">
        <v>460650.08</v>
      </c>
      <c r="E48" s="67">
        <v>517754.72</v>
      </c>
      <c r="F48" s="67">
        <v>517754.72</v>
      </c>
      <c r="G48" s="67">
        <v>517754.72</v>
      </c>
      <c r="H48" s="67">
        <v>393075.15</v>
      </c>
      <c r="I48" s="67">
        <v>393075.15</v>
      </c>
      <c r="J48" s="67">
        <v>393075.15</v>
      </c>
      <c r="K48" s="67">
        <v>412445.24999999994</v>
      </c>
      <c r="L48" s="67">
        <v>412445.24999999994</v>
      </c>
      <c r="M48" s="67">
        <v>409504.94</v>
      </c>
      <c r="N48" s="67">
        <v>408088.66000000003</v>
      </c>
      <c r="O48" s="67">
        <v>408088.66000000003</v>
      </c>
      <c r="P48" s="67">
        <v>408088.66000000003</v>
      </c>
      <c r="Q48" s="67">
        <v>438840.75000000006</v>
      </c>
      <c r="R48" s="67">
        <v>438840.75000000006</v>
      </c>
      <c r="S48" s="67">
        <v>438840.75000000006</v>
      </c>
      <c r="T48" s="67">
        <v>238091.96000000002</v>
      </c>
      <c r="U48" s="67">
        <v>238091.96000000002</v>
      </c>
      <c r="V48" s="67"/>
      <c r="W48" s="67">
        <v>238091.96000000002</v>
      </c>
      <c r="X48" s="67">
        <v>238091.96000000002</v>
      </c>
      <c r="Y48" s="67">
        <v>238091.96000000002</v>
      </c>
      <c r="Z48" s="67">
        <v>238091.96000000002</v>
      </c>
      <c r="AA48" s="67">
        <v>238091.96000000002</v>
      </c>
      <c r="AB48" s="67">
        <v>238091.96000000002</v>
      </c>
      <c r="AC48" s="67">
        <v>238091.96000000002</v>
      </c>
      <c r="AD48" s="67">
        <v>238091.96000000002</v>
      </c>
      <c r="AE48" s="67">
        <v>238091.96000000002</v>
      </c>
      <c r="AF48" s="67">
        <v>238091.96000000002</v>
      </c>
      <c r="AG48" s="67">
        <v>238091.96000000002</v>
      </c>
      <c r="AH48" s="67">
        <v>238091.96000000002</v>
      </c>
      <c r="AI48" s="67">
        <v>238091.96000000002</v>
      </c>
      <c r="AJ48" s="67">
        <v>238091.96000000002</v>
      </c>
      <c r="AK48" s="67">
        <v>238091.96000000002</v>
      </c>
      <c r="AL48" s="67">
        <v>238091.96000000002</v>
      </c>
      <c r="AM48" s="67">
        <v>238091.96000000002</v>
      </c>
      <c r="AN48" s="67">
        <v>238091.96000000002</v>
      </c>
      <c r="AO48" s="67">
        <v>238091.96000000002</v>
      </c>
      <c r="AP48" s="67">
        <v>238091.96000000002</v>
      </c>
      <c r="AQ48" s="67">
        <v>238091.96000000002</v>
      </c>
      <c r="AR48" s="67">
        <v>238091.96000000002</v>
      </c>
      <c r="AS48" s="67">
        <v>238091.96000000002</v>
      </c>
    </row>
    <row r="49" spans="1:67" ht="12.75" customHeight="1" x14ac:dyDescent="0.2">
      <c r="A49" t="s">
        <v>128</v>
      </c>
      <c r="B49" t="s">
        <v>49</v>
      </c>
      <c r="C49" s="63">
        <f t="shared" ref="C49:AS49" si="0">SUM(C14:C48)</f>
        <v>10570884.32</v>
      </c>
      <c r="D49" s="63">
        <f t="shared" si="0"/>
        <v>10570884.32</v>
      </c>
      <c r="E49" s="63">
        <f t="shared" si="0"/>
        <v>10651312.450000003</v>
      </c>
      <c r="F49" s="63">
        <f t="shared" si="0"/>
        <v>10651312.450000003</v>
      </c>
      <c r="G49" s="63">
        <f t="shared" si="0"/>
        <v>10651312.450000003</v>
      </c>
      <c r="H49" s="63">
        <f t="shared" si="0"/>
        <v>10161568.140000001</v>
      </c>
      <c r="I49" s="63">
        <f t="shared" si="0"/>
        <v>10161568.140000001</v>
      </c>
      <c r="J49" s="63">
        <f t="shared" si="0"/>
        <v>10161568.140000001</v>
      </c>
      <c r="K49" s="63">
        <f t="shared" si="0"/>
        <v>10010646.079999998</v>
      </c>
      <c r="L49" s="63">
        <f t="shared" si="0"/>
        <v>10010646.079999998</v>
      </c>
      <c r="M49" s="63">
        <f t="shared" si="0"/>
        <v>9942135.4700000007</v>
      </c>
      <c r="N49" s="63">
        <f t="shared" si="0"/>
        <v>9354613.9000000004</v>
      </c>
      <c r="O49" s="63">
        <f t="shared" si="0"/>
        <v>9354613.9000000004</v>
      </c>
      <c r="P49" s="63">
        <f t="shared" si="0"/>
        <v>9354613.9000000004</v>
      </c>
      <c r="Q49" s="63">
        <f t="shared" si="0"/>
        <v>9830602.7600000016</v>
      </c>
      <c r="R49" s="63">
        <f t="shared" si="0"/>
        <v>9830602.7600000016</v>
      </c>
      <c r="S49" s="63">
        <f t="shared" si="0"/>
        <v>9830602.7600000016</v>
      </c>
      <c r="T49" s="63">
        <f t="shared" si="0"/>
        <v>9952383.1000000015</v>
      </c>
      <c r="U49" s="63">
        <f t="shared" si="0"/>
        <v>9952383.1000000015</v>
      </c>
      <c r="V49" s="63"/>
      <c r="W49" s="63">
        <f t="shared" si="0"/>
        <v>9952383.1000000015</v>
      </c>
      <c r="X49" s="63">
        <f t="shared" si="0"/>
        <v>9793836.5874805711</v>
      </c>
      <c r="Y49" s="63">
        <f t="shared" si="0"/>
        <v>9805377.1155621707</v>
      </c>
      <c r="Z49" s="63">
        <f t="shared" si="0"/>
        <v>9816917.6436437704</v>
      </c>
      <c r="AA49" s="63">
        <f t="shared" si="0"/>
        <v>9828458.17172537</v>
      </c>
      <c r="AB49" s="63">
        <f t="shared" si="0"/>
        <v>9837657.234503869</v>
      </c>
      <c r="AC49" s="63">
        <f t="shared" si="0"/>
        <v>9846856.2972823679</v>
      </c>
      <c r="AD49" s="63">
        <f t="shared" si="0"/>
        <v>9856055.3600608688</v>
      </c>
      <c r="AE49" s="63">
        <f t="shared" si="0"/>
        <v>9865254.4228393696</v>
      </c>
      <c r="AF49" s="63">
        <f t="shared" si="0"/>
        <v>9874453.4856178686</v>
      </c>
      <c r="AG49" s="63">
        <f t="shared" si="0"/>
        <v>9883652.5483963676</v>
      </c>
      <c r="AH49" s="63">
        <f t="shared" si="0"/>
        <v>9892851.6111748684</v>
      </c>
      <c r="AI49" s="63">
        <f t="shared" si="0"/>
        <v>9902050.6739533693</v>
      </c>
      <c r="AJ49" s="63">
        <f t="shared" si="0"/>
        <v>9911249.7367318682</v>
      </c>
      <c r="AK49" s="63">
        <f t="shared" si="0"/>
        <v>9920448.7995103672</v>
      </c>
      <c r="AL49" s="63">
        <f t="shared" si="0"/>
        <v>9929647.8622888681</v>
      </c>
      <c r="AM49" s="63">
        <f t="shared" si="0"/>
        <v>9938846.9250673689</v>
      </c>
      <c r="AN49" s="63">
        <f t="shared" si="0"/>
        <v>9937988.9531945176</v>
      </c>
      <c r="AO49" s="63">
        <f t="shared" si="0"/>
        <v>9937130.9813216664</v>
      </c>
      <c r="AP49" s="63">
        <f t="shared" si="0"/>
        <v>9936273.009448817</v>
      </c>
      <c r="AQ49" s="63">
        <f t="shared" si="0"/>
        <v>9935415.0375759676</v>
      </c>
      <c r="AR49" s="63">
        <f t="shared" si="0"/>
        <v>9934557.0657031164</v>
      </c>
      <c r="AS49" s="63">
        <f t="shared" si="0"/>
        <v>9933699.0938302651</v>
      </c>
    </row>
    <row r="50" spans="1:67" ht="12.75" customHeight="1" x14ac:dyDescent="0.2">
      <c r="A50" t="s">
        <v>49</v>
      </c>
      <c r="B50" t="s">
        <v>49</v>
      </c>
      <c r="L50" t="s">
        <v>49</v>
      </c>
    </row>
    <row r="51" spans="1:67" ht="12.75" customHeight="1" x14ac:dyDescent="0.2">
      <c r="A51" t="s">
        <v>129</v>
      </c>
      <c r="B51" s="63" t="s">
        <v>130</v>
      </c>
      <c r="L51" t="s">
        <v>49</v>
      </c>
    </row>
    <row r="52" spans="1:67" ht="12.75" customHeight="1" outlineLevel="1" x14ac:dyDescent="0.2">
      <c r="A52" s="64" t="s">
        <v>131</v>
      </c>
      <c r="B52" s="67" t="s">
        <v>132</v>
      </c>
      <c r="C52" s="67">
        <v>2843772</v>
      </c>
      <c r="D52" s="67">
        <v>2843772</v>
      </c>
      <c r="E52" s="67">
        <v>2013439</v>
      </c>
      <c r="F52" s="67">
        <v>2013439</v>
      </c>
      <c r="G52" s="67">
        <v>2013439</v>
      </c>
      <c r="H52" s="67">
        <v>1183106.8999999999</v>
      </c>
      <c r="I52" s="67">
        <v>1183106.8999999999</v>
      </c>
      <c r="J52" s="67">
        <v>1183106.8999999999</v>
      </c>
      <c r="K52" s="67">
        <v>399728</v>
      </c>
      <c r="L52" s="67">
        <v>399728</v>
      </c>
      <c r="M52" s="67">
        <v>399728</v>
      </c>
      <c r="N52" s="67">
        <v>-414953.35999999987</v>
      </c>
      <c r="O52" s="67">
        <v>-414953.35999999987</v>
      </c>
      <c r="P52" s="67">
        <v>-414953.35999999987</v>
      </c>
      <c r="Q52" s="67">
        <v>-414953.36</v>
      </c>
      <c r="R52" s="67">
        <v>-414953.36</v>
      </c>
      <c r="S52" s="67">
        <v>-414953.36</v>
      </c>
      <c r="T52" s="67">
        <v>-414953.36</v>
      </c>
      <c r="U52" s="67">
        <v>-414953.36</v>
      </c>
      <c r="V52" s="67"/>
      <c r="W52" s="67">
        <v>-414953.36</v>
      </c>
      <c r="X52" s="67">
        <v>-0.35999999998603016</v>
      </c>
      <c r="Y52" s="67">
        <v>-0.35999999998603016</v>
      </c>
      <c r="Z52" s="67">
        <v>-0.35999999998603016</v>
      </c>
      <c r="AA52" s="67">
        <v>-0.35999999998603016</v>
      </c>
      <c r="AB52" s="67">
        <v>-0.35999999998603016</v>
      </c>
      <c r="AC52" s="67">
        <v>-0.35999999998603016</v>
      </c>
      <c r="AD52" s="67">
        <v>-0.35999999998603016</v>
      </c>
      <c r="AE52" s="67">
        <v>-0.35999999998603016</v>
      </c>
      <c r="AF52" s="67">
        <v>-0.35999999998603016</v>
      </c>
      <c r="AG52" s="67">
        <v>-0.35999999998603016</v>
      </c>
      <c r="AH52" s="67">
        <v>-0.35999999998603016</v>
      </c>
      <c r="AI52" s="67">
        <v>-0.35999999998603016</v>
      </c>
      <c r="AJ52" s="67">
        <v>-0.35999999998603016</v>
      </c>
      <c r="AK52" s="67">
        <v>-0.35999999998603016</v>
      </c>
      <c r="AL52" s="67">
        <v>-0.35999999998603016</v>
      </c>
      <c r="AM52" s="67">
        <v>-0.35999999998603016</v>
      </c>
      <c r="AN52" s="67">
        <v>-0.35999999998603016</v>
      </c>
      <c r="AO52" s="67">
        <v>-0.35999999998603016</v>
      </c>
      <c r="AP52" s="67">
        <v>-0.35999999998603016</v>
      </c>
      <c r="AQ52" s="67">
        <v>-0.35999999998603016</v>
      </c>
      <c r="AR52" s="67">
        <v>-0.35999999998603016</v>
      </c>
      <c r="AS52" s="67">
        <v>-0.35999999998603016</v>
      </c>
    </row>
    <row r="53" spans="1:67" ht="12.75" customHeight="1" x14ac:dyDescent="0.2">
      <c r="A53" t="s">
        <v>133</v>
      </c>
      <c r="B53" t="s">
        <v>49</v>
      </c>
      <c r="C53" s="63">
        <f>SUM(C52)</f>
        <v>2843772</v>
      </c>
      <c r="D53" s="63">
        <f t="shared" ref="D53:AS53" si="1">SUM(D52)</f>
        <v>2843772</v>
      </c>
      <c r="E53" s="63">
        <f t="shared" si="1"/>
        <v>2013439</v>
      </c>
      <c r="F53" s="63">
        <f t="shared" si="1"/>
        <v>2013439</v>
      </c>
      <c r="G53" s="63">
        <f t="shared" si="1"/>
        <v>2013439</v>
      </c>
      <c r="H53" s="63">
        <f t="shared" si="1"/>
        <v>1183106.8999999999</v>
      </c>
      <c r="I53" s="63">
        <f t="shared" si="1"/>
        <v>1183106.8999999999</v>
      </c>
      <c r="J53" s="63">
        <f t="shared" si="1"/>
        <v>1183106.8999999999</v>
      </c>
      <c r="K53" s="63">
        <f t="shared" si="1"/>
        <v>399728</v>
      </c>
      <c r="L53" s="63">
        <f t="shared" si="1"/>
        <v>399728</v>
      </c>
      <c r="M53" s="63">
        <f t="shared" si="1"/>
        <v>399728</v>
      </c>
      <c r="N53" s="63">
        <f t="shared" si="1"/>
        <v>-414953.35999999987</v>
      </c>
      <c r="O53" s="63">
        <f t="shared" si="1"/>
        <v>-414953.35999999987</v>
      </c>
      <c r="P53" s="63">
        <f t="shared" si="1"/>
        <v>-414953.35999999987</v>
      </c>
      <c r="Q53" s="63">
        <f t="shared" si="1"/>
        <v>-414953.36</v>
      </c>
      <c r="R53" s="63">
        <f t="shared" si="1"/>
        <v>-414953.36</v>
      </c>
      <c r="S53" s="63">
        <f t="shared" si="1"/>
        <v>-414953.36</v>
      </c>
      <c r="T53" s="63">
        <f t="shared" si="1"/>
        <v>-414953.36</v>
      </c>
      <c r="U53" s="63">
        <f t="shared" si="1"/>
        <v>-414953.36</v>
      </c>
      <c r="V53" s="63"/>
      <c r="W53" s="63">
        <f t="shared" si="1"/>
        <v>-414953.36</v>
      </c>
      <c r="X53" s="63">
        <f t="shared" si="1"/>
        <v>-0.35999999998603016</v>
      </c>
      <c r="Y53" s="63">
        <f t="shared" si="1"/>
        <v>-0.35999999998603016</v>
      </c>
      <c r="Z53" s="63">
        <f t="shared" si="1"/>
        <v>-0.35999999998603016</v>
      </c>
      <c r="AA53" s="63">
        <f t="shared" si="1"/>
        <v>-0.35999999998603016</v>
      </c>
      <c r="AB53" s="63">
        <f t="shared" si="1"/>
        <v>-0.35999999998603016</v>
      </c>
      <c r="AC53" s="63">
        <f t="shared" si="1"/>
        <v>-0.35999999998603016</v>
      </c>
      <c r="AD53" s="63">
        <f t="shared" si="1"/>
        <v>-0.35999999998603016</v>
      </c>
      <c r="AE53" s="63">
        <f t="shared" si="1"/>
        <v>-0.35999999998603016</v>
      </c>
      <c r="AF53" s="63">
        <f t="shared" si="1"/>
        <v>-0.35999999998603016</v>
      </c>
      <c r="AG53" s="63">
        <f t="shared" si="1"/>
        <v>-0.35999999998603016</v>
      </c>
      <c r="AH53" s="63">
        <f t="shared" si="1"/>
        <v>-0.35999999998603016</v>
      </c>
      <c r="AI53" s="63">
        <f t="shared" si="1"/>
        <v>-0.35999999998603016</v>
      </c>
      <c r="AJ53" s="63">
        <f t="shared" si="1"/>
        <v>-0.35999999998603016</v>
      </c>
      <c r="AK53" s="63">
        <f t="shared" si="1"/>
        <v>-0.35999999998603016</v>
      </c>
      <c r="AL53" s="63">
        <f t="shared" si="1"/>
        <v>-0.35999999998603016</v>
      </c>
      <c r="AM53" s="63">
        <f t="shared" si="1"/>
        <v>-0.35999999998603016</v>
      </c>
      <c r="AN53" s="63">
        <f t="shared" si="1"/>
        <v>-0.35999999998603016</v>
      </c>
      <c r="AO53" s="63">
        <f t="shared" si="1"/>
        <v>-0.35999999998603016</v>
      </c>
      <c r="AP53" s="63">
        <f t="shared" si="1"/>
        <v>-0.35999999998603016</v>
      </c>
      <c r="AQ53" s="63">
        <f t="shared" si="1"/>
        <v>-0.35999999998603016</v>
      </c>
      <c r="AR53" s="63">
        <f t="shared" si="1"/>
        <v>-0.35999999998603016</v>
      </c>
      <c r="AS53" s="63">
        <f t="shared" si="1"/>
        <v>-0.35999999998603016</v>
      </c>
    </row>
    <row r="54" spans="1:67" ht="12.75" customHeight="1" x14ac:dyDescent="0.2">
      <c r="A54" t="s">
        <v>49</v>
      </c>
      <c r="B54" t="s">
        <v>49</v>
      </c>
      <c r="L54" t="s">
        <v>49</v>
      </c>
    </row>
    <row r="55" spans="1:67" ht="12.75" customHeight="1" x14ac:dyDescent="0.2">
      <c r="A55" t="s">
        <v>134</v>
      </c>
      <c r="B55" s="63" t="s">
        <v>135</v>
      </c>
      <c r="L55" t="s">
        <v>49</v>
      </c>
    </row>
    <row r="56" spans="1:67" ht="12.75" customHeight="1" outlineLevel="1" x14ac:dyDescent="0.2">
      <c r="A56" s="64" t="s">
        <v>136</v>
      </c>
      <c r="B56" s="67" t="s">
        <v>137</v>
      </c>
      <c r="C56" s="67">
        <v>34725.24</v>
      </c>
      <c r="D56" s="67">
        <v>34725.24</v>
      </c>
      <c r="E56" s="67">
        <v>34725.24</v>
      </c>
      <c r="F56" s="67">
        <v>34725.24</v>
      </c>
      <c r="G56" s="67">
        <v>34725.24</v>
      </c>
      <c r="H56" s="67">
        <v>34725.24</v>
      </c>
      <c r="I56" s="67">
        <v>34725.24</v>
      </c>
      <c r="J56" s="67">
        <v>34725.24</v>
      </c>
      <c r="K56" s="67">
        <v>34725.24</v>
      </c>
      <c r="L56" s="67">
        <v>34725.24</v>
      </c>
      <c r="M56" s="67">
        <v>34725.24</v>
      </c>
      <c r="N56" s="67">
        <v>34725.24</v>
      </c>
      <c r="O56" s="67">
        <v>34725.24</v>
      </c>
      <c r="P56" s="67">
        <v>34725.24</v>
      </c>
      <c r="Q56" s="67">
        <v>34725.24</v>
      </c>
      <c r="R56" s="67">
        <v>34725.24</v>
      </c>
      <c r="S56" s="67">
        <v>34725.24</v>
      </c>
      <c r="T56" s="67">
        <v>34725.24</v>
      </c>
      <c r="U56" s="67">
        <v>34725.24</v>
      </c>
      <c r="V56" s="67"/>
      <c r="W56" s="67">
        <v>34725.24</v>
      </c>
      <c r="X56" s="67">
        <v>0.23999999999796273</v>
      </c>
      <c r="Y56" s="67">
        <v>0.23999999999796273</v>
      </c>
      <c r="Z56" s="67">
        <v>0.23999999999796273</v>
      </c>
      <c r="AA56" s="67">
        <v>0.23999999999796273</v>
      </c>
      <c r="AB56" s="67">
        <v>0.23999999999796273</v>
      </c>
      <c r="AC56" s="67">
        <v>0.23999999999796273</v>
      </c>
      <c r="AD56" s="67">
        <v>0.23999999999796273</v>
      </c>
      <c r="AE56" s="67">
        <v>0.23999999999796273</v>
      </c>
      <c r="AF56" s="67">
        <v>0.23999999999796273</v>
      </c>
      <c r="AG56" s="67">
        <v>0.23999999999796273</v>
      </c>
      <c r="AH56" s="67">
        <v>0.23999999999796273</v>
      </c>
      <c r="AI56" s="67">
        <v>0.23999999999796273</v>
      </c>
      <c r="AJ56" s="67">
        <v>0.23999999999796273</v>
      </c>
      <c r="AK56" s="67">
        <v>0.23999999999796273</v>
      </c>
      <c r="AL56" s="67">
        <v>0.23999999999796273</v>
      </c>
      <c r="AM56" s="67">
        <v>0.23999999999796273</v>
      </c>
      <c r="AN56" s="67">
        <v>0.23999999999796273</v>
      </c>
      <c r="AO56" s="67">
        <v>0.23999999999796273</v>
      </c>
      <c r="AP56" s="67">
        <v>0.23999999999796273</v>
      </c>
      <c r="AQ56" s="67">
        <v>0.23999999999796273</v>
      </c>
      <c r="AR56" s="67">
        <v>0.23999999999796273</v>
      </c>
      <c r="AS56" s="67">
        <v>0.23999999999796273</v>
      </c>
    </row>
    <row r="57" spans="1:67" ht="12.75" customHeight="1" x14ac:dyDescent="0.2">
      <c r="A57" t="s">
        <v>138</v>
      </c>
      <c r="B57" t="s">
        <v>49</v>
      </c>
      <c r="C57" s="63">
        <f>SUM(C56)</f>
        <v>34725.24</v>
      </c>
      <c r="D57" s="63">
        <f t="shared" ref="D57:AS57" si="2">SUM(D56)</f>
        <v>34725.24</v>
      </c>
      <c r="E57" s="63">
        <f t="shared" si="2"/>
        <v>34725.24</v>
      </c>
      <c r="F57" s="63">
        <f t="shared" si="2"/>
        <v>34725.24</v>
      </c>
      <c r="G57" s="63">
        <f t="shared" si="2"/>
        <v>34725.24</v>
      </c>
      <c r="H57" s="63">
        <f t="shared" si="2"/>
        <v>34725.24</v>
      </c>
      <c r="I57" s="63">
        <f t="shared" si="2"/>
        <v>34725.24</v>
      </c>
      <c r="J57" s="63">
        <f t="shared" si="2"/>
        <v>34725.24</v>
      </c>
      <c r="K57" s="63">
        <f t="shared" si="2"/>
        <v>34725.24</v>
      </c>
      <c r="L57" s="63">
        <f t="shared" si="2"/>
        <v>34725.24</v>
      </c>
      <c r="M57" s="63">
        <f t="shared" si="2"/>
        <v>34725.24</v>
      </c>
      <c r="N57" s="63">
        <f t="shared" si="2"/>
        <v>34725.24</v>
      </c>
      <c r="O57" s="63">
        <f t="shared" si="2"/>
        <v>34725.24</v>
      </c>
      <c r="P57" s="63">
        <f t="shared" si="2"/>
        <v>34725.24</v>
      </c>
      <c r="Q57" s="63">
        <f t="shared" si="2"/>
        <v>34725.24</v>
      </c>
      <c r="R57" s="63">
        <f t="shared" si="2"/>
        <v>34725.24</v>
      </c>
      <c r="S57" s="63">
        <f t="shared" si="2"/>
        <v>34725.24</v>
      </c>
      <c r="T57" s="63">
        <f t="shared" si="2"/>
        <v>34725.24</v>
      </c>
      <c r="U57" s="63">
        <f t="shared" si="2"/>
        <v>34725.24</v>
      </c>
      <c r="V57" s="63"/>
      <c r="W57" s="63">
        <f t="shared" si="2"/>
        <v>34725.24</v>
      </c>
      <c r="X57" s="63">
        <f t="shared" si="2"/>
        <v>0.23999999999796273</v>
      </c>
      <c r="Y57" s="63">
        <f t="shared" si="2"/>
        <v>0.23999999999796273</v>
      </c>
      <c r="Z57" s="63">
        <f t="shared" si="2"/>
        <v>0.23999999999796273</v>
      </c>
      <c r="AA57" s="63">
        <f t="shared" si="2"/>
        <v>0.23999999999796273</v>
      </c>
      <c r="AB57" s="63">
        <f t="shared" si="2"/>
        <v>0.23999999999796273</v>
      </c>
      <c r="AC57" s="63">
        <f t="shared" si="2"/>
        <v>0.23999999999796273</v>
      </c>
      <c r="AD57" s="63">
        <f t="shared" si="2"/>
        <v>0.23999999999796273</v>
      </c>
      <c r="AE57" s="63">
        <f t="shared" si="2"/>
        <v>0.23999999999796273</v>
      </c>
      <c r="AF57" s="63">
        <f t="shared" si="2"/>
        <v>0.23999999999796273</v>
      </c>
      <c r="AG57" s="63">
        <f t="shared" si="2"/>
        <v>0.23999999999796273</v>
      </c>
      <c r="AH57" s="63">
        <f t="shared" si="2"/>
        <v>0.23999999999796273</v>
      </c>
      <c r="AI57" s="63">
        <f t="shared" si="2"/>
        <v>0.23999999999796273</v>
      </c>
      <c r="AJ57" s="63">
        <f t="shared" si="2"/>
        <v>0.23999999999796273</v>
      </c>
      <c r="AK57" s="63">
        <f t="shared" si="2"/>
        <v>0.23999999999796273</v>
      </c>
      <c r="AL57" s="63">
        <f t="shared" si="2"/>
        <v>0.23999999999796273</v>
      </c>
      <c r="AM57" s="63">
        <f t="shared" si="2"/>
        <v>0.23999999999796273</v>
      </c>
      <c r="AN57" s="63">
        <f t="shared" si="2"/>
        <v>0.23999999999796273</v>
      </c>
      <c r="AO57" s="63">
        <f t="shared" si="2"/>
        <v>0.23999999999796273</v>
      </c>
      <c r="AP57" s="63">
        <f t="shared" si="2"/>
        <v>0.23999999999796273</v>
      </c>
      <c r="AQ57" s="63">
        <f t="shared" si="2"/>
        <v>0.23999999999796273</v>
      </c>
      <c r="AR57" s="63">
        <f t="shared" si="2"/>
        <v>0.23999999999796273</v>
      </c>
      <c r="AS57" s="63">
        <f t="shared" si="2"/>
        <v>0.23999999999796273</v>
      </c>
    </row>
    <row r="58" spans="1:67" ht="12.75" customHeight="1" x14ac:dyDescent="0.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row>
    <row r="59" spans="1:67" ht="12.75" customHeight="1" outlineLevel="1" x14ac:dyDescent="0.2">
      <c r="A59" s="68" t="s">
        <v>139</v>
      </c>
      <c r="B59" t="s">
        <v>49</v>
      </c>
      <c r="C59" s="69">
        <f>C57+C53+C49</f>
        <v>13449381.560000001</v>
      </c>
      <c r="D59" s="69">
        <f t="shared" ref="D59:U59" si="3">D57+D53+D49</f>
        <v>13449381.560000001</v>
      </c>
      <c r="E59" s="69">
        <f t="shared" si="3"/>
        <v>12699476.690000003</v>
      </c>
      <c r="F59" s="69">
        <f t="shared" si="3"/>
        <v>12699476.690000003</v>
      </c>
      <c r="G59" s="69">
        <f t="shared" si="3"/>
        <v>12699476.690000003</v>
      </c>
      <c r="H59" s="69">
        <f t="shared" si="3"/>
        <v>11379400.280000001</v>
      </c>
      <c r="I59" s="69">
        <f t="shared" si="3"/>
        <v>11379400.280000001</v>
      </c>
      <c r="J59" s="69">
        <f t="shared" si="3"/>
        <v>11379400.280000001</v>
      </c>
      <c r="K59" s="69">
        <f t="shared" si="3"/>
        <v>10445099.319999998</v>
      </c>
      <c r="L59" s="69">
        <f t="shared" si="3"/>
        <v>10445099.319999998</v>
      </c>
      <c r="M59" s="69">
        <f t="shared" si="3"/>
        <v>10376588.710000001</v>
      </c>
      <c r="N59" s="69">
        <f t="shared" si="3"/>
        <v>8974385.7800000012</v>
      </c>
      <c r="O59" s="69">
        <f t="shared" si="3"/>
        <v>8974385.7800000012</v>
      </c>
      <c r="P59" s="69">
        <f t="shared" si="3"/>
        <v>8974385.7800000012</v>
      </c>
      <c r="Q59" s="69">
        <f t="shared" si="3"/>
        <v>9450374.6400000025</v>
      </c>
      <c r="R59" s="69">
        <f t="shared" si="3"/>
        <v>9450374.6400000025</v>
      </c>
      <c r="S59" s="69">
        <f t="shared" si="3"/>
        <v>9450374.6400000025</v>
      </c>
      <c r="T59" s="69">
        <f t="shared" si="3"/>
        <v>9572154.9800000023</v>
      </c>
      <c r="U59" s="69">
        <f t="shared" si="3"/>
        <v>9572154.9800000023</v>
      </c>
      <c r="V59" s="69"/>
      <c r="W59" s="69">
        <v>9572154.9800000023</v>
      </c>
      <c r="X59" s="69">
        <v>9793836.4674805719</v>
      </c>
      <c r="Y59" s="69">
        <v>9805376.9955621716</v>
      </c>
      <c r="Z59" s="69">
        <v>9816917.5236437712</v>
      </c>
      <c r="AA59" s="69">
        <v>9828458.0517253708</v>
      </c>
      <c r="AB59" s="69">
        <v>9837657.1145038698</v>
      </c>
      <c r="AC59" s="69">
        <v>9846856.1772823688</v>
      </c>
      <c r="AD59" s="69">
        <v>9856055.2400608696</v>
      </c>
      <c r="AE59" s="69">
        <v>9865254.3028393704</v>
      </c>
      <c r="AF59" s="69">
        <v>9874453.3656178694</v>
      </c>
      <c r="AG59" s="69">
        <v>9883652.4283963684</v>
      </c>
      <c r="AH59" s="69">
        <v>9892851.4911748692</v>
      </c>
      <c r="AI59" s="69">
        <v>9902050.5539533701</v>
      </c>
      <c r="AJ59" s="69">
        <v>9911249.6167318691</v>
      </c>
      <c r="AK59" s="69">
        <v>9920448.679510368</v>
      </c>
      <c r="AL59" s="69">
        <v>9929647.7422888689</v>
      </c>
      <c r="AM59" s="69">
        <v>9938846.8050673697</v>
      </c>
      <c r="AN59" s="69">
        <v>9937988.8331945185</v>
      </c>
      <c r="AO59" s="69">
        <v>9937130.8613216672</v>
      </c>
      <c r="AP59" s="69">
        <v>9936272.8894488178</v>
      </c>
      <c r="AQ59" s="69">
        <v>9935414.9175759684</v>
      </c>
      <c r="AR59" s="69">
        <v>9934556.9457031172</v>
      </c>
      <c r="AS59" s="69">
        <v>9933698.9738302659</v>
      </c>
    </row>
    <row r="60" spans="1:67" ht="12.75" customHeight="1" outlineLevel="1" x14ac:dyDescent="0.2">
      <c r="A60" s="68" t="s">
        <v>140</v>
      </c>
      <c r="C60" s="70">
        <v>-343239.77</v>
      </c>
      <c r="D60" s="70">
        <v>-343239.77</v>
      </c>
      <c r="E60" s="70">
        <v>-343239.77</v>
      </c>
      <c r="F60" s="70">
        <v>-343239.77</v>
      </c>
      <c r="G60" s="70">
        <v>-343239.77</v>
      </c>
      <c r="H60" s="70">
        <v>-343239.77</v>
      </c>
      <c r="I60" s="70">
        <v>-343239.77</v>
      </c>
      <c r="J60" s="70">
        <v>-343239.77</v>
      </c>
      <c r="K60" s="70">
        <v>-361618.24</v>
      </c>
      <c r="L60" s="70">
        <v>-361618.24</v>
      </c>
      <c r="M60" s="70">
        <v>-361618.24</v>
      </c>
      <c r="N60" s="70">
        <v>-361618.24</v>
      </c>
      <c r="O60" s="70">
        <v>-361618.24</v>
      </c>
      <c r="P60" s="70">
        <v>-361618.24</v>
      </c>
      <c r="Q60" s="70">
        <v>-361618.24</v>
      </c>
      <c r="R60" s="70">
        <v>-361618.24</v>
      </c>
      <c r="S60" s="70">
        <v>-361618.24</v>
      </c>
      <c r="T60" s="70">
        <v>-361618.24</v>
      </c>
      <c r="U60" s="70">
        <v>-361618.24</v>
      </c>
      <c r="V60" s="70"/>
      <c r="W60" s="70">
        <v>-361618.24</v>
      </c>
      <c r="X60" s="70">
        <v>-361618.24</v>
      </c>
      <c r="Y60" s="70">
        <v>-361618.24</v>
      </c>
      <c r="Z60" s="70">
        <v>-361618.24</v>
      </c>
      <c r="AA60" s="70">
        <v>-361618.24</v>
      </c>
      <c r="AB60" s="70">
        <v>-361618.24</v>
      </c>
      <c r="AC60" s="70">
        <v>-361618.24</v>
      </c>
      <c r="AD60" s="70">
        <v>-361618.24</v>
      </c>
      <c r="AE60" s="70">
        <v>-361618.24</v>
      </c>
      <c r="AF60" s="70">
        <v>-361618.24</v>
      </c>
      <c r="AG60" s="70">
        <v>-361618.24</v>
      </c>
      <c r="AH60" s="70">
        <v>-361618.24</v>
      </c>
      <c r="AI60" s="70">
        <v>-361618.24</v>
      </c>
      <c r="AJ60" s="70">
        <v>-361618.24</v>
      </c>
      <c r="AK60" s="70">
        <v>-361618.24</v>
      </c>
      <c r="AL60" s="70">
        <v>-361618.24</v>
      </c>
      <c r="AM60" s="70">
        <v>-361618.24</v>
      </c>
      <c r="AN60" s="70">
        <v>-361618.24</v>
      </c>
      <c r="AO60" s="70">
        <v>-361618.24</v>
      </c>
      <c r="AP60" s="70">
        <v>-361618.24</v>
      </c>
      <c r="AQ60" s="70">
        <v>-361618.24</v>
      </c>
      <c r="AR60" s="70">
        <v>-361618.24</v>
      </c>
      <c r="AS60" s="70">
        <v>-361618.24</v>
      </c>
    </row>
    <row r="61" spans="1:67" ht="12.75" customHeight="1" outlineLevel="1" x14ac:dyDescent="0.2">
      <c r="A61" s="68" t="s">
        <v>141</v>
      </c>
      <c r="C61" s="71">
        <v>-2326.9899999978952</v>
      </c>
      <c r="D61" s="71">
        <v>-2326.9899999978952</v>
      </c>
      <c r="E61" s="71">
        <v>39215.010000002105</v>
      </c>
      <c r="F61" s="71">
        <v>39215.010000002105</v>
      </c>
      <c r="G61" s="71">
        <v>39215.010000002105</v>
      </c>
      <c r="H61" s="71">
        <v>39215.010000009555</v>
      </c>
      <c r="I61" s="71">
        <v>39215.010000009555</v>
      </c>
      <c r="J61" s="71">
        <v>39215.010000009555</v>
      </c>
      <c r="K61" s="71">
        <v>39215.000000005355</v>
      </c>
      <c r="L61" s="71">
        <v>39215.000000005355</v>
      </c>
      <c r="M61" s="71">
        <v>-2298.2299999913666</v>
      </c>
      <c r="N61" s="71">
        <v>-2298.2299999988172</v>
      </c>
      <c r="O61" s="71">
        <v>-2298.2299999988172</v>
      </c>
      <c r="P61" s="71">
        <v>-2298.2299999988172</v>
      </c>
      <c r="Q61" s="71">
        <v>-2326.9899999892805</v>
      </c>
      <c r="R61" s="71">
        <v>-2326.9899999892805</v>
      </c>
      <c r="S61" s="71">
        <v>-2326.9899999892805</v>
      </c>
      <c r="T61" s="71">
        <v>-2326.9899999818299</v>
      </c>
      <c r="U61" s="71">
        <v>-2326.9899999818299</v>
      </c>
      <c r="V61" s="71"/>
      <c r="W61" s="71">
        <v>-2326.9899999818299</v>
      </c>
      <c r="X61" s="71">
        <v>-2326.9899999818299</v>
      </c>
      <c r="Y61" s="71">
        <v>-2326.9899999818299</v>
      </c>
      <c r="Z61" s="71">
        <v>-2326.9899999818299</v>
      </c>
      <c r="AA61" s="71">
        <v>-2326.9899999818299</v>
      </c>
      <c r="AB61" s="71">
        <v>-2326.9899999818299</v>
      </c>
      <c r="AC61" s="71">
        <v>-2326.9899999818299</v>
      </c>
      <c r="AD61" s="71">
        <v>-2326.9899999818299</v>
      </c>
      <c r="AE61" s="71">
        <v>-2326.9899999818299</v>
      </c>
      <c r="AF61" s="71">
        <v>-2326.9899999818299</v>
      </c>
      <c r="AG61" s="71">
        <v>-2326.9899999818299</v>
      </c>
      <c r="AH61" s="71">
        <v>-2326.9899999818299</v>
      </c>
      <c r="AI61" s="71">
        <v>-2326.9899999818299</v>
      </c>
      <c r="AJ61" s="71">
        <v>-2326.9899999818299</v>
      </c>
      <c r="AK61" s="71">
        <v>-2326.9899999818299</v>
      </c>
      <c r="AL61" s="71">
        <v>-2326.9899999818299</v>
      </c>
      <c r="AM61" s="71">
        <v>-2326.9899999818299</v>
      </c>
      <c r="AN61" s="71">
        <v>-2326.9899999818299</v>
      </c>
      <c r="AO61" s="71">
        <v>-2326.9899999818299</v>
      </c>
      <c r="AP61" s="71">
        <v>-2326.9899999818299</v>
      </c>
      <c r="AQ61" s="71">
        <v>-2326.9899999818299</v>
      </c>
      <c r="AR61" s="71">
        <v>-2326.9899999818299</v>
      </c>
      <c r="AS61" s="71">
        <v>-2326.9899999818299</v>
      </c>
    </row>
    <row r="62" spans="1:67" s="55" customFormat="1" ht="12.75" customHeight="1" outlineLevel="1" x14ac:dyDescent="0.2">
      <c r="A62" s="72" t="s">
        <v>31</v>
      </c>
      <c r="C62" s="73">
        <f t="shared" ref="C62:AS62" si="4">SUM(C57,C53,C21:C48,C20,C17:C19,C16,C14:C15)+SUM(C60:C61)</f>
        <v>13103814.800000004</v>
      </c>
      <c r="D62" s="73">
        <f t="shared" si="4"/>
        <v>13103814.800000004</v>
      </c>
      <c r="E62" s="73">
        <f t="shared" si="4"/>
        <v>12395451.930000003</v>
      </c>
      <c r="F62" s="73">
        <f t="shared" si="4"/>
        <v>12395451.930000003</v>
      </c>
      <c r="G62" s="73">
        <f t="shared" si="4"/>
        <v>12395451.930000003</v>
      </c>
      <c r="H62" s="73">
        <f t="shared" si="4"/>
        <v>11075375.520000009</v>
      </c>
      <c r="I62" s="73">
        <f t="shared" si="4"/>
        <v>11075375.520000009</v>
      </c>
      <c r="J62" s="73">
        <f t="shared" si="4"/>
        <v>11075375.520000009</v>
      </c>
      <c r="K62" s="73">
        <f t="shared" si="4"/>
        <v>10122696.080000004</v>
      </c>
      <c r="L62" s="73">
        <f t="shared" si="4"/>
        <v>10122696.080000004</v>
      </c>
      <c r="M62" s="73">
        <f t="shared" si="4"/>
        <v>10012672.240000008</v>
      </c>
      <c r="N62" s="73">
        <f t="shared" si="4"/>
        <v>8610469.3100000024</v>
      </c>
      <c r="O62" s="73">
        <f t="shared" si="4"/>
        <v>8610469.3100000024</v>
      </c>
      <c r="P62" s="73">
        <f t="shared" si="4"/>
        <v>8610469.3100000024</v>
      </c>
      <c r="Q62" s="73">
        <f t="shared" si="4"/>
        <v>9086429.4100000095</v>
      </c>
      <c r="R62" s="73">
        <f t="shared" si="4"/>
        <v>9086429.4100000095</v>
      </c>
      <c r="S62" s="73">
        <f t="shared" si="4"/>
        <v>9086429.4100000095</v>
      </c>
      <c r="T62" s="73">
        <f t="shared" si="4"/>
        <v>9208209.7500000186</v>
      </c>
      <c r="U62" s="73">
        <f t="shared" si="4"/>
        <v>9208209.7500000186</v>
      </c>
      <c r="V62" s="73">
        <f t="shared" si="4"/>
        <v>0</v>
      </c>
      <c r="W62" s="73">
        <f t="shared" si="4"/>
        <v>9208209.7500000186</v>
      </c>
      <c r="X62" s="73">
        <f t="shared" si="4"/>
        <v>9429891.2374805883</v>
      </c>
      <c r="Y62" s="73">
        <f t="shared" si="4"/>
        <v>9441431.7655621879</v>
      </c>
      <c r="Z62" s="73">
        <f t="shared" si="4"/>
        <v>9452972.2936437875</v>
      </c>
      <c r="AA62" s="73">
        <f t="shared" si="4"/>
        <v>9464512.8217253871</v>
      </c>
      <c r="AB62" s="73">
        <f t="shared" si="4"/>
        <v>9473711.8845038861</v>
      </c>
      <c r="AC62" s="73">
        <f t="shared" si="4"/>
        <v>9482910.9472823851</v>
      </c>
      <c r="AD62" s="73">
        <f t="shared" si="4"/>
        <v>9492110.0100608859</v>
      </c>
      <c r="AE62" s="73">
        <f t="shared" si="4"/>
        <v>9501309.0728393868</v>
      </c>
      <c r="AF62" s="73">
        <f t="shared" si="4"/>
        <v>9510508.1356178857</v>
      </c>
      <c r="AG62" s="73">
        <f t="shared" si="4"/>
        <v>9519707.1983963847</v>
      </c>
      <c r="AH62" s="73">
        <f t="shared" si="4"/>
        <v>9528906.2611748856</v>
      </c>
      <c r="AI62" s="73">
        <f t="shared" si="4"/>
        <v>9538105.3239533864</v>
      </c>
      <c r="AJ62" s="73">
        <f t="shared" si="4"/>
        <v>9547304.3867318854</v>
      </c>
      <c r="AK62" s="73">
        <f t="shared" si="4"/>
        <v>9556503.4495103844</v>
      </c>
      <c r="AL62" s="73">
        <f t="shared" si="4"/>
        <v>9565702.5122888852</v>
      </c>
      <c r="AM62" s="73">
        <f t="shared" si="4"/>
        <v>9574901.575067386</v>
      </c>
      <c r="AN62" s="73">
        <f t="shared" si="4"/>
        <v>9574043.6031945348</v>
      </c>
      <c r="AO62" s="73">
        <f t="shared" si="4"/>
        <v>9573185.6313216835</v>
      </c>
      <c r="AP62" s="73">
        <f t="shared" si="4"/>
        <v>9572327.6594488341</v>
      </c>
      <c r="AQ62" s="73">
        <f t="shared" si="4"/>
        <v>9571469.6875759847</v>
      </c>
      <c r="AR62" s="73">
        <f t="shared" si="4"/>
        <v>9570611.7157031335</v>
      </c>
      <c r="AS62" s="73">
        <f t="shared" si="4"/>
        <v>9569753.7438302822</v>
      </c>
    </row>
    <row r="63" spans="1:67" ht="12.75" customHeight="1" outlineLevel="1" x14ac:dyDescent="0.2">
      <c r="A63" s="72"/>
      <c r="C63" s="74">
        <f>C62-'136(a) WPB-6'!F51</f>
        <v>0</v>
      </c>
      <c r="D63" s="74">
        <f>D62-'136(a) WPB-6'!G51</f>
        <v>0</v>
      </c>
      <c r="E63" s="74">
        <f>E62-'136(a) WPB-6'!H51</f>
        <v>0</v>
      </c>
      <c r="F63" s="74">
        <f>F62-'136(a) WPB-6'!I51</f>
        <v>0</v>
      </c>
      <c r="G63" s="74">
        <f>G62-'136(a) WPB-6'!J51</f>
        <v>0</v>
      </c>
      <c r="H63" s="74">
        <f>H62-'136(a) WPB-6'!K51</f>
        <v>0</v>
      </c>
      <c r="I63" s="74">
        <f>I62-'136(a) WPB-6'!L51</f>
        <v>0</v>
      </c>
      <c r="J63" s="74">
        <f>J62-'136(a) WPB-6'!N51</f>
        <v>0</v>
      </c>
      <c r="K63" s="74">
        <f>K62-'136(a) WPB-6'!O51</f>
        <v>0</v>
      </c>
      <c r="L63" s="74">
        <f>L62-'136(a) WPB-6'!P51</f>
        <v>0</v>
      </c>
      <c r="M63" s="74">
        <f>M62-'136(a) WPB-6'!Q51</f>
        <v>2.0489096641540527E-8</v>
      </c>
      <c r="N63" s="74">
        <f>N62-'136(a) WPB-6'!R51</f>
        <v>0</v>
      </c>
      <c r="O63" s="74">
        <f>O62-'136(a) WPB-6'!S51</f>
        <v>0</v>
      </c>
      <c r="P63" s="74">
        <f>P62-'136(a) WPB-6'!T51</f>
        <v>0</v>
      </c>
      <c r="Q63" s="74">
        <f>Q62-'136(a) WPB-6'!U51</f>
        <v>0</v>
      </c>
      <c r="R63" s="74">
        <f>R62-'136(a) WPB-6'!V51</f>
        <v>0</v>
      </c>
      <c r="S63" s="74">
        <f>S62-'136(a) WPB-6'!W51</f>
        <v>0</v>
      </c>
      <c r="T63" s="74">
        <f>T62-'136(a) WPB-6'!X51</f>
        <v>0</v>
      </c>
      <c r="U63" s="74">
        <f>U62-'136(a) WPB-6'!Y51</f>
        <v>0</v>
      </c>
      <c r="V63" s="69"/>
      <c r="W63" s="74">
        <v>-1.0037975050508976</v>
      </c>
      <c r="X63" s="74">
        <v>-1.0037975050508976</v>
      </c>
      <c r="Y63" s="74">
        <v>-1.0037975050508976</v>
      </c>
      <c r="Z63" s="74">
        <v>-1.0037975050508976</v>
      </c>
      <c r="AA63" s="74">
        <v>-1.0037975050508976</v>
      </c>
      <c r="AB63" s="74">
        <v>-1.0037975031882524</v>
      </c>
      <c r="AC63" s="74">
        <v>-1.0037975013256073</v>
      </c>
      <c r="AD63" s="74">
        <v>-1.0037975013256073</v>
      </c>
      <c r="AE63" s="74">
        <v>-1.0037975013256073</v>
      </c>
      <c r="AF63" s="74">
        <v>-1.0037974994629622</v>
      </c>
      <c r="AG63" s="74">
        <v>-1.003797497600317</v>
      </c>
      <c r="AH63" s="74">
        <v>-1.003797497600317</v>
      </c>
      <c r="AI63" s="74">
        <v>-1.003797497600317</v>
      </c>
      <c r="AJ63" s="74">
        <v>-1.0037974957376719</v>
      </c>
      <c r="AK63" s="74">
        <v>-1.0037974938750267</v>
      </c>
      <c r="AL63" s="74">
        <v>-1.0037974938750267</v>
      </c>
      <c r="AM63" s="74">
        <v>-1.0037974938750267</v>
      </c>
      <c r="AN63" s="74">
        <v>-1.0037974920123816</v>
      </c>
      <c r="AO63" s="74">
        <v>-1.0037974901497364</v>
      </c>
      <c r="AP63" s="74">
        <v>-1.0037974901497364</v>
      </c>
      <c r="AQ63" s="74">
        <v>-1.0037974901497364</v>
      </c>
      <c r="AR63" s="74">
        <v>-1.0037974882870913</v>
      </c>
      <c r="AS63" s="74">
        <v>-1.0037974864244461</v>
      </c>
    </row>
    <row r="64" spans="1:67" s="47" customFormat="1" ht="12.6" customHeight="1" x14ac:dyDescent="0.2">
      <c r="A64"/>
      <c r="B64"/>
      <c r="C64"/>
      <c r="D64"/>
      <c r="E64"/>
      <c r="F64"/>
      <c r="G64"/>
      <c r="H64"/>
      <c r="I64"/>
      <c r="J64"/>
      <c r="K64"/>
      <c r="L64"/>
      <c r="M64"/>
      <c r="N64"/>
      <c r="O64"/>
      <c r="P64"/>
      <c r="Q64"/>
      <c r="R64"/>
      <c r="S64"/>
      <c r="T64"/>
      <c r="U64" s="75"/>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row>
    <row r="65" spans="1:67" s="47" customFormat="1" ht="12.6" customHeight="1" x14ac:dyDescent="0.2">
      <c r="A65" t="s">
        <v>49</v>
      </c>
      <c r="B65" t="s">
        <v>49</v>
      </c>
      <c r="C65"/>
      <c r="D65"/>
      <c r="E65"/>
      <c r="F65"/>
      <c r="G65"/>
      <c r="H65"/>
      <c r="I65"/>
      <c r="J65"/>
      <c r="K65"/>
      <c r="L65" t="s">
        <v>49</v>
      </c>
      <c r="M65"/>
      <c r="N65"/>
      <c r="O65"/>
      <c r="P65"/>
      <c r="Q65"/>
      <c r="R65"/>
      <c r="S65"/>
      <c r="T65"/>
      <c r="U65" s="54"/>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row>
    <row r="66" spans="1:67" ht="12.75" customHeight="1" outlineLevel="1" x14ac:dyDescent="0.2">
      <c r="A66" s="68"/>
    </row>
    <row r="67" spans="1:67" ht="12.75" customHeight="1" x14ac:dyDescent="0.2">
      <c r="A67" t="s">
        <v>142</v>
      </c>
      <c r="B67" s="63" t="s">
        <v>143</v>
      </c>
      <c r="L67" t="s">
        <v>49</v>
      </c>
    </row>
    <row r="68" spans="1:67" ht="12.75" customHeight="1" outlineLevel="1" x14ac:dyDescent="0.2">
      <c r="A68" s="64" t="s">
        <v>144</v>
      </c>
      <c r="B68" s="63" t="s">
        <v>145</v>
      </c>
      <c r="C68" s="63">
        <v>-118738.15000000001</v>
      </c>
      <c r="D68" s="63">
        <v>-118738.15000000001</v>
      </c>
      <c r="E68" s="63">
        <v>-113447.84000000001</v>
      </c>
      <c r="F68" s="63">
        <v>-113447.84000000001</v>
      </c>
      <c r="G68" s="63">
        <v>-113447.84000000001</v>
      </c>
      <c r="H68" s="63">
        <v>-108157.5</v>
      </c>
      <c r="I68" s="63">
        <v>-108157.5</v>
      </c>
      <c r="J68" s="63">
        <v>-108157.5</v>
      </c>
      <c r="K68" s="63">
        <v>-102867.16</v>
      </c>
      <c r="L68" s="63">
        <v>-102867.16</v>
      </c>
      <c r="M68" s="63">
        <v>-99340.26999999999</v>
      </c>
      <c r="N68" s="63">
        <v>-97558.22</v>
      </c>
      <c r="O68" s="63">
        <v>-97558.22</v>
      </c>
      <c r="P68" s="63">
        <v>-97558.22</v>
      </c>
      <c r="Q68" s="63">
        <v>-92431.53</v>
      </c>
      <c r="R68" s="63">
        <v>-92431.53</v>
      </c>
      <c r="S68" s="63">
        <v>-92431.53</v>
      </c>
      <c r="T68" s="63">
        <v>-87304.840000000011</v>
      </c>
      <c r="U68" s="63">
        <v>-87304.840000000011</v>
      </c>
      <c r="V68" s="63"/>
      <c r="W68" s="63">
        <v>-87304.840000000011</v>
      </c>
      <c r="X68" s="63">
        <v>-85520.880563247687</v>
      </c>
      <c r="Y68" s="63">
        <v>-83736.921126495363</v>
      </c>
      <c r="Z68" s="63">
        <v>-81986.112092693031</v>
      </c>
      <c r="AA68" s="63">
        <v>-80268.453461840705</v>
      </c>
      <c r="AB68" s="63">
        <v>-78550.79483098838</v>
      </c>
      <c r="AC68" s="63">
        <v>-76833.136200136054</v>
      </c>
      <c r="AD68" s="63">
        <v>-75115.477569283728</v>
      </c>
      <c r="AE68" s="63">
        <v>-73397.818938431403</v>
      </c>
      <c r="AF68" s="63">
        <v>-71680.160307579077</v>
      </c>
      <c r="AG68" s="63">
        <v>-69962.501676726752</v>
      </c>
      <c r="AH68" s="63">
        <v>-68244.843045874426</v>
      </c>
      <c r="AI68" s="63">
        <v>-66527.1844150221</v>
      </c>
      <c r="AJ68" s="63">
        <v>-64809.525784169768</v>
      </c>
      <c r="AK68" s="63">
        <v>-63091.867153317435</v>
      </c>
      <c r="AL68" s="63">
        <v>-61374.208522465102</v>
      </c>
      <c r="AM68" s="63">
        <v>-59656.549891612769</v>
      </c>
      <c r="AN68" s="63">
        <v>-58500.900676687517</v>
      </c>
      <c r="AO68" s="63">
        <v>-57345.251461762266</v>
      </c>
      <c r="AP68" s="63">
        <v>-56189.602246837014</v>
      </c>
      <c r="AQ68" s="63">
        <v>-55033.953031911762</v>
      </c>
      <c r="AR68" s="63">
        <v>-53878.30381698651</v>
      </c>
      <c r="AS68" s="63">
        <v>-52722.654602061259</v>
      </c>
    </row>
    <row r="69" spans="1:67" ht="12.75" customHeight="1" outlineLevel="1" x14ac:dyDescent="0.2">
      <c r="A69" s="64" t="s">
        <v>146</v>
      </c>
      <c r="B69" s="63" t="s">
        <v>147</v>
      </c>
      <c r="C69" s="63">
        <v>736328.85</v>
      </c>
      <c r="D69" s="63">
        <v>736328.85</v>
      </c>
      <c r="E69" s="63">
        <v>352668.62999999995</v>
      </c>
      <c r="F69" s="63">
        <v>352668.62999999995</v>
      </c>
      <c r="G69" s="63">
        <v>352668.62999999995</v>
      </c>
      <c r="H69" s="63">
        <v>649267.78999999992</v>
      </c>
      <c r="I69" s="63">
        <v>649267.78999999992</v>
      </c>
      <c r="J69" s="63">
        <v>649267.78999999992</v>
      </c>
      <c r="K69" s="63">
        <v>-1258024.3</v>
      </c>
      <c r="L69" s="63">
        <v>-1258024.3</v>
      </c>
      <c r="M69" s="63">
        <v>-3790079.5600000005</v>
      </c>
      <c r="N69" s="63">
        <v>-3772663.23</v>
      </c>
      <c r="O69" s="63">
        <v>-3772663.23</v>
      </c>
      <c r="P69" s="63">
        <v>-3772663.23</v>
      </c>
      <c r="Q69" s="63">
        <v>-605337.81000000017</v>
      </c>
      <c r="R69" s="63">
        <v>-605337.81000000017</v>
      </c>
      <c r="S69" s="63">
        <v>-605337.81000000017</v>
      </c>
      <c r="T69" s="63">
        <v>-358899.7</v>
      </c>
      <c r="U69" s="63">
        <v>-358899.7</v>
      </c>
      <c r="V69" s="63"/>
      <c r="W69" s="63">
        <v>-358899.7</v>
      </c>
      <c r="X69" s="63">
        <v>-358899.7</v>
      </c>
      <c r="Y69" s="63">
        <v>-358899.7</v>
      </c>
      <c r="Z69" s="63">
        <v>-358899.7</v>
      </c>
      <c r="AA69" s="63">
        <v>-358899.7</v>
      </c>
      <c r="AB69" s="63">
        <v>-358899.7</v>
      </c>
      <c r="AC69" s="63">
        <v>-358899.7</v>
      </c>
      <c r="AD69" s="63">
        <v>-358899.7</v>
      </c>
      <c r="AE69" s="63">
        <v>-358899.7</v>
      </c>
      <c r="AF69" s="63">
        <v>-358899.7</v>
      </c>
      <c r="AG69" s="63">
        <v>-358899.7</v>
      </c>
      <c r="AH69" s="63">
        <v>-358899.7</v>
      </c>
      <c r="AI69" s="63">
        <v>-358899.7</v>
      </c>
      <c r="AJ69" s="63">
        <v>-358899.7</v>
      </c>
      <c r="AK69" s="63">
        <v>-358899.7</v>
      </c>
      <c r="AL69" s="63">
        <v>-358899.7</v>
      </c>
      <c r="AM69" s="63">
        <v>-358899.7</v>
      </c>
      <c r="AN69" s="63">
        <v>-358899.7</v>
      </c>
      <c r="AO69" s="63">
        <v>-358899.7</v>
      </c>
      <c r="AP69" s="63">
        <v>-358899.7</v>
      </c>
      <c r="AQ69" s="63">
        <v>-358899.7</v>
      </c>
      <c r="AR69" s="63">
        <v>-358899.7</v>
      </c>
      <c r="AS69" s="63">
        <v>-358899.7</v>
      </c>
    </row>
    <row r="70" spans="1:67" ht="12.75" customHeight="1" outlineLevel="1" x14ac:dyDescent="0.2">
      <c r="A70" s="64" t="s">
        <v>148</v>
      </c>
      <c r="B70" s="63" t="s">
        <v>149</v>
      </c>
      <c r="C70" s="63">
        <v>0.5</v>
      </c>
      <c r="D70" s="63">
        <v>0.5</v>
      </c>
      <c r="E70" s="63">
        <v>0.5</v>
      </c>
      <c r="F70" s="63">
        <v>0.5</v>
      </c>
      <c r="G70" s="63">
        <v>0.5</v>
      </c>
      <c r="H70" s="63">
        <v>0.5</v>
      </c>
      <c r="I70" s="63">
        <v>0.5</v>
      </c>
      <c r="J70" s="63">
        <v>0.5</v>
      </c>
      <c r="K70" s="63">
        <v>0.5</v>
      </c>
      <c r="L70" s="63">
        <v>0.5</v>
      </c>
      <c r="M70" s="63">
        <v>0.5</v>
      </c>
      <c r="N70" s="63">
        <v>0.5</v>
      </c>
      <c r="O70" s="63">
        <v>0.5</v>
      </c>
      <c r="P70" s="63">
        <v>0.5</v>
      </c>
      <c r="Q70" s="63">
        <v>0.5</v>
      </c>
      <c r="R70" s="63">
        <v>0.5</v>
      </c>
      <c r="S70" s="63">
        <v>0.5</v>
      </c>
      <c r="T70" s="63">
        <v>0.5</v>
      </c>
      <c r="U70" s="63">
        <v>0.5</v>
      </c>
      <c r="V70" s="63"/>
      <c r="W70" s="63">
        <v>0.5</v>
      </c>
      <c r="X70" s="63">
        <v>0.5</v>
      </c>
      <c r="Y70" s="63">
        <v>0.5</v>
      </c>
      <c r="Z70" s="63">
        <v>0.5</v>
      </c>
      <c r="AA70" s="63">
        <v>0.5</v>
      </c>
      <c r="AB70" s="63">
        <v>0.5</v>
      </c>
      <c r="AC70" s="63">
        <v>0.5</v>
      </c>
      <c r="AD70" s="63">
        <v>0.5</v>
      </c>
      <c r="AE70" s="63">
        <v>0.5</v>
      </c>
      <c r="AF70" s="63">
        <v>0.5</v>
      </c>
      <c r="AG70" s="63">
        <v>0.5</v>
      </c>
      <c r="AH70" s="63">
        <v>0.5</v>
      </c>
      <c r="AI70" s="63">
        <v>0.5</v>
      </c>
      <c r="AJ70" s="63">
        <v>0.5</v>
      </c>
      <c r="AK70" s="63">
        <v>0.5</v>
      </c>
      <c r="AL70" s="63">
        <v>0.5</v>
      </c>
      <c r="AM70" s="63">
        <v>0.5</v>
      </c>
      <c r="AN70" s="63">
        <v>0.5</v>
      </c>
      <c r="AO70" s="63">
        <v>0.5</v>
      </c>
      <c r="AP70" s="63">
        <v>0.5</v>
      </c>
      <c r="AQ70" s="63">
        <v>0.5</v>
      </c>
      <c r="AR70" s="63">
        <v>0.5</v>
      </c>
      <c r="AS70" s="63">
        <v>0.5</v>
      </c>
    </row>
    <row r="71" spans="1:67" ht="12.75" customHeight="1" outlineLevel="1" x14ac:dyDescent="0.2">
      <c r="A71" s="64" t="s">
        <v>150</v>
      </c>
      <c r="B71" s="63" t="s">
        <v>151</v>
      </c>
      <c r="C71" s="63">
        <v>108130.13999999998</v>
      </c>
      <c r="D71" s="63">
        <v>108130.13999999998</v>
      </c>
      <c r="E71" s="63">
        <v>108130.13999999998</v>
      </c>
      <c r="F71" s="63">
        <v>108130.13999999998</v>
      </c>
      <c r="G71" s="63">
        <v>108130.13999999998</v>
      </c>
      <c r="H71" s="63">
        <v>108130.13999999998</v>
      </c>
      <c r="I71" s="63">
        <v>108130.13999999998</v>
      </c>
      <c r="J71" s="63">
        <v>108130.13999999998</v>
      </c>
      <c r="K71" s="63">
        <v>108130.13999999998</v>
      </c>
      <c r="L71" s="63">
        <v>108130.13999999998</v>
      </c>
      <c r="M71" s="63">
        <v>108130.13999999998</v>
      </c>
      <c r="N71" s="63">
        <v>0</v>
      </c>
      <c r="O71" s="63">
        <v>0</v>
      </c>
      <c r="P71" s="63">
        <v>0</v>
      </c>
      <c r="Q71" s="63">
        <v>0</v>
      </c>
      <c r="R71" s="63">
        <v>0</v>
      </c>
      <c r="S71" s="63">
        <v>0</v>
      </c>
      <c r="T71" s="63">
        <v>0</v>
      </c>
      <c r="U71" s="63">
        <v>0</v>
      </c>
      <c r="V71" s="63"/>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row>
    <row r="72" spans="1:67" s="47" customFormat="1" ht="12.75" customHeight="1" outlineLevel="1" x14ac:dyDescent="0.2">
      <c r="A72" s="64" t="s">
        <v>152</v>
      </c>
      <c r="B72" s="63" t="s">
        <v>153</v>
      </c>
      <c r="C72" s="63">
        <v>-571429.19999999995</v>
      </c>
      <c r="D72" s="63">
        <v>-571429.19999999995</v>
      </c>
      <c r="E72" s="63">
        <v>-510204.64000000007</v>
      </c>
      <c r="F72" s="63">
        <v>-510204.64000000007</v>
      </c>
      <c r="G72" s="63">
        <v>-510204.64000000007</v>
      </c>
      <c r="H72" s="63">
        <v>-448980.08999999997</v>
      </c>
      <c r="I72" s="63">
        <v>-448980.08999999997</v>
      </c>
      <c r="J72" s="63">
        <v>-448980.08999999997</v>
      </c>
      <c r="K72" s="63">
        <v>-387755.51999999996</v>
      </c>
      <c r="L72" s="63">
        <v>-387755.51999999996</v>
      </c>
      <c r="M72" s="63">
        <v>-346939.16000000003</v>
      </c>
      <c r="N72" s="63">
        <v>-326530.97000000003</v>
      </c>
      <c r="O72" s="63">
        <v>-326530.97000000003</v>
      </c>
      <c r="P72" s="63">
        <v>-326530.97000000003</v>
      </c>
      <c r="Q72" s="63">
        <v>-265306.40999999992</v>
      </c>
      <c r="R72" s="63">
        <v>-265306.40999999992</v>
      </c>
      <c r="S72" s="63">
        <v>-265306.40999999992</v>
      </c>
      <c r="T72" s="63">
        <v>-204081.86000000004</v>
      </c>
      <c r="U72" s="63">
        <v>-204081.86000000004</v>
      </c>
      <c r="V72" s="63"/>
      <c r="W72" s="63">
        <v>-204081.86000000004</v>
      </c>
      <c r="X72" s="63">
        <v>-224490.04482886288</v>
      </c>
      <c r="Y72" s="63">
        <v>-244898.22965772572</v>
      </c>
      <c r="Z72" s="63">
        <v>-265306.41448658856</v>
      </c>
      <c r="AA72" s="63">
        <v>-285714.5993154514</v>
      </c>
      <c r="AB72" s="63">
        <v>-306122.78414431424</v>
      </c>
      <c r="AC72" s="63">
        <v>-326530.96897317708</v>
      </c>
      <c r="AD72" s="63">
        <v>-346939.15380203992</v>
      </c>
      <c r="AE72" s="63">
        <v>-367347.33863090276</v>
      </c>
      <c r="AF72" s="63">
        <v>-367347.33863090276</v>
      </c>
      <c r="AG72" s="63">
        <v>-367347.33863090276</v>
      </c>
      <c r="AH72" s="63">
        <v>-367347.33863090276</v>
      </c>
      <c r="AI72" s="63">
        <v>-367347.33863090276</v>
      </c>
      <c r="AJ72" s="63">
        <v>-367347.33863090276</v>
      </c>
      <c r="AK72" s="63">
        <v>-367347.33863090276</v>
      </c>
      <c r="AL72" s="63">
        <v>-367347.33863090276</v>
      </c>
      <c r="AM72" s="63">
        <v>-367347.33863090276</v>
      </c>
      <c r="AN72" s="63">
        <v>-367347.33863090276</v>
      </c>
      <c r="AO72" s="63">
        <v>-367347.33863090276</v>
      </c>
      <c r="AP72" s="63">
        <v>-367347.33863090276</v>
      </c>
      <c r="AQ72" s="63">
        <v>-367347.33863090276</v>
      </c>
      <c r="AR72" s="63">
        <v>-367347.33863090276</v>
      </c>
      <c r="AS72" s="63">
        <v>-367347.33863090276</v>
      </c>
      <c r="AT72"/>
      <c r="AU72"/>
      <c r="AV72"/>
      <c r="AW72"/>
      <c r="AX72"/>
      <c r="AY72"/>
      <c r="AZ72"/>
      <c r="BA72"/>
      <c r="BB72"/>
      <c r="BC72"/>
      <c r="BD72"/>
      <c r="BE72"/>
      <c r="BF72"/>
      <c r="BG72"/>
      <c r="BH72"/>
      <c r="BI72"/>
      <c r="BJ72"/>
      <c r="BK72"/>
      <c r="BL72"/>
      <c r="BM72"/>
      <c r="BN72"/>
      <c r="BO72"/>
    </row>
    <row r="73" spans="1:67" s="47" customFormat="1" ht="12.75" customHeight="1" outlineLevel="1" x14ac:dyDescent="0.2">
      <c r="A73" s="64" t="s">
        <v>154</v>
      </c>
      <c r="B73" s="66" t="s">
        <v>155</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c r="AU73"/>
      <c r="AV73"/>
      <c r="AW73"/>
      <c r="AX73"/>
      <c r="AY73"/>
      <c r="AZ73"/>
      <c r="BA73"/>
      <c r="BB73"/>
      <c r="BC73"/>
      <c r="BD73"/>
      <c r="BE73"/>
      <c r="BF73"/>
      <c r="BG73"/>
      <c r="BH73"/>
      <c r="BI73"/>
      <c r="BJ73"/>
      <c r="BK73"/>
      <c r="BL73"/>
      <c r="BM73"/>
      <c r="BN73"/>
      <c r="BO73"/>
    </row>
    <row r="74" spans="1:67" s="47" customFormat="1" ht="12.75" customHeight="1" outlineLevel="1" x14ac:dyDescent="0.2">
      <c r="A74" s="64" t="s">
        <v>156</v>
      </c>
      <c r="B74" s="63" t="s">
        <v>157</v>
      </c>
      <c r="C74" s="63">
        <v>-85208.590000000011</v>
      </c>
      <c r="D74" s="63">
        <v>-85208.590000000011</v>
      </c>
      <c r="E74" s="63">
        <v>-80292.7</v>
      </c>
      <c r="F74" s="63">
        <v>-80292.7</v>
      </c>
      <c r="G74" s="63">
        <v>-80292.7</v>
      </c>
      <c r="H74" s="63">
        <v>-75376.840000000011</v>
      </c>
      <c r="I74" s="63">
        <v>-75376.840000000011</v>
      </c>
      <c r="J74" s="63">
        <v>-75376.840000000011</v>
      </c>
      <c r="K74" s="63">
        <v>-68822.320000000007</v>
      </c>
      <c r="L74" s="63">
        <v>-68822.320000000007</v>
      </c>
      <c r="M74" s="63">
        <v>-65545.069999999992</v>
      </c>
      <c r="N74" s="63">
        <v>-63906.43</v>
      </c>
      <c r="O74" s="63">
        <v>-63906.43</v>
      </c>
      <c r="P74" s="63">
        <v>-63906.43</v>
      </c>
      <c r="Q74" s="63">
        <v>-58990.57</v>
      </c>
      <c r="R74" s="63">
        <v>-58990.57</v>
      </c>
      <c r="S74" s="63">
        <v>-58990.57</v>
      </c>
      <c r="T74" s="63">
        <v>-54074.71</v>
      </c>
      <c r="U74" s="63">
        <v>-54074.71</v>
      </c>
      <c r="V74" s="63"/>
      <c r="W74" s="63">
        <v>-54074.71</v>
      </c>
      <c r="X74" s="63">
        <v>-54074.71</v>
      </c>
      <c r="Y74" s="63">
        <v>-54074.71</v>
      </c>
      <c r="Z74" s="63">
        <v>-54074.71</v>
      </c>
      <c r="AA74" s="63">
        <v>-54074.71</v>
      </c>
      <c r="AB74" s="63">
        <v>-54074.71</v>
      </c>
      <c r="AC74" s="63">
        <v>-54074.71</v>
      </c>
      <c r="AD74" s="63">
        <v>-54074.71</v>
      </c>
      <c r="AE74" s="63">
        <v>-54074.71</v>
      </c>
      <c r="AF74" s="63">
        <v>-54074.71</v>
      </c>
      <c r="AG74" s="63">
        <v>-54074.71</v>
      </c>
      <c r="AH74" s="63">
        <v>-54074.71</v>
      </c>
      <c r="AI74" s="63">
        <v>-54074.71</v>
      </c>
      <c r="AJ74" s="63">
        <v>-54074.71</v>
      </c>
      <c r="AK74" s="63">
        <v>-54074.71</v>
      </c>
      <c r="AL74" s="63">
        <v>-54074.71</v>
      </c>
      <c r="AM74" s="63">
        <v>-54074.71</v>
      </c>
      <c r="AN74" s="63">
        <v>-54074.71</v>
      </c>
      <c r="AO74" s="63">
        <v>-54074.71</v>
      </c>
      <c r="AP74" s="63">
        <v>-54074.71</v>
      </c>
      <c r="AQ74" s="63">
        <v>-54074.71</v>
      </c>
      <c r="AR74" s="63">
        <v>-54074.71</v>
      </c>
      <c r="AS74" s="63">
        <v>-54074.71</v>
      </c>
      <c r="AT74"/>
      <c r="AU74"/>
      <c r="AV74"/>
      <c r="AW74"/>
      <c r="AX74"/>
      <c r="AY74"/>
      <c r="AZ74"/>
      <c r="BA74"/>
      <c r="BB74"/>
      <c r="BC74"/>
      <c r="BD74"/>
      <c r="BE74"/>
      <c r="BF74"/>
      <c r="BG74"/>
      <c r="BH74"/>
      <c r="BI74"/>
      <c r="BJ74"/>
      <c r="BK74"/>
      <c r="BL74"/>
      <c r="BM74"/>
      <c r="BN74"/>
      <c r="BO74"/>
    </row>
    <row r="75" spans="1:67" s="47" customFormat="1" ht="12.75" customHeight="1" outlineLevel="1" x14ac:dyDescent="0.2">
      <c r="A75" s="64" t="s">
        <v>158</v>
      </c>
      <c r="B75" s="63" t="s">
        <v>159</v>
      </c>
      <c r="C75" s="63">
        <v>-6533271.9800000004</v>
      </c>
      <c r="D75" s="63">
        <v>-6533271.9800000004</v>
      </c>
      <c r="E75" s="63">
        <v>-6407211.2000000011</v>
      </c>
      <c r="F75" s="63">
        <v>-6407211.2000000011</v>
      </c>
      <c r="G75" s="63">
        <v>-6407211.2000000011</v>
      </c>
      <c r="H75" s="63">
        <v>-6281150.4500000002</v>
      </c>
      <c r="I75" s="63">
        <v>-6281150.4500000002</v>
      </c>
      <c r="J75" s="63">
        <v>-6281150.4500000002</v>
      </c>
      <c r="K75" s="63">
        <v>-6155089.6800000006</v>
      </c>
      <c r="L75" s="63">
        <v>-6155089.6800000006</v>
      </c>
      <c r="M75" s="63">
        <v>-6080858.4500000002</v>
      </c>
      <c r="N75" s="63">
        <v>-5743296.3699999992</v>
      </c>
      <c r="O75" s="63">
        <v>-5743296.3699999992</v>
      </c>
      <c r="P75" s="63">
        <v>-5743296.3699999992</v>
      </c>
      <c r="Q75" s="63">
        <v>-5653760.3799999999</v>
      </c>
      <c r="R75" s="63">
        <v>-5653760.3799999999</v>
      </c>
      <c r="S75" s="63">
        <v>-5653760.3799999999</v>
      </c>
      <c r="T75" s="63">
        <v>-5564224.3899999987</v>
      </c>
      <c r="U75" s="63">
        <v>-5564224.3899999987</v>
      </c>
      <c r="V75" s="63"/>
      <c r="W75" s="63">
        <v>-5564224.3899999987</v>
      </c>
      <c r="X75" s="63">
        <v>-5564224.3899999987</v>
      </c>
      <c r="Y75" s="63">
        <v>-5564224.3899999987</v>
      </c>
      <c r="Z75" s="63">
        <v>-5564224.3899999987</v>
      </c>
      <c r="AA75" s="63">
        <v>-5564224.3899999987</v>
      </c>
      <c r="AB75" s="63">
        <v>-5564224.3899999987</v>
      </c>
      <c r="AC75" s="63">
        <v>-5564224.3899999987</v>
      </c>
      <c r="AD75" s="63">
        <v>-5564224.3899999987</v>
      </c>
      <c r="AE75" s="63">
        <v>-5564224.3899999987</v>
      </c>
      <c r="AF75" s="63">
        <v>-5564224.3899999987</v>
      </c>
      <c r="AG75" s="63">
        <v>-5564224.3899999987</v>
      </c>
      <c r="AH75" s="63">
        <v>-5564224.3899999987</v>
      </c>
      <c r="AI75" s="63">
        <v>-5564224.3899999987</v>
      </c>
      <c r="AJ75" s="63">
        <v>-5564224.3899999987</v>
      </c>
      <c r="AK75" s="63">
        <v>-5564224.3899999987</v>
      </c>
      <c r="AL75" s="63">
        <v>-5564224.3899999987</v>
      </c>
      <c r="AM75" s="63">
        <v>-5564224.3899999987</v>
      </c>
      <c r="AN75" s="63">
        <v>-5564224.3899999987</v>
      </c>
      <c r="AO75" s="63">
        <v>-5564224.3899999987</v>
      </c>
      <c r="AP75" s="63">
        <v>-5564224.3899999987</v>
      </c>
      <c r="AQ75" s="63">
        <v>-5564224.3899999987</v>
      </c>
      <c r="AR75" s="63">
        <v>-5564224.3899999987</v>
      </c>
      <c r="AS75" s="63">
        <v>-5564224.3899999987</v>
      </c>
      <c r="AT75"/>
      <c r="AU75"/>
      <c r="AV75"/>
      <c r="AW75"/>
      <c r="AX75"/>
      <c r="AY75"/>
      <c r="AZ75"/>
      <c r="BA75"/>
      <c r="BB75"/>
      <c r="BC75"/>
      <c r="BD75"/>
      <c r="BE75"/>
      <c r="BF75"/>
      <c r="BG75"/>
      <c r="BH75"/>
      <c r="BI75"/>
      <c r="BJ75"/>
      <c r="BK75"/>
      <c r="BL75"/>
      <c r="BM75"/>
      <c r="BN75"/>
      <c r="BO75"/>
    </row>
    <row r="76" spans="1:67" s="47" customFormat="1" ht="12.75" customHeight="1" outlineLevel="1" x14ac:dyDescent="0.2">
      <c r="A76" s="64" t="s">
        <v>160</v>
      </c>
      <c r="B76" s="63" t="s">
        <v>161</v>
      </c>
      <c r="C76" s="63">
        <v>-365561.08999999997</v>
      </c>
      <c r="D76" s="63">
        <v>-365561.08999999997</v>
      </c>
      <c r="E76" s="63">
        <v>-353098.76</v>
      </c>
      <c r="F76" s="63">
        <v>-353098.76</v>
      </c>
      <c r="G76" s="63">
        <v>-353098.76</v>
      </c>
      <c r="H76" s="63">
        <v>-340636.43999999994</v>
      </c>
      <c r="I76" s="63">
        <v>-340636.43999999994</v>
      </c>
      <c r="J76" s="63">
        <v>-340636.43999999994</v>
      </c>
      <c r="K76" s="63">
        <v>-328174.14</v>
      </c>
      <c r="L76" s="63">
        <v>-328174.14</v>
      </c>
      <c r="M76" s="63">
        <v>-319865.92000000004</v>
      </c>
      <c r="N76" s="63">
        <v>-315711.81</v>
      </c>
      <c r="O76" s="63">
        <v>-315711.81</v>
      </c>
      <c r="P76" s="63">
        <v>-315711.81</v>
      </c>
      <c r="Q76" s="63">
        <v>-303249.50999999995</v>
      </c>
      <c r="R76" s="63">
        <v>-303249.50999999995</v>
      </c>
      <c r="S76" s="63">
        <v>-303249.50999999995</v>
      </c>
      <c r="T76" s="63">
        <v>-290787.18999999994</v>
      </c>
      <c r="U76" s="63">
        <v>-290787.18999999994</v>
      </c>
      <c r="V76" s="63"/>
      <c r="W76" s="63">
        <v>-290787.18999999994</v>
      </c>
      <c r="X76" s="63">
        <v>-286632.92108294996</v>
      </c>
      <c r="Y76" s="63">
        <v>-282478.65216589998</v>
      </c>
      <c r="Z76" s="63">
        <v>-278324.38324885</v>
      </c>
      <c r="AA76" s="63">
        <v>-274170.11433180002</v>
      </c>
      <c r="AB76" s="63">
        <v>-270015.84541475005</v>
      </c>
      <c r="AC76" s="63">
        <v>-265861.57649770007</v>
      </c>
      <c r="AD76" s="63">
        <v>-261707.30758065006</v>
      </c>
      <c r="AE76" s="63">
        <v>-257553.03866360005</v>
      </c>
      <c r="AF76" s="63">
        <v>-253398.76974655004</v>
      </c>
      <c r="AG76" s="63">
        <v>-249244.50082950003</v>
      </c>
      <c r="AH76" s="63">
        <v>-245090.23191245002</v>
      </c>
      <c r="AI76" s="63">
        <v>-240935.96299540001</v>
      </c>
      <c r="AJ76" s="63">
        <v>-236781.69407835</v>
      </c>
      <c r="AK76" s="63">
        <v>-232627.42516129999</v>
      </c>
      <c r="AL76" s="63">
        <v>-228473.15624424999</v>
      </c>
      <c r="AM76" s="63">
        <v>-224318.88732719998</v>
      </c>
      <c r="AN76" s="63">
        <v>-220164.61841014997</v>
      </c>
      <c r="AO76" s="63">
        <v>-216010.34949309996</v>
      </c>
      <c r="AP76" s="63">
        <v>-211856.08057604995</v>
      </c>
      <c r="AQ76" s="63">
        <v>-207701.81165899994</v>
      </c>
      <c r="AR76" s="63">
        <v>-203547.54274194993</v>
      </c>
      <c r="AS76" s="63">
        <v>-199393.27382489992</v>
      </c>
      <c r="AT76"/>
      <c r="AU76"/>
      <c r="AV76"/>
      <c r="AW76"/>
      <c r="AX76"/>
      <c r="AY76"/>
      <c r="AZ76"/>
      <c r="BA76"/>
      <c r="BB76"/>
      <c r="BC76"/>
      <c r="BD76"/>
      <c r="BE76"/>
      <c r="BF76"/>
      <c r="BG76"/>
      <c r="BH76"/>
      <c r="BI76"/>
      <c r="BJ76"/>
      <c r="BK76"/>
      <c r="BL76"/>
      <c r="BM76"/>
      <c r="BN76"/>
      <c r="BO76"/>
    </row>
    <row r="77" spans="1:67" s="47" customFormat="1" ht="12.75" customHeight="1" outlineLevel="1" x14ac:dyDescent="0.2">
      <c r="A77" s="64" t="s">
        <v>162</v>
      </c>
      <c r="B77" s="63" t="s">
        <v>163</v>
      </c>
      <c r="C77" s="63">
        <v>-13996.7</v>
      </c>
      <c r="D77" s="63">
        <v>-13996.7</v>
      </c>
      <c r="E77" s="63">
        <v>-13830.699999999999</v>
      </c>
      <c r="F77" s="63">
        <v>-13830.699999999999</v>
      </c>
      <c r="G77" s="63">
        <v>-13830.699999999999</v>
      </c>
      <c r="H77" s="63">
        <v>-13664.699999999999</v>
      </c>
      <c r="I77" s="63">
        <v>-13664.699999999999</v>
      </c>
      <c r="J77" s="63">
        <v>-13664.699999999999</v>
      </c>
      <c r="K77" s="63">
        <v>-13498.699999999999</v>
      </c>
      <c r="L77" s="63">
        <v>-13498.699999999999</v>
      </c>
      <c r="M77" s="63">
        <v>-13388.029999999999</v>
      </c>
      <c r="N77" s="63">
        <v>-16289.309999999998</v>
      </c>
      <c r="O77" s="63">
        <v>-16289.309999999998</v>
      </c>
      <c r="P77" s="63">
        <v>-16289.309999999998</v>
      </c>
      <c r="Q77" s="63">
        <v>-16136.769999999999</v>
      </c>
      <c r="R77" s="63">
        <v>-16136.769999999999</v>
      </c>
      <c r="S77" s="63">
        <v>-16136.769999999999</v>
      </c>
      <c r="T77" s="63">
        <v>-15984.229999999998</v>
      </c>
      <c r="U77" s="63">
        <v>-15984.229999999998</v>
      </c>
      <c r="V77" s="63"/>
      <c r="W77" s="63">
        <v>-15984.229999999998</v>
      </c>
      <c r="X77" s="63">
        <v>-15984.229999999998</v>
      </c>
      <c r="Y77" s="63">
        <v>-15984.229999999998</v>
      </c>
      <c r="Z77" s="63">
        <v>-15984.229999999998</v>
      </c>
      <c r="AA77" s="63">
        <v>-15984.229999999998</v>
      </c>
      <c r="AB77" s="63">
        <v>-15984.229999999998</v>
      </c>
      <c r="AC77" s="63">
        <v>-15984.229999999998</v>
      </c>
      <c r="AD77" s="63">
        <v>-15984.229999999998</v>
      </c>
      <c r="AE77" s="63">
        <v>-15984.229999999998</v>
      </c>
      <c r="AF77" s="63">
        <v>-15984.229999999998</v>
      </c>
      <c r="AG77" s="63">
        <v>-15984.229999999998</v>
      </c>
      <c r="AH77" s="63">
        <v>-15984.229999999998</v>
      </c>
      <c r="AI77" s="63">
        <v>-15984.229999999998</v>
      </c>
      <c r="AJ77" s="63">
        <v>-15984.229999999998</v>
      </c>
      <c r="AK77" s="63">
        <v>-15984.229999999998</v>
      </c>
      <c r="AL77" s="63">
        <v>-15984.229999999998</v>
      </c>
      <c r="AM77" s="63">
        <v>-15984.229999999998</v>
      </c>
      <c r="AN77" s="63">
        <v>-15984.229999999998</v>
      </c>
      <c r="AO77" s="63">
        <v>-15984.229999999998</v>
      </c>
      <c r="AP77" s="63">
        <v>-15984.229999999998</v>
      </c>
      <c r="AQ77" s="63">
        <v>-15984.229999999998</v>
      </c>
      <c r="AR77" s="63">
        <v>-15984.229999999998</v>
      </c>
      <c r="AS77" s="63">
        <v>-15984.229999999998</v>
      </c>
      <c r="AT77"/>
      <c r="AU77"/>
      <c r="AV77"/>
      <c r="AW77"/>
      <c r="AX77"/>
      <c r="AY77"/>
      <c r="AZ77"/>
      <c r="BA77"/>
      <c r="BB77"/>
      <c r="BC77"/>
      <c r="BD77"/>
      <c r="BE77"/>
      <c r="BF77"/>
      <c r="BG77"/>
      <c r="BH77"/>
      <c r="BI77"/>
      <c r="BJ77"/>
      <c r="BK77"/>
      <c r="BL77"/>
      <c r="BM77"/>
      <c r="BN77"/>
      <c r="BO77"/>
    </row>
    <row r="78" spans="1:67" s="47" customFormat="1" ht="12.75" customHeight="1" outlineLevel="1" x14ac:dyDescent="0.2">
      <c r="A78" s="64" t="s">
        <v>164</v>
      </c>
      <c r="B78" s="63" t="s">
        <v>165</v>
      </c>
      <c r="C78" s="63">
        <v>-271091.03000000003</v>
      </c>
      <c r="D78" s="63">
        <v>-271091.03000000003</v>
      </c>
      <c r="E78" s="63">
        <v>-259405.15</v>
      </c>
      <c r="F78" s="63">
        <v>-259405.15</v>
      </c>
      <c r="G78" s="63">
        <v>-259405.15</v>
      </c>
      <c r="H78" s="63">
        <v>-247719.25999999998</v>
      </c>
      <c r="I78" s="63">
        <v>-247719.25999999998</v>
      </c>
      <c r="J78" s="63">
        <v>-247719.25999999998</v>
      </c>
      <c r="K78" s="63">
        <v>-236033.37000000002</v>
      </c>
      <c r="L78" s="63">
        <v>-236033.37000000002</v>
      </c>
      <c r="M78" s="63">
        <v>-228242.77000000002</v>
      </c>
      <c r="N78" s="63">
        <v>-224347.47</v>
      </c>
      <c r="O78" s="63">
        <v>-224347.47</v>
      </c>
      <c r="P78" s="63">
        <v>-224347.47</v>
      </c>
      <c r="Q78" s="63">
        <v>-213890.14</v>
      </c>
      <c r="R78" s="63">
        <v>-213890.14</v>
      </c>
      <c r="S78" s="63">
        <v>-213890.14</v>
      </c>
      <c r="T78" s="63">
        <v>-203432.8</v>
      </c>
      <c r="U78" s="63">
        <v>-203432.8</v>
      </c>
      <c r="V78" s="63"/>
      <c r="W78" s="63">
        <v>-203432.8</v>
      </c>
      <c r="X78" s="63">
        <v>-203432.8</v>
      </c>
      <c r="Y78" s="63">
        <v>-203432.8</v>
      </c>
      <c r="Z78" s="63">
        <v>-203432.8</v>
      </c>
      <c r="AA78" s="63">
        <v>-203432.8</v>
      </c>
      <c r="AB78" s="63">
        <v>-203432.8</v>
      </c>
      <c r="AC78" s="63">
        <v>-203432.8</v>
      </c>
      <c r="AD78" s="63">
        <v>-203432.8</v>
      </c>
      <c r="AE78" s="63">
        <v>-203432.8</v>
      </c>
      <c r="AF78" s="63">
        <v>-203432.8</v>
      </c>
      <c r="AG78" s="63">
        <v>-203432.8</v>
      </c>
      <c r="AH78" s="63">
        <v>-203432.8</v>
      </c>
      <c r="AI78" s="63">
        <v>-203432.8</v>
      </c>
      <c r="AJ78" s="63">
        <v>-203432.8</v>
      </c>
      <c r="AK78" s="63">
        <v>-203432.8</v>
      </c>
      <c r="AL78" s="63">
        <v>-203432.8</v>
      </c>
      <c r="AM78" s="63">
        <v>-203432.8</v>
      </c>
      <c r="AN78" s="63">
        <v>-203432.8</v>
      </c>
      <c r="AO78" s="63">
        <v>-203432.8</v>
      </c>
      <c r="AP78" s="63">
        <v>-203432.8</v>
      </c>
      <c r="AQ78" s="63">
        <v>-203432.8</v>
      </c>
      <c r="AR78" s="63">
        <v>-203432.8</v>
      </c>
      <c r="AS78" s="63">
        <v>-203432.8</v>
      </c>
      <c r="AT78"/>
      <c r="AU78"/>
      <c r="AV78"/>
      <c r="AW78"/>
      <c r="AX78"/>
      <c r="AY78"/>
      <c r="AZ78"/>
      <c r="BA78"/>
      <c r="BB78"/>
      <c r="BC78"/>
      <c r="BD78"/>
      <c r="BE78"/>
      <c r="BF78"/>
      <c r="BG78"/>
      <c r="BH78"/>
      <c r="BI78"/>
      <c r="BJ78"/>
      <c r="BK78"/>
      <c r="BL78"/>
      <c r="BM78"/>
      <c r="BN78"/>
      <c r="BO78"/>
    </row>
    <row r="79" spans="1:67" s="47" customFormat="1" ht="12.75" customHeight="1" outlineLevel="1" x14ac:dyDescent="0.2">
      <c r="A79" s="64" t="s">
        <v>166</v>
      </c>
      <c r="B79" s="63" t="s">
        <v>167</v>
      </c>
      <c r="C79" s="63">
        <v>959224.86</v>
      </c>
      <c r="D79" s="63">
        <v>959224.86</v>
      </c>
      <c r="E79" s="63">
        <v>959224.86</v>
      </c>
      <c r="F79" s="63">
        <v>959224.86</v>
      </c>
      <c r="G79" s="63">
        <v>959224.86</v>
      </c>
      <c r="H79" s="63">
        <v>959224.86</v>
      </c>
      <c r="I79" s="63">
        <v>959224.86</v>
      </c>
      <c r="J79" s="63">
        <v>959224.86</v>
      </c>
      <c r="K79" s="63">
        <v>959224.86</v>
      </c>
      <c r="L79" s="63">
        <v>959224.86</v>
      </c>
      <c r="M79" s="63">
        <v>959224.86</v>
      </c>
      <c r="N79" s="63">
        <v>1189399.81</v>
      </c>
      <c r="O79" s="63">
        <v>1189399.81</v>
      </c>
      <c r="P79" s="63">
        <v>1189399.81</v>
      </c>
      <c r="Q79" s="63">
        <v>1189399.8</v>
      </c>
      <c r="R79" s="63">
        <v>1189399.8</v>
      </c>
      <c r="S79" s="63">
        <v>1189399.8</v>
      </c>
      <c r="T79" s="63">
        <v>1189399.8</v>
      </c>
      <c r="U79" s="63">
        <v>1189399.8</v>
      </c>
      <c r="V79" s="63"/>
      <c r="W79" s="63">
        <v>1189399.8</v>
      </c>
      <c r="X79" s="63">
        <v>1189399.8</v>
      </c>
      <c r="Y79" s="63">
        <v>1189399.8</v>
      </c>
      <c r="Z79" s="63">
        <v>1189399.8</v>
      </c>
      <c r="AA79" s="63">
        <v>1189399.8</v>
      </c>
      <c r="AB79" s="63">
        <v>1189399.8</v>
      </c>
      <c r="AC79" s="63">
        <v>1189399.8</v>
      </c>
      <c r="AD79" s="63">
        <v>1189399.8</v>
      </c>
      <c r="AE79" s="63">
        <v>1189399.8</v>
      </c>
      <c r="AF79" s="63">
        <v>1189399.8</v>
      </c>
      <c r="AG79" s="63">
        <v>1189399.8</v>
      </c>
      <c r="AH79" s="63">
        <v>1189399.8</v>
      </c>
      <c r="AI79" s="63">
        <v>1189399.8</v>
      </c>
      <c r="AJ79" s="63">
        <v>1189399.8</v>
      </c>
      <c r="AK79" s="63">
        <v>1189399.8</v>
      </c>
      <c r="AL79" s="63">
        <v>1189399.8</v>
      </c>
      <c r="AM79" s="63">
        <v>1189399.8</v>
      </c>
      <c r="AN79" s="63">
        <v>1189399.8</v>
      </c>
      <c r="AO79" s="63">
        <v>1189399.8</v>
      </c>
      <c r="AP79" s="63">
        <v>1189399.8</v>
      </c>
      <c r="AQ79" s="63">
        <v>1189399.8</v>
      </c>
      <c r="AR79" s="63">
        <v>1189399.8</v>
      </c>
      <c r="AS79" s="63">
        <v>1189399.8</v>
      </c>
      <c r="AT79"/>
      <c r="AU79"/>
      <c r="AV79"/>
      <c r="AW79"/>
      <c r="AX79"/>
      <c r="AY79"/>
      <c r="AZ79"/>
      <c r="BA79"/>
      <c r="BB79"/>
      <c r="BC79"/>
      <c r="BD79"/>
      <c r="BE79"/>
      <c r="BF79"/>
      <c r="BG79"/>
      <c r="BH79"/>
      <c r="BI79"/>
      <c r="BJ79"/>
      <c r="BK79"/>
      <c r="BL79"/>
      <c r="BM79"/>
      <c r="BN79"/>
      <c r="BO79"/>
    </row>
    <row r="80" spans="1:67" s="47" customFormat="1" ht="12.75" customHeight="1" outlineLevel="1" x14ac:dyDescent="0.2">
      <c r="A80" s="64" t="s">
        <v>168</v>
      </c>
      <c r="B80" s="63" t="s">
        <v>169</v>
      </c>
      <c r="C80" s="63">
        <v>166641.34000000003</v>
      </c>
      <c r="D80" s="63">
        <v>166641.34000000003</v>
      </c>
      <c r="E80" s="63">
        <v>154612.98000000001</v>
      </c>
      <c r="F80" s="63">
        <v>154612.98000000001</v>
      </c>
      <c r="G80" s="63">
        <v>154612.98000000001</v>
      </c>
      <c r="H80" s="63">
        <v>142584.61000000002</v>
      </c>
      <c r="I80" s="63">
        <v>142584.61000000002</v>
      </c>
      <c r="J80" s="63">
        <v>142584.61000000002</v>
      </c>
      <c r="K80" s="63">
        <v>130556.24999999997</v>
      </c>
      <c r="L80" s="63">
        <v>130556.24999999997</v>
      </c>
      <c r="M80" s="63">
        <v>122537.34999999998</v>
      </c>
      <c r="N80" s="63">
        <v>-32849.390000000014</v>
      </c>
      <c r="O80" s="63">
        <v>-32849.390000000014</v>
      </c>
      <c r="P80" s="63">
        <v>-32849.390000000014</v>
      </c>
      <c r="Q80" s="63">
        <v>-35718.520000000004</v>
      </c>
      <c r="R80" s="63">
        <v>-35718.520000000004</v>
      </c>
      <c r="S80" s="63">
        <v>-35718.520000000004</v>
      </c>
      <c r="T80" s="63">
        <v>-38587.65</v>
      </c>
      <c r="U80" s="63">
        <v>-38587.65</v>
      </c>
      <c r="V80" s="63"/>
      <c r="W80" s="63">
        <v>-38587.65</v>
      </c>
      <c r="X80" s="63">
        <v>-38587.65</v>
      </c>
      <c r="Y80" s="63">
        <v>-38587.65</v>
      </c>
      <c r="Z80" s="63">
        <v>-38587.65</v>
      </c>
      <c r="AA80" s="63">
        <v>-38587.65</v>
      </c>
      <c r="AB80" s="63">
        <v>-38587.65</v>
      </c>
      <c r="AC80" s="63">
        <v>-38587.65</v>
      </c>
      <c r="AD80" s="63">
        <v>-38587.65</v>
      </c>
      <c r="AE80" s="63">
        <v>-38587.65</v>
      </c>
      <c r="AF80" s="63">
        <v>-38587.65</v>
      </c>
      <c r="AG80" s="63">
        <v>-38587.65</v>
      </c>
      <c r="AH80" s="63">
        <v>-38587.65</v>
      </c>
      <c r="AI80" s="63">
        <v>-38587.65</v>
      </c>
      <c r="AJ80" s="63">
        <v>-38587.65</v>
      </c>
      <c r="AK80" s="63">
        <v>-38587.65</v>
      </c>
      <c r="AL80" s="63">
        <v>-38587.65</v>
      </c>
      <c r="AM80" s="63">
        <v>-38587.65</v>
      </c>
      <c r="AN80" s="63">
        <v>-38587.65</v>
      </c>
      <c r="AO80" s="63">
        <v>-38587.65</v>
      </c>
      <c r="AP80" s="63">
        <v>-38587.65</v>
      </c>
      <c r="AQ80" s="63">
        <v>-38587.65</v>
      </c>
      <c r="AR80" s="63">
        <v>-38587.65</v>
      </c>
      <c r="AS80" s="63">
        <v>-38587.65</v>
      </c>
      <c r="AT80"/>
      <c r="AU80"/>
      <c r="AV80"/>
      <c r="AW80"/>
      <c r="AX80"/>
      <c r="AY80"/>
      <c r="AZ80"/>
      <c r="BA80"/>
      <c r="BB80"/>
      <c r="BC80"/>
      <c r="BD80"/>
      <c r="BE80"/>
      <c r="BF80"/>
      <c r="BG80"/>
      <c r="BH80"/>
      <c r="BI80"/>
      <c r="BJ80"/>
      <c r="BK80"/>
      <c r="BL80"/>
      <c r="BM80"/>
      <c r="BN80"/>
      <c r="BO80"/>
    </row>
    <row r="81" spans="1:67" s="47" customFormat="1" ht="12.75" customHeight="1" outlineLevel="1" x14ac:dyDescent="0.2">
      <c r="A81" s="64" t="s">
        <v>170</v>
      </c>
      <c r="B81" s="63" t="s">
        <v>171</v>
      </c>
      <c r="C81" s="63">
        <v>3372826.89</v>
      </c>
      <c r="D81" s="63">
        <v>3372826.89</v>
      </c>
      <c r="E81" s="63">
        <v>3357612.2899999996</v>
      </c>
      <c r="F81" s="63">
        <v>3357612.2899999996</v>
      </c>
      <c r="G81" s="63">
        <v>3357612.2899999996</v>
      </c>
      <c r="H81" s="63">
        <v>3340345.6799999992</v>
      </c>
      <c r="I81" s="63">
        <v>3340345.6799999992</v>
      </c>
      <c r="J81" s="63">
        <v>3340345.6799999992</v>
      </c>
      <c r="K81" s="63">
        <v>3323418.1499999994</v>
      </c>
      <c r="L81" s="63">
        <v>3323418.1499999994</v>
      </c>
      <c r="M81" s="63">
        <v>3288994.2999999993</v>
      </c>
      <c r="N81" s="63">
        <v>3234394.6999999993</v>
      </c>
      <c r="O81" s="63">
        <v>3234394.6999999993</v>
      </c>
      <c r="P81" s="63">
        <v>3234394.6999999993</v>
      </c>
      <c r="Q81" s="63">
        <v>3218706.5600000005</v>
      </c>
      <c r="R81" s="63">
        <v>3218706.5600000005</v>
      </c>
      <c r="S81" s="63">
        <v>3218706.5600000005</v>
      </c>
      <c r="T81" s="63">
        <v>3202460.75</v>
      </c>
      <c r="U81" s="63">
        <v>3202460.75</v>
      </c>
      <c r="V81" s="63"/>
      <c r="W81" s="63">
        <v>3202460.75</v>
      </c>
      <c r="X81" s="63">
        <v>3202460.75</v>
      </c>
      <c r="Y81" s="63">
        <v>3202460.75</v>
      </c>
      <c r="Z81" s="63">
        <v>3202460.75</v>
      </c>
      <c r="AA81" s="63">
        <v>3202460.75</v>
      </c>
      <c r="AB81" s="63">
        <v>3202460.75</v>
      </c>
      <c r="AC81" s="63">
        <v>3202460.75</v>
      </c>
      <c r="AD81" s="63">
        <v>3202460.75</v>
      </c>
      <c r="AE81" s="63">
        <v>3202460.75</v>
      </c>
      <c r="AF81" s="63">
        <v>3202460.75</v>
      </c>
      <c r="AG81" s="63">
        <v>3202460.75</v>
      </c>
      <c r="AH81" s="63">
        <v>3202460.75</v>
      </c>
      <c r="AI81" s="63">
        <v>3202460.75</v>
      </c>
      <c r="AJ81" s="63">
        <v>3202460.75</v>
      </c>
      <c r="AK81" s="63">
        <v>3202460.75</v>
      </c>
      <c r="AL81" s="63">
        <v>3202460.75</v>
      </c>
      <c r="AM81" s="63">
        <v>3202460.75</v>
      </c>
      <c r="AN81" s="63">
        <v>3202460.75</v>
      </c>
      <c r="AO81" s="63">
        <v>3202460.75</v>
      </c>
      <c r="AP81" s="63">
        <v>3202460.75</v>
      </c>
      <c r="AQ81" s="63">
        <v>3202460.75</v>
      </c>
      <c r="AR81" s="63">
        <v>3202460.75</v>
      </c>
      <c r="AS81" s="63">
        <v>3202460.75</v>
      </c>
      <c r="AT81"/>
      <c r="AU81"/>
      <c r="AV81"/>
      <c r="AW81"/>
      <c r="AX81"/>
      <c r="AY81"/>
      <c r="AZ81"/>
      <c r="BA81"/>
      <c r="BB81"/>
      <c r="BC81"/>
      <c r="BD81"/>
      <c r="BE81"/>
      <c r="BF81"/>
      <c r="BG81"/>
      <c r="BH81"/>
      <c r="BI81"/>
      <c r="BJ81"/>
      <c r="BK81"/>
      <c r="BL81"/>
      <c r="BM81"/>
      <c r="BN81"/>
      <c r="BO81"/>
    </row>
    <row r="82" spans="1:67" s="47" customFormat="1" ht="12.75" customHeight="1" outlineLevel="1" x14ac:dyDescent="0.2">
      <c r="A82" s="64" t="s">
        <v>172</v>
      </c>
      <c r="B82" s="63" t="s">
        <v>173</v>
      </c>
      <c r="C82" s="63">
        <v>-227046.22999999998</v>
      </c>
      <c r="D82" s="63">
        <v>-227046.22999999998</v>
      </c>
      <c r="E82" s="63">
        <v>-213947.40000000002</v>
      </c>
      <c r="F82" s="63">
        <v>-213947.40000000002</v>
      </c>
      <c r="G82" s="63">
        <v>-213947.40000000002</v>
      </c>
      <c r="H82" s="63">
        <v>-200848.57</v>
      </c>
      <c r="I82" s="63">
        <v>-200848.57</v>
      </c>
      <c r="J82" s="63">
        <v>-200848.57</v>
      </c>
      <c r="K82" s="63">
        <v>-187749.75000000006</v>
      </c>
      <c r="L82" s="63">
        <v>-187749.75000000006</v>
      </c>
      <c r="M82" s="63">
        <v>-179017.19000000003</v>
      </c>
      <c r="N82" s="63">
        <v>-174650.92000000004</v>
      </c>
      <c r="O82" s="63">
        <v>-174650.92000000004</v>
      </c>
      <c r="P82" s="63">
        <v>-174650.92000000004</v>
      </c>
      <c r="Q82" s="63">
        <v>-161552.10999999999</v>
      </c>
      <c r="R82" s="63">
        <v>-161552.10999999999</v>
      </c>
      <c r="S82" s="63">
        <v>-161552.10999999999</v>
      </c>
      <c r="T82" s="63">
        <v>-148453.28</v>
      </c>
      <c r="U82" s="63">
        <v>-148453.28</v>
      </c>
      <c r="V82" s="63"/>
      <c r="W82" s="63">
        <v>-148453.28</v>
      </c>
      <c r="X82" s="63">
        <v>-148453.28</v>
      </c>
      <c r="Y82" s="63">
        <v>-148453.28</v>
      </c>
      <c r="Z82" s="63">
        <v>-148453.28</v>
      </c>
      <c r="AA82" s="63">
        <v>-148453.28</v>
      </c>
      <c r="AB82" s="63">
        <v>-148453.28</v>
      </c>
      <c r="AC82" s="63">
        <v>-148453.28</v>
      </c>
      <c r="AD82" s="63">
        <v>-148453.28</v>
      </c>
      <c r="AE82" s="63">
        <v>-148453.28</v>
      </c>
      <c r="AF82" s="63">
        <v>-148453.28</v>
      </c>
      <c r="AG82" s="63">
        <v>-148453.28</v>
      </c>
      <c r="AH82" s="63">
        <v>-148453.28</v>
      </c>
      <c r="AI82" s="63">
        <v>-148453.28</v>
      </c>
      <c r="AJ82" s="63">
        <v>-148453.28</v>
      </c>
      <c r="AK82" s="63">
        <v>-148453.28</v>
      </c>
      <c r="AL82" s="63">
        <v>-148453.28</v>
      </c>
      <c r="AM82" s="63">
        <v>-148453.28</v>
      </c>
      <c r="AN82" s="63">
        <v>-148453.28</v>
      </c>
      <c r="AO82" s="63">
        <v>-148453.28</v>
      </c>
      <c r="AP82" s="63">
        <v>-148453.28</v>
      </c>
      <c r="AQ82" s="63">
        <v>-148453.28</v>
      </c>
      <c r="AR82" s="63">
        <v>-148453.28</v>
      </c>
      <c r="AS82" s="63">
        <v>-148453.28</v>
      </c>
      <c r="AT82"/>
      <c r="AU82"/>
      <c r="AV82"/>
      <c r="AW82"/>
      <c r="AX82"/>
      <c r="AY82"/>
      <c r="AZ82"/>
      <c r="BA82"/>
      <c r="BB82"/>
      <c r="BC82"/>
      <c r="BD82"/>
      <c r="BE82"/>
      <c r="BF82"/>
      <c r="BG82"/>
      <c r="BH82"/>
      <c r="BI82"/>
      <c r="BJ82"/>
      <c r="BK82"/>
      <c r="BL82"/>
      <c r="BM82"/>
      <c r="BN82"/>
      <c r="BO82"/>
    </row>
    <row r="83" spans="1:67" s="47" customFormat="1" ht="12.75" customHeight="1" outlineLevel="1" x14ac:dyDescent="0.2">
      <c r="A83" s="64" t="s">
        <v>174</v>
      </c>
      <c r="B83" s="63" t="s">
        <v>175</v>
      </c>
      <c r="C83" s="63">
        <v>-18285.080000000002</v>
      </c>
      <c r="D83" s="63">
        <v>-18285.080000000002</v>
      </c>
      <c r="E83" s="63">
        <v>-16325.980000000001</v>
      </c>
      <c r="F83" s="63">
        <v>-16325.980000000001</v>
      </c>
      <c r="G83" s="63">
        <v>-16325.980000000001</v>
      </c>
      <c r="H83" s="63">
        <v>-14366.860000000002</v>
      </c>
      <c r="I83" s="63">
        <v>-14366.860000000002</v>
      </c>
      <c r="J83" s="63">
        <v>-14366.860000000002</v>
      </c>
      <c r="K83" s="63">
        <v>-12407.75</v>
      </c>
      <c r="L83" s="63">
        <v>-12407.75</v>
      </c>
      <c r="M83" s="63">
        <v>-11101.670000000002</v>
      </c>
      <c r="N83" s="63">
        <v>-10448.630000000001</v>
      </c>
      <c r="O83" s="63">
        <v>-10448.630000000001</v>
      </c>
      <c r="P83" s="63">
        <v>-10448.630000000001</v>
      </c>
      <c r="Q83" s="63">
        <v>-8489.5199999999986</v>
      </c>
      <c r="R83" s="63">
        <v>-8489.5199999999986</v>
      </c>
      <c r="S83" s="63">
        <v>-8489.5199999999986</v>
      </c>
      <c r="T83" s="63">
        <v>-6530.4</v>
      </c>
      <c r="U83" s="63">
        <v>-6530.4</v>
      </c>
      <c r="V83" s="63"/>
      <c r="W83" s="63">
        <v>-6530.4</v>
      </c>
      <c r="X83" s="63">
        <v>-6530.4</v>
      </c>
      <c r="Y83" s="63">
        <v>-6530.4</v>
      </c>
      <c r="Z83" s="63">
        <v>-6530.4</v>
      </c>
      <c r="AA83" s="63">
        <v>-6530.4</v>
      </c>
      <c r="AB83" s="63">
        <v>-6530.4</v>
      </c>
      <c r="AC83" s="63">
        <v>-6530.4</v>
      </c>
      <c r="AD83" s="63">
        <v>-6530.4</v>
      </c>
      <c r="AE83" s="63">
        <v>-6530.4</v>
      </c>
      <c r="AF83" s="63">
        <v>-6530.4</v>
      </c>
      <c r="AG83" s="63">
        <v>-6530.4</v>
      </c>
      <c r="AH83" s="63">
        <v>-6530.4</v>
      </c>
      <c r="AI83" s="63">
        <v>-6530.4</v>
      </c>
      <c r="AJ83" s="63">
        <v>-6530.4</v>
      </c>
      <c r="AK83" s="63">
        <v>-6530.4</v>
      </c>
      <c r="AL83" s="63">
        <v>-6530.4</v>
      </c>
      <c r="AM83" s="63">
        <v>-6530.4</v>
      </c>
      <c r="AN83" s="63">
        <v>-6530.4</v>
      </c>
      <c r="AO83" s="63">
        <v>-6530.4</v>
      </c>
      <c r="AP83" s="63">
        <v>-6530.4</v>
      </c>
      <c r="AQ83" s="63">
        <v>-6530.4</v>
      </c>
      <c r="AR83" s="63">
        <v>-6530.4</v>
      </c>
      <c r="AS83" s="63">
        <v>-6530.4</v>
      </c>
      <c r="AT83"/>
      <c r="AU83"/>
      <c r="AV83"/>
      <c r="AW83"/>
      <c r="AX83"/>
      <c r="AY83"/>
      <c r="AZ83"/>
      <c r="BA83"/>
      <c r="BB83"/>
      <c r="BC83"/>
      <c r="BD83"/>
      <c r="BE83"/>
      <c r="BF83"/>
      <c r="BG83"/>
      <c r="BH83"/>
      <c r="BI83"/>
      <c r="BJ83"/>
      <c r="BK83"/>
      <c r="BL83"/>
      <c r="BM83"/>
      <c r="BN83"/>
      <c r="BO83"/>
    </row>
    <row r="84" spans="1:67" s="47" customFormat="1" ht="12.75" customHeight="1" outlineLevel="1" x14ac:dyDescent="0.2">
      <c r="A84" s="64" t="s">
        <v>176</v>
      </c>
      <c r="B84" s="63" t="s">
        <v>177</v>
      </c>
      <c r="C84" s="63">
        <v>-963863.47000000009</v>
      </c>
      <c r="D84" s="63">
        <v>-963863.47000000009</v>
      </c>
      <c r="E84" s="63">
        <v>-940895.74</v>
      </c>
      <c r="F84" s="63">
        <v>-940895.74</v>
      </c>
      <c r="G84" s="63">
        <v>-940895.74</v>
      </c>
      <c r="H84" s="63">
        <v>-917927.99</v>
      </c>
      <c r="I84" s="63">
        <v>-917927.99</v>
      </c>
      <c r="J84" s="63">
        <v>-917927.99</v>
      </c>
      <c r="K84" s="63">
        <v>-894960.23</v>
      </c>
      <c r="L84" s="63">
        <v>-894960.23</v>
      </c>
      <c r="M84" s="63">
        <v>-879648.40000000014</v>
      </c>
      <c r="N84" s="63">
        <v>-871992.48</v>
      </c>
      <c r="O84" s="63">
        <v>-871992.48</v>
      </c>
      <c r="P84" s="63">
        <v>-871992.48</v>
      </c>
      <c r="Q84" s="63">
        <v>-849024.74999999988</v>
      </c>
      <c r="R84" s="63">
        <v>-849024.74999999988</v>
      </c>
      <c r="S84" s="63">
        <v>-849024.74999999988</v>
      </c>
      <c r="T84" s="63">
        <v>-826057</v>
      </c>
      <c r="U84" s="63">
        <v>-826057</v>
      </c>
      <c r="V84" s="63"/>
      <c r="W84" s="63">
        <v>-826057</v>
      </c>
      <c r="X84" s="63">
        <v>-826057</v>
      </c>
      <c r="Y84" s="63">
        <v>-826057</v>
      </c>
      <c r="Z84" s="63">
        <v>-826057</v>
      </c>
      <c r="AA84" s="63">
        <v>-826057</v>
      </c>
      <c r="AB84" s="63">
        <v>-826057</v>
      </c>
      <c r="AC84" s="63">
        <v>-826057</v>
      </c>
      <c r="AD84" s="63">
        <v>-826057</v>
      </c>
      <c r="AE84" s="63">
        <v>-826057</v>
      </c>
      <c r="AF84" s="63">
        <v>-826057</v>
      </c>
      <c r="AG84" s="63">
        <v>-826057</v>
      </c>
      <c r="AH84" s="63">
        <v>-826057</v>
      </c>
      <c r="AI84" s="63">
        <v>-826057</v>
      </c>
      <c r="AJ84" s="63">
        <v>-826057</v>
      </c>
      <c r="AK84" s="63">
        <v>-826057</v>
      </c>
      <c r="AL84" s="63">
        <v>-826057</v>
      </c>
      <c r="AM84" s="63">
        <v>-826057</v>
      </c>
      <c r="AN84" s="63">
        <v>-826057</v>
      </c>
      <c r="AO84" s="63">
        <v>-826057</v>
      </c>
      <c r="AP84" s="63">
        <v>-826057</v>
      </c>
      <c r="AQ84" s="63">
        <v>-826057</v>
      </c>
      <c r="AR84" s="63">
        <v>-826057</v>
      </c>
      <c r="AS84" s="63">
        <v>-826057</v>
      </c>
      <c r="AT84"/>
      <c r="AU84"/>
      <c r="AV84"/>
      <c r="AW84"/>
      <c r="AX84"/>
      <c r="AY84"/>
      <c r="AZ84"/>
      <c r="BA84"/>
      <c r="BB84"/>
      <c r="BC84"/>
      <c r="BD84"/>
      <c r="BE84"/>
      <c r="BF84"/>
      <c r="BG84"/>
      <c r="BH84"/>
      <c r="BI84"/>
      <c r="BJ84"/>
      <c r="BK84"/>
      <c r="BL84"/>
      <c r="BM84"/>
      <c r="BN84"/>
      <c r="BO84"/>
    </row>
    <row r="85" spans="1:67" s="47" customFormat="1" ht="12.75" customHeight="1" outlineLevel="1" x14ac:dyDescent="0.2">
      <c r="A85" s="64" t="s">
        <v>178</v>
      </c>
      <c r="B85" s="63" t="s">
        <v>179</v>
      </c>
      <c r="C85" s="63">
        <v>-1030880.5499999999</v>
      </c>
      <c r="D85" s="63">
        <v>-1030880.5499999999</v>
      </c>
      <c r="E85" s="63">
        <v>-1030880.54</v>
      </c>
      <c r="F85" s="63">
        <v>-1030880.54</v>
      </c>
      <c r="G85" s="63">
        <v>-1030880.54</v>
      </c>
      <c r="H85" s="63">
        <v>-1030880.54</v>
      </c>
      <c r="I85" s="63">
        <v>-1030880.54</v>
      </c>
      <c r="J85" s="63">
        <v>-1030880.54</v>
      </c>
      <c r="K85" s="63">
        <v>-1106215.45</v>
      </c>
      <c r="L85" s="63">
        <v>-1106215.45</v>
      </c>
      <c r="M85" s="63">
        <v>-2232771.7899999996</v>
      </c>
      <c r="N85" s="63">
        <v>-2091978.5699999996</v>
      </c>
      <c r="O85" s="63">
        <v>-2091978.5699999996</v>
      </c>
      <c r="P85" s="63">
        <v>-2091978.5699999996</v>
      </c>
      <c r="Q85" s="63">
        <v>-2091978.5700000003</v>
      </c>
      <c r="R85" s="63">
        <v>-2091978.5700000003</v>
      </c>
      <c r="S85" s="63">
        <v>-2091978.5700000003</v>
      </c>
      <c r="T85" s="63">
        <v>-2524596.1100000003</v>
      </c>
      <c r="U85" s="63">
        <v>-2524596.1100000003</v>
      </c>
      <c r="V85" s="63"/>
      <c r="W85" s="63">
        <v>-2524596.1100000003</v>
      </c>
      <c r="X85" s="63">
        <v>-2524596.1100000003</v>
      </c>
      <c r="Y85" s="63">
        <v>-2524596.1100000003</v>
      </c>
      <c r="Z85" s="63">
        <v>-2524596.1100000003</v>
      </c>
      <c r="AA85" s="63">
        <v>-3330780.2608387503</v>
      </c>
      <c r="AB85" s="63">
        <v>-3330780.2608387503</v>
      </c>
      <c r="AC85" s="63">
        <v>-3330780.2608387503</v>
      </c>
      <c r="AD85" s="63">
        <v>-3330780.2608387503</v>
      </c>
      <c r="AE85" s="63">
        <v>-3330780.2608387503</v>
      </c>
      <c r="AF85" s="63">
        <v>-3330780.2608387503</v>
      </c>
      <c r="AG85" s="63">
        <v>-3330780.2608387503</v>
      </c>
      <c r="AH85" s="63">
        <v>-3330780.2608387503</v>
      </c>
      <c r="AI85" s="63">
        <v>-3330780.2608387503</v>
      </c>
      <c r="AJ85" s="63">
        <v>-3330780.2608387503</v>
      </c>
      <c r="AK85" s="63">
        <v>-3330780.2608387503</v>
      </c>
      <c r="AL85" s="63">
        <v>-3330780.2608387503</v>
      </c>
      <c r="AM85" s="63">
        <v>-3523806.5826775003</v>
      </c>
      <c r="AN85" s="63">
        <v>-3523806.5826775003</v>
      </c>
      <c r="AO85" s="63">
        <v>-3523806.5826775003</v>
      </c>
      <c r="AP85" s="63">
        <v>-3523806.5826775003</v>
      </c>
      <c r="AQ85" s="63">
        <v>-3523806.5826775003</v>
      </c>
      <c r="AR85" s="63">
        <v>-3523806.5826775003</v>
      </c>
      <c r="AS85" s="63">
        <v>-3523806.5826775003</v>
      </c>
      <c r="AT85"/>
      <c r="AU85"/>
      <c r="AV85"/>
      <c r="AW85"/>
      <c r="AX85"/>
      <c r="AY85"/>
      <c r="AZ85"/>
      <c r="BA85"/>
      <c r="BB85"/>
      <c r="BC85"/>
      <c r="BD85"/>
      <c r="BE85"/>
      <c r="BF85"/>
      <c r="BG85"/>
      <c r="BH85"/>
      <c r="BI85"/>
      <c r="BJ85"/>
      <c r="BK85"/>
      <c r="BL85"/>
      <c r="BM85"/>
      <c r="BN85"/>
      <c r="BO85"/>
    </row>
    <row r="86" spans="1:67" s="47" customFormat="1" ht="12.75" customHeight="1" outlineLevel="1" x14ac:dyDescent="0.2">
      <c r="A86" s="64" t="s">
        <v>180</v>
      </c>
      <c r="B86" s="66" t="s">
        <v>181</v>
      </c>
      <c r="C86" s="63">
        <v>0</v>
      </c>
      <c r="D86" s="63">
        <v>0</v>
      </c>
      <c r="E86" s="63">
        <v>0</v>
      </c>
      <c r="F86" s="63">
        <v>0</v>
      </c>
      <c r="G86" s="63">
        <v>0</v>
      </c>
      <c r="H86" s="63">
        <v>0</v>
      </c>
      <c r="I86" s="63">
        <v>0</v>
      </c>
      <c r="J86" s="63">
        <v>0</v>
      </c>
      <c r="K86" s="63">
        <v>0</v>
      </c>
      <c r="L86" s="63">
        <v>0</v>
      </c>
      <c r="M86" s="63">
        <v>0</v>
      </c>
      <c r="N86" s="63">
        <v>0</v>
      </c>
      <c r="O86" s="63">
        <v>0</v>
      </c>
      <c r="P86" s="63">
        <v>0</v>
      </c>
      <c r="Q86" s="63">
        <v>0</v>
      </c>
      <c r="R86" s="63">
        <v>0</v>
      </c>
      <c r="S86" s="63">
        <v>0</v>
      </c>
      <c r="T86" s="63">
        <v>-9974.2699999999986</v>
      </c>
      <c r="U86" s="63">
        <v>-9974.2699999999986</v>
      </c>
      <c r="V86" s="63"/>
      <c r="W86" s="63">
        <v>-9974.2699999999986</v>
      </c>
      <c r="X86" s="63">
        <v>-9974.2699999999986</v>
      </c>
      <c r="Y86" s="63">
        <v>-9974.2699999999986</v>
      </c>
      <c r="Z86" s="63">
        <v>-9974.2699999999986</v>
      </c>
      <c r="AA86" s="63">
        <v>-9974.2699999999986</v>
      </c>
      <c r="AB86" s="63">
        <v>-9974.2699999999986</v>
      </c>
      <c r="AC86" s="63">
        <v>-9974.2699999999986</v>
      </c>
      <c r="AD86" s="63">
        <v>-9974.2699999999986</v>
      </c>
      <c r="AE86" s="63">
        <v>-9974.2699999999986</v>
      </c>
      <c r="AF86" s="63">
        <v>-9974.2699999999986</v>
      </c>
      <c r="AG86" s="63">
        <v>-9974.2699999999986</v>
      </c>
      <c r="AH86" s="63">
        <v>-9974.2699999999986</v>
      </c>
      <c r="AI86" s="63">
        <v>-9974.2699999999986</v>
      </c>
      <c r="AJ86" s="63">
        <v>-9974.2699999999986</v>
      </c>
      <c r="AK86" s="63">
        <v>-9974.2699999999986</v>
      </c>
      <c r="AL86" s="63">
        <v>-9974.2699999999986</v>
      </c>
      <c r="AM86" s="63">
        <v>-9974.2699999999986</v>
      </c>
      <c r="AN86" s="63">
        <v>-9974.2699999999986</v>
      </c>
      <c r="AO86" s="63">
        <v>-9974.2699999999986</v>
      </c>
      <c r="AP86" s="63">
        <v>-9974.2699999999986</v>
      </c>
      <c r="AQ86" s="63">
        <v>-9974.2699999999986</v>
      </c>
      <c r="AR86" s="63">
        <v>-9974.2699999999986</v>
      </c>
      <c r="AS86" s="63">
        <v>-9974.2699999999986</v>
      </c>
      <c r="AT86"/>
      <c r="AU86"/>
      <c r="AV86"/>
      <c r="AW86"/>
      <c r="AX86"/>
      <c r="AY86"/>
      <c r="AZ86"/>
      <c r="BA86"/>
      <c r="BB86"/>
      <c r="BC86"/>
      <c r="BD86"/>
      <c r="BE86"/>
      <c r="BF86"/>
      <c r="BG86"/>
      <c r="BH86"/>
      <c r="BI86"/>
      <c r="BJ86"/>
      <c r="BK86"/>
      <c r="BL86"/>
      <c r="BM86"/>
      <c r="BN86"/>
      <c r="BO86"/>
    </row>
    <row r="87" spans="1:67" s="47" customFormat="1" ht="12.75" customHeight="1" outlineLevel="1" x14ac:dyDescent="0.2">
      <c r="A87" s="64" t="s">
        <v>182</v>
      </c>
      <c r="B87" s="63" t="s">
        <v>183</v>
      </c>
      <c r="C87" s="63">
        <v>-242402.53</v>
      </c>
      <c r="D87" s="63">
        <v>-242402.53</v>
      </c>
      <c r="E87" s="63">
        <v>-242402.52</v>
      </c>
      <c r="F87" s="63">
        <v>-242402.52</v>
      </c>
      <c r="G87" s="63">
        <v>-242402.52</v>
      </c>
      <c r="H87" s="63">
        <v>-242402.52</v>
      </c>
      <c r="I87" s="63">
        <v>-242402.52</v>
      </c>
      <c r="J87" s="63">
        <v>-242402.52</v>
      </c>
      <c r="K87" s="63">
        <v>-242402.52</v>
      </c>
      <c r="L87" s="63">
        <v>-242402.52</v>
      </c>
      <c r="M87" s="63">
        <v>-242402.52</v>
      </c>
      <c r="N87" s="63">
        <v>-221923.49999999997</v>
      </c>
      <c r="O87" s="63">
        <v>-221923.49999999997</v>
      </c>
      <c r="P87" s="63">
        <v>-221923.49999999997</v>
      </c>
      <c r="Q87" s="63">
        <v>-221923.51</v>
      </c>
      <c r="R87" s="63">
        <v>-221923.51</v>
      </c>
      <c r="S87" s="63">
        <v>-221923.51</v>
      </c>
      <c r="T87" s="63">
        <v>-221923.51</v>
      </c>
      <c r="U87" s="63">
        <v>-221923.51</v>
      </c>
      <c r="V87" s="63"/>
      <c r="W87" s="63">
        <v>-221923.51</v>
      </c>
      <c r="X87" s="63">
        <v>-221923.51</v>
      </c>
      <c r="Y87" s="63">
        <v>-221923.51</v>
      </c>
      <c r="Z87" s="63">
        <v>-221923.51</v>
      </c>
      <c r="AA87" s="63">
        <v>-221923.51</v>
      </c>
      <c r="AB87" s="63">
        <v>-221923.51</v>
      </c>
      <c r="AC87" s="63">
        <v>-221923.51</v>
      </c>
      <c r="AD87" s="63">
        <v>-221923.51</v>
      </c>
      <c r="AE87" s="63">
        <v>-221923.51</v>
      </c>
      <c r="AF87" s="63">
        <v>-221923.51</v>
      </c>
      <c r="AG87" s="63">
        <v>-221923.51</v>
      </c>
      <c r="AH87" s="63">
        <v>-221923.51</v>
      </c>
      <c r="AI87" s="63">
        <v>-221923.51</v>
      </c>
      <c r="AJ87" s="63">
        <v>-221923.51</v>
      </c>
      <c r="AK87" s="63">
        <v>-221923.51</v>
      </c>
      <c r="AL87" s="63">
        <v>-221923.51</v>
      </c>
      <c r="AM87" s="63">
        <v>-221923.51</v>
      </c>
      <c r="AN87" s="63">
        <v>-221923.51</v>
      </c>
      <c r="AO87" s="63">
        <v>-221923.51</v>
      </c>
      <c r="AP87" s="63">
        <v>-221923.51</v>
      </c>
      <c r="AQ87" s="63">
        <v>-221923.51</v>
      </c>
      <c r="AR87" s="63">
        <v>-221923.51</v>
      </c>
      <c r="AS87" s="63">
        <v>-221923.51</v>
      </c>
      <c r="AT87"/>
      <c r="AU87"/>
      <c r="AV87"/>
      <c r="AW87"/>
      <c r="AX87"/>
      <c r="AY87"/>
      <c r="AZ87"/>
      <c r="BA87"/>
      <c r="BB87"/>
      <c r="BC87"/>
      <c r="BD87"/>
      <c r="BE87"/>
      <c r="BF87"/>
      <c r="BG87"/>
      <c r="BH87"/>
      <c r="BI87"/>
      <c r="BJ87"/>
      <c r="BK87"/>
      <c r="BL87"/>
      <c r="BM87"/>
      <c r="BN87"/>
      <c r="BO87"/>
    </row>
    <row r="88" spans="1:67" ht="12.75" customHeight="1" outlineLevel="1" x14ac:dyDescent="0.2">
      <c r="A88" s="64" t="s">
        <v>184</v>
      </c>
      <c r="B88" s="66" t="s">
        <v>185</v>
      </c>
      <c r="C88" s="63">
        <v>0</v>
      </c>
      <c r="D88" s="63">
        <v>0</v>
      </c>
      <c r="E88" s="63">
        <v>0</v>
      </c>
      <c r="F88" s="63">
        <v>0</v>
      </c>
      <c r="G88" s="63">
        <v>0</v>
      </c>
      <c r="H88" s="63">
        <v>0</v>
      </c>
      <c r="I88" s="63">
        <v>0</v>
      </c>
      <c r="J88" s="63">
        <v>0</v>
      </c>
      <c r="K88" s="63">
        <v>0</v>
      </c>
      <c r="L88" s="63">
        <v>0</v>
      </c>
      <c r="M88" s="63">
        <v>0</v>
      </c>
      <c r="N88" s="63">
        <v>0</v>
      </c>
      <c r="O88" s="63">
        <v>0</v>
      </c>
      <c r="P88" s="63">
        <v>0</v>
      </c>
      <c r="Q88" s="63">
        <v>0</v>
      </c>
      <c r="R88" s="63">
        <v>0</v>
      </c>
      <c r="S88" s="63">
        <v>0</v>
      </c>
      <c r="T88" s="63">
        <v>0</v>
      </c>
      <c r="U88" s="63">
        <v>0</v>
      </c>
      <c r="V88" s="63"/>
      <c r="W88" s="63">
        <v>0</v>
      </c>
      <c r="X88" s="63">
        <v>0</v>
      </c>
      <c r="Y88" s="63">
        <v>0</v>
      </c>
      <c r="Z88" s="63">
        <v>0</v>
      </c>
      <c r="AA88" s="63">
        <v>0</v>
      </c>
      <c r="AB88" s="63">
        <v>0</v>
      </c>
      <c r="AC88" s="63">
        <v>0</v>
      </c>
      <c r="AD88" s="63">
        <v>0</v>
      </c>
      <c r="AE88" s="63">
        <v>0</v>
      </c>
      <c r="AF88" s="63">
        <v>0</v>
      </c>
      <c r="AG88" s="63">
        <v>0</v>
      </c>
      <c r="AH88" s="63">
        <v>0</v>
      </c>
      <c r="AI88" s="63">
        <v>0</v>
      </c>
      <c r="AJ88" s="63">
        <v>0</v>
      </c>
      <c r="AK88" s="63">
        <v>0</v>
      </c>
      <c r="AL88" s="63">
        <v>0</v>
      </c>
      <c r="AM88" s="63">
        <v>0</v>
      </c>
      <c r="AN88" s="63">
        <v>0</v>
      </c>
      <c r="AO88" s="63">
        <v>0</v>
      </c>
      <c r="AP88" s="63">
        <v>0</v>
      </c>
      <c r="AQ88" s="63">
        <v>0</v>
      </c>
      <c r="AR88" s="63">
        <v>0</v>
      </c>
      <c r="AS88" s="63">
        <v>0</v>
      </c>
    </row>
    <row r="89" spans="1:67" ht="12.75" customHeight="1" outlineLevel="1" x14ac:dyDescent="0.2">
      <c r="A89" s="64" t="s">
        <v>186</v>
      </c>
      <c r="B89" s="63" t="s">
        <v>187</v>
      </c>
      <c r="C89" s="63">
        <v>-850491.20000000007</v>
      </c>
      <c r="D89" s="63">
        <v>-850491.20000000007</v>
      </c>
      <c r="E89" s="63">
        <v>-953698.35</v>
      </c>
      <c r="F89" s="63">
        <v>-953698.35</v>
      </c>
      <c r="G89" s="63">
        <v>-953698.35</v>
      </c>
      <c r="H89" s="63">
        <v>-938912.99999999988</v>
      </c>
      <c r="I89" s="63">
        <v>-938912.99999999988</v>
      </c>
      <c r="J89" s="63">
        <v>-938912.99999999988</v>
      </c>
      <c r="K89" s="63">
        <v>-478854.27</v>
      </c>
      <c r="L89" s="63">
        <v>-478854.27</v>
      </c>
      <c r="M89" s="63">
        <v>-244034.03999999995</v>
      </c>
      <c r="N89" s="63">
        <v>-298017.69999999995</v>
      </c>
      <c r="O89" s="63">
        <v>-298017.69999999995</v>
      </c>
      <c r="P89" s="63">
        <v>-298017.69999999995</v>
      </c>
      <c r="Q89" s="63">
        <v>-1078315.42</v>
      </c>
      <c r="R89" s="63">
        <v>-1078315.42</v>
      </c>
      <c r="S89" s="63">
        <v>-1078315.42</v>
      </c>
      <c r="T89" s="63">
        <v>-631936.14</v>
      </c>
      <c r="U89" s="63">
        <v>-631936.14</v>
      </c>
      <c r="V89" s="63"/>
      <c r="W89" s="63">
        <v>-631936.14</v>
      </c>
      <c r="X89" s="63">
        <v>-631936.14</v>
      </c>
      <c r="Y89" s="63">
        <v>-631936.14</v>
      </c>
      <c r="Z89" s="63">
        <v>-631936.14</v>
      </c>
      <c r="AA89" s="63">
        <v>-631936.14</v>
      </c>
      <c r="AB89" s="63">
        <v>-631936.14</v>
      </c>
      <c r="AC89" s="63">
        <v>-631936.14</v>
      </c>
      <c r="AD89" s="63">
        <v>-631936.14</v>
      </c>
      <c r="AE89" s="63">
        <v>-631936.14</v>
      </c>
      <c r="AF89" s="63">
        <v>-631936.14</v>
      </c>
      <c r="AG89" s="63">
        <v>-631936.14</v>
      </c>
      <c r="AH89" s="63">
        <v>-631936.14</v>
      </c>
      <c r="AI89" s="63">
        <v>-631936.14</v>
      </c>
      <c r="AJ89" s="63">
        <v>-631936.14</v>
      </c>
      <c r="AK89" s="63">
        <v>-631936.14</v>
      </c>
      <c r="AL89" s="63">
        <v>-631936.14</v>
      </c>
      <c r="AM89" s="63">
        <v>-631936.14</v>
      </c>
      <c r="AN89" s="63">
        <v>-631936.14</v>
      </c>
      <c r="AO89" s="63">
        <v>-631936.14</v>
      </c>
      <c r="AP89" s="63">
        <v>-631936.14</v>
      </c>
      <c r="AQ89" s="63">
        <v>-631936.14</v>
      </c>
      <c r="AR89" s="63">
        <v>-631936.14</v>
      </c>
      <c r="AS89" s="63">
        <v>-631936.14</v>
      </c>
    </row>
    <row r="90" spans="1:67" ht="12.75" customHeight="1" outlineLevel="1" x14ac:dyDescent="0.2">
      <c r="A90" s="64" t="s">
        <v>188</v>
      </c>
      <c r="B90" s="63" t="s">
        <v>189</v>
      </c>
      <c r="C90" s="63">
        <v>206.59</v>
      </c>
      <c r="D90" s="63">
        <v>206.59</v>
      </c>
      <c r="E90" s="63">
        <v>0</v>
      </c>
      <c r="F90" s="63">
        <v>0</v>
      </c>
      <c r="G90" s="63">
        <v>0</v>
      </c>
      <c r="H90" s="63">
        <v>0</v>
      </c>
      <c r="I90" s="63">
        <v>0</v>
      </c>
      <c r="J90" s="63">
        <v>0</v>
      </c>
      <c r="K90" s="63">
        <v>0</v>
      </c>
      <c r="L90" s="63">
        <v>0</v>
      </c>
      <c r="M90" s="63">
        <v>0</v>
      </c>
      <c r="N90" s="63">
        <v>0</v>
      </c>
      <c r="O90" s="63">
        <v>0</v>
      </c>
      <c r="P90" s="63">
        <v>0</v>
      </c>
      <c r="Q90" s="63">
        <v>0</v>
      </c>
      <c r="R90" s="63">
        <v>0</v>
      </c>
      <c r="S90" s="63">
        <v>0</v>
      </c>
      <c r="T90" s="63">
        <v>0</v>
      </c>
      <c r="U90" s="63">
        <v>0</v>
      </c>
      <c r="V90" s="63"/>
      <c r="W90" s="63">
        <v>0</v>
      </c>
      <c r="X90" s="63">
        <v>0</v>
      </c>
      <c r="Y90" s="63">
        <v>0</v>
      </c>
      <c r="Z90" s="63">
        <v>0</v>
      </c>
      <c r="AA90" s="63">
        <v>0</v>
      </c>
      <c r="AB90" s="63">
        <v>0</v>
      </c>
      <c r="AC90" s="63">
        <v>0</v>
      </c>
      <c r="AD90" s="63">
        <v>0</v>
      </c>
      <c r="AE90" s="63">
        <v>0</v>
      </c>
      <c r="AF90" s="63">
        <v>0</v>
      </c>
      <c r="AG90" s="63">
        <v>0</v>
      </c>
      <c r="AH90" s="63">
        <v>0</v>
      </c>
      <c r="AI90" s="63">
        <v>0</v>
      </c>
      <c r="AJ90" s="63">
        <v>0</v>
      </c>
      <c r="AK90" s="63">
        <v>0</v>
      </c>
      <c r="AL90" s="63">
        <v>0</v>
      </c>
      <c r="AM90" s="63">
        <v>0</v>
      </c>
      <c r="AN90" s="63">
        <v>0</v>
      </c>
      <c r="AO90" s="63">
        <v>0</v>
      </c>
      <c r="AP90" s="63">
        <v>0</v>
      </c>
      <c r="AQ90" s="63">
        <v>0</v>
      </c>
      <c r="AR90" s="63">
        <v>0</v>
      </c>
      <c r="AS90" s="63">
        <v>0</v>
      </c>
    </row>
    <row r="91" spans="1:67" ht="12.75" customHeight="1" outlineLevel="1" x14ac:dyDescent="0.2">
      <c r="A91" s="64" t="s">
        <v>190</v>
      </c>
      <c r="B91" s="63" t="s">
        <v>191</v>
      </c>
      <c r="C91" s="63">
        <v>-10019678.74</v>
      </c>
      <c r="D91" s="63">
        <v>-10019678.74</v>
      </c>
      <c r="E91" s="63">
        <v>-9787914.6699999999</v>
      </c>
      <c r="F91" s="63">
        <v>-9787914.6699999999</v>
      </c>
      <c r="G91" s="63">
        <v>-9787914.6699999999</v>
      </c>
      <c r="H91" s="63">
        <v>-9554008.9000000004</v>
      </c>
      <c r="I91" s="63">
        <v>-9554008.9000000004</v>
      </c>
      <c r="J91" s="63">
        <v>-9554008.9000000004</v>
      </c>
      <c r="K91" s="63">
        <v>-9317938.620000001</v>
      </c>
      <c r="L91" s="63">
        <v>-9317938.620000001</v>
      </c>
      <c r="M91" s="63">
        <v>-9159344.5600000005</v>
      </c>
      <c r="N91" s="63">
        <v>-9079680.7999999989</v>
      </c>
      <c r="O91" s="63">
        <v>-9079680.7999999989</v>
      </c>
      <c r="P91" s="63">
        <v>-9079680.7999999989</v>
      </c>
      <c r="Q91" s="63">
        <v>-8839212.1600000001</v>
      </c>
      <c r="R91" s="63">
        <v>-8839212.1600000001</v>
      </c>
      <c r="S91" s="63">
        <v>-8839212.1600000001</v>
      </c>
      <c r="T91" s="63">
        <v>-8596509.1500000004</v>
      </c>
      <c r="U91" s="63">
        <v>-8596509.1500000004</v>
      </c>
      <c r="V91" s="63"/>
      <c r="W91" s="63">
        <v>-8596509.1500000004</v>
      </c>
      <c r="X91" s="63">
        <v>-8492952.7747095004</v>
      </c>
      <c r="Y91" s="63">
        <v>-8389396.3994190004</v>
      </c>
      <c r="Z91" s="63">
        <v>-8285840.0241285004</v>
      </c>
      <c r="AA91" s="63">
        <v>-8182283.6488380004</v>
      </c>
      <c r="AB91" s="63">
        <v>-8078727.2735475004</v>
      </c>
      <c r="AC91" s="63">
        <v>-7975170.8982570004</v>
      </c>
      <c r="AD91" s="63">
        <v>-7871614.5229665004</v>
      </c>
      <c r="AE91" s="63">
        <v>-7768058.1476760004</v>
      </c>
      <c r="AF91" s="63">
        <v>-7665154.8103985004</v>
      </c>
      <c r="AG91" s="63">
        <v>-7562251.4731210005</v>
      </c>
      <c r="AH91" s="63">
        <v>-7459348.1358435005</v>
      </c>
      <c r="AI91" s="63">
        <v>-7356444.7985660005</v>
      </c>
      <c r="AJ91" s="63">
        <v>-7253541.4612885006</v>
      </c>
      <c r="AK91" s="63">
        <v>-7150638.1240110006</v>
      </c>
      <c r="AL91" s="63">
        <v>-7047734.7867335007</v>
      </c>
      <c r="AM91" s="63">
        <v>-6944831.4494560007</v>
      </c>
      <c r="AN91" s="63">
        <v>-6841928.1121785007</v>
      </c>
      <c r="AO91" s="63">
        <v>-6739024.7749010008</v>
      </c>
      <c r="AP91" s="63">
        <v>-6636121.4376235008</v>
      </c>
      <c r="AQ91" s="63">
        <v>-6533218.1003460009</v>
      </c>
      <c r="AR91" s="63">
        <v>-6430314.7630685009</v>
      </c>
      <c r="AS91" s="63">
        <v>-6327411.4257910009</v>
      </c>
    </row>
    <row r="92" spans="1:67" ht="12.75" customHeight="1" outlineLevel="1" x14ac:dyDescent="0.2">
      <c r="A92" s="64" t="s">
        <v>192</v>
      </c>
      <c r="B92" s="63" t="s">
        <v>193</v>
      </c>
      <c r="C92" s="63">
        <v>0</v>
      </c>
      <c r="D92" s="63">
        <v>0</v>
      </c>
      <c r="E92" s="63">
        <v>0</v>
      </c>
      <c r="F92" s="63">
        <v>0</v>
      </c>
      <c r="G92" s="63">
        <v>0</v>
      </c>
      <c r="H92" s="63">
        <v>0</v>
      </c>
      <c r="I92" s="63">
        <v>0</v>
      </c>
      <c r="J92" s="63">
        <v>0</v>
      </c>
      <c r="K92" s="63">
        <v>0</v>
      </c>
      <c r="L92" s="63">
        <v>0</v>
      </c>
      <c r="M92" s="63">
        <v>0</v>
      </c>
      <c r="N92" s="63">
        <v>0</v>
      </c>
      <c r="O92" s="63">
        <v>0</v>
      </c>
      <c r="P92" s="63">
        <v>0</v>
      </c>
      <c r="Q92" s="63">
        <v>0</v>
      </c>
      <c r="R92" s="63">
        <v>0</v>
      </c>
      <c r="S92" s="63">
        <v>0</v>
      </c>
      <c r="T92" s="63">
        <v>0</v>
      </c>
      <c r="U92" s="63">
        <v>0</v>
      </c>
      <c r="V92" s="63"/>
      <c r="W92" s="63">
        <v>0</v>
      </c>
      <c r="X92" s="63">
        <v>0</v>
      </c>
      <c r="Y92" s="63">
        <v>0</v>
      </c>
      <c r="Z92" s="63">
        <v>0</v>
      </c>
      <c r="AA92" s="63">
        <v>0</v>
      </c>
      <c r="AB92" s="63">
        <v>0</v>
      </c>
      <c r="AC92" s="63">
        <v>0</v>
      </c>
      <c r="AD92" s="63">
        <v>0</v>
      </c>
      <c r="AE92" s="63">
        <v>0</v>
      </c>
      <c r="AF92" s="63">
        <v>0</v>
      </c>
      <c r="AG92" s="63">
        <v>0</v>
      </c>
      <c r="AH92" s="63">
        <v>0</v>
      </c>
      <c r="AI92" s="63">
        <v>0</v>
      </c>
      <c r="AJ92" s="63">
        <v>0</v>
      </c>
      <c r="AK92" s="63">
        <v>0</v>
      </c>
      <c r="AL92" s="63">
        <v>0</v>
      </c>
      <c r="AM92" s="63">
        <v>0</v>
      </c>
      <c r="AN92" s="63">
        <v>0</v>
      </c>
      <c r="AO92" s="63">
        <v>0</v>
      </c>
      <c r="AP92" s="63">
        <v>0</v>
      </c>
      <c r="AQ92" s="63">
        <v>0</v>
      </c>
      <c r="AR92" s="63">
        <v>0</v>
      </c>
      <c r="AS92" s="63">
        <v>0</v>
      </c>
    </row>
    <row r="93" spans="1:67" ht="12.75" customHeight="1" outlineLevel="1" x14ac:dyDescent="0.2">
      <c r="A93" s="64" t="s">
        <v>194</v>
      </c>
      <c r="B93" s="63" t="s">
        <v>195</v>
      </c>
      <c r="C93" s="63">
        <v>-24052.510000000002</v>
      </c>
      <c r="D93" s="63">
        <v>-24052.510000000002</v>
      </c>
      <c r="E93" s="63">
        <v>-29766.15</v>
      </c>
      <c r="F93" s="63">
        <v>-29766.15</v>
      </c>
      <c r="G93" s="63">
        <v>-29766.15</v>
      </c>
      <c r="H93" s="63">
        <v>-35213.480000000003</v>
      </c>
      <c r="I93" s="63">
        <v>-35213.480000000003</v>
      </c>
      <c r="J93" s="63">
        <v>-35213.480000000003</v>
      </c>
      <c r="K93" s="63">
        <v>-40313.379999999997</v>
      </c>
      <c r="L93" s="63">
        <v>-40313.379999999997</v>
      </c>
      <c r="M93" s="63">
        <v>-43650.049999999988</v>
      </c>
      <c r="N93" s="63">
        <v>-45318.38</v>
      </c>
      <c r="O93" s="63">
        <v>-45318.38</v>
      </c>
      <c r="P93" s="63">
        <v>-45318.38</v>
      </c>
      <c r="Q93" s="63">
        <v>-50323.389999999992</v>
      </c>
      <c r="R93" s="63">
        <v>-50323.389999999992</v>
      </c>
      <c r="S93" s="63">
        <v>-50323.389999999992</v>
      </c>
      <c r="T93" s="63">
        <v>-55051.43</v>
      </c>
      <c r="U93" s="63">
        <v>-55051.43</v>
      </c>
      <c r="V93" s="63"/>
      <c r="W93" s="63">
        <v>-55051.43</v>
      </c>
      <c r="X93" s="63">
        <v>-55051.43</v>
      </c>
      <c r="Y93" s="63">
        <v>-55051.43</v>
      </c>
      <c r="Z93" s="63">
        <v>-55051.43</v>
      </c>
      <c r="AA93" s="63">
        <v>-55051.43</v>
      </c>
      <c r="AB93" s="63">
        <v>-55051.43</v>
      </c>
      <c r="AC93" s="63">
        <v>-55051.43</v>
      </c>
      <c r="AD93" s="63">
        <v>-55051.43</v>
      </c>
      <c r="AE93" s="63">
        <v>-55051.43</v>
      </c>
      <c r="AF93" s="63">
        <v>-55051.43</v>
      </c>
      <c r="AG93" s="63">
        <v>-55051.43</v>
      </c>
      <c r="AH93" s="63">
        <v>-55051.43</v>
      </c>
      <c r="AI93" s="63">
        <v>-55051.43</v>
      </c>
      <c r="AJ93" s="63">
        <v>-55051.43</v>
      </c>
      <c r="AK93" s="63">
        <v>-55051.43</v>
      </c>
      <c r="AL93" s="63">
        <v>-55051.43</v>
      </c>
      <c r="AM93" s="63">
        <v>-55051.43</v>
      </c>
      <c r="AN93" s="63">
        <v>-55051.43</v>
      </c>
      <c r="AO93" s="63">
        <v>-55051.43</v>
      </c>
      <c r="AP93" s="63">
        <v>-55051.43</v>
      </c>
      <c r="AQ93" s="63">
        <v>-55051.43</v>
      </c>
      <c r="AR93" s="63">
        <v>-55051.43</v>
      </c>
      <c r="AS93" s="63">
        <v>-55051.43</v>
      </c>
    </row>
    <row r="94" spans="1:67" ht="12.75" customHeight="1" outlineLevel="1" x14ac:dyDescent="0.2">
      <c r="A94" s="64" t="s">
        <v>196</v>
      </c>
      <c r="B94" s="63" t="s">
        <v>197</v>
      </c>
      <c r="C94" s="63">
        <v>-2352534.5499999998</v>
      </c>
      <c r="D94" s="63">
        <v>-2352534.5499999998</v>
      </c>
      <c r="E94" s="63">
        <v>-2537926.5499999998</v>
      </c>
      <c r="F94" s="63">
        <v>-2537926.5499999998</v>
      </c>
      <c r="G94" s="63">
        <v>-2537926.5499999998</v>
      </c>
      <c r="H94" s="63">
        <v>-2723318.5699999994</v>
      </c>
      <c r="I94" s="63">
        <v>-2723318.5699999994</v>
      </c>
      <c r="J94" s="63">
        <v>-2723318.5699999994</v>
      </c>
      <c r="K94" s="63">
        <v>-2908710.5699999994</v>
      </c>
      <c r="L94" s="63">
        <v>-2908710.5699999994</v>
      </c>
      <c r="M94" s="63">
        <v>-3032305.2499999995</v>
      </c>
      <c r="N94" s="63">
        <v>-2925951.79</v>
      </c>
      <c r="O94" s="63">
        <v>-2925951.79</v>
      </c>
      <c r="P94" s="63">
        <v>-2925951.79</v>
      </c>
      <c r="Q94" s="63">
        <v>-3054939.99</v>
      </c>
      <c r="R94" s="63">
        <v>-3054939.99</v>
      </c>
      <c r="S94" s="63">
        <v>-3054939.99</v>
      </c>
      <c r="T94" s="63">
        <v>-3183928.1999999997</v>
      </c>
      <c r="U94" s="63">
        <v>-3183928.1999999997</v>
      </c>
      <c r="V94" s="63"/>
      <c r="W94" s="63">
        <v>-3183928.1999999997</v>
      </c>
      <c r="X94" s="63">
        <v>-3183928.1999999997</v>
      </c>
      <c r="Y94" s="63">
        <v>-3183928.1999999997</v>
      </c>
      <c r="Z94" s="63">
        <v>-3183928.1999999997</v>
      </c>
      <c r="AA94" s="63">
        <v>-3183928.1999999997</v>
      </c>
      <c r="AB94" s="63">
        <v>-3183928.1999999997</v>
      </c>
      <c r="AC94" s="63">
        <v>-3183928.1999999997</v>
      </c>
      <c r="AD94" s="63">
        <v>-3183928.1999999997</v>
      </c>
      <c r="AE94" s="63">
        <v>-3183928.1999999997</v>
      </c>
      <c r="AF94" s="63">
        <v>-3183928.1999999997</v>
      </c>
      <c r="AG94" s="63">
        <v>-3183928.1999999997</v>
      </c>
      <c r="AH94" s="63">
        <v>-3183928.1999999997</v>
      </c>
      <c r="AI94" s="63">
        <v>-3183928.1999999997</v>
      </c>
      <c r="AJ94" s="63">
        <v>-3183928.1999999997</v>
      </c>
      <c r="AK94" s="63">
        <v>-3183928.1999999997</v>
      </c>
      <c r="AL94" s="63">
        <v>-3183928.1999999997</v>
      </c>
      <c r="AM94" s="63">
        <v>-3183928.1999999997</v>
      </c>
      <c r="AN94" s="63">
        <v>-3183928.1999999997</v>
      </c>
      <c r="AO94" s="63">
        <v>-3183928.1999999997</v>
      </c>
      <c r="AP94" s="63">
        <v>-3183928.1999999997</v>
      </c>
      <c r="AQ94" s="63">
        <v>-3183928.1999999997</v>
      </c>
      <c r="AR94" s="63">
        <v>-3183928.1999999997</v>
      </c>
      <c r="AS94" s="63">
        <v>-3183928.1999999997</v>
      </c>
    </row>
    <row r="95" spans="1:67" ht="12.6" customHeight="1" outlineLevel="1" x14ac:dyDescent="0.2">
      <c r="A95" s="64" t="s">
        <v>198</v>
      </c>
      <c r="B95" s="63" t="s">
        <v>199</v>
      </c>
      <c r="C95" s="63">
        <v>0</v>
      </c>
      <c r="D95" s="63">
        <v>0</v>
      </c>
      <c r="E95" s="63">
        <v>0</v>
      </c>
      <c r="F95" s="63">
        <v>0</v>
      </c>
      <c r="G95" s="63">
        <v>0</v>
      </c>
      <c r="H95" s="63">
        <v>0</v>
      </c>
      <c r="I95" s="63">
        <v>0</v>
      </c>
      <c r="J95" s="63">
        <v>0</v>
      </c>
      <c r="K95" s="63">
        <v>0</v>
      </c>
      <c r="L95" s="63">
        <v>0</v>
      </c>
      <c r="M95" s="63">
        <v>0</v>
      </c>
      <c r="N95" s="63">
        <v>0</v>
      </c>
      <c r="O95" s="63">
        <v>0</v>
      </c>
      <c r="P95" s="63">
        <v>0</v>
      </c>
      <c r="Q95" s="63">
        <v>0</v>
      </c>
      <c r="R95" s="63">
        <v>0</v>
      </c>
      <c r="S95" s="63">
        <v>0</v>
      </c>
      <c r="T95" s="63">
        <v>0</v>
      </c>
      <c r="U95" s="63">
        <v>0</v>
      </c>
      <c r="V95" s="63"/>
      <c r="W95" s="63">
        <v>0</v>
      </c>
      <c r="X95" s="63">
        <v>0</v>
      </c>
      <c r="Y95" s="63">
        <v>0</v>
      </c>
      <c r="Z95" s="63">
        <v>0</v>
      </c>
      <c r="AA95" s="63">
        <v>0</v>
      </c>
      <c r="AB95" s="63">
        <v>0</v>
      </c>
      <c r="AC95" s="63">
        <v>0</v>
      </c>
      <c r="AD95" s="63">
        <v>0</v>
      </c>
      <c r="AE95" s="63">
        <v>0</v>
      </c>
      <c r="AF95" s="63">
        <v>0</v>
      </c>
      <c r="AG95" s="63">
        <v>0</v>
      </c>
      <c r="AH95" s="63">
        <v>0</v>
      </c>
      <c r="AI95" s="63">
        <v>0</v>
      </c>
      <c r="AJ95" s="63">
        <v>0</v>
      </c>
      <c r="AK95" s="63">
        <v>0</v>
      </c>
      <c r="AL95" s="63">
        <v>0</v>
      </c>
      <c r="AM95" s="63">
        <v>0</v>
      </c>
      <c r="AN95" s="63">
        <v>0</v>
      </c>
      <c r="AO95" s="63">
        <v>0</v>
      </c>
      <c r="AP95" s="63">
        <v>0</v>
      </c>
      <c r="AQ95" s="63">
        <v>0</v>
      </c>
      <c r="AR95" s="63">
        <v>0</v>
      </c>
      <c r="AS95" s="63">
        <v>0</v>
      </c>
    </row>
    <row r="96" spans="1:67" ht="12.75" customHeight="1" x14ac:dyDescent="0.2">
      <c r="A96" t="s">
        <v>200</v>
      </c>
      <c r="B96" t="s">
        <v>49</v>
      </c>
      <c r="C96" s="63">
        <f t="shared" ref="C96:AS96" si="5">SUM(C68:C95)</f>
        <v>-18345172.43</v>
      </c>
      <c r="D96" s="63">
        <f t="shared" si="5"/>
        <v>-18345172.43</v>
      </c>
      <c r="E96" s="63">
        <f t="shared" si="5"/>
        <v>-18558999.489999998</v>
      </c>
      <c r="F96" s="63">
        <f t="shared" si="5"/>
        <v>-18558999.489999998</v>
      </c>
      <c r="G96" s="63">
        <f t="shared" si="5"/>
        <v>-18558999.489999998</v>
      </c>
      <c r="H96" s="63">
        <f t="shared" si="5"/>
        <v>-17974012.129999999</v>
      </c>
      <c r="I96" s="63">
        <f t="shared" si="5"/>
        <v>-17974012.129999999</v>
      </c>
      <c r="J96" s="63">
        <f t="shared" si="5"/>
        <v>-17974012.129999999</v>
      </c>
      <c r="K96" s="63">
        <f t="shared" si="5"/>
        <v>-19218487.830000002</v>
      </c>
      <c r="L96" s="63">
        <f t="shared" si="5"/>
        <v>-19218487.830000002</v>
      </c>
      <c r="M96" s="63">
        <f t="shared" si="5"/>
        <v>-22489647.550000001</v>
      </c>
      <c r="N96" s="63">
        <f t="shared" si="5"/>
        <v>-21889320.959999997</v>
      </c>
      <c r="O96" s="63">
        <f t="shared" si="5"/>
        <v>-21889320.959999997</v>
      </c>
      <c r="P96" s="63">
        <f t="shared" si="5"/>
        <v>-21889320.959999997</v>
      </c>
      <c r="Q96" s="63">
        <f t="shared" si="5"/>
        <v>-19192474.199999999</v>
      </c>
      <c r="R96" s="63">
        <f t="shared" si="5"/>
        <v>-19192474.199999999</v>
      </c>
      <c r="S96" s="63">
        <f t="shared" si="5"/>
        <v>-19192474.199999999</v>
      </c>
      <c r="T96" s="63">
        <f t="shared" si="5"/>
        <v>-18630475.809999999</v>
      </c>
      <c r="U96" s="63">
        <f t="shared" si="5"/>
        <v>-18630475.809999999</v>
      </c>
      <c r="V96" s="63"/>
      <c r="W96" s="63">
        <f t="shared" si="5"/>
        <v>-18630475.809999999</v>
      </c>
      <c r="X96" s="63">
        <f t="shared" si="5"/>
        <v>-18541389.391184557</v>
      </c>
      <c r="Y96" s="63">
        <f t="shared" si="5"/>
        <v>-18452302.97236912</v>
      </c>
      <c r="Z96" s="63">
        <f t="shared" si="5"/>
        <v>-18363249.70395663</v>
      </c>
      <c r="AA96" s="63">
        <f t="shared" si="5"/>
        <v>-19080413.73678584</v>
      </c>
      <c r="AB96" s="63">
        <f t="shared" si="5"/>
        <v>-18991393.618776299</v>
      </c>
      <c r="AC96" s="63">
        <f t="shared" si="5"/>
        <v>-18902373.500766762</v>
      </c>
      <c r="AD96" s="63">
        <f t="shared" si="5"/>
        <v>-18813353.38275722</v>
      </c>
      <c r="AE96" s="63">
        <f t="shared" si="5"/>
        <v>-18724333.264747683</v>
      </c>
      <c r="AF96" s="63">
        <f t="shared" si="5"/>
        <v>-18615557.999922279</v>
      </c>
      <c r="AG96" s="63">
        <f t="shared" si="5"/>
        <v>-18506782.735096879</v>
      </c>
      <c r="AH96" s="63">
        <f t="shared" si="5"/>
        <v>-18398007.470271476</v>
      </c>
      <c r="AI96" s="63">
        <f t="shared" si="5"/>
        <v>-18289232.205446072</v>
      </c>
      <c r="AJ96" s="63">
        <f t="shared" si="5"/>
        <v>-18180456.940620672</v>
      </c>
      <c r="AK96" s="63">
        <f t="shared" si="5"/>
        <v>-18071681.675795268</v>
      </c>
      <c r="AL96" s="63">
        <f t="shared" si="5"/>
        <v>-17962906.410969865</v>
      </c>
      <c r="AM96" s="63">
        <f t="shared" si="5"/>
        <v>-18047157.467983212</v>
      </c>
      <c r="AN96" s="63">
        <f t="shared" si="5"/>
        <v>-17938944.212573737</v>
      </c>
      <c r="AO96" s="63">
        <f t="shared" si="5"/>
        <v>-17830730.957164265</v>
      </c>
      <c r="AP96" s="63">
        <f t="shared" si="5"/>
        <v>-17722517.70175479</v>
      </c>
      <c r="AQ96" s="63">
        <f t="shared" si="5"/>
        <v>-17614304.446345314</v>
      </c>
      <c r="AR96" s="63">
        <f t="shared" si="5"/>
        <v>-17506091.190935839</v>
      </c>
      <c r="AS96" s="63">
        <f t="shared" si="5"/>
        <v>-17397877.935526364</v>
      </c>
    </row>
    <row r="97" spans="1:65" ht="12.75" customHeight="1" x14ac:dyDescent="0.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row>
    <row r="98" spans="1:65" ht="12.75" customHeight="1" x14ac:dyDescent="0.2">
      <c r="A98" s="68" t="s">
        <v>142</v>
      </c>
      <c r="C98" s="76">
        <f t="shared" ref="C98:U98" si="6">C96</f>
        <v>-18345172.43</v>
      </c>
      <c r="D98" s="76">
        <f t="shared" si="6"/>
        <v>-18345172.43</v>
      </c>
      <c r="E98" s="76">
        <f t="shared" si="6"/>
        <v>-18558999.489999998</v>
      </c>
      <c r="F98" s="76">
        <f t="shared" si="6"/>
        <v>-18558999.489999998</v>
      </c>
      <c r="G98" s="76">
        <f t="shared" si="6"/>
        <v>-18558999.489999998</v>
      </c>
      <c r="H98" s="76">
        <f t="shared" si="6"/>
        <v>-17974012.129999999</v>
      </c>
      <c r="I98" s="76">
        <f t="shared" si="6"/>
        <v>-17974012.129999999</v>
      </c>
      <c r="J98" s="76">
        <f t="shared" si="6"/>
        <v>-17974012.129999999</v>
      </c>
      <c r="K98" s="76">
        <f t="shared" si="6"/>
        <v>-19218487.830000002</v>
      </c>
      <c r="L98" s="76">
        <f t="shared" si="6"/>
        <v>-19218487.830000002</v>
      </c>
      <c r="M98" s="76">
        <f t="shared" si="6"/>
        <v>-22489647.550000001</v>
      </c>
      <c r="N98" s="76">
        <f t="shared" si="6"/>
        <v>-21889320.959999997</v>
      </c>
      <c r="O98" s="76">
        <f t="shared" si="6"/>
        <v>-21889320.959999997</v>
      </c>
      <c r="P98" s="76">
        <f t="shared" si="6"/>
        <v>-21889320.959999997</v>
      </c>
      <c r="Q98" s="76">
        <f t="shared" si="6"/>
        <v>-19192474.199999999</v>
      </c>
      <c r="R98" s="76">
        <f t="shared" si="6"/>
        <v>-19192474.199999999</v>
      </c>
      <c r="S98" s="76">
        <f t="shared" si="6"/>
        <v>-19192474.199999999</v>
      </c>
      <c r="T98" s="76">
        <f t="shared" si="6"/>
        <v>-18630475.809999999</v>
      </c>
      <c r="U98" s="76">
        <f t="shared" si="6"/>
        <v>-18630475.809999999</v>
      </c>
      <c r="V98" s="76"/>
      <c r="W98" s="76">
        <v>-18630475.809999999</v>
      </c>
      <c r="X98" s="76">
        <v>-18541389.391184557</v>
      </c>
      <c r="Y98" s="76">
        <v>-18452302.97236912</v>
      </c>
      <c r="Z98" s="76">
        <v>-18363249.70395663</v>
      </c>
      <c r="AA98" s="76">
        <v>-19080413.73678584</v>
      </c>
      <c r="AB98" s="76">
        <v>-18991393.618776299</v>
      </c>
      <c r="AC98" s="76">
        <v>-18902373.500766762</v>
      </c>
      <c r="AD98" s="76">
        <v>-18813353.38275722</v>
      </c>
      <c r="AE98" s="76">
        <v>-18724333.264747683</v>
      </c>
      <c r="AF98" s="76">
        <v>-18615557.999922279</v>
      </c>
      <c r="AG98" s="76">
        <v>-18506782.735096879</v>
      </c>
      <c r="AH98" s="76">
        <v>-18398007.470271476</v>
      </c>
      <c r="AI98" s="76">
        <v>-18289232.205446072</v>
      </c>
      <c r="AJ98" s="76">
        <v>-18180456.940620672</v>
      </c>
      <c r="AK98" s="76">
        <v>-18071681.675795268</v>
      </c>
      <c r="AL98" s="76">
        <v>-17962906.410969865</v>
      </c>
      <c r="AM98" s="76">
        <v>-18047157.467983212</v>
      </c>
      <c r="AN98" s="76">
        <v>-17938944.212573737</v>
      </c>
      <c r="AO98" s="76">
        <v>-17830730.957164265</v>
      </c>
      <c r="AP98" s="76">
        <v>-17722517.70175479</v>
      </c>
      <c r="AQ98" s="76">
        <v>-17614304.446345314</v>
      </c>
      <c r="AR98" s="76">
        <v>-17506091.190935839</v>
      </c>
      <c r="AS98" s="76">
        <v>-17397877.935526364</v>
      </c>
    </row>
    <row r="99" spans="1:65" ht="12.75" customHeight="1" x14ac:dyDescent="0.2">
      <c r="A99" s="68" t="s">
        <v>141</v>
      </c>
      <c r="C99" s="76">
        <v>-78177.389999996871</v>
      </c>
      <c r="D99" s="76">
        <v>-78177.29999999702</v>
      </c>
      <c r="E99" s="76">
        <v>-78177.290000002831</v>
      </c>
      <c r="F99" s="76">
        <v>-78177.290000002831</v>
      </c>
      <c r="G99" s="76">
        <v>-78177.290000002831</v>
      </c>
      <c r="H99" s="76">
        <v>-78177.289999995381</v>
      </c>
      <c r="I99" s="76">
        <v>-78177.289999995381</v>
      </c>
      <c r="J99" s="76">
        <v>-78177.289999995381</v>
      </c>
      <c r="K99" s="76">
        <v>0.57999999821186066</v>
      </c>
      <c r="L99" s="76">
        <v>0.57999999821186066</v>
      </c>
      <c r="M99" s="76">
        <v>409.87000000104308</v>
      </c>
      <c r="N99" s="76">
        <v>-11108.210000000894</v>
      </c>
      <c r="O99" s="76">
        <v>-11108.210000000894</v>
      </c>
      <c r="P99" s="76">
        <v>0.58999999612569809</v>
      </c>
      <c r="Q99" s="76">
        <v>0.64999999478459358</v>
      </c>
      <c r="R99" s="76">
        <v>0.64999999478459358</v>
      </c>
      <c r="S99" s="76">
        <v>0.64999999478459358</v>
      </c>
      <c r="T99" s="76">
        <v>0.64999999478459358</v>
      </c>
      <c r="U99" s="76">
        <v>0.64999999478459358</v>
      </c>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row>
    <row r="100" spans="1:65" ht="12.6" customHeight="1" x14ac:dyDescent="0.2">
      <c r="A100" s="72" t="s">
        <v>43</v>
      </c>
      <c r="C100" s="77">
        <f t="shared" ref="C100:T100" si="7">SUM(C68:C95)+C99</f>
        <v>-18423349.819999997</v>
      </c>
      <c r="D100" s="77">
        <f t="shared" si="7"/>
        <v>-18423349.729999997</v>
      </c>
      <c r="E100" s="77">
        <f t="shared" si="7"/>
        <v>-18637176.780000001</v>
      </c>
      <c r="F100" s="77">
        <f t="shared" si="7"/>
        <v>-18637176.780000001</v>
      </c>
      <c r="G100" s="77">
        <f t="shared" si="7"/>
        <v>-18637176.780000001</v>
      </c>
      <c r="H100" s="77">
        <f t="shared" si="7"/>
        <v>-18052189.419999994</v>
      </c>
      <c r="I100" s="77">
        <f t="shared" si="7"/>
        <v>-18052189.419999994</v>
      </c>
      <c r="J100" s="77">
        <f t="shared" si="7"/>
        <v>-18052189.419999994</v>
      </c>
      <c r="K100" s="77">
        <f t="shared" si="7"/>
        <v>-19218487.250000004</v>
      </c>
      <c r="L100" s="77">
        <f t="shared" si="7"/>
        <v>-19218487.250000004</v>
      </c>
      <c r="M100" s="77">
        <f t="shared" si="7"/>
        <v>-22489237.68</v>
      </c>
      <c r="N100" s="77">
        <f t="shared" si="7"/>
        <v>-21900429.169999998</v>
      </c>
      <c r="O100" s="77">
        <f t="shared" si="7"/>
        <v>-21900429.169999998</v>
      </c>
      <c r="P100" s="77">
        <f t="shared" si="7"/>
        <v>-21889320.370000001</v>
      </c>
      <c r="Q100" s="77">
        <f t="shared" si="7"/>
        <v>-19192473.550000004</v>
      </c>
      <c r="R100" s="77">
        <f t="shared" si="7"/>
        <v>-19192473.550000004</v>
      </c>
      <c r="S100" s="77">
        <f t="shared" si="7"/>
        <v>-19192473.550000004</v>
      </c>
      <c r="T100" s="77">
        <f t="shared" si="7"/>
        <v>-18630475.160000004</v>
      </c>
      <c r="U100" s="77">
        <f>SUM(U68:U95)+U99</f>
        <v>-18630475.160000004</v>
      </c>
      <c r="V100" s="77"/>
      <c r="W100" s="77">
        <f>SUM(W68:W95)+W99</f>
        <v>-18630475.809999999</v>
      </c>
      <c r="X100" s="77">
        <f t="shared" ref="X100:AS100" si="8">SUM(X68:X95)+X99</f>
        <v>-18541389.391184557</v>
      </c>
      <c r="Y100" s="77">
        <f t="shared" si="8"/>
        <v>-18452302.97236912</v>
      </c>
      <c r="Z100" s="77">
        <f t="shared" si="8"/>
        <v>-18363249.70395663</v>
      </c>
      <c r="AA100" s="77">
        <f t="shared" si="8"/>
        <v>-19080413.73678584</v>
      </c>
      <c r="AB100" s="77">
        <f t="shared" si="8"/>
        <v>-18991393.618776299</v>
      </c>
      <c r="AC100" s="77">
        <f t="shared" si="8"/>
        <v>-18902373.500766762</v>
      </c>
      <c r="AD100" s="77">
        <f t="shared" si="8"/>
        <v>-18813353.38275722</v>
      </c>
      <c r="AE100" s="77">
        <f t="shared" si="8"/>
        <v>-18724333.264747683</v>
      </c>
      <c r="AF100" s="77">
        <f t="shared" si="8"/>
        <v>-18615557.999922279</v>
      </c>
      <c r="AG100" s="77">
        <f t="shared" si="8"/>
        <v>-18506782.735096879</v>
      </c>
      <c r="AH100" s="77">
        <f t="shared" si="8"/>
        <v>-18398007.470271476</v>
      </c>
      <c r="AI100" s="77">
        <f t="shared" si="8"/>
        <v>-18289232.205446072</v>
      </c>
      <c r="AJ100" s="77">
        <f t="shared" si="8"/>
        <v>-18180456.940620672</v>
      </c>
      <c r="AK100" s="77">
        <f t="shared" si="8"/>
        <v>-18071681.675795268</v>
      </c>
      <c r="AL100" s="77">
        <f t="shared" si="8"/>
        <v>-17962906.410969865</v>
      </c>
      <c r="AM100" s="77">
        <f t="shared" si="8"/>
        <v>-18047157.467983212</v>
      </c>
      <c r="AN100" s="77">
        <f t="shared" si="8"/>
        <v>-17938944.212573737</v>
      </c>
      <c r="AO100" s="77">
        <f t="shared" si="8"/>
        <v>-17830730.957164265</v>
      </c>
      <c r="AP100" s="77">
        <f t="shared" si="8"/>
        <v>-17722517.70175479</v>
      </c>
      <c r="AQ100" s="77">
        <f t="shared" si="8"/>
        <v>-17614304.446345314</v>
      </c>
      <c r="AR100" s="77">
        <f t="shared" si="8"/>
        <v>-17506091.190935839</v>
      </c>
      <c r="AS100" s="77">
        <f t="shared" si="8"/>
        <v>-17397877.935526364</v>
      </c>
    </row>
    <row r="101" spans="1:65" ht="12.6" customHeight="1" x14ac:dyDescent="0.2">
      <c r="A101" s="72"/>
      <c r="C101" s="78">
        <f>'136(a) WPB-6'!F55-'136(b) ADIT by Month'!C100</f>
        <v>0</v>
      </c>
      <c r="D101" s="78">
        <f>'136(a) WPB-6'!G55-'136(b) ADIT by Month'!D100</f>
        <v>0</v>
      </c>
      <c r="E101" s="78">
        <f>'136(a) WPB-6'!H55-'136(b) ADIT by Month'!E100</f>
        <v>0</v>
      </c>
      <c r="F101" s="78">
        <f>'136(a) WPB-6'!I55-'136(b) ADIT by Month'!F100</f>
        <v>0</v>
      </c>
      <c r="G101" s="78">
        <f>'136(a) WPB-6'!J55-'136(b) ADIT by Month'!G100</f>
        <v>0</v>
      </c>
      <c r="H101" s="78">
        <f>'136(a) WPB-6'!K55-'136(b) ADIT by Month'!H100</f>
        <v>0</v>
      </c>
      <c r="I101" s="78">
        <f>'136(a) WPB-6'!L55-'136(b) ADIT by Month'!I100</f>
        <v>0</v>
      </c>
      <c r="J101" s="78">
        <f>'136(a) WPB-6'!N55-'136(b) ADIT by Month'!J100</f>
        <v>0</v>
      </c>
      <c r="K101" s="78">
        <f>'136(a) WPB-6'!O55-'136(b) ADIT by Month'!K100</f>
        <v>0</v>
      </c>
      <c r="L101" s="78">
        <f>'136(a) WPB-6'!P55-'136(b) ADIT by Month'!L100</f>
        <v>0</v>
      </c>
      <c r="M101" s="78">
        <f>'136(a) WPB-6'!Q55-'136(b) ADIT by Month'!M100</f>
        <v>0</v>
      </c>
      <c r="N101" s="78">
        <f>'136(a) WPB-6'!R55-'136(b) ADIT by Month'!N100</f>
        <v>0</v>
      </c>
      <c r="O101" s="78">
        <f>'136(a) WPB-6'!S55-'136(b) ADIT by Month'!O100</f>
        <v>0</v>
      </c>
      <c r="P101" s="78">
        <f>'136(a) WPB-6'!T55-'136(b) ADIT by Month'!P100</f>
        <v>0</v>
      </c>
      <c r="Q101" s="78">
        <f>'136(a) WPB-6'!U55-'136(b) ADIT by Month'!Q100</f>
        <v>0</v>
      </c>
      <c r="R101" s="78">
        <f>'136(a) WPB-6'!V55-'136(b) ADIT by Month'!R100</f>
        <v>0</v>
      </c>
      <c r="S101" s="78">
        <f>'136(a) WPB-6'!W55-'136(b) ADIT by Month'!S100</f>
        <v>0</v>
      </c>
      <c r="T101" s="78">
        <f>'136(a) WPB-6'!X55-'136(b) ADIT by Month'!T100</f>
        <v>0</v>
      </c>
      <c r="U101" s="78">
        <f>'136(a) WPB-6'!Y55-'136(b) ADIT by Month'!U100</f>
        <v>0</v>
      </c>
      <c r="V101" s="76"/>
      <c r="W101" s="79">
        <v>0</v>
      </c>
      <c r="X101" s="79">
        <v>0</v>
      </c>
      <c r="Y101" s="79">
        <v>0</v>
      </c>
      <c r="Z101" s="79">
        <v>0</v>
      </c>
      <c r="AA101" s="79">
        <v>0</v>
      </c>
      <c r="AB101" s="79">
        <v>0</v>
      </c>
      <c r="AC101" s="79">
        <v>0</v>
      </c>
      <c r="AD101" s="79">
        <v>0</v>
      </c>
      <c r="AE101" s="79">
        <v>0</v>
      </c>
      <c r="AF101" s="79">
        <v>0</v>
      </c>
      <c r="AG101" s="79">
        <v>0</v>
      </c>
      <c r="AH101" s="79">
        <v>0</v>
      </c>
      <c r="AI101" s="79">
        <v>0</v>
      </c>
      <c r="AJ101" s="79">
        <v>0</v>
      </c>
      <c r="AK101" s="79">
        <v>0</v>
      </c>
      <c r="AL101" s="79">
        <v>0</v>
      </c>
      <c r="AM101" s="79">
        <v>0</v>
      </c>
      <c r="AN101" s="79">
        <v>0</v>
      </c>
      <c r="AO101" s="79">
        <v>0</v>
      </c>
      <c r="AP101" s="79">
        <v>0</v>
      </c>
      <c r="AQ101" s="79">
        <v>0</v>
      </c>
      <c r="AR101" s="79">
        <v>0</v>
      </c>
      <c r="AS101" s="79">
        <v>0</v>
      </c>
    </row>
    <row r="102" spans="1:65" ht="17.100000000000001" customHeight="1" x14ac:dyDescent="0.2">
      <c r="A102" t="s">
        <v>49</v>
      </c>
      <c r="B102" t="s">
        <v>49</v>
      </c>
      <c r="L102" t="s">
        <v>49</v>
      </c>
    </row>
    <row r="103" spans="1:65" ht="12.6" customHeight="1" x14ac:dyDescent="0.2">
      <c r="V103" s="65"/>
      <c r="AS103" s="75"/>
    </row>
    <row r="104" spans="1:65" ht="12.6" customHeight="1" x14ac:dyDescent="0.2">
      <c r="V104" s="65"/>
      <c r="AS104" s="80"/>
    </row>
    <row r="105" spans="1:65" ht="12.75" customHeight="1" x14ac:dyDescent="0.2">
      <c r="B105" s="81"/>
    </row>
    <row r="106" spans="1:65" ht="12.75" customHeight="1" x14ac:dyDescent="0.2">
      <c r="C106" s="81"/>
      <c r="D106" s="81"/>
      <c r="E106" s="81"/>
      <c r="F106" s="81"/>
      <c r="G106" s="81"/>
      <c r="H106" s="81"/>
      <c r="I106" s="81"/>
      <c r="J106" s="81"/>
      <c r="K106" s="81"/>
      <c r="L106" s="81"/>
      <c r="M106" s="81"/>
      <c r="N106" s="81"/>
      <c r="O106" s="81"/>
      <c r="P106" s="81"/>
      <c r="Q106" s="81"/>
      <c r="R106" s="81"/>
      <c r="S106" s="81"/>
      <c r="T106" s="81"/>
      <c r="U106" s="81"/>
      <c r="W106" s="81"/>
      <c r="X106" s="81"/>
    </row>
    <row r="107" spans="1:65" ht="12.75" customHeight="1" x14ac:dyDescent="0.2"/>
    <row r="108" spans="1:65" ht="13.5" customHeight="1" x14ac:dyDescent="0.2">
      <c r="A108" t="s">
        <v>201</v>
      </c>
      <c r="B108" s="63" t="s">
        <v>202</v>
      </c>
      <c r="C108" s="82"/>
      <c r="D108" s="82"/>
      <c r="E108" s="82"/>
      <c r="F108" s="82"/>
      <c r="G108" s="82"/>
      <c r="H108" s="82"/>
      <c r="I108" s="82"/>
      <c r="J108" s="82"/>
      <c r="K108" s="82"/>
      <c r="L108" s="82"/>
      <c r="M108" s="82"/>
      <c r="N108" s="82"/>
      <c r="O108" s="82"/>
      <c r="P108" s="82"/>
      <c r="Q108" s="82"/>
      <c r="R108" s="82"/>
      <c r="S108" s="82"/>
      <c r="T108" s="82"/>
      <c r="U108" s="82"/>
      <c r="W108" s="82"/>
      <c r="X108" s="82"/>
    </row>
    <row r="109" spans="1:65" x14ac:dyDescent="0.2">
      <c r="A109" s="55" t="s">
        <v>41</v>
      </c>
    </row>
    <row r="110" spans="1:65" ht="15" x14ac:dyDescent="0.25">
      <c r="A110" s="83" t="s">
        <v>203</v>
      </c>
      <c r="B110" s="83"/>
      <c r="C110" s="84" t="s">
        <v>204</v>
      </c>
      <c r="D110" s="84" t="s">
        <v>204</v>
      </c>
      <c r="E110" s="84" t="s">
        <v>204</v>
      </c>
      <c r="F110" s="84" t="s">
        <v>204</v>
      </c>
      <c r="G110" s="84" t="s">
        <v>204</v>
      </c>
      <c r="H110" s="84" t="s">
        <v>204</v>
      </c>
      <c r="I110" s="84" t="s">
        <v>204</v>
      </c>
      <c r="J110" s="84" t="s">
        <v>204</v>
      </c>
      <c r="K110" s="84" t="s">
        <v>204</v>
      </c>
      <c r="L110" s="84" t="s">
        <v>204</v>
      </c>
      <c r="M110" s="84" t="s">
        <v>204</v>
      </c>
      <c r="N110" s="84" t="s">
        <v>204</v>
      </c>
      <c r="O110" s="84" t="s">
        <v>204</v>
      </c>
      <c r="P110" s="84" t="s">
        <v>204</v>
      </c>
      <c r="Q110" s="84" t="s">
        <v>204</v>
      </c>
      <c r="R110" s="84" t="s">
        <v>204</v>
      </c>
      <c r="S110" s="84" t="s">
        <v>204</v>
      </c>
      <c r="T110" s="84" t="s">
        <v>204</v>
      </c>
      <c r="U110" s="84" t="s">
        <v>204</v>
      </c>
      <c r="W110" s="84" t="s">
        <v>204</v>
      </c>
      <c r="X110" s="85" t="s">
        <v>205</v>
      </c>
      <c r="Y110" s="85" t="s">
        <v>205</v>
      </c>
      <c r="Z110" s="85" t="s">
        <v>205</v>
      </c>
      <c r="AA110" s="85" t="s">
        <v>205</v>
      </c>
      <c r="AB110" s="85" t="s">
        <v>205</v>
      </c>
      <c r="AC110" s="85" t="s">
        <v>205</v>
      </c>
      <c r="AD110" s="85" t="s">
        <v>205</v>
      </c>
      <c r="AE110" s="85" t="s">
        <v>205</v>
      </c>
      <c r="AF110" s="85" t="s">
        <v>205</v>
      </c>
      <c r="AG110" s="85" t="s">
        <v>205</v>
      </c>
      <c r="AH110" s="85" t="s">
        <v>205</v>
      </c>
      <c r="AI110" s="85" t="s">
        <v>205</v>
      </c>
      <c r="AJ110" s="85" t="s">
        <v>205</v>
      </c>
      <c r="AK110" s="85" t="s">
        <v>205</v>
      </c>
      <c r="AL110" s="85" t="s">
        <v>205</v>
      </c>
      <c r="AM110" s="85" t="s">
        <v>205</v>
      </c>
      <c r="AN110" s="85" t="s">
        <v>205</v>
      </c>
      <c r="AO110" s="85" t="s">
        <v>205</v>
      </c>
      <c r="AP110" s="85" t="s">
        <v>205</v>
      </c>
      <c r="AQ110" s="85" t="s">
        <v>205</v>
      </c>
      <c r="AR110" s="85" t="s">
        <v>205</v>
      </c>
      <c r="AS110" s="85" t="s">
        <v>205</v>
      </c>
      <c r="BM110" s="47"/>
    </row>
    <row r="111" spans="1:65" ht="15" x14ac:dyDescent="0.25">
      <c r="A111" s="83" t="s">
        <v>206</v>
      </c>
      <c r="B111" s="83" t="s">
        <v>207</v>
      </c>
      <c r="C111" s="86" t="s">
        <v>208</v>
      </c>
      <c r="D111" s="87" t="s">
        <v>209</v>
      </c>
      <c r="E111" s="86" t="s">
        <v>210</v>
      </c>
      <c r="F111" s="86" t="s">
        <v>211</v>
      </c>
      <c r="G111" s="86" t="s">
        <v>212</v>
      </c>
      <c r="H111" s="86" t="s">
        <v>213</v>
      </c>
      <c r="I111" s="86" t="s">
        <v>214</v>
      </c>
      <c r="J111" s="86" t="s">
        <v>215</v>
      </c>
      <c r="K111" s="86" t="s">
        <v>216</v>
      </c>
      <c r="L111" s="86" t="s">
        <v>217</v>
      </c>
      <c r="M111" s="86" t="s">
        <v>218</v>
      </c>
      <c r="N111" s="86" t="s">
        <v>219</v>
      </c>
      <c r="O111" s="86" t="s">
        <v>220</v>
      </c>
      <c r="P111" s="86" t="s">
        <v>221</v>
      </c>
      <c r="Q111" s="86" t="s">
        <v>222</v>
      </c>
      <c r="R111" s="86" t="s">
        <v>223</v>
      </c>
      <c r="S111" s="86" t="s">
        <v>224</v>
      </c>
      <c r="T111" s="86" t="s">
        <v>225</v>
      </c>
      <c r="U111" s="86" t="s">
        <v>226</v>
      </c>
      <c r="W111" s="86" t="s">
        <v>227</v>
      </c>
      <c r="X111" s="86" t="s">
        <v>228</v>
      </c>
      <c r="Y111" s="86" t="s">
        <v>229</v>
      </c>
      <c r="Z111" s="86" t="s">
        <v>230</v>
      </c>
      <c r="AA111" s="86" t="s">
        <v>231</v>
      </c>
      <c r="AB111" s="86" t="s">
        <v>232</v>
      </c>
      <c r="AC111" s="86" t="s">
        <v>233</v>
      </c>
      <c r="AD111" s="86" t="s">
        <v>234</v>
      </c>
      <c r="AE111" s="86" t="s">
        <v>235</v>
      </c>
      <c r="AF111" s="86" t="s">
        <v>236</v>
      </c>
      <c r="AG111" s="86" t="s">
        <v>237</v>
      </c>
      <c r="AH111" s="86" t="s">
        <v>238</v>
      </c>
      <c r="AI111" s="86" t="s">
        <v>239</v>
      </c>
      <c r="AJ111" s="86" t="s">
        <v>240</v>
      </c>
      <c r="AK111" s="86" t="s">
        <v>241</v>
      </c>
      <c r="AL111" s="86" t="s">
        <v>242</v>
      </c>
      <c r="AM111" s="86" t="s">
        <v>243</v>
      </c>
      <c r="AN111" s="86" t="s">
        <v>244</v>
      </c>
      <c r="AO111" s="86" t="s">
        <v>245</v>
      </c>
      <c r="AP111" s="86" t="s">
        <v>246</v>
      </c>
      <c r="AQ111" s="86" t="s">
        <v>247</v>
      </c>
      <c r="AR111" s="86" t="s">
        <v>248</v>
      </c>
      <c r="AS111" s="86" t="s">
        <v>249</v>
      </c>
      <c r="BM111" s="47"/>
    </row>
    <row r="112" spans="1:65" x14ac:dyDescent="0.2">
      <c r="A112" s="83" t="s">
        <v>250</v>
      </c>
      <c r="B112" s="83" t="s">
        <v>251</v>
      </c>
      <c r="C112" s="75">
        <v>2049.1015432935151</v>
      </c>
      <c r="D112" s="75">
        <v>2049.1015432935151</v>
      </c>
      <c r="E112" s="75">
        <v>2061.9656402240576</v>
      </c>
      <c r="F112" s="75">
        <v>2061.9656402240576</v>
      </c>
      <c r="G112" s="75">
        <v>2061.9656402240576</v>
      </c>
      <c r="H112" s="75">
        <v>2074.1567394484077</v>
      </c>
      <c r="I112" s="75">
        <v>2074.1567394484077</v>
      </c>
      <c r="J112" s="75">
        <v>2074.1567394484077</v>
      </c>
      <c r="K112" s="75">
        <v>2096.9798796607138</v>
      </c>
      <c r="L112" s="75">
        <v>2096.9798791841636</v>
      </c>
      <c r="M112" s="75">
        <v>2135.7532472278913</v>
      </c>
      <c r="N112" s="75">
        <v>2169.7459531147401</v>
      </c>
      <c r="O112" s="75">
        <v>2169.7459531147401</v>
      </c>
      <c r="P112" s="75">
        <v>2169.7459531147401</v>
      </c>
      <c r="Q112" s="75">
        <v>2194.5487425576052</v>
      </c>
      <c r="R112" s="75">
        <v>2194.5487425576052</v>
      </c>
      <c r="S112" s="75">
        <v>2194.5487425576052</v>
      </c>
      <c r="T112" s="75">
        <v>2217.8743249755521</v>
      </c>
      <c r="U112" s="75">
        <v>2217.8743249755521</v>
      </c>
      <c r="V112" s="75"/>
      <c r="W112" s="75">
        <v>2217.8743249755521</v>
      </c>
      <c r="X112" s="75">
        <v>2206.1673667087043</v>
      </c>
      <c r="Y112" s="75">
        <v>2212.2554112516509</v>
      </c>
      <c r="Z112" s="75">
        <v>2218.2215257865782</v>
      </c>
      <c r="AA112" s="75">
        <v>2224.3728174988601</v>
      </c>
      <c r="AB112" s="75">
        <v>2229.9344306901949</v>
      </c>
      <c r="AC112" s="75">
        <v>2235.470247413276</v>
      </c>
      <c r="AD112" s="75">
        <v>2241.9724263493067</v>
      </c>
      <c r="AE112" s="75">
        <v>2247.5378617765505</v>
      </c>
      <c r="AF112" s="75">
        <v>2253.1429203005036</v>
      </c>
      <c r="AG112" s="75">
        <v>2261.3317316578509</v>
      </c>
      <c r="AH112" s="75">
        <v>2266.9748914396532</v>
      </c>
      <c r="AI112" s="75">
        <v>2273.0809774709819</v>
      </c>
      <c r="AJ112" s="75">
        <v>2279.7307583474221</v>
      </c>
      <c r="AK112" s="75">
        <v>2285.1562009607783</v>
      </c>
      <c r="AL112" s="75">
        <v>2290.9867978663847</v>
      </c>
      <c r="AM112" s="75">
        <v>2299.5446463242301</v>
      </c>
      <c r="AN112" s="75">
        <v>2305.6760424347881</v>
      </c>
      <c r="AO112" s="75">
        <v>2311.634236157005</v>
      </c>
      <c r="AP112" s="75">
        <v>2318.6311009843116</v>
      </c>
      <c r="AQ112" s="75">
        <v>2324.6457895384128</v>
      </c>
      <c r="AR112" s="75">
        <v>2330.6866166209215</v>
      </c>
      <c r="AS112" s="75">
        <v>2339.3054340509266</v>
      </c>
      <c r="BM112" s="47"/>
    </row>
    <row r="113" spans="1:65" x14ac:dyDescent="0.2">
      <c r="A113" s="83" t="s">
        <v>250</v>
      </c>
      <c r="B113" s="83" t="s">
        <v>252</v>
      </c>
      <c r="C113" s="75">
        <v>-1659135.4343325691</v>
      </c>
      <c r="D113" s="75">
        <v>-1659135.4343325691</v>
      </c>
      <c r="E113" s="75">
        <v>-1669551.3549676426</v>
      </c>
      <c r="F113" s="75">
        <v>-1669551.3549676426</v>
      </c>
      <c r="G113" s="75">
        <v>-1669551.3549676426</v>
      </c>
      <c r="H113" s="75">
        <v>-1679422.3566135999</v>
      </c>
      <c r="I113" s="75">
        <v>-1679422.3566135999</v>
      </c>
      <c r="J113" s="75">
        <v>-1679422.3566135999</v>
      </c>
      <c r="K113" s="75">
        <v>-1697902.0072550778</v>
      </c>
      <c r="L113" s="75">
        <v>-1697902.0068692202</v>
      </c>
      <c r="M113" s="75">
        <v>-1729296.3850738108</v>
      </c>
      <c r="N113" s="75">
        <v>-1756819.912656083</v>
      </c>
      <c r="O113" s="75">
        <v>-1756819.912656083</v>
      </c>
      <c r="P113" s="75">
        <v>-1756819.912656083</v>
      </c>
      <c r="Q113" s="75">
        <v>-1776902.4639428316</v>
      </c>
      <c r="R113" s="75">
        <v>-1776902.4639428316</v>
      </c>
      <c r="S113" s="75">
        <v>-1776902.4639428316</v>
      </c>
      <c r="T113" s="75">
        <v>-1795788.9366228811</v>
      </c>
      <c r="U113" s="75">
        <v>-1795788.9366228811</v>
      </c>
      <c r="V113" s="75"/>
      <c r="W113" s="75">
        <v>-1795788.9366228811</v>
      </c>
      <c r="X113" s="75">
        <v>-1786309.9386921292</v>
      </c>
      <c r="Y113" s="75">
        <v>-1791239.3627414431</v>
      </c>
      <c r="Z113" s="75">
        <v>-1796070.0613774292</v>
      </c>
      <c r="AA113" s="75">
        <v>-1801050.6959780743</v>
      </c>
      <c r="AB113" s="75">
        <v>-1805553.8742358796</v>
      </c>
      <c r="AC113" s="75">
        <v>-1810036.1653713752</v>
      </c>
      <c r="AD113" s="75">
        <v>-1815300.9095752181</v>
      </c>
      <c r="AE113" s="75">
        <v>-1819807.1826562427</v>
      </c>
      <c r="AF113" s="75">
        <v>-1824345.5381316142</v>
      </c>
      <c r="AG113" s="75">
        <v>-1830975.9304284267</v>
      </c>
      <c r="AH113" s="75">
        <v>-1835545.1360816224</v>
      </c>
      <c r="AI113" s="75">
        <v>-1840489.1681296278</v>
      </c>
      <c r="AJ113" s="75">
        <v>-1845873.4240337624</v>
      </c>
      <c r="AK113" s="75">
        <v>-1850266.3464422286</v>
      </c>
      <c r="AL113" s="75">
        <v>-1854987.3179143658</v>
      </c>
      <c r="AM113" s="75">
        <v>-1861916.5155739598</v>
      </c>
      <c r="AN113" s="75">
        <v>-1866881.0409203246</v>
      </c>
      <c r="AO113" s="75">
        <v>-1871705.3261596295</v>
      </c>
      <c r="AP113" s="75">
        <v>-1877370.6121979002</v>
      </c>
      <c r="AQ113" s="75">
        <v>-1882240.640693679</v>
      </c>
      <c r="AR113" s="75">
        <v>-1887131.8332741875</v>
      </c>
      <c r="AS113" s="75">
        <v>-1894110.3968534139</v>
      </c>
      <c r="BM113" s="47"/>
    </row>
    <row r="114" spans="1:65" x14ac:dyDescent="0.2">
      <c r="A114" s="83" t="s">
        <v>250</v>
      </c>
      <c r="B114" s="83" t="s">
        <v>253</v>
      </c>
      <c r="C114" s="75">
        <v>-2818557.0926223565</v>
      </c>
      <c r="D114" s="75">
        <v>-2818557.0926223565</v>
      </c>
      <c r="E114" s="75">
        <v>-2836251.7704495396</v>
      </c>
      <c r="F114" s="75">
        <v>-2836251.7704495396</v>
      </c>
      <c r="G114" s="75">
        <v>-2836251.7704495396</v>
      </c>
      <c r="H114" s="75">
        <v>-2853020.7340463488</v>
      </c>
      <c r="I114" s="75">
        <v>-2853020.7340463488</v>
      </c>
      <c r="J114" s="75">
        <v>-2853020.7340463488</v>
      </c>
      <c r="K114" s="75">
        <v>-2884414.1630015168</v>
      </c>
      <c r="L114" s="75">
        <v>-2884414.1623460175</v>
      </c>
      <c r="M114" s="75">
        <v>-2937747.2691713888</v>
      </c>
      <c r="N114" s="75">
        <v>-2984504.5333920806</v>
      </c>
      <c r="O114" s="75">
        <v>-2984504.5333920806</v>
      </c>
      <c r="P114" s="75">
        <v>-2984504.5333920806</v>
      </c>
      <c r="Q114" s="75">
        <v>-3018620.9871763298</v>
      </c>
      <c r="R114" s="75">
        <v>-3018620.9871763298</v>
      </c>
      <c r="S114" s="75">
        <v>-3018620.9871763298</v>
      </c>
      <c r="T114" s="75">
        <v>-3050705.5297793192</v>
      </c>
      <c r="U114" s="75">
        <v>-3050705.5297793192</v>
      </c>
      <c r="V114" s="75"/>
      <c r="W114" s="75">
        <v>-3050705.5297793192</v>
      </c>
      <c r="X114" s="75">
        <v>-3034602.5063034683</v>
      </c>
      <c r="Y114" s="75">
        <v>-3042976.6648135153</v>
      </c>
      <c r="Z114" s="75">
        <v>-3051183.1075312295</v>
      </c>
      <c r="AA114" s="75">
        <v>-3059644.2630758071</v>
      </c>
      <c r="AB114" s="75">
        <v>-3067294.3106579604</v>
      </c>
      <c r="AC114" s="75">
        <v>-3074908.8749724347</v>
      </c>
      <c r="AD114" s="75">
        <v>-3083852.6789618619</v>
      </c>
      <c r="AE114" s="75">
        <v>-3091507.9840629343</v>
      </c>
      <c r="AF114" s="75">
        <v>-3099217.7910800423</v>
      </c>
      <c r="AG114" s="75">
        <v>-3110481.5727149439</v>
      </c>
      <c r="AH114" s="75">
        <v>-3118243.7883454268</v>
      </c>
      <c r="AI114" s="75">
        <v>-3126642.7630805201</v>
      </c>
      <c r="AJ114" s="75">
        <v>-3135789.5948297903</v>
      </c>
      <c r="AK114" s="75">
        <v>-3143252.3385910937</v>
      </c>
      <c r="AL114" s="75">
        <v>-3151272.3756245458</v>
      </c>
      <c r="AM114" s="75">
        <v>-3163043.7710184897</v>
      </c>
      <c r="AN114" s="75">
        <v>-3171477.5599889052</v>
      </c>
      <c r="AO114" s="75">
        <v>-3179673.1075594663</v>
      </c>
      <c r="AP114" s="75">
        <v>-3189297.3563184747</v>
      </c>
      <c r="AQ114" s="75">
        <v>-3197570.6130243517</v>
      </c>
      <c r="AR114" s="75">
        <v>-3205879.8235046407</v>
      </c>
      <c r="AS114" s="75">
        <v>-3217735.0822529756</v>
      </c>
      <c r="BM114" s="47"/>
    </row>
    <row r="115" spans="1:65" x14ac:dyDescent="0.2">
      <c r="A115" s="83" t="s">
        <v>250</v>
      </c>
      <c r="B115" s="83" t="s">
        <v>254</v>
      </c>
      <c r="C115" s="75">
        <v>-10863523.492038028</v>
      </c>
      <c r="D115" s="75">
        <v>-10863523.492038028</v>
      </c>
      <c r="E115" s="75">
        <v>-10931723.830701668</v>
      </c>
      <c r="F115" s="75">
        <v>-10931723.830701668</v>
      </c>
      <c r="G115" s="75">
        <v>-10931723.830701668</v>
      </c>
      <c r="H115" s="75">
        <v>-10996356.202509182</v>
      </c>
      <c r="I115" s="75">
        <v>-10996356.202509182</v>
      </c>
      <c r="J115" s="75">
        <v>-10996356.202509182</v>
      </c>
      <c r="K115" s="75">
        <v>-11117355.437842317</v>
      </c>
      <c r="L115" s="75">
        <v>-11117355.435315836</v>
      </c>
      <c r="M115" s="75">
        <v>-11322916.451062988</v>
      </c>
      <c r="N115" s="75">
        <v>-11503132.292570859</v>
      </c>
      <c r="O115" s="75">
        <v>-11503132.292570859</v>
      </c>
      <c r="P115" s="75">
        <v>-11503132.292570859</v>
      </c>
      <c r="Q115" s="75">
        <v>-11634626.842786053</v>
      </c>
      <c r="R115" s="75">
        <v>-11634626.842786053</v>
      </c>
      <c r="S115" s="75">
        <v>-11634626.842786053</v>
      </c>
      <c r="T115" s="75">
        <v>-11758289.827371752</v>
      </c>
      <c r="U115" s="75">
        <v>-11758289.827371752</v>
      </c>
      <c r="V115" s="75"/>
      <c r="W115" s="75">
        <v>-11758289.827371752</v>
      </c>
      <c r="X115" s="75">
        <v>-11696224.178859383</v>
      </c>
      <c r="Y115" s="75">
        <v>-11728500.575863391</v>
      </c>
      <c r="Z115" s="75">
        <v>-11760130.54833523</v>
      </c>
      <c r="AA115" s="75">
        <v>-11792742.256740537</v>
      </c>
      <c r="AB115" s="75">
        <v>-11822227.723556682</v>
      </c>
      <c r="AC115" s="75">
        <v>-11851576.427731756</v>
      </c>
      <c r="AD115" s="75">
        <v>-11886048.400998378</v>
      </c>
      <c r="AE115" s="75">
        <v>-11915554.131793009</v>
      </c>
      <c r="AF115" s="75">
        <v>-11945269.928527681</v>
      </c>
      <c r="AG115" s="75">
        <v>-11988683.757795228</v>
      </c>
      <c r="AH115" s="75">
        <v>-12018601.552284025</v>
      </c>
      <c r="AI115" s="75">
        <v>-12050973.598102273</v>
      </c>
      <c r="AJ115" s="75">
        <v>-12086228.098302398</v>
      </c>
      <c r="AK115" s="75">
        <v>-12114991.642733762</v>
      </c>
      <c r="AL115" s="75">
        <v>-12145903.154495571</v>
      </c>
      <c r="AM115" s="75">
        <v>-12191273.472070793</v>
      </c>
      <c r="AN115" s="75">
        <v>-12223779.701888463</v>
      </c>
      <c r="AO115" s="75">
        <v>-12255367.681353539</v>
      </c>
      <c r="AP115" s="75">
        <v>-12292462.282970935</v>
      </c>
      <c r="AQ115" s="75">
        <v>-12324349.775622834</v>
      </c>
      <c r="AR115" s="75">
        <v>-12356375.844383046</v>
      </c>
      <c r="AS115" s="75">
        <v>-12402069.395261912</v>
      </c>
      <c r="BM115" s="47"/>
    </row>
    <row r="116" spans="1:65" x14ac:dyDescent="0.2">
      <c r="A116" s="83" t="s">
        <v>250</v>
      </c>
      <c r="B116" s="83" t="s">
        <v>255</v>
      </c>
      <c r="C116" s="75">
        <v>-805432.50093636895</v>
      </c>
      <c r="D116" s="75">
        <v>-805432.50093636895</v>
      </c>
      <c r="E116" s="75">
        <v>-810488.94228109671</v>
      </c>
      <c r="F116" s="75">
        <v>-810488.94228109671</v>
      </c>
      <c r="G116" s="75">
        <v>-810488.94228109671</v>
      </c>
      <c r="H116" s="75">
        <v>-815280.85099326796</v>
      </c>
      <c r="I116" s="75">
        <v>-815280.85099326796</v>
      </c>
      <c r="J116" s="75">
        <v>-815280.85099326796</v>
      </c>
      <c r="K116" s="75">
        <v>-824251.85536373605</v>
      </c>
      <c r="L116" s="75">
        <v>-824251.85517642018</v>
      </c>
      <c r="M116" s="75">
        <v>-839492.35455303534</v>
      </c>
      <c r="N116" s="75">
        <v>-852853.73735304677</v>
      </c>
      <c r="O116" s="75">
        <v>-852853.73735304677</v>
      </c>
      <c r="P116" s="75">
        <v>-852853.73735304677</v>
      </c>
      <c r="Q116" s="75">
        <v>-862602.87486970506</v>
      </c>
      <c r="R116" s="75">
        <v>-862602.87486970506</v>
      </c>
      <c r="S116" s="75">
        <v>-862602.87486970506</v>
      </c>
      <c r="T116" s="75">
        <v>-871771.37227490824</v>
      </c>
      <c r="U116" s="75">
        <v>-871771.37227490824</v>
      </c>
      <c r="V116" s="75"/>
      <c r="W116" s="75">
        <v>-871771.37227490824</v>
      </c>
      <c r="X116" s="75">
        <v>-867169.76299591199</v>
      </c>
      <c r="Y116" s="75">
        <v>-869562.76736316062</v>
      </c>
      <c r="Z116" s="75">
        <v>-871907.84516882955</v>
      </c>
      <c r="AA116" s="75">
        <v>-874325.70985885803</v>
      </c>
      <c r="AB116" s="75">
        <v>-876511.7918695804</v>
      </c>
      <c r="AC116" s="75">
        <v>-878687.73416125914</v>
      </c>
      <c r="AD116" s="75">
        <v>-881243.5207493488</v>
      </c>
      <c r="AE116" s="75">
        <v>-883431.1051517108</v>
      </c>
      <c r="AF116" s="75">
        <v>-885634.26405304368</v>
      </c>
      <c r="AG116" s="75">
        <v>-888853.00879160047</v>
      </c>
      <c r="AH116" s="75">
        <v>-891071.14400852832</v>
      </c>
      <c r="AI116" s="75">
        <v>-893471.23987456365</v>
      </c>
      <c r="AJ116" s="75">
        <v>-896085.0437924416</v>
      </c>
      <c r="AK116" s="75">
        <v>-898217.6017552542</v>
      </c>
      <c r="AL116" s="75">
        <v>-900509.41216504294</v>
      </c>
      <c r="AM116" s="75">
        <v>-903873.21290424804</v>
      </c>
      <c r="AN116" s="75">
        <v>-906283.25730625493</v>
      </c>
      <c r="AO116" s="75">
        <v>-908625.22170838749</v>
      </c>
      <c r="AP116" s="75">
        <v>-911375.45258641103</v>
      </c>
      <c r="AQ116" s="75">
        <v>-913739.62319588533</v>
      </c>
      <c r="AR116" s="75">
        <v>-916114.06797667884</v>
      </c>
      <c r="AS116" s="75">
        <v>-919501.83355641924</v>
      </c>
      <c r="BM116" s="47"/>
    </row>
    <row r="117" spans="1:65" x14ac:dyDescent="0.2">
      <c r="A117" s="83" t="s">
        <v>250</v>
      </c>
      <c r="B117" s="83" t="s">
        <v>256</v>
      </c>
      <c r="C117" s="75">
        <v>3897410.3538515568</v>
      </c>
      <c r="D117" s="75">
        <v>3897410.3538515568</v>
      </c>
      <c r="E117" s="75">
        <v>3921877.9868657128</v>
      </c>
      <c r="F117" s="75">
        <v>3921877.9868657128</v>
      </c>
      <c r="G117" s="75">
        <v>3921877.9868657128</v>
      </c>
      <c r="H117" s="75">
        <v>3945065.5719306511</v>
      </c>
      <c r="I117" s="75">
        <v>3945065.5719306511</v>
      </c>
      <c r="J117" s="75">
        <v>3945065.5719306511</v>
      </c>
      <c r="K117" s="75">
        <v>3988475.3986725099</v>
      </c>
      <c r="L117" s="75">
        <v>3988475.3977661068</v>
      </c>
      <c r="M117" s="75">
        <v>4062222.7074403916</v>
      </c>
      <c r="N117" s="75">
        <v>4126877.1528544989</v>
      </c>
      <c r="O117" s="75">
        <v>4126877.1528544989</v>
      </c>
      <c r="P117" s="75">
        <v>4126877.1528544989</v>
      </c>
      <c r="Q117" s="75">
        <v>4174052.2909999965</v>
      </c>
      <c r="R117" s="75">
        <v>4174052.2909999965</v>
      </c>
      <c r="S117" s="75">
        <v>4174052.2909999965</v>
      </c>
      <c r="T117" s="75">
        <v>4218417.7675293861</v>
      </c>
      <c r="U117" s="75">
        <v>4218417.7675293861</v>
      </c>
      <c r="V117" s="75"/>
      <c r="W117" s="75">
        <v>4218417.7675293861</v>
      </c>
      <c r="X117" s="75">
        <v>4196151.023106372</v>
      </c>
      <c r="Y117" s="75">
        <v>4207730.5409267778</v>
      </c>
      <c r="Z117" s="75">
        <v>4219078.1467283517</v>
      </c>
      <c r="AA117" s="75">
        <v>4230777.9612580277</v>
      </c>
      <c r="AB117" s="75">
        <v>4241356.2017102726</v>
      </c>
      <c r="AC117" s="75">
        <v>4251885.3770379545</v>
      </c>
      <c r="AD117" s="75">
        <v>4264252.5823581712</v>
      </c>
      <c r="AE117" s="75">
        <v>4274838.0927389637</v>
      </c>
      <c r="AF117" s="75">
        <v>4285498.9666213226</v>
      </c>
      <c r="AG117" s="75">
        <v>4301074.1626257943</v>
      </c>
      <c r="AH117" s="75">
        <v>4311807.505457934</v>
      </c>
      <c r="AI117" s="75">
        <v>4323421.3383584535</v>
      </c>
      <c r="AJ117" s="75">
        <v>4336069.2839536862</v>
      </c>
      <c r="AK117" s="75">
        <v>4346388.5266894726</v>
      </c>
      <c r="AL117" s="75">
        <v>4357478.3766890587</v>
      </c>
      <c r="AM117" s="75">
        <v>4373755.4847198743</v>
      </c>
      <c r="AN117" s="75">
        <v>4385417.4576284718</v>
      </c>
      <c r="AO117" s="75">
        <v>4396749.9979699804</v>
      </c>
      <c r="AP117" s="75">
        <v>4410058.1004950581</v>
      </c>
      <c r="AQ117" s="75">
        <v>4421498.0945366751</v>
      </c>
      <c r="AR117" s="75">
        <v>4432987.8043044759</v>
      </c>
      <c r="AS117" s="75">
        <v>4449380.875892167</v>
      </c>
      <c r="BM117" s="47"/>
    </row>
    <row r="118" spans="1:65" x14ac:dyDescent="0.2">
      <c r="A118" s="83" t="s">
        <v>250</v>
      </c>
      <c r="B118" s="83" t="s">
        <v>257</v>
      </c>
      <c r="C118" s="75">
        <v>2852266.2120822999</v>
      </c>
      <c r="D118" s="75">
        <v>2852266.2120822999</v>
      </c>
      <c r="E118" s="75">
        <v>2870172.5130872582</v>
      </c>
      <c r="F118" s="75">
        <v>2870172.5130872582</v>
      </c>
      <c r="G118" s="75">
        <v>2870172.5130872582</v>
      </c>
      <c r="H118" s="75">
        <v>2887142.028590071</v>
      </c>
      <c r="I118" s="75">
        <v>2887142.028590071</v>
      </c>
      <c r="J118" s="75">
        <v>2887142.028590071</v>
      </c>
      <c r="K118" s="75">
        <v>2918910.9137847726</v>
      </c>
      <c r="L118" s="75">
        <v>2918910.9131214339</v>
      </c>
      <c r="M118" s="75">
        <v>2972881.8683245629</v>
      </c>
      <c r="N118" s="75">
        <v>3020198.3357664207</v>
      </c>
      <c r="O118" s="75">
        <v>3020198.3357664207</v>
      </c>
      <c r="P118" s="75">
        <v>3020198.3357664207</v>
      </c>
      <c r="Q118" s="75">
        <v>3054722.8123716991</v>
      </c>
      <c r="R118" s="75">
        <v>3054722.8123716991</v>
      </c>
      <c r="S118" s="75">
        <v>3054722.8123716991</v>
      </c>
      <c r="T118" s="75">
        <v>3087191.0767315589</v>
      </c>
      <c r="U118" s="75">
        <v>3087191.0767315589</v>
      </c>
      <c r="V118" s="75"/>
      <c r="W118" s="75">
        <v>3087191.0767315589</v>
      </c>
      <c r="X118" s="75">
        <v>3070895.4657990145</v>
      </c>
      <c r="Y118" s="75">
        <v>3079369.7767985505</v>
      </c>
      <c r="Z118" s="75">
        <v>3087674.3661738704</v>
      </c>
      <c r="AA118" s="75">
        <v>3096236.7146670558</v>
      </c>
      <c r="AB118" s="75">
        <v>3103978.2545835297</v>
      </c>
      <c r="AC118" s="75">
        <v>3111683.8868628093</v>
      </c>
      <c r="AD118" s="75">
        <v>3120734.6561352513</v>
      </c>
      <c r="AE118" s="75">
        <v>3128481.5164490351</v>
      </c>
      <c r="AF118" s="75">
        <v>3136283.530505849</v>
      </c>
      <c r="AG118" s="75">
        <v>3147682.0236786841</v>
      </c>
      <c r="AH118" s="75">
        <v>3155537.0731405797</v>
      </c>
      <c r="AI118" s="75">
        <v>3164036.4971599635</v>
      </c>
      <c r="AJ118" s="75">
        <v>3173292.722344947</v>
      </c>
      <c r="AK118" s="75">
        <v>3180844.7183415899</v>
      </c>
      <c r="AL118" s="75">
        <v>3188960.6726751183</v>
      </c>
      <c r="AM118" s="75">
        <v>3200872.8505192674</v>
      </c>
      <c r="AN118" s="75">
        <v>3209407.5051420582</v>
      </c>
      <c r="AO118" s="75">
        <v>3217701.0690674479</v>
      </c>
      <c r="AP118" s="75">
        <v>3227440.4210301419</v>
      </c>
      <c r="AQ118" s="75">
        <v>3235812.6234694049</v>
      </c>
      <c r="AR118" s="75">
        <v>3244221.2096797191</v>
      </c>
      <c r="AS118" s="75">
        <v>3256218.2538594804</v>
      </c>
      <c r="BM118" s="47"/>
    </row>
    <row r="119" spans="1:65" x14ac:dyDescent="0.2">
      <c r="A119" s="83" t="s">
        <v>250</v>
      </c>
      <c r="B119" s="83" t="s">
        <v>258</v>
      </c>
      <c r="C119" s="75">
        <v>5795.7142126477238</v>
      </c>
      <c r="D119" s="75">
        <v>5795.7142126477238</v>
      </c>
      <c r="E119" s="75">
        <v>5832.0992466921516</v>
      </c>
      <c r="F119" s="75">
        <v>5832.0992466921516</v>
      </c>
      <c r="G119" s="75">
        <v>5832.0992466921516</v>
      </c>
      <c r="H119" s="75">
        <v>5866.5807623952724</v>
      </c>
      <c r="I119" s="75">
        <v>5866.5807623952724</v>
      </c>
      <c r="J119" s="75">
        <v>5866.5807623952724</v>
      </c>
      <c r="K119" s="75">
        <v>5931.1341265458386</v>
      </c>
      <c r="L119" s="75">
        <v>5931.1341251979557</v>
      </c>
      <c r="M119" s="75">
        <v>6040.8013893600155</v>
      </c>
      <c r="N119" s="75">
        <v>6136.9469460697646</v>
      </c>
      <c r="O119" s="75">
        <v>6136.9469460697646</v>
      </c>
      <c r="P119" s="75">
        <v>6136.9469460697646</v>
      </c>
      <c r="Q119" s="75">
        <v>6207.0995843115352</v>
      </c>
      <c r="R119" s="75">
        <v>6207.0995843115352</v>
      </c>
      <c r="S119" s="75">
        <v>6207.0995843115352</v>
      </c>
      <c r="T119" s="75">
        <v>6273.0740646785225</v>
      </c>
      <c r="U119" s="75">
        <v>6273.0740646785225</v>
      </c>
      <c r="V119" s="75"/>
      <c r="W119" s="75">
        <v>6273.0740646785225</v>
      </c>
      <c r="X119" s="75">
        <v>6239.96190162535</v>
      </c>
      <c r="Y119" s="75">
        <v>6257.181432009419</v>
      </c>
      <c r="Z119" s="75">
        <v>6274.0560934519099</v>
      </c>
      <c r="AA119" s="75">
        <v>6291.4545132226121</v>
      </c>
      <c r="AB119" s="75">
        <v>6307.185076075275</v>
      </c>
      <c r="AC119" s="75">
        <v>6322.842675751378</v>
      </c>
      <c r="AD119" s="75">
        <v>6341.2335510089124</v>
      </c>
      <c r="AE119" s="75">
        <v>6356.9749247396676</v>
      </c>
      <c r="AF119" s="75">
        <v>6372.8283691218248</v>
      </c>
      <c r="AG119" s="75">
        <v>6395.9897446640971</v>
      </c>
      <c r="AH119" s="75">
        <v>6411.9509553023281</v>
      </c>
      <c r="AI119" s="75">
        <v>6429.2215145438868</v>
      </c>
      <c r="AJ119" s="75">
        <v>6448.0298696801747</v>
      </c>
      <c r="AK119" s="75">
        <v>6463.3752853171136</v>
      </c>
      <c r="AL119" s="75">
        <v>6479.8666463551453</v>
      </c>
      <c r="AM119" s="75">
        <v>6504.0718128092694</v>
      </c>
      <c r="AN119" s="75">
        <v>6521.4139595162678</v>
      </c>
      <c r="AO119" s="75">
        <v>6538.2662175952191</v>
      </c>
      <c r="AP119" s="75">
        <v>6558.0562709755995</v>
      </c>
      <c r="AQ119" s="75">
        <v>6575.0683200132589</v>
      </c>
      <c r="AR119" s="75">
        <v>6592.1542997163288</v>
      </c>
      <c r="AS119" s="75">
        <v>6616.5319118648258</v>
      </c>
      <c r="BM119" s="47"/>
    </row>
    <row r="120" spans="1:65" x14ac:dyDescent="0.2">
      <c r="A120" s="83" t="s">
        <v>250</v>
      </c>
      <c r="B120" s="83" t="s">
        <v>259</v>
      </c>
      <c r="C120" s="75">
        <v>296746.36362917646</v>
      </c>
      <c r="D120" s="75">
        <v>296746.36362917646</v>
      </c>
      <c r="E120" s="75">
        <v>298609.31375871279</v>
      </c>
      <c r="F120" s="75">
        <v>298609.31375871279</v>
      </c>
      <c r="G120" s="75">
        <v>298609.31375871279</v>
      </c>
      <c r="H120" s="75">
        <v>300374.80184558121</v>
      </c>
      <c r="I120" s="75">
        <v>300374.80184558121</v>
      </c>
      <c r="J120" s="75">
        <v>300374.80184558121</v>
      </c>
      <c r="K120" s="75">
        <v>303679.99864598713</v>
      </c>
      <c r="L120" s="75">
        <v>303679.99857697421</v>
      </c>
      <c r="M120" s="75">
        <v>309295.07217363873</v>
      </c>
      <c r="N120" s="75">
        <v>314217.82082650694</v>
      </c>
      <c r="O120" s="75">
        <v>314217.82082650694</v>
      </c>
      <c r="P120" s="75">
        <v>314217.82082650694</v>
      </c>
      <c r="Q120" s="75">
        <v>317809.70605987636</v>
      </c>
      <c r="R120" s="75">
        <v>317809.70605987636</v>
      </c>
      <c r="S120" s="75">
        <v>317809.70605987636</v>
      </c>
      <c r="T120" s="75">
        <v>321187.66543173505</v>
      </c>
      <c r="U120" s="75">
        <v>321187.66543173505</v>
      </c>
      <c r="V120" s="75"/>
      <c r="W120" s="75">
        <v>321187.66543173505</v>
      </c>
      <c r="X120" s="75">
        <v>319492.28956995031</v>
      </c>
      <c r="Y120" s="75">
        <v>320373.94674582069</v>
      </c>
      <c r="Z120" s="75">
        <v>321237.9462869998</v>
      </c>
      <c r="AA120" s="75">
        <v>322128.76277836214</v>
      </c>
      <c r="AB120" s="75">
        <v>322934.1833275985</v>
      </c>
      <c r="AC120" s="75">
        <v>323735.86808922898</v>
      </c>
      <c r="AD120" s="75">
        <v>324677.49929401162</v>
      </c>
      <c r="AE120" s="75">
        <v>325483.47337101767</v>
      </c>
      <c r="AF120" s="75">
        <v>326295.18557745049</v>
      </c>
      <c r="AG120" s="75">
        <v>327481.07116749912</v>
      </c>
      <c r="AH120" s="75">
        <v>328298.30111401348</v>
      </c>
      <c r="AI120" s="75">
        <v>329182.57101841818</v>
      </c>
      <c r="AJ120" s="75">
        <v>330145.57761048916</v>
      </c>
      <c r="AK120" s="75">
        <v>330931.27823711815</v>
      </c>
      <c r="AL120" s="75">
        <v>331775.65241427353</v>
      </c>
      <c r="AM120" s="75">
        <v>333014.98114284081</v>
      </c>
      <c r="AN120" s="75">
        <v>333902.91639706632</v>
      </c>
      <c r="AO120" s="75">
        <v>334765.76886362792</v>
      </c>
      <c r="AP120" s="75">
        <v>335779.03938753321</v>
      </c>
      <c r="AQ120" s="75">
        <v>336650.0733109779</v>
      </c>
      <c r="AR120" s="75">
        <v>337524.89255842514</v>
      </c>
      <c r="AS120" s="75">
        <v>338773.05067899683</v>
      </c>
      <c r="BM120" s="47"/>
    </row>
    <row r="121" spans="1:65" x14ac:dyDescent="0.2">
      <c r="A121" s="83" t="s">
        <v>250</v>
      </c>
      <c r="B121" s="83" t="s">
        <v>260</v>
      </c>
      <c r="C121" s="75">
        <v>-32009.872517899523</v>
      </c>
      <c r="D121" s="75">
        <v>-32009.872517899523</v>
      </c>
      <c r="E121" s="75">
        <v>-32210.827958176396</v>
      </c>
      <c r="F121" s="75">
        <v>-32210.827958176396</v>
      </c>
      <c r="G121" s="75">
        <v>-32210.827958176396</v>
      </c>
      <c r="H121" s="75">
        <v>-32401.270219713759</v>
      </c>
      <c r="I121" s="75">
        <v>-32401.270219713759</v>
      </c>
      <c r="J121" s="75">
        <v>-32401.270219713759</v>
      </c>
      <c r="K121" s="75">
        <v>-32757.800041793646</v>
      </c>
      <c r="L121" s="75">
        <v>-32757.800034349257</v>
      </c>
      <c r="M121" s="75">
        <v>-33363.495038694651</v>
      </c>
      <c r="N121" s="75">
        <v>-33894.509319337652</v>
      </c>
      <c r="O121" s="75">
        <v>-33894.509319337652</v>
      </c>
      <c r="P121" s="75">
        <v>-33894.509319337652</v>
      </c>
      <c r="Q121" s="75">
        <v>-34281.964070300528</v>
      </c>
      <c r="R121" s="75">
        <v>-34281.964070300528</v>
      </c>
      <c r="S121" s="75">
        <v>-34281.964070300528</v>
      </c>
      <c r="T121" s="75">
        <v>-34646.342752288219</v>
      </c>
      <c r="U121" s="75">
        <v>-34646.342752288219</v>
      </c>
      <c r="V121" s="75"/>
      <c r="W121" s="75">
        <v>-34646.342752288219</v>
      </c>
      <c r="X121" s="75">
        <v>-34463.463459204555</v>
      </c>
      <c r="Y121" s="75">
        <v>-34558.567350146812</v>
      </c>
      <c r="Z121" s="75">
        <v>-34651.766521420323</v>
      </c>
      <c r="AA121" s="75">
        <v>-34747.858422856341</v>
      </c>
      <c r="AB121" s="75">
        <v>-34834.738709404926</v>
      </c>
      <c r="AC121" s="75">
        <v>-34921.216018530111</v>
      </c>
      <c r="AD121" s="75">
        <v>-35022.78927609371</v>
      </c>
      <c r="AE121" s="75">
        <v>-35109.729271388591</v>
      </c>
      <c r="AF121" s="75">
        <v>-35197.288235654814</v>
      </c>
      <c r="AG121" s="75">
        <v>-35325.209083930844</v>
      </c>
      <c r="AH121" s="75">
        <v>-35413.363243886866</v>
      </c>
      <c r="AI121" s="75">
        <v>-35508.7489684674</v>
      </c>
      <c r="AJ121" s="75">
        <v>-35612.627977696342</v>
      </c>
      <c r="AK121" s="75">
        <v>-35697.38108667481</v>
      </c>
      <c r="AL121" s="75">
        <v>-35788.463280362361</v>
      </c>
      <c r="AM121" s="75">
        <v>-35922.149011584275</v>
      </c>
      <c r="AN121" s="75">
        <v>-36017.930115501775</v>
      </c>
      <c r="AO121" s="75">
        <v>-36111.005552445989</v>
      </c>
      <c r="AP121" s="75">
        <v>-36220.306505285582</v>
      </c>
      <c r="AQ121" s="75">
        <v>-36314.264471635164</v>
      </c>
      <c r="AR121" s="75">
        <v>-36408.630758872925</v>
      </c>
      <c r="AS121" s="75">
        <v>-36543.268911917345</v>
      </c>
      <c r="BM121" s="47"/>
    </row>
    <row r="122" spans="1:65" x14ac:dyDescent="0.2">
      <c r="A122" s="83" t="s">
        <v>250</v>
      </c>
      <c r="B122" s="83" t="s">
        <v>261</v>
      </c>
      <c r="C122" s="75">
        <v>-63.472919793906321</v>
      </c>
      <c r="D122" s="75">
        <v>-63.472919793906321</v>
      </c>
      <c r="E122" s="75">
        <v>-63.871397748971923</v>
      </c>
      <c r="F122" s="75">
        <v>-63.871397748971923</v>
      </c>
      <c r="G122" s="75">
        <v>-63.871397748971923</v>
      </c>
      <c r="H122" s="75">
        <v>-64.249028943384573</v>
      </c>
      <c r="I122" s="75">
        <v>-64.249028943384573</v>
      </c>
      <c r="J122" s="75">
        <v>-64.249028943384573</v>
      </c>
      <c r="K122" s="75">
        <v>-64.955997982025949</v>
      </c>
      <c r="L122" s="75">
        <v>-64.955997967264338</v>
      </c>
      <c r="M122" s="75">
        <v>-66.157040877038099</v>
      </c>
      <c r="N122" s="75">
        <v>-67.209998111585804</v>
      </c>
      <c r="O122" s="75">
        <v>-67.209998111585804</v>
      </c>
      <c r="P122" s="75">
        <v>-67.209998111585804</v>
      </c>
      <c r="Q122" s="75">
        <v>-67.978288716863361</v>
      </c>
      <c r="R122" s="75">
        <v>-67.978288716863361</v>
      </c>
      <c r="S122" s="75">
        <v>-67.978288716863361</v>
      </c>
      <c r="T122" s="75">
        <v>-68.700821393101947</v>
      </c>
      <c r="U122" s="75">
        <v>-68.700821393101947</v>
      </c>
      <c r="V122" s="75"/>
      <c r="W122" s="75">
        <v>-68.700821393101947</v>
      </c>
      <c r="X122" s="75">
        <v>-68.338186937267281</v>
      </c>
      <c r="Y122" s="75">
        <v>-68.52677005763087</v>
      </c>
      <c r="Z122" s="75">
        <v>-68.711576277018153</v>
      </c>
      <c r="AA122" s="75">
        <v>-68.902118540167805</v>
      </c>
      <c r="AB122" s="75">
        <v>-69.074394935729401</v>
      </c>
      <c r="AC122" s="75">
        <v>-69.245872260514943</v>
      </c>
      <c r="AD122" s="75">
        <v>-69.44728359781206</v>
      </c>
      <c r="AE122" s="75">
        <v>-69.619678390860628</v>
      </c>
      <c r="AF122" s="75">
        <v>-69.793300547993553</v>
      </c>
      <c r="AG122" s="75">
        <v>-70.046956970338016</v>
      </c>
      <c r="AH122" s="75">
        <v>-70.221759351111601</v>
      </c>
      <c r="AI122" s="75">
        <v>-70.410901324182518</v>
      </c>
      <c r="AJ122" s="75">
        <v>-70.616884775612135</v>
      </c>
      <c r="AK122" s="75">
        <v>-70.784943154647124</v>
      </c>
      <c r="AL122" s="75">
        <v>-70.965551583229583</v>
      </c>
      <c r="AM122" s="75">
        <v>-71.230639289864257</v>
      </c>
      <c r="AN122" s="75">
        <v>-71.420565267336599</v>
      </c>
      <c r="AO122" s="75">
        <v>-71.605126131821123</v>
      </c>
      <c r="AP122" s="75">
        <v>-71.821860847309466</v>
      </c>
      <c r="AQ122" s="75">
        <v>-72.008171694338628</v>
      </c>
      <c r="AR122" s="75">
        <v>-72.195292207790914</v>
      </c>
      <c r="AS122" s="75">
        <v>-72.462268487831054</v>
      </c>
      <c r="BM122" s="47"/>
    </row>
    <row r="123" spans="1:65" x14ac:dyDescent="0.2">
      <c r="A123" s="83" t="s">
        <v>250</v>
      </c>
      <c r="B123" s="83" t="s">
        <v>262</v>
      </c>
      <c r="C123" s="75">
        <v>-70698.943838464518</v>
      </c>
      <c r="D123" s="75">
        <v>-70698.943838464518</v>
      </c>
      <c r="E123" s="75">
        <v>-71142.786199230686</v>
      </c>
      <c r="F123" s="75">
        <v>-71142.786199230686</v>
      </c>
      <c r="G123" s="75">
        <v>-71142.786199230686</v>
      </c>
      <c r="H123" s="75">
        <v>-71563.408516466443</v>
      </c>
      <c r="I123" s="75">
        <v>-71563.408516466443</v>
      </c>
      <c r="J123" s="75">
        <v>-71563.408516466443</v>
      </c>
      <c r="K123" s="75">
        <v>-72350.861882732395</v>
      </c>
      <c r="L123" s="75">
        <v>-72350.861866290259</v>
      </c>
      <c r="M123" s="75">
        <v>-73688.636550382114</v>
      </c>
      <c r="N123" s="75">
        <v>-74861.466863392867</v>
      </c>
      <c r="O123" s="75">
        <v>-74861.466863392867</v>
      </c>
      <c r="P123" s="75">
        <v>-74861.466863392867</v>
      </c>
      <c r="Q123" s="75">
        <v>-75717.222901251269</v>
      </c>
      <c r="R123" s="75">
        <v>-75717.222901251269</v>
      </c>
      <c r="S123" s="75">
        <v>-75717.222901251269</v>
      </c>
      <c r="T123" s="75">
        <v>-76522.011735051725</v>
      </c>
      <c r="U123" s="75">
        <v>-76522.011735051725</v>
      </c>
      <c r="V123" s="75"/>
      <c r="W123" s="75">
        <v>-76522.011735051725</v>
      </c>
      <c r="X123" s="75">
        <v>-76118.093448163519</v>
      </c>
      <c r="Y123" s="75">
        <v>-76328.145663797506</v>
      </c>
      <c r="Z123" s="75">
        <v>-76533.991000169044</v>
      </c>
      <c r="AA123" s="75">
        <v>-76746.225395640548</v>
      </c>
      <c r="AB123" s="75">
        <v>-76938.114460363737</v>
      </c>
      <c r="AC123" s="75">
        <v>-77129.113484734233</v>
      </c>
      <c r="AD123" s="75">
        <v>-77353.454335450311</v>
      </c>
      <c r="AE123" s="75">
        <v>-77545.475276528174</v>
      </c>
      <c r="AF123" s="75">
        <v>-77738.863309977853</v>
      </c>
      <c r="AG123" s="75">
        <v>-78021.397045873819</v>
      </c>
      <c r="AH123" s="75">
        <v>-78216.099664585359</v>
      </c>
      <c r="AI123" s="75">
        <v>-78426.774355068424</v>
      </c>
      <c r="AJ123" s="75">
        <v>-78656.20782861211</v>
      </c>
      <c r="AK123" s="75">
        <v>-78843.398680073748</v>
      </c>
      <c r="AL123" s="75">
        <v>-79044.568331486735</v>
      </c>
      <c r="AM123" s="75">
        <v>-79339.834737136334</v>
      </c>
      <c r="AN123" s="75">
        <v>-79551.382686378027</v>
      </c>
      <c r="AO123" s="75">
        <v>-79756.954735613137</v>
      </c>
      <c r="AP123" s="75">
        <v>-79998.36344231687</v>
      </c>
      <c r="AQ123" s="75">
        <v>-80205.884699466857</v>
      </c>
      <c r="AR123" s="75">
        <v>-80414.307798869588</v>
      </c>
      <c r="AS123" s="75">
        <v>-80711.677781061153</v>
      </c>
      <c r="BM123" s="47"/>
    </row>
    <row r="124" spans="1:65" x14ac:dyDescent="0.2">
      <c r="A124" s="83" t="s">
        <v>250</v>
      </c>
      <c r="B124" s="83" t="s">
        <v>263</v>
      </c>
      <c r="C124" s="75">
        <v>-1901.9358618642764</v>
      </c>
      <c r="D124" s="75">
        <v>-1901.9358618642764</v>
      </c>
      <c r="E124" s="75">
        <v>-1913.8760643216772</v>
      </c>
      <c r="F124" s="75">
        <v>-1913.8760643216772</v>
      </c>
      <c r="G124" s="75">
        <v>-1913.8760643216772</v>
      </c>
      <c r="H124" s="75">
        <v>-1925.1916035082172</v>
      </c>
      <c r="I124" s="75">
        <v>-1925.1916035082172</v>
      </c>
      <c r="J124" s="75">
        <v>-1925.1916035082172</v>
      </c>
      <c r="K124" s="75">
        <v>-1946.3755946052966</v>
      </c>
      <c r="L124" s="75">
        <v>-1946.3755941629718</v>
      </c>
      <c r="M124" s="75">
        <v>-1982.3642738889648</v>
      </c>
      <c r="N124" s="75">
        <v>-2013.915636767784</v>
      </c>
      <c r="O124" s="75">
        <v>-2013.915636767784</v>
      </c>
      <c r="P124" s="75">
        <v>-2013.915636767784</v>
      </c>
      <c r="Q124" s="75">
        <v>-2036.9370994522699</v>
      </c>
      <c r="R124" s="75">
        <v>-2036.9370994522699</v>
      </c>
      <c r="S124" s="75">
        <v>-2036.9370994522699</v>
      </c>
      <c r="T124" s="75">
        <v>-2058.5874475498358</v>
      </c>
      <c r="U124" s="75">
        <v>-2058.5874475498358</v>
      </c>
      <c r="V124" s="75"/>
      <c r="W124" s="75">
        <v>-2058.5874475498358</v>
      </c>
      <c r="X124" s="75">
        <v>-2047.7212785042168</v>
      </c>
      <c r="Y124" s="75">
        <v>-2053.3720820394315</v>
      </c>
      <c r="Z124" s="75">
        <v>-2058.9097125327112</v>
      </c>
      <c r="AA124" s="75">
        <v>-2064.619220849987</v>
      </c>
      <c r="AB124" s="75">
        <v>-2069.7814011299429</v>
      </c>
      <c r="AC124" s="75">
        <v>-2074.9196376340319</v>
      </c>
      <c r="AD124" s="75">
        <v>-2080.9548325901678</v>
      </c>
      <c r="AE124" s="75">
        <v>-2086.1205605945261</v>
      </c>
      <c r="AF124" s="75">
        <v>-2091.3230659800911</v>
      </c>
      <c r="AG124" s="75">
        <v>-2098.923760068461</v>
      </c>
      <c r="AH124" s="75">
        <v>-2104.1616302942525</v>
      </c>
      <c r="AI124" s="75">
        <v>-2109.8291795851214</v>
      </c>
      <c r="AJ124" s="75">
        <v>-2116.0013757673141</v>
      </c>
      <c r="AK124" s="75">
        <v>-2121.0371651876094</v>
      </c>
      <c r="AL124" s="75">
        <v>-2126.4490108753657</v>
      </c>
      <c r="AM124" s="75">
        <v>-2134.3922379622063</v>
      </c>
      <c r="AN124" s="75">
        <v>-2140.0832795721903</v>
      </c>
      <c r="AO124" s="75">
        <v>-2145.6135581224689</v>
      </c>
      <c r="AP124" s="75">
        <v>-2152.1079108202284</v>
      </c>
      <c r="AQ124" s="75">
        <v>-2157.6906267653849</v>
      </c>
      <c r="AR124" s="75">
        <v>-2163.2976039799341</v>
      </c>
      <c r="AS124" s="75">
        <v>-2171.2974212709014</v>
      </c>
      <c r="BM124" s="47"/>
    </row>
    <row r="125" spans="1:65" x14ac:dyDescent="0.2">
      <c r="A125" s="83" t="s">
        <v>250</v>
      </c>
      <c r="B125" s="83" t="s">
        <v>264</v>
      </c>
      <c r="C125" s="75">
        <v>25026.936415392054</v>
      </c>
      <c r="D125" s="75">
        <v>25026.936415392054</v>
      </c>
      <c r="E125" s="75">
        <v>25184.053536784028</v>
      </c>
      <c r="F125" s="75">
        <v>25184.053536784028</v>
      </c>
      <c r="G125" s="75">
        <v>25184.053536784028</v>
      </c>
      <c r="H125" s="75">
        <v>25332.950923602231</v>
      </c>
      <c r="I125" s="75">
        <v>25332.950923602231</v>
      </c>
      <c r="J125" s="75">
        <v>25332.950923602231</v>
      </c>
      <c r="K125" s="75">
        <v>25611.703960884552</v>
      </c>
      <c r="L125" s="75">
        <v>25611.703955064149</v>
      </c>
      <c r="M125" s="75">
        <v>26085.26692700027</v>
      </c>
      <c r="N125" s="75">
        <v>26500.440734077642</v>
      </c>
      <c r="O125" s="75">
        <v>26500.440734077642</v>
      </c>
      <c r="P125" s="75">
        <v>26500.440734077642</v>
      </c>
      <c r="Q125" s="75">
        <v>26803.372443998291</v>
      </c>
      <c r="R125" s="75">
        <v>26803.372443998291</v>
      </c>
      <c r="S125" s="75">
        <v>26803.372443998291</v>
      </c>
      <c r="T125" s="75">
        <v>27088.262116711951</v>
      </c>
      <c r="U125" s="75">
        <v>27088.262116711951</v>
      </c>
      <c r="V125" s="75"/>
      <c r="W125" s="75">
        <v>27088.262116711951</v>
      </c>
      <c r="X125" s="75">
        <v>26945.277840934614</v>
      </c>
      <c r="Y125" s="75">
        <v>27019.63487032101</v>
      </c>
      <c r="Z125" s="75">
        <v>27092.502693587881</v>
      </c>
      <c r="AA125" s="75">
        <v>27167.632199521668</v>
      </c>
      <c r="AB125" s="75">
        <v>27235.559599294556</v>
      </c>
      <c r="AC125" s="75">
        <v>27303.171930947545</v>
      </c>
      <c r="AD125" s="75">
        <v>27382.587038181322</v>
      </c>
      <c r="AE125" s="75">
        <v>27450.561121270304</v>
      </c>
      <c r="AF125" s="75">
        <v>27519.019145589617</v>
      </c>
      <c r="AG125" s="75">
        <v>27619.034131098128</v>
      </c>
      <c r="AH125" s="75">
        <v>27687.957509494528</v>
      </c>
      <c r="AI125" s="75">
        <v>27762.534890665862</v>
      </c>
      <c r="AJ125" s="75">
        <v>27843.75275110604</v>
      </c>
      <c r="AK125" s="75">
        <v>27910.017015926991</v>
      </c>
      <c r="AL125" s="75">
        <v>27981.229679105141</v>
      </c>
      <c r="AM125" s="75">
        <v>28085.75194151231</v>
      </c>
      <c r="AN125" s="75">
        <v>28160.638450235485</v>
      </c>
      <c r="AO125" s="75">
        <v>28233.40953174901</v>
      </c>
      <c r="AP125" s="75">
        <v>28318.866541780171</v>
      </c>
      <c r="AQ125" s="75">
        <v>28392.327629394174</v>
      </c>
      <c r="AR125" s="75">
        <v>28466.107962918948</v>
      </c>
      <c r="AS125" s="75">
        <v>28571.37487685134</v>
      </c>
      <c r="BM125" s="47"/>
    </row>
    <row r="126" spans="1:65" x14ac:dyDescent="0.2">
      <c r="A126" s="83" t="s">
        <v>250</v>
      </c>
      <c r="B126" s="83" t="s">
        <v>265</v>
      </c>
      <c r="C126" s="75">
        <v>-52290.556866057923</v>
      </c>
      <c r="D126" s="75">
        <v>-52290.556866057923</v>
      </c>
      <c r="E126" s="75">
        <v>-52618.832833775872</v>
      </c>
      <c r="F126" s="75">
        <v>-52618.832833775872</v>
      </c>
      <c r="G126" s="75">
        <v>-52618.832833775872</v>
      </c>
      <c r="H126" s="75">
        <v>-52929.934725889048</v>
      </c>
      <c r="I126" s="75">
        <v>-52929.934725889048</v>
      </c>
      <c r="J126" s="75">
        <v>-52929.934725889048</v>
      </c>
      <c r="K126" s="75">
        <v>-53512.353257093411</v>
      </c>
      <c r="L126" s="75">
        <v>-53512.353244932427</v>
      </c>
      <c r="M126" s="75">
        <v>-54501.802017354108</v>
      </c>
      <c r="N126" s="75">
        <v>-55369.254158037424</v>
      </c>
      <c r="O126" s="75">
        <v>-55369.254158037424</v>
      </c>
      <c r="P126" s="75">
        <v>-55369.254158037424</v>
      </c>
      <c r="Q126" s="75">
        <v>-56002.190908314042</v>
      </c>
      <c r="R126" s="75">
        <v>-56002.190908314042</v>
      </c>
      <c r="S126" s="75">
        <v>-56002.190908314042</v>
      </c>
      <c r="T126" s="75">
        <v>-56597.431148043281</v>
      </c>
      <c r="U126" s="75">
        <v>-56597.431148043281</v>
      </c>
      <c r="V126" s="75"/>
      <c r="W126" s="75">
        <v>-56597.431148043281</v>
      </c>
      <c r="X126" s="75">
        <v>-56298.683939060531</v>
      </c>
      <c r="Y126" s="75">
        <v>-56454.043364960118</v>
      </c>
      <c r="Z126" s="75">
        <v>-56606.291286679319</v>
      </c>
      <c r="AA126" s="75">
        <v>-56763.264702727691</v>
      </c>
      <c r="AB126" s="75">
        <v>-56905.190246535087</v>
      </c>
      <c r="AC126" s="75">
        <v>-57046.457496128329</v>
      </c>
      <c r="AD126" s="75">
        <v>-57212.385123541724</v>
      </c>
      <c r="AE126" s="75">
        <v>-57354.408206119129</v>
      </c>
      <c r="AF126" s="75">
        <v>-57497.442421501772</v>
      </c>
      <c r="AG126" s="75">
        <v>-57706.410838585951</v>
      </c>
      <c r="AH126" s="75">
        <v>-57850.417351313619</v>
      </c>
      <c r="AI126" s="75">
        <v>-58006.237173857422</v>
      </c>
      <c r="AJ126" s="75">
        <v>-58175.931421662943</v>
      </c>
      <c r="AK126" s="75">
        <v>-58314.382059419644</v>
      </c>
      <c r="AL126" s="75">
        <v>-58463.171737536635</v>
      </c>
      <c r="AM126" s="75">
        <v>-58681.557528568163</v>
      </c>
      <c r="AN126" s="75">
        <v>-58838.023233275082</v>
      </c>
      <c r="AO126" s="75">
        <v>-58990.069025573786</v>
      </c>
      <c r="AP126" s="75">
        <v>-59168.62042988748</v>
      </c>
      <c r="AQ126" s="75">
        <v>-59322.107900969233</v>
      </c>
      <c r="AR126" s="75">
        <v>-59476.262395220525</v>
      </c>
      <c r="AS126" s="75">
        <v>-59696.204039604563</v>
      </c>
      <c r="BM126" s="47"/>
    </row>
    <row r="127" spans="1:65" x14ac:dyDescent="0.2">
      <c r="A127" s="83" t="s">
        <v>250</v>
      </c>
      <c r="B127" s="83" t="s">
        <v>266</v>
      </c>
      <c r="C127" s="75">
        <v>267721.66469847941</v>
      </c>
      <c r="D127" s="75">
        <v>267721.66469847941</v>
      </c>
      <c r="E127" s="75">
        <v>269402.40007070109</v>
      </c>
      <c r="F127" s="75">
        <v>269402.40007070109</v>
      </c>
      <c r="G127" s="75">
        <v>269402.40007070109</v>
      </c>
      <c r="H127" s="75">
        <v>270995.20614199096</v>
      </c>
      <c r="I127" s="75">
        <v>270995.20614199096</v>
      </c>
      <c r="J127" s="75">
        <v>270995.20614199096</v>
      </c>
      <c r="K127" s="75">
        <v>273977.12234389101</v>
      </c>
      <c r="L127" s="75">
        <v>273977.1222816282</v>
      </c>
      <c r="M127" s="75">
        <v>279042.98671992694</v>
      </c>
      <c r="N127" s="75">
        <v>283484.24237044266</v>
      </c>
      <c r="O127" s="75">
        <v>283484.24237044266</v>
      </c>
      <c r="P127" s="75">
        <v>283484.24237044266</v>
      </c>
      <c r="Q127" s="75">
        <v>286724.80607044208</v>
      </c>
      <c r="R127" s="75">
        <v>286724.80607044208</v>
      </c>
      <c r="S127" s="75">
        <v>286724.80607044208</v>
      </c>
      <c r="T127" s="75">
        <v>289772.36795210326</v>
      </c>
      <c r="U127" s="75">
        <v>289772.36795210326</v>
      </c>
      <c r="V127" s="75"/>
      <c r="W127" s="75">
        <v>289772.36795210326</v>
      </c>
      <c r="X127" s="75">
        <v>288242.81644402206</v>
      </c>
      <c r="Y127" s="75">
        <v>289038.23891838919</v>
      </c>
      <c r="Z127" s="75">
        <v>289817.73084757163</v>
      </c>
      <c r="AA127" s="75">
        <v>290621.41676672385</v>
      </c>
      <c r="AB127" s="75">
        <v>291348.05930274964</v>
      </c>
      <c r="AC127" s="75">
        <v>292071.33144776343</v>
      </c>
      <c r="AD127" s="75">
        <v>292920.86190398654</v>
      </c>
      <c r="AE127" s="75">
        <v>293648.00382734806</v>
      </c>
      <c r="AF127" s="75">
        <v>294380.32263491349</v>
      </c>
      <c r="AG127" s="75">
        <v>295450.21700674976</v>
      </c>
      <c r="AH127" s="75">
        <v>296187.51386540878</v>
      </c>
      <c r="AI127" s="75">
        <v>296985.29351788608</v>
      </c>
      <c r="AJ127" s="75">
        <v>297854.10863929742</v>
      </c>
      <c r="AK127" s="75">
        <v>298562.96005416638</v>
      </c>
      <c r="AL127" s="75">
        <v>299324.74617202062</v>
      </c>
      <c r="AM127" s="75">
        <v>300442.85642032448</v>
      </c>
      <c r="AN127" s="75">
        <v>301243.94291553349</v>
      </c>
      <c r="AO127" s="75">
        <v>302022.39996522368</v>
      </c>
      <c r="AP127" s="75">
        <v>302936.56271395017</v>
      </c>
      <c r="AQ127" s="75">
        <v>303722.40099395975</v>
      </c>
      <c r="AR127" s="75">
        <v>304511.6543562336</v>
      </c>
      <c r="AS127" s="75">
        <v>305637.73039558128</v>
      </c>
      <c r="BM127" s="47"/>
    </row>
    <row r="128" spans="1:65" x14ac:dyDescent="0.2">
      <c r="A128" s="83" t="s">
        <v>250</v>
      </c>
      <c r="B128" s="83" t="s">
        <v>267</v>
      </c>
      <c r="C128" s="75">
        <v>-353730.14717731893</v>
      </c>
      <c r="D128" s="75">
        <v>-353730.14717731893</v>
      </c>
      <c r="E128" s="75">
        <v>-355950.83697936271</v>
      </c>
      <c r="F128" s="75">
        <v>-355950.83697936271</v>
      </c>
      <c r="G128" s="75">
        <v>-355950.83697936271</v>
      </c>
      <c r="H128" s="75">
        <v>-358055.3492408446</v>
      </c>
      <c r="I128" s="75">
        <v>-358055.3492408446</v>
      </c>
      <c r="J128" s="75">
        <v>-358055.3492408446</v>
      </c>
      <c r="K128" s="75">
        <v>-361995.2382974755</v>
      </c>
      <c r="L128" s="75">
        <v>-361995.23821521009</v>
      </c>
      <c r="M128" s="75">
        <v>-368688.56643486657</v>
      </c>
      <c r="N128" s="75">
        <v>-374556.62353319064</v>
      </c>
      <c r="O128" s="75">
        <v>-374556.62353319064</v>
      </c>
      <c r="P128" s="75">
        <v>-374556.62353319064</v>
      </c>
      <c r="Q128" s="75">
        <v>-378838.25339616521</v>
      </c>
      <c r="R128" s="75">
        <v>-378838.25339616521</v>
      </c>
      <c r="S128" s="75">
        <v>-378838.25339616521</v>
      </c>
      <c r="T128" s="75">
        <v>-382864.87751769862</v>
      </c>
      <c r="U128" s="75">
        <v>-382864.87751769862</v>
      </c>
      <c r="V128" s="75"/>
      <c r="W128" s="75">
        <v>-382864.87751769862</v>
      </c>
      <c r="X128" s="75">
        <v>-380843.94103249407</v>
      </c>
      <c r="Y128" s="75">
        <v>-381894.90158603364</v>
      </c>
      <c r="Z128" s="75">
        <v>-382924.81373432308</v>
      </c>
      <c r="AA128" s="75">
        <v>-383986.69245372451</v>
      </c>
      <c r="AB128" s="75">
        <v>-384946.77676928852</v>
      </c>
      <c r="AC128" s="75">
        <v>-385902.40791924839</v>
      </c>
      <c r="AD128" s="75">
        <v>-387024.85922945471</v>
      </c>
      <c r="AE128" s="75">
        <v>-387985.60336594126</v>
      </c>
      <c r="AF128" s="75">
        <v>-388953.18751671433</v>
      </c>
      <c r="AG128" s="75">
        <v>-390366.7970355408</v>
      </c>
      <c r="AH128" s="75">
        <v>-391340.95849020139</v>
      </c>
      <c r="AI128" s="75">
        <v>-392395.03349083196</v>
      </c>
      <c r="AJ128" s="75">
        <v>-393542.96487364644</v>
      </c>
      <c r="AK128" s="75">
        <v>-394479.5424778192</v>
      </c>
      <c r="AL128" s="75">
        <v>-395486.06063125178</v>
      </c>
      <c r="AM128" s="75">
        <v>-396963.37589872716</v>
      </c>
      <c r="AN128" s="75">
        <v>-398021.82010110875</v>
      </c>
      <c r="AO128" s="75">
        <v>-399050.364903668</v>
      </c>
      <c r="AP128" s="75">
        <v>-400258.21232989413</v>
      </c>
      <c r="AQ128" s="75">
        <v>-401296.5096629039</v>
      </c>
      <c r="AR128" s="75">
        <v>-402339.31921031856</v>
      </c>
      <c r="AS128" s="75">
        <v>-403827.15936542861</v>
      </c>
      <c r="BM128" s="47"/>
    </row>
    <row r="129" spans="1:65" x14ac:dyDescent="0.2">
      <c r="A129" s="83" t="s">
        <v>250</v>
      </c>
      <c r="B129" s="83" t="s">
        <v>268</v>
      </c>
      <c r="C129" s="75">
        <v>1354177.2927560771</v>
      </c>
      <c r="D129" s="75">
        <v>1354177.2927560771</v>
      </c>
      <c r="E129" s="75">
        <v>1362678.7103711136</v>
      </c>
      <c r="F129" s="75">
        <v>1362678.7103711136</v>
      </c>
      <c r="G129" s="75">
        <v>1362678.7103711136</v>
      </c>
      <c r="H129" s="75">
        <v>1370735.3680791629</v>
      </c>
      <c r="I129" s="75">
        <v>1370735.3680791629</v>
      </c>
      <c r="J129" s="75">
        <v>1370735.3680791629</v>
      </c>
      <c r="K129" s="75">
        <v>1385818.3581467106</v>
      </c>
      <c r="L129" s="75">
        <v>1385818.3578317757</v>
      </c>
      <c r="M129" s="75">
        <v>1411442.2781008014</v>
      </c>
      <c r="N129" s="75">
        <v>1433906.8312030935</v>
      </c>
      <c r="O129" s="75">
        <v>1433906.8312030935</v>
      </c>
      <c r="P129" s="75">
        <v>1433906.8312030935</v>
      </c>
      <c r="Q129" s="75">
        <v>1450298.1000352635</v>
      </c>
      <c r="R129" s="75">
        <v>1450298.1000352635</v>
      </c>
      <c r="S129" s="75">
        <v>1450298.1000352635</v>
      </c>
      <c r="T129" s="75">
        <v>1465713.1360319299</v>
      </c>
      <c r="U129" s="75">
        <v>1465713.1360319299</v>
      </c>
      <c r="V129" s="75"/>
      <c r="W129" s="75">
        <v>1465713.1360319299</v>
      </c>
      <c r="X129" s="75">
        <v>1457976.429618285</v>
      </c>
      <c r="Y129" s="75">
        <v>1461999.7986427867</v>
      </c>
      <c r="Z129" s="75">
        <v>1465942.5885233679</v>
      </c>
      <c r="AA129" s="75">
        <v>1470007.755320569</v>
      </c>
      <c r="AB129" s="75">
        <v>1473683.2248547401</v>
      </c>
      <c r="AC129" s="75">
        <v>1477341.6464335979</v>
      </c>
      <c r="AD129" s="75">
        <v>1481638.7019394259</v>
      </c>
      <c r="AE129" s="75">
        <v>1485316.6974514297</v>
      </c>
      <c r="AF129" s="75">
        <v>1489020.8784387254</v>
      </c>
      <c r="AG129" s="75">
        <v>1494432.5684699374</v>
      </c>
      <c r="AH129" s="75">
        <v>1498161.9292041196</v>
      </c>
      <c r="AI129" s="75">
        <v>1502197.2211974827</v>
      </c>
      <c r="AJ129" s="75">
        <v>1506591.8215012848</v>
      </c>
      <c r="AK129" s="75">
        <v>1510177.3008125487</v>
      </c>
      <c r="AL129" s="75">
        <v>1514030.5319804368</v>
      </c>
      <c r="AM129" s="75">
        <v>1519686.1053190988</v>
      </c>
      <c r="AN129" s="75">
        <v>1523738.1238308146</v>
      </c>
      <c r="AO129" s="75">
        <v>1527675.6791320024</v>
      </c>
      <c r="AP129" s="75">
        <v>1532299.6546985786</v>
      </c>
      <c r="AQ129" s="75">
        <v>1536274.5453962216</v>
      </c>
      <c r="AR129" s="75">
        <v>1540266.7101043947</v>
      </c>
      <c r="AS129" s="75">
        <v>1545962.5756374241</v>
      </c>
      <c r="BM129" s="47"/>
    </row>
    <row r="130" spans="1:65" x14ac:dyDescent="0.2">
      <c r="A130" s="83" t="s">
        <v>250</v>
      </c>
      <c r="B130" s="83" t="s">
        <v>269</v>
      </c>
      <c r="C130" s="75">
        <v>-9590.8661931202441</v>
      </c>
      <c r="D130" s="75">
        <v>-9590.8661931202441</v>
      </c>
      <c r="E130" s="75">
        <v>-9651.0768902230629</v>
      </c>
      <c r="F130" s="75">
        <v>-9651.0768902230629</v>
      </c>
      <c r="G130" s="75">
        <v>-9651.0768902230629</v>
      </c>
      <c r="H130" s="75">
        <v>-9708.1376063161588</v>
      </c>
      <c r="I130" s="75">
        <v>-9708.1376063161588</v>
      </c>
      <c r="J130" s="75">
        <v>-9708.1376063161588</v>
      </c>
      <c r="K130" s="75">
        <v>-9814.961831108465</v>
      </c>
      <c r="L130" s="75">
        <v>-9814.9618288779602</v>
      </c>
      <c r="M130" s="75">
        <v>-9996.4414563669397</v>
      </c>
      <c r="N130" s="75">
        <v>-10155.545086330949</v>
      </c>
      <c r="O130" s="75">
        <v>-10155.545086330949</v>
      </c>
      <c r="P130" s="75">
        <v>-10155.545086330949</v>
      </c>
      <c r="Q130" s="75">
        <v>-10271.635104193272</v>
      </c>
      <c r="R130" s="75">
        <v>-10271.635104193272</v>
      </c>
      <c r="S130" s="75">
        <v>-10271.635104193272</v>
      </c>
      <c r="T130" s="75">
        <v>-10380.811021111256</v>
      </c>
      <c r="U130" s="75">
        <v>-10380.811021111256</v>
      </c>
      <c r="V130" s="75"/>
      <c r="W130" s="75">
        <v>-10380.811021111256</v>
      </c>
      <c r="X130" s="75">
        <v>-10326.016337737336</v>
      </c>
      <c r="Y130" s="75">
        <v>-10354.511568137341</v>
      </c>
      <c r="Z130" s="75">
        <v>-10382.436102372649</v>
      </c>
      <c r="AA130" s="75">
        <v>-10411.227362581511</v>
      </c>
      <c r="AB130" s="75">
        <v>-10437.258619114678</v>
      </c>
      <c r="AC130" s="75">
        <v>-10463.169134693799</v>
      </c>
      <c r="AD130" s="75">
        <v>-10493.602730502314</v>
      </c>
      <c r="AE130" s="75">
        <v>-10519.651877097242</v>
      </c>
      <c r="AF130" s="75">
        <v>-10545.886480493928</v>
      </c>
      <c r="AG130" s="75">
        <v>-10584.214397558881</v>
      </c>
      <c r="AH130" s="75">
        <v>-10610.627334756064</v>
      </c>
      <c r="AI130" s="75">
        <v>-10639.207008751147</v>
      </c>
      <c r="AJ130" s="75">
        <v>-10670.331458785478</v>
      </c>
      <c r="AK130" s="75">
        <v>-10695.725365843651</v>
      </c>
      <c r="AL130" s="75">
        <v>-10723.015606744942</v>
      </c>
      <c r="AM130" s="75">
        <v>-10763.070810318835</v>
      </c>
      <c r="AN130" s="75">
        <v>-10791.768948713119</v>
      </c>
      <c r="AO130" s="75">
        <v>-10819.656409405097</v>
      </c>
      <c r="AP130" s="75">
        <v>-10852.405393734196</v>
      </c>
      <c r="AQ130" s="75">
        <v>-10880.557279766625</v>
      </c>
      <c r="AR130" s="75">
        <v>-10908.831507773401</v>
      </c>
      <c r="AS130" s="75">
        <v>-10949.172078002657</v>
      </c>
      <c r="BM130" s="47"/>
    </row>
    <row r="131" spans="1:65" x14ac:dyDescent="0.2">
      <c r="A131" s="83" t="s">
        <v>250</v>
      </c>
      <c r="B131" s="83" t="s">
        <v>270</v>
      </c>
      <c r="C131" s="75">
        <v>58921.765312587078</v>
      </c>
      <c r="D131" s="75">
        <v>58921.765312587078</v>
      </c>
      <c r="E131" s="75">
        <v>59291.671480868768</v>
      </c>
      <c r="F131" s="75">
        <v>59291.671480868768</v>
      </c>
      <c r="G131" s="75">
        <v>59291.671480868768</v>
      </c>
      <c r="H131" s="75">
        <v>59642.225649231288</v>
      </c>
      <c r="I131" s="75">
        <v>59642.225649231288</v>
      </c>
      <c r="J131" s="75">
        <v>59642.225649231288</v>
      </c>
      <c r="K131" s="75">
        <v>60298.503380165159</v>
      </c>
      <c r="L131" s="75">
        <v>60298.503366461991</v>
      </c>
      <c r="M131" s="75">
        <v>61413.428734474292</v>
      </c>
      <c r="N131" s="75">
        <v>62390.886511108147</v>
      </c>
      <c r="O131" s="75">
        <v>62390.886511108147</v>
      </c>
      <c r="P131" s="75">
        <v>62390.886511108147</v>
      </c>
      <c r="Q131" s="75">
        <v>63104.08891117129</v>
      </c>
      <c r="R131" s="75">
        <v>63104.08891117129</v>
      </c>
      <c r="S131" s="75">
        <v>63104.08891117129</v>
      </c>
      <c r="T131" s="75">
        <v>63774.814331054891</v>
      </c>
      <c r="U131" s="75">
        <v>63774.814331054891</v>
      </c>
      <c r="V131" s="75"/>
      <c r="W131" s="75">
        <v>63774.814331054891</v>
      </c>
      <c r="X131" s="75">
        <v>63438.18160058769</v>
      </c>
      <c r="Y131" s="75">
        <v>63613.242877051074</v>
      </c>
      <c r="Z131" s="75">
        <v>63784.79806503361</v>
      </c>
      <c r="AA131" s="75">
        <v>63961.678009234798</v>
      </c>
      <c r="AB131" s="75">
        <v>64121.601790607048</v>
      </c>
      <c r="AC131" s="75">
        <v>64280.783796417563</v>
      </c>
      <c r="AD131" s="75">
        <v>64467.753477126251</v>
      </c>
      <c r="AE131" s="75">
        <v>64627.787166613074</v>
      </c>
      <c r="AF131" s="75">
        <v>64788.960215353669</v>
      </c>
      <c r="AG131" s="75">
        <v>65024.428888229275</v>
      </c>
      <c r="AH131" s="75">
        <v>65186.6975358583</v>
      </c>
      <c r="AI131" s="75">
        <v>65362.277594003259</v>
      </c>
      <c r="AJ131" s="75">
        <v>65553.491557734887</v>
      </c>
      <c r="AK131" s="75">
        <v>65709.499764076507</v>
      </c>
      <c r="AL131" s="75">
        <v>65877.158152519405</v>
      </c>
      <c r="AM131" s="75">
        <v>66123.238460283654</v>
      </c>
      <c r="AN131" s="75">
        <v>66299.546307909462</v>
      </c>
      <c r="AO131" s="75">
        <v>66470.87373350063</v>
      </c>
      <c r="AP131" s="75">
        <v>66672.068070905618</v>
      </c>
      <c r="AQ131" s="75">
        <v>66845.020001264042</v>
      </c>
      <c r="AR131" s="75">
        <v>67018.723543098968</v>
      </c>
      <c r="AS131" s="75">
        <v>67266.557009207507</v>
      </c>
      <c r="BM131" s="47"/>
    </row>
    <row r="132" spans="1:65" x14ac:dyDescent="0.2">
      <c r="A132" s="83" t="s">
        <v>250</v>
      </c>
      <c r="B132" s="83" t="s">
        <v>271</v>
      </c>
      <c r="C132" s="75">
        <v>-146748585.94927391</v>
      </c>
      <c r="D132" s="75">
        <v>-146748585.94927391</v>
      </c>
      <c r="E132" s="75">
        <v>-147669861.93008122</v>
      </c>
      <c r="F132" s="75">
        <v>-147669861.93008122</v>
      </c>
      <c r="G132" s="75">
        <v>-147669861.93008122</v>
      </c>
      <c r="H132" s="75">
        <v>-148542940.46452281</v>
      </c>
      <c r="I132" s="75">
        <v>-148542940.46452281</v>
      </c>
      <c r="J132" s="75">
        <v>-148542940.46452281</v>
      </c>
      <c r="K132" s="75">
        <v>-150177443.9199712</v>
      </c>
      <c r="L132" s="75">
        <v>-150177443.88584256</v>
      </c>
      <c r="M132" s="75">
        <v>-152954239.8682234</v>
      </c>
      <c r="N132" s="75">
        <v>-155388663.64668915</v>
      </c>
      <c r="O132" s="75">
        <v>-155388663.64668915</v>
      </c>
      <c r="P132" s="75">
        <v>-155388663.64668915</v>
      </c>
      <c r="Q132" s="75">
        <v>-157164941.78685775</v>
      </c>
      <c r="R132" s="75">
        <v>-157164941.78685775</v>
      </c>
      <c r="S132" s="75">
        <v>-157164941.78685775</v>
      </c>
      <c r="T132" s="75">
        <v>-158835428.17513853</v>
      </c>
      <c r="U132" s="75">
        <v>-158835428.17513853</v>
      </c>
      <c r="V132" s="75"/>
      <c r="W132" s="75">
        <v>-158835428.17513853</v>
      </c>
      <c r="X132" s="75">
        <v>-157997021.91018313</v>
      </c>
      <c r="Y132" s="75">
        <v>-158433023.69389054</v>
      </c>
      <c r="Z132" s="75">
        <v>-158860293.33041856</v>
      </c>
      <c r="AA132" s="75">
        <v>-159300824.62741223</v>
      </c>
      <c r="AB132" s="75">
        <v>-159699125.47008955</v>
      </c>
      <c r="AC132" s="75">
        <v>-160095578.87126204</v>
      </c>
      <c r="AD132" s="75">
        <v>-160561239.32990286</v>
      </c>
      <c r="AE132" s="75">
        <v>-160959813.90606922</v>
      </c>
      <c r="AF132" s="75">
        <v>-161361226.13243988</v>
      </c>
      <c r="AG132" s="75">
        <v>-161947676.56542554</v>
      </c>
      <c r="AH132" s="75">
        <v>-162351817.45389235</v>
      </c>
      <c r="AI132" s="75">
        <v>-162789111.29797477</v>
      </c>
      <c r="AJ132" s="75">
        <v>-163265342.42653158</v>
      </c>
      <c r="AK132" s="75">
        <v>-163653891.26846904</v>
      </c>
      <c r="AL132" s="75">
        <v>-164071455.66586959</v>
      </c>
      <c r="AM132" s="75">
        <v>-164684335.08322558</v>
      </c>
      <c r="AN132" s="75">
        <v>-165123441.53554571</v>
      </c>
      <c r="AO132" s="75">
        <v>-165550143.91464877</v>
      </c>
      <c r="AP132" s="75">
        <v>-166051231.82942101</v>
      </c>
      <c r="AQ132" s="75">
        <v>-166481980.14598364</v>
      </c>
      <c r="AR132" s="75">
        <v>-166914600.4010528</v>
      </c>
      <c r="AS132" s="75">
        <v>-167531846.17618176</v>
      </c>
      <c r="BM132" s="47"/>
    </row>
    <row r="133" spans="1:65" x14ac:dyDescent="0.2">
      <c r="A133" s="83" t="s">
        <v>250</v>
      </c>
      <c r="B133" s="83" t="s">
        <v>272</v>
      </c>
      <c r="C133" s="75">
        <v>53634.44949120222</v>
      </c>
      <c r="D133" s="75">
        <v>53634.44949120222</v>
      </c>
      <c r="E133" s="75">
        <v>53971.162310207837</v>
      </c>
      <c r="F133" s="75">
        <v>53971.162310207837</v>
      </c>
      <c r="G133" s="75">
        <v>53971.162310207837</v>
      </c>
      <c r="H133" s="75">
        <v>54290.259671551721</v>
      </c>
      <c r="I133" s="75">
        <v>54290.259671551721</v>
      </c>
      <c r="J133" s="75">
        <v>54290.259671551721</v>
      </c>
      <c r="K133" s="75">
        <v>54887.646640954932</v>
      </c>
      <c r="L133" s="75">
        <v>54887.646628481409</v>
      </c>
      <c r="M133" s="75">
        <v>55902.524713343228</v>
      </c>
      <c r="N133" s="75">
        <v>56792.270793972828</v>
      </c>
      <c r="O133" s="75">
        <v>56792.270793972828</v>
      </c>
      <c r="P133" s="75">
        <v>56792.270793972828</v>
      </c>
      <c r="Q133" s="75">
        <v>57441.474325134157</v>
      </c>
      <c r="R133" s="75">
        <v>57441.474325134157</v>
      </c>
      <c r="S133" s="75">
        <v>57441.474325134157</v>
      </c>
      <c r="T133" s="75">
        <v>58052.012527178274</v>
      </c>
      <c r="U133" s="75">
        <v>58052.012527178274</v>
      </c>
      <c r="V133" s="75"/>
      <c r="W133" s="75">
        <v>58052.012527178274</v>
      </c>
      <c r="X133" s="75">
        <v>57745.587370302135</v>
      </c>
      <c r="Y133" s="75">
        <v>57904.939608656321</v>
      </c>
      <c r="Z133" s="75">
        <v>58061.100375666421</v>
      </c>
      <c r="AA133" s="75">
        <v>58222.108084497559</v>
      </c>
      <c r="AB133" s="75">
        <v>58367.681183486493</v>
      </c>
      <c r="AC133" s="75">
        <v>58512.579069781292</v>
      </c>
      <c r="AD133" s="75">
        <v>58682.771117544224</v>
      </c>
      <c r="AE133" s="75">
        <v>58828.444262096782</v>
      </c>
      <c r="AF133" s="75">
        <v>58975.154526057144</v>
      </c>
      <c r="AG133" s="75">
        <v>59189.493532621316</v>
      </c>
      <c r="AH133" s="75">
        <v>59337.201082439162</v>
      </c>
      <c r="AI133" s="75">
        <v>59497.025549854203</v>
      </c>
      <c r="AJ133" s="75">
        <v>59671.081021976759</v>
      </c>
      <c r="AK133" s="75">
        <v>59813.089908147304</v>
      </c>
      <c r="AL133" s="75">
        <v>59965.703553020488</v>
      </c>
      <c r="AM133" s="75">
        <v>60189.701964601372</v>
      </c>
      <c r="AN133" s="75">
        <v>60350.188913663798</v>
      </c>
      <c r="AO133" s="75">
        <v>60506.142356429445</v>
      </c>
      <c r="AP133" s="75">
        <v>60689.282618270146</v>
      </c>
      <c r="AQ133" s="75">
        <v>60846.714791661485</v>
      </c>
      <c r="AR133" s="75">
        <v>61004.831131040715</v>
      </c>
      <c r="AS133" s="75">
        <v>61230.42538215845</v>
      </c>
      <c r="BM133" s="47"/>
    </row>
    <row r="134" spans="1:65" x14ac:dyDescent="0.2">
      <c r="A134" s="83" t="s">
        <v>250</v>
      </c>
      <c r="B134" s="83" t="s">
        <v>273</v>
      </c>
      <c r="C134" s="75">
        <v>1820140.4055557621</v>
      </c>
      <c r="D134" s="75">
        <v>1820140.4055557621</v>
      </c>
      <c r="E134" s="75">
        <v>1831567.1026274124</v>
      </c>
      <c r="F134" s="75">
        <v>1831567.1026274124</v>
      </c>
      <c r="G134" s="75">
        <v>1831567.1026274124</v>
      </c>
      <c r="H134" s="75">
        <v>1842396.000960442</v>
      </c>
      <c r="I134" s="75">
        <v>1842396.000960442</v>
      </c>
      <c r="J134" s="75">
        <v>1842396.000960442</v>
      </c>
      <c r="K134" s="75">
        <v>1862668.9443965752</v>
      </c>
      <c r="L134" s="75">
        <v>1862668.9439732733</v>
      </c>
      <c r="M134" s="75">
        <v>1897109.8793514399</v>
      </c>
      <c r="N134" s="75">
        <v>1927304.3310033479</v>
      </c>
      <c r="O134" s="75">
        <v>1927304.3310033479</v>
      </c>
      <c r="P134" s="75">
        <v>1927304.3310033479</v>
      </c>
      <c r="Q134" s="75">
        <v>1949335.722948371</v>
      </c>
      <c r="R134" s="75">
        <v>1949335.722948371</v>
      </c>
      <c r="S134" s="75">
        <v>1949335.722948371</v>
      </c>
      <c r="T134" s="75">
        <v>1970054.9670390212</v>
      </c>
      <c r="U134" s="75">
        <v>1970054.9670390212</v>
      </c>
      <c r="V134" s="75"/>
      <c r="W134" s="75">
        <v>1970054.9670390212</v>
      </c>
      <c r="X134" s="75">
        <v>1959656.1130449942</v>
      </c>
      <c r="Y134" s="75">
        <v>1965063.895738686</v>
      </c>
      <c r="Z134" s="75">
        <v>1970363.3725580443</v>
      </c>
      <c r="AA134" s="75">
        <v>1975827.3353511661</v>
      </c>
      <c r="AB134" s="75">
        <v>1980767.5087275179</v>
      </c>
      <c r="AC134" s="75">
        <v>1985684.7680641324</v>
      </c>
      <c r="AD134" s="75">
        <v>1991460.4108790813</v>
      </c>
      <c r="AE134" s="75">
        <v>1996403.9794049028</v>
      </c>
      <c r="AF134" s="75">
        <v>2001382.7436483544</v>
      </c>
      <c r="AG134" s="75">
        <v>2008656.5590792019</v>
      </c>
      <c r="AH134" s="75">
        <v>2013669.1672476369</v>
      </c>
      <c r="AI134" s="75">
        <v>2019092.9755219487</v>
      </c>
      <c r="AJ134" s="75">
        <v>2024999.7276304106</v>
      </c>
      <c r="AK134" s="75">
        <v>2029818.9457657505</v>
      </c>
      <c r="AL134" s="75">
        <v>2034998.047334014</v>
      </c>
      <c r="AM134" s="75">
        <v>2042599.6646446483</v>
      </c>
      <c r="AN134" s="75">
        <v>2048045.9549174851</v>
      </c>
      <c r="AO134" s="75">
        <v>2053338.3959746056</v>
      </c>
      <c r="AP134" s="75">
        <v>2059553.4497995728</v>
      </c>
      <c r="AQ134" s="75">
        <v>2064896.0731068382</v>
      </c>
      <c r="AR134" s="75">
        <v>2070261.9142931062</v>
      </c>
      <c r="AS134" s="75">
        <v>2077917.6880656669</v>
      </c>
      <c r="BM134" s="47"/>
    </row>
    <row r="135" spans="1:65" x14ac:dyDescent="0.2">
      <c r="A135" s="83" t="s">
        <v>250</v>
      </c>
      <c r="B135" s="83" t="s">
        <v>274</v>
      </c>
      <c r="C135" s="75">
        <v>-2232800.892925804</v>
      </c>
      <c r="D135" s="75">
        <v>-2232800.892925804</v>
      </c>
      <c r="E135" s="75">
        <v>-2246818.2398001975</v>
      </c>
      <c r="F135" s="75">
        <v>-2246818.2398001975</v>
      </c>
      <c r="G135" s="75">
        <v>-2246818.2398001975</v>
      </c>
      <c r="H135" s="75">
        <v>-2260102.2555791936</v>
      </c>
      <c r="I135" s="75">
        <v>-2260102.2555791936</v>
      </c>
      <c r="J135" s="75">
        <v>-2260102.2555791936</v>
      </c>
      <c r="K135" s="75">
        <v>-2284971.4613109408</v>
      </c>
      <c r="L135" s="75">
        <v>-2284971.4607916684</v>
      </c>
      <c r="M135" s="75">
        <v>-2327220.8120125099</v>
      </c>
      <c r="N135" s="75">
        <v>-2364260.9207887338</v>
      </c>
      <c r="O135" s="75">
        <v>-2364260.9207887338</v>
      </c>
      <c r="P135" s="75">
        <v>-2364260.9207887338</v>
      </c>
      <c r="Q135" s="75">
        <v>-2391287.2487890869</v>
      </c>
      <c r="R135" s="75">
        <v>-2391287.2487890869</v>
      </c>
      <c r="S135" s="75">
        <v>-2391287.2487890869</v>
      </c>
      <c r="T135" s="75">
        <v>-2416703.9400317748</v>
      </c>
      <c r="U135" s="75">
        <v>-2416703.9400317748</v>
      </c>
      <c r="V135" s="75"/>
      <c r="W135" s="75">
        <v>-2416703.9400317748</v>
      </c>
      <c r="X135" s="75">
        <v>-2403947.4678319395</v>
      </c>
      <c r="Y135" s="75">
        <v>-2410581.2978322888</v>
      </c>
      <c r="Z135" s="75">
        <v>-2417082.2669543331</v>
      </c>
      <c r="AA135" s="75">
        <v>-2423785.0141523825</v>
      </c>
      <c r="AB135" s="75">
        <v>-2429845.2188993669</v>
      </c>
      <c r="AC135" s="75">
        <v>-2435877.3145574969</v>
      </c>
      <c r="AD135" s="75">
        <v>-2442962.4055730444</v>
      </c>
      <c r="AE135" s="75">
        <v>-2449026.7752145305</v>
      </c>
      <c r="AF135" s="75">
        <v>-2455134.3201129977</v>
      </c>
      <c r="AG135" s="75">
        <v>-2464057.2480032858</v>
      </c>
      <c r="AH135" s="75">
        <v>-2470206.3098889547</v>
      </c>
      <c r="AI135" s="75">
        <v>-2476859.7987741949</v>
      </c>
      <c r="AJ135" s="75">
        <v>-2484105.7240565568</v>
      </c>
      <c r="AK135" s="75">
        <v>-2490017.5507062739</v>
      </c>
      <c r="AL135" s="75">
        <v>-2496370.8532157256</v>
      </c>
      <c r="AM135" s="75">
        <v>-2505695.9019136485</v>
      </c>
      <c r="AN135" s="75">
        <v>-2512376.9698945605</v>
      </c>
      <c r="AO135" s="75">
        <v>-2518869.3081130991</v>
      </c>
      <c r="AP135" s="75">
        <v>-2526493.4329814943</v>
      </c>
      <c r="AQ135" s="75">
        <v>-2533047.3307218095</v>
      </c>
      <c r="AR135" s="75">
        <v>-2539629.7102763904</v>
      </c>
      <c r="AS135" s="75">
        <v>-2549021.193737356</v>
      </c>
      <c r="BM135" s="47"/>
    </row>
    <row r="136" spans="1:65" x14ac:dyDescent="0.2">
      <c r="A136" s="83" t="s">
        <v>250</v>
      </c>
      <c r="B136" s="83" t="s">
        <v>275</v>
      </c>
      <c r="C136" s="75">
        <v>-197888.73546602149</v>
      </c>
      <c r="D136" s="75">
        <v>-197888.73546602149</v>
      </c>
      <c r="E136" s="75">
        <v>-199131.06524847131</v>
      </c>
      <c r="F136" s="75">
        <v>-199131.06524847131</v>
      </c>
      <c r="G136" s="75">
        <v>-199131.06524847131</v>
      </c>
      <c r="H136" s="75">
        <v>-200308.40134357271</v>
      </c>
      <c r="I136" s="75">
        <v>-200308.40134357271</v>
      </c>
      <c r="J136" s="75">
        <v>-200308.40134357271</v>
      </c>
      <c r="K136" s="75">
        <v>-202512.50995437277</v>
      </c>
      <c r="L136" s="75">
        <v>-202512.50990835068</v>
      </c>
      <c r="M136" s="75">
        <v>-206256.98650446872</v>
      </c>
      <c r="N136" s="75">
        <v>-209539.77822605657</v>
      </c>
      <c r="O136" s="75">
        <v>-209539.77822605657</v>
      </c>
      <c r="P136" s="75">
        <v>-209539.77822605657</v>
      </c>
      <c r="Q136" s="75">
        <v>-211935.06832524302</v>
      </c>
      <c r="R136" s="75">
        <v>-211935.06832524302</v>
      </c>
      <c r="S136" s="75">
        <v>-211935.06832524302</v>
      </c>
      <c r="T136" s="75">
        <v>-214187.69949611067</v>
      </c>
      <c r="U136" s="75">
        <v>-214187.69949611067</v>
      </c>
      <c r="V136" s="75"/>
      <c r="W136" s="75">
        <v>-214187.69949611067</v>
      </c>
      <c r="X136" s="75">
        <v>-213057.11854702974</v>
      </c>
      <c r="Y136" s="75">
        <v>-213645.06180440879</v>
      </c>
      <c r="Z136" s="75">
        <v>-214221.22986441848</v>
      </c>
      <c r="AA136" s="75">
        <v>-214815.28111698333</v>
      </c>
      <c r="AB136" s="75">
        <v>-215352.38510052499</v>
      </c>
      <c r="AC136" s="75">
        <v>-215886.99783101049</v>
      </c>
      <c r="AD136" s="75">
        <v>-216514.93546135206</v>
      </c>
      <c r="AE136" s="75">
        <v>-217052.40857127169</v>
      </c>
      <c r="AF136" s="75">
        <v>-217593.70821898719</v>
      </c>
      <c r="AG136" s="75">
        <v>-218384.52970354413</v>
      </c>
      <c r="AH136" s="75">
        <v>-218929.50891987846</v>
      </c>
      <c r="AI136" s="75">
        <v>-219519.19450541766</v>
      </c>
      <c r="AJ136" s="75">
        <v>-220161.38655933115</v>
      </c>
      <c r="AK136" s="75">
        <v>-220685.34008501872</v>
      </c>
      <c r="AL136" s="75">
        <v>-221248.4207446565</v>
      </c>
      <c r="AM136" s="75">
        <v>-222074.88140258513</v>
      </c>
      <c r="AN136" s="75">
        <v>-222667.01126893103</v>
      </c>
      <c r="AO136" s="75">
        <v>-223242.41438900091</v>
      </c>
      <c r="AP136" s="75">
        <v>-223918.12552563738</v>
      </c>
      <c r="AQ136" s="75">
        <v>-224498.98454460036</v>
      </c>
      <c r="AR136" s="75">
        <v>-225082.36785053706</v>
      </c>
      <c r="AS136" s="75">
        <v>-225914.71649036816</v>
      </c>
      <c r="BM136" s="47"/>
    </row>
    <row r="137" spans="1:65" x14ac:dyDescent="0.2">
      <c r="A137" s="83" t="s">
        <v>250</v>
      </c>
      <c r="B137" s="83" t="s">
        <v>276</v>
      </c>
      <c r="C137" s="75">
        <v>62889.007055547379</v>
      </c>
      <c r="D137" s="75">
        <v>62889.007055547379</v>
      </c>
      <c r="E137" s="75">
        <v>63283.819252764224</v>
      </c>
      <c r="F137" s="75">
        <v>63283.819252764224</v>
      </c>
      <c r="G137" s="75">
        <v>63283.819252764224</v>
      </c>
      <c r="H137" s="75">
        <v>63657.976467004934</v>
      </c>
      <c r="I137" s="75">
        <v>63657.976467004934</v>
      </c>
      <c r="J137" s="75">
        <v>63657.976467004934</v>
      </c>
      <c r="K137" s="75">
        <v>64358.44181511768</v>
      </c>
      <c r="L137" s="75">
        <v>64358.44180049187</v>
      </c>
      <c r="M137" s="75">
        <v>65548.435836878212</v>
      </c>
      <c r="N137" s="75">
        <v>66591.706497305873</v>
      </c>
      <c r="O137" s="75">
        <v>66591.706497305873</v>
      </c>
      <c r="P137" s="75">
        <v>66591.706497305873</v>
      </c>
      <c r="Q137" s="75">
        <v>67352.929290473316</v>
      </c>
      <c r="R137" s="75">
        <v>67352.929290473316</v>
      </c>
      <c r="S137" s="75">
        <v>67352.929290473316</v>
      </c>
      <c r="T137" s="75">
        <v>68068.815100065374</v>
      </c>
      <c r="U137" s="75">
        <v>68068.815100065374</v>
      </c>
      <c r="V137" s="75"/>
      <c r="W137" s="75">
        <v>68068.815100065374</v>
      </c>
      <c r="X137" s="75">
        <v>67709.516663415212</v>
      </c>
      <c r="Y137" s="75">
        <v>67896.364932340162</v>
      </c>
      <c r="Z137" s="75">
        <v>68079.471045509257</v>
      </c>
      <c r="AA137" s="75">
        <v>68268.260434283351</v>
      </c>
      <c r="AB137" s="75">
        <v>68438.951990480171</v>
      </c>
      <c r="AC137" s="75">
        <v>68608.851826872109</v>
      </c>
      <c r="AD137" s="75">
        <v>68808.410300839809</v>
      </c>
      <c r="AE137" s="75">
        <v>68979.21916533784</v>
      </c>
      <c r="AF137" s="75">
        <v>69151.244102907818</v>
      </c>
      <c r="AG137" s="75">
        <v>69402.567038520385</v>
      </c>
      <c r="AH137" s="75">
        <v>69575.761342382422</v>
      </c>
      <c r="AI137" s="75">
        <v>69763.163322905457</v>
      </c>
      <c r="AJ137" s="75">
        <v>69967.251850301778</v>
      </c>
      <c r="AK137" s="75">
        <v>70133.764193190553</v>
      </c>
      <c r="AL137" s="75">
        <v>70312.711132708922</v>
      </c>
      <c r="AM137" s="75">
        <v>70575.360191662199</v>
      </c>
      <c r="AN137" s="75">
        <v>70763.538964217048</v>
      </c>
      <c r="AO137" s="75">
        <v>70946.401979601127</v>
      </c>
      <c r="AP137" s="75">
        <v>71161.142865884365</v>
      </c>
      <c r="AQ137" s="75">
        <v>71345.739765024759</v>
      </c>
      <c r="AR137" s="75">
        <v>71531.138882143481</v>
      </c>
      <c r="AS137" s="75">
        <v>71795.659140761243</v>
      </c>
      <c r="BM137" s="47"/>
    </row>
    <row r="138" spans="1:65" x14ac:dyDescent="0.2">
      <c r="A138" s="83" t="s">
        <v>250</v>
      </c>
      <c r="B138" s="83" t="s">
        <v>277</v>
      </c>
      <c r="C138" s="75">
        <v>-1640.6714122976089</v>
      </c>
      <c r="D138" s="75">
        <v>-1640.6714122976089</v>
      </c>
      <c r="E138" s="75">
        <v>-1650.9714172671249</v>
      </c>
      <c r="F138" s="75">
        <v>-1650.9714172671249</v>
      </c>
      <c r="G138" s="75">
        <v>-1650.9714172671249</v>
      </c>
      <c r="H138" s="75">
        <v>-1660.7325674879805</v>
      </c>
      <c r="I138" s="75">
        <v>-1660.7325674879805</v>
      </c>
      <c r="J138" s="75">
        <v>-1660.7325674879805</v>
      </c>
      <c r="K138" s="75">
        <v>-1679.0065636243578</v>
      </c>
      <c r="L138" s="75">
        <v>-1679.0065632427943</v>
      </c>
      <c r="M138" s="75">
        <v>-1710.0515628017672</v>
      </c>
      <c r="N138" s="75">
        <v>-1737.2687892773047</v>
      </c>
      <c r="O138" s="75">
        <v>-1737.2687892773047</v>
      </c>
      <c r="P138" s="75">
        <v>-1737.2687892773047</v>
      </c>
      <c r="Q138" s="75">
        <v>-1757.1278478570664</v>
      </c>
      <c r="R138" s="75">
        <v>-1757.1278478570664</v>
      </c>
      <c r="S138" s="75">
        <v>-1757.1278478570664</v>
      </c>
      <c r="T138" s="75">
        <v>-1775.8041386312204</v>
      </c>
      <c r="U138" s="75">
        <v>-1775.8041386312204</v>
      </c>
      <c r="V138" s="75"/>
      <c r="W138" s="75">
        <v>-1775.8041386312204</v>
      </c>
      <c r="X138" s="75">
        <v>-1766.4306296334639</v>
      </c>
      <c r="Y138" s="75">
        <v>-1771.3051955968238</v>
      </c>
      <c r="Z138" s="75">
        <v>-1776.0821348324537</v>
      </c>
      <c r="AA138" s="75">
        <v>-1781.007341440235</v>
      </c>
      <c r="AB138" s="75">
        <v>-1785.4604051740184</v>
      </c>
      <c r="AC138" s="75">
        <v>-1789.8928142320292</v>
      </c>
      <c r="AD138" s="75">
        <v>-1795.0989686722057</v>
      </c>
      <c r="AE138" s="75">
        <v>-1799.5550927878464</v>
      </c>
      <c r="AF138" s="75">
        <v>-1804.0429422624625</v>
      </c>
      <c r="AG138" s="75">
        <v>-1810.5995469064196</v>
      </c>
      <c r="AH138" s="75">
        <v>-1815.1179032364576</v>
      </c>
      <c r="AI138" s="75">
        <v>-1820.0069146304602</v>
      </c>
      <c r="AJ138" s="75">
        <v>-1825.3312507609592</v>
      </c>
      <c r="AK138" s="75">
        <v>-1829.6752856497756</v>
      </c>
      <c r="AL138" s="75">
        <v>-1834.3437188423461</v>
      </c>
      <c r="AM138" s="75">
        <v>-1841.195803533569</v>
      </c>
      <c r="AN138" s="75">
        <v>-1846.1050801621427</v>
      </c>
      <c r="AO138" s="75">
        <v>-1850.8756773738651</v>
      </c>
      <c r="AP138" s="75">
        <v>-1856.477916138188</v>
      </c>
      <c r="AQ138" s="75">
        <v>-1861.2937475433639</v>
      </c>
      <c r="AR138" s="75">
        <v>-1866.1305075045004</v>
      </c>
      <c r="AS138" s="75">
        <v>-1873.0314087368001</v>
      </c>
      <c r="BM138" s="47"/>
    </row>
    <row r="139" spans="1:65" x14ac:dyDescent="0.2">
      <c r="A139" s="83" t="s">
        <v>250</v>
      </c>
      <c r="B139" s="83" t="s">
        <v>278</v>
      </c>
      <c r="C139" s="75">
        <v>-61490.361253863324</v>
      </c>
      <c r="D139" s="75">
        <v>-61490.361253863324</v>
      </c>
      <c r="E139" s="75">
        <v>-61876.392863693829</v>
      </c>
      <c r="F139" s="75">
        <v>-61876.392863693829</v>
      </c>
      <c r="G139" s="75">
        <v>-61876.392863693829</v>
      </c>
      <c r="H139" s="75">
        <v>-62242.228855492511</v>
      </c>
      <c r="I139" s="75">
        <v>-62242.228855492511</v>
      </c>
      <c r="J139" s="75">
        <v>-62242.228855492511</v>
      </c>
      <c r="K139" s="75">
        <v>-62927.115917920164</v>
      </c>
      <c r="L139" s="75">
        <v>-62927.115903619626</v>
      </c>
      <c r="M139" s="75">
        <v>-64090.644580781096</v>
      </c>
      <c r="N139" s="75">
        <v>-65110.712996531263</v>
      </c>
      <c r="O139" s="75">
        <v>-65110.712996531263</v>
      </c>
      <c r="P139" s="75">
        <v>-65110.712996531263</v>
      </c>
      <c r="Q139" s="75">
        <v>-65855.006263957126</v>
      </c>
      <c r="R139" s="75">
        <v>-65855.006263957126</v>
      </c>
      <c r="S139" s="75">
        <v>-65855.006263957126</v>
      </c>
      <c r="T139" s="75">
        <v>-66554.970838202164</v>
      </c>
      <c r="U139" s="75">
        <v>-66554.970838202164</v>
      </c>
      <c r="V139" s="75"/>
      <c r="W139" s="75">
        <v>-66554.970838202164</v>
      </c>
      <c r="X139" s="75">
        <v>-66203.663166130762</v>
      </c>
      <c r="Y139" s="75">
        <v>-66386.35594653523</v>
      </c>
      <c r="Z139" s="75">
        <v>-66565.389796387768</v>
      </c>
      <c r="AA139" s="75">
        <v>-66749.980526312342</v>
      </c>
      <c r="AB139" s="75">
        <v>-66916.875917811456</v>
      </c>
      <c r="AC139" s="75">
        <v>-67082.997197282224</v>
      </c>
      <c r="AD139" s="75">
        <v>-67278.117508924348</v>
      </c>
      <c r="AE139" s="75">
        <v>-67445.127599798725</v>
      </c>
      <c r="AF139" s="75">
        <v>-67613.326718390454</v>
      </c>
      <c r="AG139" s="75">
        <v>-67859.060254754746</v>
      </c>
      <c r="AH139" s="75">
        <v>-68028.402733038442</v>
      </c>
      <c r="AI139" s="75">
        <v>-68211.636910545378</v>
      </c>
      <c r="AJ139" s="75">
        <v>-68411.186527639569</v>
      </c>
      <c r="AK139" s="75">
        <v>-68573.995651154823</v>
      </c>
      <c r="AL139" s="75">
        <v>-68748.962827000651</v>
      </c>
      <c r="AM139" s="75">
        <v>-69005.770594751841</v>
      </c>
      <c r="AN139" s="75">
        <v>-69189.764288506412</v>
      </c>
      <c r="AO139" s="75">
        <v>-69368.560447046577</v>
      </c>
      <c r="AP139" s="75">
        <v>-69578.525515534115</v>
      </c>
      <c r="AQ139" s="75">
        <v>-69759.016996413426</v>
      </c>
      <c r="AR139" s="75">
        <v>-69940.292854016152</v>
      </c>
      <c r="AS139" s="75">
        <v>-70198.930206121338</v>
      </c>
      <c r="BM139" s="47"/>
    </row>
    <row r="140" spans="1:65" x14ac:dyDescent="0.2">
      <c r="A140" s="83" t="s">
        <v>250</v>
      </c>
      <c r="B140" s="83" t="s">
        <v>279</v>
      </c>
      <c r="C140" s="75">
        <v>-1271969.7912563405</v>
      </c>
      <c r="D140" s="75">
        <v>-1271969.7912563405</v>
      </c>
      <c r="E140" s="75">
        <v>-1279955.1166986043</v>
      </c>
      <c r="F140" s="75">
        <v>-1279955.1166986043</v>
      </c>
      <c r="G140" s="75">
        <v>-1279955.1166986043</v>
      </c>
      <c r="H140" s="75">
        <v>-1287522.6820963924</v>
      </c>
      <c r="I140" s="75">
        <v>-1287522.6820963924</v>
      </c>
      <c r="J140" s="75">
        <v>-1287522.6820963924</v>
      </c>
      <c r="K140" s="75">
        <v>-1301690.035093941</v>
      </c>
      <c r="L140" s="75">
        <v>-1301690.0347981248</v>
      </c>
      <c r="M140" s="75">
        <v>-1325758.4139461957</v>
      </c>
      <c r="N140" s="75">
        <v>-1346859.2203716484</v>
      </c>
      <c r="O140" s="75">
        <v>-1346859.2203716484</v>
      </c>
      <c r="P140" s="75">
        <v>-1346859.2203716484</v>
      </c>
      <c r="Q140" s="75">
        <v>-1362255.4309759841</v>
      </c>
      <c r="R140" s="75">
        <v>-1362255.4309759841</v>
      </c>
      <c r="S140" s="75">
        <v>-1362255.4309759841</v>
      </c>
      <c r="T140" s="75">
        <v>-1376734.6725226969</v>
      </c>
      <c r="U140" s="75">
        <v>-1376734.6725226969</v>
      </c>
      <c r="V140" s="75"/>
      <c r="W140" s="75">
        <v>-1376734.6725226969</v>
      </c>
      <c r="X140" s="75">
        <v>-1369467.6352635305</v>
      </c>
      <c r="Y140" s="75">
        <v>-1373246.7592272968</v>
      </c>
      <c r="Z140" s="75">
        <v>-1376950.1957331353</v>
      </c>
      <c r="AA140" s="75">
        <v>-1380768.5800688632</v>
      </c>
      <c r="AB140" s="75">
        <v>-1384220.9243380788</v>
      </c>
      <c r="AC140" s="75">
        <v>-1387657.2555754138</v>
      </c>
      <c r="AD140" s="75">
        <v>-1391693.4514443027</v>
      </c>
      <c r="AE140" s="75">
        <v>-1395148.1683478211</v>
      </c>
      <c r="AF140" s="75">
        <v>-1398627.4810954132</v>
      </c>
      <c r="AG140" s="75">
        <v>-1403710.6458155478</v>
      </c>
      <c r="AH140" s="75">
        <v>-1407213.6097331622</v>
      </c>
      <c r="AI140" s="75">
        <v>-1411003.9328628685</v>
      </c>
      <c r="AJ140" s="75">
        <v>-1415131.7519165359</v>
      </c>
      <c r="AK140" s="75">
        <v>-1418499.5689634606</v>
      </c>
      <c r="AL140" s="75">
        <v>-1422118.8835617034</v>
      </c>
      <c r="AM140" s="75">
        <v>-1427431.1262624888</v>
      </c>
      <c r="AN140" s="75">
        <v>-1431237.160500461</v>
      </c>
      <c r="AO140" s="75">
        <v>-1434935.6802004322</v>
      </c>
      <c r="AP140" s="75">
        <v>-1439278.9499241638</v>
      </c>
      <c r="AQ140" s="75">
        <v>-1443012.5385155496</v>
      </c>
      <c r="AR140" s="75">
        <v>-1446762.3524709889</v>
      </c>
      <c r="AS140" s="75">
        <v>-1452112.4413639479</v>
      </c>
      <c r="BM140" s="47"/>
    </row>
    <row r="141" spans="1:65" x14ac:dyDescent="0.2">
      <c r="A141" s="83" t="s">
        <v>250</v>
      </c>
      <c r="B141" s="83" t="s">
        <v>280</v>
      </c>
      <c r="C141" s="75">
        <v>50657.337009349561</v>
      </c>
      <c r="D141" s="75">
        <v>50657.337009349561</v>
      </c>
      <c r="E141" s="75">
        <v>50975.359752372839</v>
      </c>
      <c r="F141" s="75">
        <v>50975.359752372839</v>
      </c>
      <c r="G141" s="75">
        <v>50975.359752372839</v>
      </c>
      <c r="H141" s="75">
        <v>51276.744827184557</v>
      </c>
      <c r="I141" s="75">
        <v>51276.744827184557</v>
      </c>
      <c r="J141" s="75">
        <v>51276.744827184557</v>
      </c>
      <c r="K141" s="75">
        <v>51840.972358577725</v>
      </c>
      <c r="L141" s="75">
        <v>51840.972346796574</v>
      </c>
      <c r="M141" s="75">
        <v>52799.51711897106</v>
      </c>
      <c r="N141" s="75">
        <v>53639.875647617744</v>
      </c>
      <c r="O141" s="75">
        <v>53639.875647617744</v>
      </c>
      <c r="P141" s="75">
        <v>53639.875647617744</v>
      </c>
      <c r="Q141" s="75">
        <v>54253.04353463211</v>
      </c>
      <c r="R141" s="75">
        <v>54253.04353463211</v>
      </c>
      <c r="S141" s="75">
        <v>54253.04353463211</v>
      </c>
      <c r="T141" s="75">
        <v>54829.692307042918</v>
      </c>
      <c r="U141" s="75">
        <v>54829.692307042918</v>
      </c>
      <c r="V141" s="75"/>
      <c r="W141" s="75">
        <v>54829.692307042918</v>
      </c>
      <c r="X141" s="75">
        <v>54540.276034716611</v>
      </c>
      <c r="Y141" s="75">
        <v>54690.783033820357</v>
      </c>
      <c r="Z141" s="75">
        <v>54838.275712073104</v>
      </c>
      <c r="AA141" s="75">
        <v>54990.346290679488</v>
      </c>
      <c r="AB141" s="75">
        <v>55127.838995553575</v>
      </c>
      <c r="AC141" s="75">
        <v>55264.69396708045</v>
      </c>
      <c r="AD141" s="75">
        <v>55425.439085220467</v>
      </c>
      <c r="AE141" s="75">
        <v>55563.026282382263</v>
      </c>
      <c r="AF141" s="75">
        <v>55701.593031079668</v>
      </c>
      <c r="AG141" s="75">
        <v>55904.034622123705</v>
      </c>
      <c r="AH141" s="75">
        <v>56043.543299865902</v>
      </c>
      <c r="AI141" s="75">
        <v>56194.496315791075</v>
      </c>
      <c r="AJ141" s="75">
        <v>56358.890409387204</v>
      </c>
      <c r="AK141" s="75">
        <v>56493.016741871405</v>
      </c>
      <c r="AL141" s="75">
        <v>56637.159189755286</v>
      </c>
      <c r="AM141" s="75">
        <v>56848.724016702428</v>
      </c>
      <c r="AN141" s="75">
        <v>57000.302741596235</v>
      </c>
      <c r="AO141" s="75">
        <v>57147.59960364837</v>
      </c>
      <c r="AP141" s="75">
        <v>57320.574213289263</v>
      </c>
      <c r="AQ141" s="75">
        <v>57469.26772537439</v>
      </c>
      <c r="AR141" s="75">
        <v>57618.607427125819</v>
      </c>
      <c r="AS141" s="75">
        <v>57831.679512598006</v>
      </c>
      <c r="BM141" s="47"/>
    </row>
    <row r="142" spans="1:65" x14ac:dyDescent="0.2">
      <c r="A142" s="83" t="s">
        <v>250</v>
      </c>
      <c r="B142" s="83" t="s">
        <v>281</v>
      </c>
      <c r="C142" s="75">
        <v>-26842.943032362818</v>
      </c>
      <c r="D142" s="75">
        <v>-26842.943032362818</v>
      </c>
      <c r="E142" s="75">
        <v>-27011.460899229645</v>
      </c>
      <c r="F142" s="75">
        <v>-27011.460899229645</v>
      </c>
      <c r="G142" s="75">
        <v>-27011.460899229645</v>
      </c>
      <c r="H142" s="75">
        <v>-27171.162590467033</v>
      </c>
      <c r="I142" s="75">
        <v>-27171.162590467033</v>
      </c>
      <c r="J142" s="75">
        <v>-27171.162590467033</v>
      </c>
      <c r="K142" s="75">
        <v>-27470.142528549488</v>
      </c>
      <c r="L142" s="75">
        <v>-27470.142522306745</v>
      </c>
      <c r="M142" s="75">
        <v>-27978.068209531481</v>
      </c>
      <c r="N142" s="75">
        <v>-28423.367892518363</v>
      </c>
      <c r="O142" s="75">
        <v>-28423.367892518363</v>
      </c>
      <c r="P142" s="75">
        <v>-28423.367892518363</v>
      </c>
      <c r="Q142" s="75">
        <v>-28748.280958070216</v>
      </c>
      <c r="R142" s="75">
        <v>-28748.280958070216</v>
      </c>
      <c r="S142" s="75">
        <v>-28748.280958070216</v>
      </c>
      <c r="T142" s="75">
        <v>-29053.842818628505</v>
      </c>
      <c r="U142" s="75">
        <v>-29053.842818628505</v>
      </c>
      <c r="V142" s="75"/>
      <c r="W142" s="75">
        <v>-29053.842818628505</v>
      </c>
      <c r="X142" s="75">
        <v>-28900.483306081289</v>
      </c>
      <c r="Y142" s="75">
        <v>-28980.235836344935</v>
      </c>
      <c r="Z142" s="75">
        <v>-29058.391100592213</v>
      </c>
      <c r="AA142" s="75">
        <v>-29138.972159909961</v>
      </c>
      <c r="AB142" s="75">
        <v>-29211.82851324767</v>
      </c>
      <c r="AC142" s="75">
        <v>-29284.346936466671</v>
      </c>
      <c r="AD142" s="75">
        <v>-29369.524569238143</v>
      </c>
      <c r="AE142" s="75">
        <v>-29442.430993330567</v>
      </c>
      <c r="AF142" s="75">
        <v>-29515.856474436641</v>
      </c>
      <c r="AG142" s="75">
        <v>-29623.128755543188</v>
      </c>
      <c r="AH142" s="75">
        <v>-29697.053357787143</v>
      </c>
      <c r="AI142" s="75">
        <v>-29777.042229020048</v>
      </c>
      <c r="AJ142" s="75">
        <v>-29864.153426524241</v>
      </c>
      <c r="AK142" s="75">
        <v>-29935.225964374946</v>
      </c>
      <c r="AL142" s="75">
        <v>-30011.605966671126</v>
      </c>
      <c r="AM142" s="75">
        <v>-30123.712582073073</v>
      </c>
      <c r="AN142" s="75">
        <v>-30204.03301179664</v>
      </c>
      <c r="AO142" s="75">
        <v>-30282.084514507522</v>
      </c>
      <c r="AP142" s="75">
        <v>-30373.742463123705</v>
      </c>
      <c r="AQ142" s="75">
        <v>-30452.534040214432</v>
      </c>
      <c r="AR142" s="75">
        <v>-30531.668028363943</v>
      </c>
      <c r="AS142" s="75">
        <v>-30644.573328756283</v>
      </c>
      <c r="BM142" s="47"/>
    </row>
    <row r="143" spans="1:65" x14ac:dyDescent="0.2">
      <c r="A143" s="83" t="s">
        <v>250</v>
      </c>
      <c r="B143" s="83" t="s">
        <v>282</v>
      </c>
      <c r="C143" s="75">
        <v>-9926.2802285912949</v>
      </c>
      <c r="D143" s="75">
        <v>-9926.2802285912949</v>
      </c>
      <c r="E143" s="75">
        <v>-9988.5966283999078</v>
      </c>
      <c r="F143" s="75">
        <v>-9988.5966283999078</v>
      </c>
      <c r="G143" s="75">
        <v>-9988.5966283999078</v>
      </c>
      <c r="H143" s="75">
        <v>-10047.652885319691</v>
      </c>
      <c r="I143" s="75">
        <v>-10047.652885319691</v>
      </c>
      <c r="J143" s="75">
        <v>-10047.652885319691</v>
      </c>
      <c r="K143" s="75">
        <v>-10158.212992106613</v>
      </c>
      <c r="L143" s="75">
        <v>-10158.212989798103</v>
      </c>
      <c r="M143" s="75">
        <v>-10346.039365639752</v>
      </c>
      <c r="N143" s="75">
        <v>-10510.70720529137</v>
      </c>
      <c r="O143" s="75">
        <v>-10510.70720529137</v>
      </c>
      <c r="P143" s="75">
        <v>-10510.70720529137</v>
      </c>
      <c r="Q143" s="75">
        <v>-10630.857150649819</v>
      </c>
      <c r="R143" s="75">
        <v>-10630.857150649819</v>
      </c>
      <c r="S143" s="75">
        <v>-10630.857150649819</v>
      </c>
      <c r="T143" s="75">
        <v>-10743.85119349432</v>
      </c>
      <c r="U143" s="75">
        <v>-10743.85119349432</v>
      </c>
      <c r="V143" s="75"/>
      <c r="W143" s="75">
        <v>-10743.85119349432</v>
      </c>
      <c r="X143" s="75">
        <v>-10687.14021752464</v>
      </c>
      <c r="Y143" s="75">
        <v>-10716.631989845644</v>
      </c>
      <c r="Z143" s="75">
        <v>-10745.533107481024</v>
      </c>
      <c r="AA143" s="75">
        <v>-10775.331262435209</v>
      </c>
      <c r="AB143" s="75">
        <v>-10802.27289021393</v>
      </c>
      <c r="AC143" s="75">
        <v>-10829.089554457472</v>
      </c>
      <c r="AD143" s="75">
        <v>-10860.587481159409</v>
      </c>
      <c r="AE143" s="75">
        <v>-10887.547624655354</v>
      </c>
      <c r="AF143" s="75">
        <v>-10914.699710792083</v>
      </c>
      <c r="AG143" s="75">
        <v>-10954.368040816105</v>
      </c>
      <c r="AH143" s="75">
        <v>-10981.704697485082</v>
      </c>
      <c r="AI143" s="75">
        <v>-11011.283866582498</v>
      </c>
      <c r="AJ143" s="75">
        <v>-11043.496808227244</v>
      </c>
      <c r="AK143" s="75">
        <v>-11069.778796994748</v>
      </c>
      <c r="AL143" s="75">
        <v>-11098.023438639973</v>
      </c>
      <c r="AM143" s="75">
        <v>-11139.479462244279</v>
      </c>
      <c r="AN143" s="75">
        <v>-11169.181238705814</v>
      </c>
      <c r="AO143" s="75">
        <v>-11198.04398625316</v>
      </c>
      <c r="AP143" s="75">
        <v>-11231.93827578934</v>
      </c>
      <c r="AQ143" s="75">
        <v>-11261.074696222533</v>
      </c>
      <c r="AR143" s="75">
        <v>-11290.337737202468</v>
      </c>
      <c r="AS143" s="75">
        <v>-11332.089107372141</v>
      </c>
      <c r="BM143" s="47"/>
    </row>
    <row r="144" spans="1:65" x14ac:dyDescent="0.2">
      <c r="A144" s="83" t="s">
        <v>250</v>
      </c>
      <c r="B144" s="83" t="s">
        <v>283</v>
      </c>
      <c r="C144" s="75">
        <v>-62285573.920894511</v>
      </c>
      <c r="D144" s="75">
        <v>-62285573.920894511</v>
      </c>
      <c r="E144" s="75">
        <v>-62676597.812763244</v>
      </c>
      <c r="F144" s="75">
        <v>-62676597.812763244</v>
      </c>
      <c r="G144" s="75">
        <v>-62676597.812763244</v>
      </c>
      <c r="H144" s="75">
        <v>-63047164.910523936</v>
      </c>
      <c r="I144" s="75">
        <v>-63047164.910523936</v>
      </c>
      <c r="J144" s="75">
        <v>-63047164.910523936</v>
      </c>
      <c r="K144" s="75">
        <v>-63740909.147579007</v>
      </c>
      <c r="L144" s="75">
        <v>-63740909.133093528</v>
      </c>
      <c r="M144" s="75">
        <v>-64919484.928594619</v>
      </c>
      <c r="N144" s="75">
        <v>-65952745.189520225</v>
      </c>
      <c r="O144" s="75">
        <v>-65952745.189520225</v>
      </c>
      <c r="P144" s="75">
        <v>-65952745.189520225</v>
      </c>
      <c r="Q144" s="75">
        <v>-66706663.891277157</v>
      </c>
      <c r="R144" s="75">
        <v>-66706663.891277157</v>
      </c>
      <c r="S144" s="75">
        <v>-66706663.891277157</v>
      </c>
      <c r="T144" s="75">
        <v>-67415680.627268583</v>
      </c>
      <c r="U144" s="75">
        <v>-67415680.627268583</v>
      </c>
      <c r="V144" s="75"/>
      <c r="W144" s="75">
        <v>-67415680.627268583</v>
      </c>
      <c r="X144" s="75">
        <v>-67059829.734029502</v>
      </c>
      <c r="Y144" s="75">
        <v>-67244885.154857442</v>
      </c>
      <c r="Z144" s="75">
        <v>-67426234.326694235</v>
      </c>
      <c r="AA144" s="75">
        <v>-67613212.241921648</v>
      </c>
      <c r="AB144" s="75">
        <v>-67782265.977048665</v>
      </c>
      <c r="AC144" s="75">
        <v>-67950535.589087412</v>
      </c>
      <c r="AD144" s="75">
        <v>-68148179.257890716</v>
      </c>
      <c r="AE144" s="75">
        <v>-68317349.175721332</v>
      </c>
      <c r="AF144" s="75">
        <v>-68487723.498149246</v>
      </c>
      <c r="AG144" s="75">
        <v>-68736634.937795386</v>
      </c>
      <c r="AH144" s="75">
        <v>-68908167.406201959</v>
      </c>
      <c r="AI144" s="75">
        <v>-69093771.225649759</v>
      </c>
      <c r="AJ144" s="75">
        <v>-69295901.481074572</v>
      </c>
      <c r="AK144" s="75">
        <v>-69460816.103316575</v>
      </c>
      <c r="AL144" s="75">
        <v>-69638046.009640962</v>
      </c>
      <c r="AM144" s="75">
        <v>-69898174.896112934</v>
      </c>
      <c r="AN144" s="75">
        <v>-70084548.054111063</v>
      </c>
      <c r="AO144" s="75">
        <v>-70265656.460736766</v>
      </c>
      <c r="AP144" s="75">
        <v>-70478336.863444015</v>
      </c>
      <c r="AQ144" s="75">
        <v>-70661162.51684989</v>
      </c>
      <c r="AR144" s="75">
        <v>-70844782.690785334</v>
      </c>
      <c r="AS144" s="75">
        <v>-71106764.822370872</v>
      </c>
      <c r="BM144" s="47"/>
    </row>
    <row r="145" spans="1:65" x14ac:dyDescent="0.2">
      <c r="A145" s="83" t="s">
        <v>250</v>
      </c>
      <c r="B145" s="83" t="s">
        <v>284</v>
      </c>
      <c r="C145" s="75">
        <v>668635.77347517619</v>
      </c>
      <c r="D145" s="75">
        <v>668635.77347517619</v>
      </c>
      <c r="E145" s="75">
        <v>672833.41581718915</v>
      </c>
      <c r="F145" s="75">
        <v>672833.41581718915</v>
      </c>
      <c r="G145" s="75">
        <v>672833.41581718915</v>
      </c>
      <c r="H145" s="75">
        <v>676811.45442931389</v>
      </c>
      <c r="I145" s="75">
        <v>676811.45442931389</v>
      </c>
      <c r="J145" s="75">
        <v>676811.45442931389</v>
      </c>
      <c r="K145" s="75">
        <v>684258.80034486065</v>
      </c>
      <c r="L145" s="75">
        <v>684258.80018935911</v>
      </c>
      <c r="M145" s="75">
        <v>696910.81395461445</v>
      </c>
      <c r="N145" s="75">
        <v>708002.86513556051</v>
      </c>
      <c r="O145" s="75">
        <v>708002.86513556051</v>
      </c>
      <c r="P145" s="75">
        <v>708002.86513556051</v>
      </c>
      <c r="Q145" s="75">
        <v>716096.18406245799</v>
      </c>
      <c r="R145" s="75">
        <v>716096.18406245799</v>
      </c>
      <c r="S145" s="75">
        <v>716096.18406245799</v>
      </c>
      <c r="T145" s="75">
        <v>723707.48028778553</v>
      </c>
      <c r="U145" s="75">
        <v>723707.48028778553</v>
      </c>
      <c r="V145" s="75"/>
      <c r="W145" s="75">
        <v>723707.48028778553</v>
      </c>
      <c r="X145" s="75">
        <v>719887.42016367184</v>
      </c>
      <c r="Y145" s="75">
        <v>721873.99051458843</v>
      </c>
      <c r="Z145" s="75">
        <v>723820.77427440695</v>
      </c>
      <c r="AA145" s="75">
        <v>725827.98260694381</v>
      </c>
      <c r="AB145" s="75">
        <v>727642.77482655272</v>
      </c>
      <c r="AC145" s="75">
        <v>729449.14948307897</v>
      </c>
      <c r="AD145" s="75">
        <v>731570.85470378713</v>
      </c>
      <c r="AE145" s="75">
        <v>733386.8941449757</v>
      </c>
      <c r="AF145" s="75">
        <v>735215.86287217366</v>
      </c>
      <c r="AG145" s="75">
        <v>737887.92772600311</v>
      </c>
      <c r="AH145" s="75">
        <v>739729.32915283763</v>
      </c>
      <c r="AI145" s="75">
        <v>741721.78656414826</v>
      </c>
      <c r="AJ145" s="75">
        <v>743891.65530213807</v>
      </c>
      <c r="AK145" s="75">
        <v>745662.01413579343</v>
      </c>
      <c r="AL145" s="75">
        <v>747564.57757124712</v>
      </c>
      <c r="AM145" s="75">
        <v>750357.06174150342</v>
      </c>
      <c r="AN145" s="75">
        <v>752357.77800384944</v>
      </c>
      <c r="AO145" s="75">
        <v>754301.97714859562</v>
      </c>
      <c r="AP145" s="75">
        <v>756585.10174094164</v>
      </c>
      <c r="AQ145" s="75">
        <v>758547.73553366214</v>
      </c>
      <c r="AR145" s="75">
        <v>760518.89850602066</v>
      </c>
      <c r="AS145" s="75">
        <v>763331.27726666036</v>
      </c>
      <c r="BM145" s="47"/>
    </row>
    <row r="146" spans="1:65" x14ac:dyDescent="0.2">
      <c r="A146" s="83" t="s">
        <v>250</v>
      </c>
      <c r="B146" s="83" t="s">
        <v>285</v>
      </c>
      <c r="C146" s="75">
        <v>3094323.163958983</v>
      </c>
      <c r="D146" s="75">
        <v>3094323.163958983</v>
      </c>
      <c r="E146" s="75">
        <v>3113749.0793050877</v>
      </c>
      <c r="F146" s="75">
        <v>3113749.0793050877</v>
      </c>
      <c r="G146" s="75">
        <v>3113749.0793050877</v>
      </c>
      <c r="H146" s="75">
        <v>3132158.7090511061</v>
      </c>
      <c r="I146" s="75">
        <v>3132158.7090511061</v>
      </c>
      <c r="J146" s="75">
        <v>3132158.7090511061</v>
      </c>
      <c r="K146" s="75">
        <v>3166623.6537798634</v>
      </c>
      <c r="L146" s="75">
        <v>3166623.6530602309</v>
      </c>
      <c r="M146" s="75">
        <v>3225174.8416409465</v>
      </c>
      <c r="N146" s="75">
        <v>3276506.8108035177</v>
      </c>
      <c r="O146" s="75">
        <v>3276506.8108035177</v>
      </c>
      <c r="P146" s="75">
        <v>3276506.8108035177</v>
      </c>
      <c r="Q146" s="75">
        <v>3313961.1996087199</v>
      </c>
      <c r="R146" s="75">
        <v>3313961.1996087199</v>
      </c>
      <c r="S146" s="75">
        <v>3313961.1996087199</v>
      </c>
      <c r="T146" s="75">
        <v>3349184.8761634105</v>
      </c>
      <c r="U146" s="75">
        <v>3349184.8761634105</v>
      </c>
      <c r="V146" s="75"/>
      <c r="W146" s="75">
        <v>3349184.8761634105</v>
      </c>
      <c r="X146" s="75">
        <v>3331506.3417524784</v>
      </c>
      <c r="Y146" s="75">
        <v>3340699.8233122909</v>
      </c>
      <c r="Z146" s="75">
        <v>3349709.1798591544</v>
      </c>
      <c r="AA146" s="75">
        <v>3358998.1701953723</v>
      </c>
      <c r="AB146" s="75">
        <v>3367396.6942134965</v>
      </c>
      <c r="AC146" s="75">
        <v>3375756.2633006047</v>
      </c>
      <c r="AD146" s="75">
        <v>3385575.1241393057</v>
      </c>
      <c r="AE146" s="75">
        <v>3393979.4200691008</v>
      </c>
      <c r="AF146" s="75">
        <v>3402443.5503523354</v>
      </c>
      <c r="AG146" s="75">
        <v>3414809.3741697357</v>
      </c>
      <c r="AH146" s="75">
        <v>3423331.0406961716</v>
      </c>
      <c r="AI146" s="75">
        <v>3432551.7664868017</v>
      </c>
      <c r="AJ146" s="75">
        <v>3442593.5192093868</v>
      </c>
      <c r="AK146" s="75">
        <v>3450786.4137041387</v>
      </c>
      <c r="AL146" s="75">
        <v>3459591.1267374065</v>
      </c>
      <c r="AM146" s="75">
        <v>3472514.2289640536</v>
      </c>
      <c r="AN146" s="75">
        <v>3481773.1751955873</v>
      </c>
      <c r="AO146" s="75">
        <v>3490770.5706201093</v>
      </c>
      <c r="AP146" s="75">
        <v>3501336.4505693414</v>
      </c>
      <c r="AQ146" s="75">
        <v>3510419.1581481174</v>
      </c>
      <c r="AR146" s="75">
        <v>3519541.3371987627</v>
      </c>
      <c r="AS146" s="75">
        <v>3532556.5079241395</v>
      </c>
      <c r="BM146" s="47"/>
    </row>
    <row r="147" spans="1:65" s="55" customFormat="1" x14ac:dyDescent="0.2">
      <c r="A147" s="88" t="s">
        <v>286</v>
      </c>
      <c r="B147" s="88"/>
      <c r="C147" s="89">
        <f>SUM(C112:C146)</f>
        <v>-214993258.31999999</v>
      </c>
      <c r="D147" s="89">
        <f t="shared" ref="D147:AS147" si="9">SUM(D112:D146)</f>
        <v>-214993258.31999999</v>
      </c>
      <c r="E147" s="89">
        <f t="shared" si="9"/>
        <v>-216342968.93999994</v>
      </c>
      <c r="F147" s="89">
        <f t="shared" si="9"/>
        <v>-216342968.93999994</v>
      </c>
      <c r="G147" s="89">
        <f t="shared" si="9"/>
        <v>-216342968.93999994</v>
      </c>
      <c r="H147" s="89">
        <f t="shared" si="9"/>
        <v>-217622068.14000002</v>
      </c>
      <c r="I147" s="89">
        <f t="shared" si="9"/>
        <v>-217622068.14000002</v>
      </c>
      <c r="J147" s="89">
        <f t="shared" si="9"/>
        <v>-217622068.14000002</v>
      </c>
      <c r="K147" s="89">
        <f t="shared" si="9"/>
        <v>-220016688.99000004</v>
      </c>
      <c r="L147" s="89">
        <f t="shared" si="9"/>
        <v>-220016688.94000006</v>
      </c>
      <c r="M147" s="89">
        <f t="shared" si="9"/>
        <v>-224084819.56000003</v>
      </c>
      <c r="N147" s="89">
        <f t="shared" si="9"/>
        <v>-227651359.55000001</v>
      </c>
      <c r="O147" s="89">
        <f t="shared" si="9"/>
        <v>-227651359.55000001</v>
      </c>
      <c r="P147" s="89">
        <f t="shared" si="9"/>
        <v>-227651359.55000001</v>
      </c>
      <c r="Q147" s="89">
        <f t="shared" si="9"/>
        <v>-230253686.66999999</v>
      </c>
      <c r="R147" s="89">
        <f t="shared" si="9"/>
        <v>-230253686.66999999</v>
      </c>
      <c r="S147" s="89">
        <f t="shared" si="9"/>
        <v>-230253686.66999999</v>
      </c>
      <c r="T147" s="89">
        <f t="shared" si="9"/>
        <v>-232701024.12999997</v>
      </c>
      <c r="U147" s="89">
        <f t="shared" si="9"/>
        <v>-232701024.12999997</v>
      </c>
      <c r="V147" s="89">
        <f t="shared" si="9"/>
        <v>0</v>
      </c>
      <c r="W147" s="89">
        <f t="shared" si="9"/>
        <v>-232701024.12999997</v>
      </c>
      <c r="X147" s="89">
        <f t="shared" si="9"/>
        <v>-231472721.35943043</v>
      </c>
      <c r="Y147" s="89">
        <f t="shared" si="9"/>
        <v>-232111483.52198368</v>
      </c>
      <c r="Z147" s="89">
        <f t="shared" si="9"/>
        <v>-232737452.69738758</v>
      </c>
      <c r="AA147" s="89">
        <f t="shared" si="9"/>
        <v>-233382850.79999927</v>
      </c>
      <c r="AB147" s="89">
        <f t="shared" si="9"/>
        <v>-233966379.39351082</v>
      </c>
      <c r="AC147" s="89">
        <f t="shared" si="9"/>
        <v>-234547201.40238237</v>
      </c>
      <c r="AD147" s="89">
        <f t="shared" si="9"/>
        <v>-235229414.85354704</v>
      </c>
      <c r="AE147" s="89">
        <f t="shared" si="9"/>
        <v>-235813344.47889373</v>
      </c>
      <c r="AF147" s="89">
        <f t="shared" si="9"/>
        <v>-236401431.38902411</v>
      </c>
      <c r="AG147" s="89">
        <f t="shared" si="9"/>
        <v>-237260607.56857753</v>
      </c>
      <c r="AH147" s="89">
        <f t="shared" si="9"/>
        <v>-237852692.09102634</v>
      </c>
      <c r="AI147" s="89">
        <f t="shared" si="9"/>
        <v>-238493347.17996234</v>
      </c>
      <c r="AJ147" s="89">
        <f t="shared" si="9"/>
        <v>-239191047.13652089</v>
      </c>
      <c r="AK147" s="89">
        <f t="shared" si="9"/>
        <v>-239760288.61168897</v>
      </c>
      <c r="AL147" s="89">
        <f t="shared" si="9"/>
        <v>-240372039.17660823</v>
      </c>
      <c r="AM147" s="89">
        <f t="shared" si="9"/>
        <v>-241269935.00328535</v>
      </c>
      <c r="AN147" s="89">
        <f t="shared" si="9"/>
        <v>-241913245.64456326</v>
      </c>
      <c r="AO147" s="89">
        <f t="shared" si="9"/>
        <v>-242538383.76240498</v>
      </c>
      <c r="AP147" s="89">
        <f t="shared" si="9"/>
        <v>-243272500.02529615</v>
      </c>
      <c r="AQ147" s="89">
        <f t="shared" si="9"/>
        <v>-243903565.62292773</v>
      </c>
      <c r="AR147" s="89">
        <f t="shared" si="9"/>
        <v>-244537373.69440514</v>
      </c>
      <c r="AS147" s="89">
        <f t="shared" si="9"/>
        <v>-245441666.43099818</v>
      </c>
      <c r="BM147" s="47"/>
    </row>
    <row r="151" spans="1:65" x14ac:dyDescent="0.2">
      <c r="A151" s="55" t="str">
        <f>A147</f>
        <v>DEK Elec Tax Total</v>
      </c>
      <c r="C151" s="75">
        <f>C147</f>
        <v>-214993258.31999999</v>
      </c>
      <c r="D151" s="75">
        <f>D147</f>
        <v>-214993258.31999999</v>
      </c>
      <c r="E151" s="75">
        <f t="shared" ref="E151:U151" si="10">E147</f>
        <v>-216342968.93999994</v>
      </c>
      <c r="F151" s="75">
        <f t="shared" si="10"/>
        <v>-216342968.93999994</v>
      </c>
      <c r="G151" s="75">
        <f t="shared" si="10"/>
        <v>-216342968.93999994</v>
      </c>
      <c r="H151" s="75">
        <f t="shared" si="10"/>
        <v>-217622068.14000002</v>
      </c>
      <c r="I151" s="75">
        <f t="shared" si="10"/>
        <v>-217622068.14000002</v>
      </c>
      <c r="J151" s="75">
        <f t="shared" si="10"/>
        <v>-217622068.14000002</v>
      </c>
      <c r="K151" s="75">
        <f t="shared" si="10"/>
        <v>-220016688.99000004</v>
      </c>
      <c r="L151" s="75">
        <f t="shared" si="10"/>
        <v>-220016688.94000006</v>
      </c>
      <c r="M151" s="75">
        <f t="shared" si="10"/>
        <v>-224084819.56000003</v>
      </c>
      <c r="N151" s="75">
        <f t="shared" si="10"/>
        <v>-227651359.55000001</v>
      </c>
      <c r="O151" s="75">
        <f t="shared" si="10"/>
        <v>-227651359.55000001</v>
      </c>
      <c r="P151" s="75">
        <f t="shared" si="10"/>
        <v>-227651359.55000001</v>
      </c>
      <c r="Q151" s="75">
        <f t="shared" si="10"/>
        <v>-230253686.66999999</v>
      </c>
      <c r="R151" s="75">
        <f t="shared" si="10"/>
        <v>-230253686.66999999</v>
      </c>
      <c r="S151" s="75">
        <f t="shared" si="10"/>
        <v>-230253686.66999999</v>
      </c>
      <c r="T151" s="75">
        <f t="shared" si="10"/>
        <v>-232701024.12999997</v>
      </c>
      <c r="U151" s="75">
        <f t="shared" si="10"/>
        <v>-232701024.12999997</v>
      </c>
    </row>
    <row r="152" spans="1:65" x14ac:dyDescent="0.2">
      <c r="A152" s="55" t="s">
        <v>296</v>
      </c>
      <c r="C152" s="75">
        <v>-14777827.460000001</v>
      </c>
      <c r="D152" s="75">
        <v>-14777827.460000001</v>
      </c>
      <c r="E152" s="75">
        <v>-13711389.08</v>
      </c>
      <c r="F152" s="75">
        <v>-13711389.08</v>
      </c>
      <c r="G152" s="75">
        <v>-13711389.08</v>
      </c>
      <c r="H152" s="75">
        <v>-12635970.73</v>
      </c>
      <c r="I152" s="75">
        <v>-12635970.73</v>
      </c>
      <c r="J152" s="75">
        <v>-12635970.73</v>
      </c>
      <c r="K152" s="75">
        <v>-11575035.380000001</v>
      </c>
      <c r="L152" s="75">
        <v>-11575035.380000001</v>
      </c>
      <c r="M152" s="75">
        <v>-14741020.890000002</v>
      </c>
      <c r="N152" s="75">
        <v>-14422114.140000001</v>
      </c>
      <c r="O152" s="75">
        <v>-14422114.140000001</v>
      </c>
      <c r="P152" s="75">
        <v>-14422114.140000001</v>
      </c>
      <c r="Q152" s="75">
        <v>-13880005.140000002</v>
      </c>
      <c r="R152" s="75">
        <v>-13880005.140000002</v>
      </c>
      <c r="S152" s="75">
        <v>-13880005.140000002</v>
      </c>
      <c r="T152" s="75">
        <v>-13337896.09</v>
      </c>
      <c r="U152" s="75">
        <v>-13337896.09</v>
      </c>
    </row>
    <row r="153" spans="1:65" x14ac:dyDescent="0.2">
      <c r="A153" s="55" t="s">
        <v>297</v>
      </c>
      <c r="C153" s="90">
        <v>-2979282.3500000015</v>
      </c>
      <c r="D153" s="90">
        <v>-2979282.3500000015</v>
      </c>
      <c r="E153" s="90">
        <v>-3157639.3500000015</v>
      </c>
      <c r="F153" s="90">
        <v>-3157639.3500000015</v>
      </c>
      <c r="G153" s="90">
        <v>-3157639.3500000015</v>
      </c>
      <c r="H153" s="90">
        <v>-3280834.2000000011</v>
      </c>
      <c r="I153" s="90">
        <v>-3280834.2000000011</v>
      </c>
      <c r="J153" s="90">
        <v>-3280834.2000000011</v>
      </c>
      <c r="K153" s="90">
        <v>-3404029.6500000022</v>
      </c>
      <c r="L153" s="90">
        <v>-3404029.6500000022</v>
      </c>
      <c r="M153" s="90">
        <v>-2213004.83</v>
      </c>
      <c r="N153" s="90">
        <v>-2312608.8900000015</v>
      </c>
      <c r="O153" s="90">
        <v>-2312608.8900000015</v>
      </c>
      <c r="P153" s="90">
        <v>-2312608.8900000015</v>
      </c>
      <c r="Q153" s="90">
        <v>-2238665.040000001</v>
      </c>
      <c r="R153" s="90">
        <v>-2238665.040000001</v>
      </c>
      <c r="S153" s="90">
        <v>-2238665.040000001</v>
      </c>
      <c r="T153" s="90">
        <v>-2247987.7500000009</v>
      </c>
      <c r="U153" s="90">
        <v>-2247987.7500000009</v>
      </c>
    </row>
    <row r="154" spans="1:65" x14ac:dyDescent="0.2">
      <c r="A154" s="55" t="s">
        <v>287</v>
      </c>
      <c r="C154" s="75">
        <f>C151-SUM(C152:C153)</f>
        <v>-197236148.50999999</v>
      </c>
      <c r="D154" s="75">
        <f>D151-SUM(D152:D153)</f>
        <v>-197236148.50999999</v>
      </c>
      <c r="E154" s="75">
        <f t="shared" ref="E154:U154" si="11">E151-SUM(E152:E153)</f>
        <v>-199473940.50999993</v>
      </c>
      <c r="F154" s="75">
        <f t="shared" si="11"/>
        <v>-199473940.50999993</v>
      </c>
      <c r="G154" s="75">
        <f t="shared" si="11"/>
        <v>-199473940.50999993</v>
      </c>
      <c r="H154" s="75">
        <f t="shared" si="11"/>
        <v>-201705263.21000001</v>
      </c>
      <c r="I154" s="75">
        <f t="shared" si="11"/>
        <v>-201705263.21000001</v>
      </c>
      <c r="J154" s="75">
        <f t="shared" si="11"/>
        <v>-201705263.21000001</v>
      </c>
      <c r="K154" s="75">
        <f t="shared" si="11"/>
        <v>-205037623.96000004</v>
      </c>
      <c r="L154" s="75">
        <f t="shared" si="11"/>
        <v>-205037623.91000006</v>
      </c>
      <c r="M154" s="75">
        <f t="shared" si="11"/>
        <v>-207130793.84000003</v>
      </c>
      <c r="N154" s="75">
        <f t="shared" si="11"/>
        <v>-210916636.52000001</v>
      </c>
      <c r="O154" s="75">
        <f t="shared" si="11"/>
        <v>-210916636.52000001</v>
      </c>
      <c r="P154" s="75">
        <f t="shared" si="11"/>
        <v>-210916636.52000001</v>
      </c>
      <c r="Q154" s="75">
        <f t="shared" si="11"/>
        <v>-214135016.48999998</v>
      </c>
      <c r="R154" s="75">
        <f t="shared" si="11"/>
        <v>-214135016.48999998</v>
      </c>
      <c r="S154" s="75">
        <f t="shared" si="11"/>
        <v>-214135016.48999998</v>
      </c>
      <c r="T154" s="75">
        <f t="shared" si="11"/>
        <v>-217115140.28999996</v>
      </c>
      <c r="U154" s="75">
        <f t="shared" si="11"/>
        <v>-217115140.28999996</v>
      </c>
    </row>
    <row r="155" spans="1:65" x14ac:dyDescent="0.2">
      <c r="B155" s="75"/>
    </row>
    <row r="158" spans="1:65" x14ac:dyDescent="0.2">
      <c r="A158" s="55" t="s">
        <v>22</v>
      </c>
    </row>
    <row r="159" spans="1:65" ht="15" x14ac:dyDescent="0.25">
      <c r="A159" s="91" t="s">
        <v>203</v>
      </c>
      <c r="B159" s="91"/>
      <c r="C159" s="92" t="s">
        <v>204</v>
      </c>
      <c r="D159" s="92" t="s">
        <v>204</v>
      </c>
      <c r="E159" s="92" t="s">
        <v>204</v>
      </c>
      <c r="F159" s="92" t="s">
        <v>204</v>
      </c>
      <c r="G159" s="92" t="s">
        <v>204</v>
      </c>
      <c r="H159" s="92" t="s">
        <v>204</v>
      </c>
      <c r="I159" s="92" t="s">
        <v>204</v>
      </c>
      <c r="J159" s="92" t="s">
        <v>204</v>
      </c>
      <c r="K159" s="92" t="s">
        <v>204</v>
      </c>
      <c r="L159" s="92" t="s">
        <v>204</v>
      </c>
      <c r="M159" s="92" t="s">
        <v>204</v>
      </c>
      <c r="N159" s="92" t="s">
        <v>204</v>
      </c>
      <c r="O159" s="92" t="s">
        <v>204</v>
      </c>
      <c r="P159" s="92" t="s">
        <v>204</v>
      </c>
      <c r="Q159" s="92" t="s">
        <v>204</v>
      </c>
      <c r="R159" s="92" t="s">
        <v>204</v>
      </c>
      <c r="S159" s="92" t="s">
        <v>204</v>
      </c>
      <c r="T159" s="92" t="s">
        <v>204</v>
      </c>
      <c r="U159" s="92" t="s">
        <v>204</v>
      </c>
      <c r="W159" s="92" t="s">
        <v>204</v>
      </c>
      <c r="X159" s="93" t="s">
        <v>205</v>
      </c>
      <c r="Y159" s="93" t="s">
        <v>205</v>
      </c>
      <c r="Z159" s="93" t="s">
        <v>205</v>
      </c>
      <c r="AA159" s="93" t="s">
        <v>205</v>
      </c>
      <c r="AB159" s="93" t="s">
        <v>205</v>
      </c>
      <c r="AC159" s="93" t="s">
        <v>205</v>
      </c>
      <c r="AD159" s="93" t="s">
        <v>205</v>
      </c>
      <c r="AE159" s="93" t="s">
        <v>205</v>
      </c>
      <c r="AF159" s="93" t="s">
        <v>205</v>
      </c>
      <c r="AG159" s="93" t="s">
        <v>205</v>
      </c>
      <c r="AH159" s="93" t="s">
        <v>205</v>
      </c>
      <c r="AI159" s="93" t="s">
        <v>205</v>
      </c>
      <c r="AJ159" s="93" t="s">
        <v>205</v>
      </c>
      <c r="AK159" s="93" t="s">
        <v>205</v>
      </c>
      <c r="AL159" s="93" t="s">
        <v>205</v>
      </c>
      <c r="AM159" s="93" t="s">
        <v>205</v>
      </c>
      <c r="AN159" s="93" t="s">
        <v>205</v>
      </c>
      <c r="AO159" s="93" t="s">
        <v>205</v>
      </c>
      <c r="AP159" s="93" t="s">
        <v>205</v>
      </c>
      <c r="AQ159" s="93" t="s">
        <v>205</v>
      </c>
      <c r="AR159" s="93" t="s">
        <v>205</v>
      </c>
      <c r="AS159" s="93" t="s">
        <v>205</v>
      </c>
      <c r="BM159" s="47"/>
    </row>
    <row r="160" spans="1:65" ht="15" x14ac:dyDescent="0.25">
      <c r="A160" s="91" t="s">
        <v>206</v>
      </c>
      <c r="B160" s="91" t="s">
        <v>207</v>
      </c>
      <c r="C160" s="94" t="s">
        <v>208</v>
      </c>
      <c r="D160" s="95" t="s">
        <v>209</v>
      </c>
      <c r="E160" s="94" t="s">
        <v>210</v>
      </c>
      <c r="F160" s="94" t="s">
        <v>211</v>
      </c>
      <c r="G160" s="94" t="s">
        <v>212</v>
      </c>
      <c r="H160" s="94" t="s">
        <v>213</v>
      </c>
      <c r="I160" s="94" t="s">
        <v>214</v>
      </c>
      <c r="J160" s="94" t="s">
        <v>215</v>
      </c>
      <c r="K160" s="94" t="s">
        <v>216</v>
      </c>
      <c r="L160" s="94" t="s">
        <v>217</v>
      </c>
      <c r="M160" s="94" t="s">
        <v>218</v>
      </c>
      <c r="N160" s="94" t="s">
        <v>219</v>
      </c>
      <c r="O160" s="94" t="s">
        <v>220</v>
      </c>
      <c r="P160" s="94" t="s">
        <v>221</v>
      </c>
      <c r="Q160" s="94" t="s">
        <v>222</v>
      </c>
      <c r="R160" s="94" t="s">
        <v>223</v>
      </c>
      <c r="S160" s="94" t="s">
        <v>224</v>
      </c>
      <c r="T160" s="94" t="s">
        <v>225</v>
      </c>
      <c r="U160" s="94" t="s">
        <v>226</v>
      </c>
      <c r="W160" s="94" t="s">
        <v>227</v>
      </c>
      <c r="X160" s="94" t="s">
        <v>228</v>
      </c>
      <c r="Y160" s="94" t="s">
        <v>229</v>
      </c>
      <c r="Z160" s="94" t="s">
        <v>230</v>
      </c>
      <c r="AA160" s="94" t="s">
        <v>231</v>
      </c>
      <c r="AB160" s="94" t="s">
        <v>232</v>
      </c>
      <c r="AC160" s="94" t="s">
        <v>233</v>
      </c>
      <c r="AD160" s="94" t="s">
        <v>234</v>
      </c>
      <c r="AE160" s="94" t="s">
        <v>235</v>
      </c>
      <c r="AF160" s="94" t="s">
        <v>236</v>
      </c>
      <c r="AG160" s="94" t="s">
        <v>237</v>
      </c>
      <c r="AH160" s="94" t="s">
        <v>238</v>
      </c>
      <c r="AI160" s="94" t="s">
        <v>239</v>
      </c>
      <c r="AJ160" s="94" t="s">
        <v>240</v>
      </c>
      <c r="AK160" s="94" t="s">
        <v>241</v>
      </c>
      <c r="AL160" s="94" t="s">
        <v>242</v>
      </c>
      <c r="AM160" s="94" t="s">
        <v>243</v>
      </c>
      <c r="AN160" s="94" t="s">
        <v>244</v>
      </c>
      <c r="AO160" s="94" t="s">
        <v>245</v>
      </c>
      <c r="AP160" s="94" t="s">
        <v>246</v>
      </c>
      <c r="AQ160" s="94" t="s">
        <v>247</v>
      </c>
      <c r="AR160" s="94" t="s">
        <v>248</v>
      </c>
      <c r="AS160" s="94" t="s">
        <v>249</v>
      </c>
      <c r="BM160" s="47"/>
    </row>
    <row r="161" spans="1:65" ht="15" x14ac:dyDescent="0.25">
      <c r="A161" s="91" t="s">
        <v>288</v>
      </c>
      <c r="B161" s="91" t="s">
        <v>252</v>
      </c>
      <c r="C161" s="96">
        <v>-369763.42199731682</v>
      </c>
      <c r="D161" s="96">
        <v>-369763.42199731682</v>
      </c>
      <c r="E161" s="96">
        <v>-374161.90414034069</v>
      </c>
      <c r="F161" s="96">
        <v>-374161.90414034069</v>
      </c>
      <c r="G161" s="96">
        <v>-374161.90414034069</v>
      </c>
      <c r="H161" s="96">
        <v>-378271.58844136249</v>
      </c>
      <c r="I161" s="96">
        <v>-378271.58844136249</v>
      </c>
      <c r="J161" s="96">
        <v>-378271.58844136249</v>
      </c>
      <c r="K161" s="96">
        <v>-382368.28642147634</v>
      </c>
      <c r="L161" s="96">
        <v>-382368.28642147634</v>
      </c>
      <c r="M161" s="96">
        <v>-386390.46211937873</v>
      </c>
      <c r="N161" s="96">
        <v>-391622.39963268192</v>
      </c>
      <c r="O161" s="96">
        <v>-391622.39963268192</v>
      </c>
      <c r="P161" s="96">
        <v>-391622.39963268192</v>
      </c>
      <c r="Q161" s="96">
        <v>-400036.64088679868</v>
      </c>
      <c r="R161" s="96">
        <v>-400036.64088679868</v>
      </c>
      <c r="S161" s="96">
        <v>-400036.64088679868</v>
      </c>
      <c r="T161" s="96">
        <v>-406203.45406028559</v>
      </c>
      <c r="U161" s="96">
        <v>-406203.45406028559</v>
      </c>
      <c r="W161" s="96">
        <v>-406203.45406028559</v>
      </c>
      <c r="X161" s="96">
        <v>-417165.12080437958</v>
      </c>
      <c r="Y161" s="96">
        <v>-418295.61132885958</v>
      </c>
      <c r="Z161" s="96">
        <v>-419363.05080059409</v>
      </c>
      <c r="AA161" s="96">
        <v>-420491.562106636</v>
      </c>
      <c r="AB161" s="96">
        <v>-421747.42855091806</v>
      </c>
      <c r="AC161" s="96">
        <v>-422980.73940355488</v>
      </c>
      <c r="AD161" s="96">
        <v>-424188.46949722763</v>
      </c>
      <c r="AE161" s="96">
        <v>-425368.78417693195</v>
      </c>
      <c r="AF161" s="96">
        <v>-426524.34042688162</v>
      </c>
      <c r="AG161" s="96">
        <v>-427656.14668075112</v>
      </c>
      <c r="AH161" s="96">
        <v>-428763.27271305484</v>
      </c>
      <c r="AI161" s="96">
        <v>-429916.08018772939</v>
      </c>
      <c r="AJ161" s="96">
        <v>-431021.03523863293</v>
      </c>
      <c r="AK161" s="96">
        <v>-432100.26518407557</v>
      </c>
      <c r="AL161" s="96">
        <v>-433174.22496006888</v>
      </c>
      <c r="AM161" s="96">
        <v>-434458.71077085234</v>
      </c>
      <c r="AN161" s="96">
        <v>-435639.63145488064</v>
      </c>
      <c r="AO161" s="96">
        <v>-436808.27607880533</v>
      </c>
      <c r="AP161" s="96">
        <v>-437958.31144890183</v>
      </c>
      <c r="AQ161" s="96">
        <v>-439113.46658658102</v>
      </c>
      <c r="AR161" s="96">
        <v>-440253.17072712869</v>
      </c>
      <c r="AS161" s="96">
        <v>-441375.82354071026</v>
      </c>
      <c r="BM161" s="47"/>
    </row>
    <row r="162" spans="1:65" ht="15" x14ac:dyDescent="0.25">
      <c r="A162" s="91" t="s">
        <v>288</v>
      </c>
      <c r="B162" s="91" t="s">
        <v>253</v>
      </c>
      <c r="C162" s="96">
        <v>-638869.34174266364</v>
      </c>
      <c r="D162" s="96">
        <v>-638869.34174266364</v>
      </c>
      <c r="E162" s="96">
        <v>-646468.94523021718</v>
      </c>
      <c r="F162" s="96">
        <v>-646468.94523021718</v>
      </c>
      <c r="G162" s="96">
        <v>-646468.94523021718</v>
      </c>
      <c r="H162" s="96">
        <v>-653569.56997557939</v>
      </c>
      <c r="I162" s="96">
        <v>-653569.56997557939</v>
      </c>
      <c r="J162" s="96">
        <v>-653569.56997557939</v>
      </c>
      <c r="K162" s="96">
        <v>-660647.75723308709</v>
      </c>
      <c r="L162" s="96">
        <v>-660647.75723308709</v>
      </c>
      <c r="M162" s="96">
        <v>-667597.18648331426</v>
      </c>
      <c r="N162" s="96">
        <v>-676636.81635559245</v>
      </c>
      <c r="O162" s="96">
        <v>-676636.81635559245</v>
      </c>
      <c r="P162" s="96">
        <v>-676636.81635559245</v>
      </c>
      <c r="Q162" s="96">
        <v>-691174.76265175291</v>
      </c>
      <c r="R162" s="96">
        <v>-691174.76265175291</v>
      </c>
      <c r="S162" s="96">
        <v>-691174.76265175291</v>
      </c>
      <c r="T162" s="96">
        <v>-701829.65071914042</v>
      </c>
      <c r="U162" s="96">
        <v>-701829.65071914042</v>
      </c>
      <c r="W162" s="96">
        <v>-701829.65071914042</v>
      </c>
      <c r="X162" s="96">
        <v>-720768.98435948254</v>
      </c>
      <c r="Y162" s="96">
        <v>-722722.22173845209</v>
      </c>
      <c r="Z162" s="96">
        <v>-724566.52085536718</v>
      </c>
      <c r="AA162" s="96">
        <v>-726516.33858299896</v>
      </c>
      <c r="AB162" s="96">
        <v>-728686.19779795664</v>
      </c>
      <c r="AC162" s="96">
        <v>-730817.08594349609</v>
      </c>
      <c r="AD162" s="96">
        <v>-732903.77620014653</v>
      </c>
      <c r="AE162" s="96">
        <v>-734943.09869018279</v>
      </c>
      <c r="AF162" s="96">
        <v>-736939.6440941717</v>
      </c>
      <c r="AG162" s="96">
        <v>-738895.15476227412</v>
      </c>
      <c r="AH162" s="96">
        <v>-740808.02347076742</v>
      </c>
      <c r="AI162" s="96">
        <v>-742799.81959955464</v>
      </c>
      <c r="AJ162" s="96">
        <v>-744708.93733276054</v>
      </c>
      <c r="AK162" s="96">
        <v>-746573.60777828365</v>
      </c>
      <c r="AL162" s="96">
        <v>-748429.17253761215</v>
      </c>
      <c r="AM162" s="96">
        <v>-750648.47968265205</v>
      </c>
      <c r="AN162" s="96">
        <v>-752688.8492140139</v>
      </c>
      <c r="AO162" s="96">
        <v>-754708.00843096676</v>
      </c>
      <c r="AP162" s="96">
        <v>-756695.01497668086</v>
      </c>
      <c r="AQ162" s="96">
        <v>-758690.86734745733</v>
      </c>
      <c r="AR162" s="96">
        <v>-760660.02381544991</v>
      </c>
      <c r="AS162" s="96">
        <v>-762599.71936495614</v>
      </c>
      <c r="BM162" s="47"/>
    </row>
    <row r="163" spans="1:65" ht="15" x14ac:dyDescent="0.25">
      <c r="A163" s="91" t="s">
        <v>288</v>
      </c>
      <c r="B163" s="91" t="s">
        <v>254</v>
      </c>
      <c r="C163" s="96">
        <v>-606201.76283168071</v>
      </c>
      <c r="D163" s="96">
        <v>-606201.76283168071</v>
      </c>
      <c r="E163" s="96">
        <v>-613412.77254833165</v>
      </c>
      <c r="F163" s="96">
        <v>-613412.77254833165</v>
      </c>
      <c r="G163" s="96">
        <v>-613412.77254833165</v>
      </c>
      <c r="H163" s="96">
        <v>-620150.31801592838</v>
      </c>
      <c r="I163" s="96">
        <v>-620150.31801592838</v>
      </c>
      <c r="J163" s="96">
        <v>-620150.31801592838</v>
      </c>
      <c r="K163" s="96">
        <v>-626866.5733013202</v>
      </c>
      <c r="L163" s="96">
        <v>-626866.5733013202</v>
      </c>
      <c r="M163" s="96">
        <v>-633460.65441760991</v>
      </c>
      <c r="N163" s="96">
        <v>-642038.05703482335</v>
      </c>
      <c r="O163" s="96">
        <v>-642038.05703482335</v>
      </c>
      <c r="P163" s="96">
        <v>-642038.05703482335</v>
      </c>
      <c r="Q163" s="96">
        <v>-655832.62831389811</v>
      </c>
      <c r="R163" s="96">
        <v>-655832.62831389811</v>
      </c>
      <c r="S163" s="96">
        <v>-655832.62831389811</v>
      </c>
      <c r="T163" s="96">
        <v>-665942.69543905731</v>
      </c>
      <c r="U163" s="96">
        <v>-665942.69543905731</v>
      </c>
      <c r="W163" s="96">
        <v>-665942.69543905731</v>
      </c>
      <c r="X163" s="96">
        <v>-683913.59604342107</v>
      </c>
      <c r="Y163" s="96">
        <v>-685766.95770126849</v>
      </c>
      <c r="Z163" s="96">
        <v>-687516.95148374233</v>
      </c>
      <c r="AA163" s="96">
        <v>-689367.06834874442</v>
      </c>
      <c r="AB163" s="96">
        <v>-691425.97522572172</v>
      </c>
      <c r="AC163" s="96">
        <v>-693447.90375761769</v>
      </c>
      <c r="AD163" s="96">
        <v>-695427.89439015416</v>
      </c>
      <c r="AE163" s="96">
        <v>-697362.93933231733</v>
      </c>
      <c r="AF163" s="96">
        <v>-699257.39452744403</v>
      </c>
      <c r="AG163" s="96">
        <v>-701112.91323336028</v>
      </c>
      <c r="AH163" s="96">
        <v>-702927.97040920029</v>
      </c>
      <c r="AI163" s="96">
        <v>-704817.91917584243</v>
      </c>
      <c r="AJ163" s="96">
        <v>-706629.41717661649</v>
      </c>
      <c r="AK163" s="96">
        <v>-708398.74063185218</v>
      </c>
      <c r="AL163" s="96">
        <v>-710159.42400583439</v>
      </c>
      <c r="AM163" s="96">
        <v>-712265.2503707658</v>
      </c>
      <c r="AN163" s="96">
        <v>-714201.2888154434</v>
      </c>
      <c r="AO163" s="96">
        <v>-716117.2015017774</v>
      </c>
      <c r="AP163" s="96">
        <v>-718002.6055931435</v>
      </c>
      <c r="AQ163" s="96">
        <v>-719896.40319222095</v>
      </c>
      <c r="AR163" s="96">
        <v>-721764.86994151352</v>
      </c>
      <c r="AS163" s="96">
        <v>-723605.38221004722</v>
      </c>
      <c r="BM163" s="47"/>
    </row>
    <row r="164" spans="1:65" ht="15" x14ac:dyDescent="0.25">
      <c r="A164" s="91" t="s">
        <v>288</v>
      </c>
      <c r="B164" s="91" t="s">
        <v>257</v>
      </c>
      <c r="C164" s="96">
        <v>1240778.7483630879</v>
      </c>
      <c r="D164" s="96">
        <v>1240778.7483630879</v>
      </c>
      <c r="E164" s="96">
        <v>1255538.3022925681</v>
      </c>
      <c r="F164" s="96">
        <v>1255538.3022925681</v>
      </c>
      <c r="G164" s="96">
        <v>1255538.3022925681</v>
      </c>
      <c r="H164" s="96">
        <v>1269328.765707379</v>
      </c>
      <c r="I164" s="96">
        <v>1269328.765707379</v>
      </c>
      <c r="J164" s="96">
        <v>1269328.765707379</v>
      </c>
      <c r="K164" s="96">
        <v>1283075.652202345</v>
      </c>
      <c r="L164" s="96">
        <v>1283075.652202345</v>
      </c>
      <c r="M164" s="96">
        <v>1296572.4716042811</v>
      </c>
      <c r="N164" s="96">
        <v>1314128.769748118</v>
      </c>
      <c r="O164" s="96">
        <v>1314128.769748118</v>
      </c>
      <c r="P164" s="96">
        <v>1314128.769748118</v>
      </c>
      <c r="Q164" s="96">
        <v>1342363.6115702596</v>
      </c>
      <c r="R164" s="96">
        <v>1342363.6115702596</v>
      </c>
      <c r="S164" s="96">
        <v>1342363.6115702596</v>
      </c>
      <c r="T164" s="96">
        <v>1363056.9800204348</v>
      </c>
      <c r="U164" s="96">
        <v>1363056.9800204348</v>
      </c>
      <c r="W164" s="96">
        <v>1363056.9800204348</v>
      </c>
      <c r="X164" s="96">
        <v>1399839.9670158573</v>
      </c>
      <c r="Y164" s="96">
        <v>1403633.442883275</v>
      </c>
      <c r="Z164" s="96">
        <v>1407215.344534168</v>
      </c>
      <c r="AA164" s="96">
        <v>1411002.1789329327</v>
      </c>
      <c r="AB164" s="96">
        <v>1415216.3664435046</v>
      </c>
      <c r="AC164" s="96">
        <v>1419354.8663735718</v>
      </c>
      <c r="AD164" s="96">
        <v>1423407.5274666927</v>
      </c>
      <c r="AE164" s="96">
        <v>1427368.1933515102</v>
      </c>
      <c r="AF164" s="96">
        <v>1431245.7798086316</v>
      </c>
      <c r="AG164" s="96">
        <v>1435043.6707397574</v>
      </c>
      <c r="AH164" s="96">
        <v>1438758.7446787152</v>
      </c>
      <c r="AI164" s="96">
        <v>1442627.1073409924</v>
      </c>
      <c r="AJ164" s="96">
        <v>1446334.896331185</v>
      </c>
      <c r="AK164" s="96">
        <v>1449956.3621150882</v>
      </c>
      <c r="AL164" s="96">
        <v>1453560.1433097001</v>
      </c>
      <c r="AM164" s="96">
        <v>1457870.3660136797</v>
      </c>
      <c r="AN164" s="96">
        <v>1461833.0654076056</v>
      </c>
      <c r="AO164" s="96">
        <v>1465754.5712340123</v>
      </c>
      <c r="AP164" s="96">
        <v>1469613.6318175979</v>
      </c>
      <c r="AQ164" s="96">
        <v>1473489.8723017233</v>
      </c>
      <c r="AR164" s="96">
        <v>1477314.2653944055</v>
      </c>
      <c r="AS164" s="96">
        <v>1481081.4410262129</v>
      </c>
      <c r="BM164" s="47"/>
    </row>
    <row r="165" spans="1:65" ht="15" x14ac:dyDescent="0.25">
      <c r="A165" s="91" t="s">
        <v>288</v>
      </c>
      <c r="B165" s="91" t="s">
        <v>260</v>
      </c>
      <c r="C165" s="96">
        <v>-21965.045666965543</v>
      </c>
      <c r="D165" s="96">
        <v>-21965.045666965543</v>
      </c>
      <c r="E165" s="96">
        <v>-22226.328572167437</v>
      </c>
      <c r="F165" s="96">
        <v>-22226.328572167437</v>
      </c>
      <c r="G165" s="96">
        <v>-22226.328572167437</v>
      </c>
      <c r="H165" s="96">
        <v>-22470.456027666292</v>
      </c>
      <c r="I165" s="96">
        <v>-22470.456027666292</v>
      </c>
      <c r="J165" s="96">
        <v>-22470.456027666292</v>
      </c>
      <c r="K165" s="96">
        <v>-22713.812057126717</v>
      </c>
      <c r="L165" s="96">
        <v>-22713.812057126717</v>
      </c>
      <c r="M165" s="96">
        <v>-22952.741241651696</v>
      </c>
      <c r="N165" s="96">
        <v>-23263.533871668111</v>
      </c>
      <c r="O165" s="96">
        <v>-23263.533871668111</v>
      </c>
      <c r="P165" s="96">
        <v>-23263.533871668111</v>
      </c>
      <c r="Q165" s="96">
        <v>-23763.364797077709</v>
      </c>
      <c r="R165" s="96">
        <v>-23763.364797077709</v>
      </c>
      <c r="S165" s="96">
        <v>-23763.364797077709</v>
      </c>
      <c r="T165" s="96">
        <v>-24129.691818402898</v>
      </c>
      <c r="U165" s="96">
        <v>-24129.691818402898</v>
      </c>
      <c r="W165" s="96">
        <v>-24129.691818402898</v>
      </c>
      <c r="X165" s="96">
        <v>-24780.847385169123</v>
      </c>
      <c r="Y165" s="96">
        <v>-24848.001880500615</v>
      </c>
      <c r="Z165" s="96">
        <v>-24911.410956002786</v>
      </c>
      <c r="AA165" s="96">
        <v>-24978.447879879692</v>
      </c>
      <c r="AB165" s="96">
        <v>-25053.050077282725</v>
      </c>
      <c r="AC165" s="96">
        <v>-25126.312405539542</v>
      </c>
      <c r="AD165" s="96">
        <v>-25198.055160725002</v>
      </c>
      <c r="AE165" s="96">
        <v>-25268.169358881907</v>
      </c>
      <c r="AF165" s="96">
        <v>-25336.812832765259</v>
      </c>
      <c r="AG165" s="96">
        <v>-25404.045486330924</v>
      </c>
      <c r="AH165" s="96">
        <v>-25469.812061421781</v>
      </c>
      <c r="AI165" s="96">
        <v>-25538.292249888418</v>
      </c>
      <c r="AJ165" s="96">
        <v>-25603.929862235094</v>
      </c>
      <c r="AK165" s="96">
        <v>-25668.03932689971</v>
      </c>
      <c r="AL165" s="96">
        <v>-25731.83572784374</v>
      </c>
      <c r="AM165" s="96">
        <v>-25808.138000632182</v>
      </c>
      <c r="AN165" s="96">
        <v>-25878.2881972461</v>
      </c>
      <c r="AO165" s="96">
        <v>-25947.709159423222</v>
      </c>
      <c r="AP165" s="96">
        <v>-26016.024676643254</v>
      </c>
      <c r="AQ165" s="96">
        <v>-26084.644323266217</v>
      </c>
      <c r="AR165" s="96">
        <v>-26152.346134761625</v>
      </c>
      <c r="AS165" s="96">
        <v>-26219.035046783443</v>
      </c>
      <c r="BM165" s="47"/>
    </row>
    <row r="166" spans="1:65" ht="15" x14ac:dyDescent="0.25">
      <c r="A166" s="91" t="s">
        <v>288</v>
      </c>
      <c r="B166" s="91" t="s">
        <v>261</v>
      </c>
      <c r="C166" s="96">
        <v>37.439401485388778</v>
      </c>
      <c r="D166" s="96">
        <v>37.439401485388778</v>
      </c>
      <c r="E166" s="96">
        <v>37.884757973030162</v>
      </c>
      <c r="F166" s="96">
        <v>37.884757973030162</v>
      </c>
      <c r="G166" s="96">
        <v>37.884757973030162</v>
      </c>
      <c r="H166" s="96">
        <v>38.3008730113783</v>
      </c>
      <c r="I166" s="96">
        <v>38.3008730113783</v>
      </c>
      <c r="J166" s="96">
        <v>38.3008730113783</v>
      </c>
      <c r="K166" s="96">
        <v>38.715673154706103</v>
      </c>
      <c r="L166" s="96">
        <v>38.715673154706103</v>
      </c>
      <c r="M166" s="96">
        <v>39.122927744641267</v>
      </c>
      <c r="N166" s="96">
        <v>39.652673515731756</v>
      </c>
      <c r="O166" s="96">
        <v>39.652673515731756</v>
      </c>
      <c r="P166" s="96">
        <v>39.652673515731756</v>
      </c>
      <c r="Q166" s="96">
        <v>40.50463489905669</v>
      </c>
      <c r="R166" s="96">
        <v>40.50463489905669</v>
      </c>
      <c r="S166" s="96">
        <v>40.50463489905669</v>
      </c>
      <c r="T166" s="96">
        <v>41.129038992464388</v>
      </c>
      <c r="U166" s="96">
        <v>41.129038992464388</v>
      </c>
      <c r="W166" s="96">
        <v>41.129038992464388</v>
      </c>
      <c r="X166" s="96">
        <v>42.238933097090424</v>
      </c>
      <c r="Y166" s="96">
        <v>42.353397876740104</v>
      </c>
      <c r="Z166" s="96">
        <v>42.461478591505632</v>
      </c>
      <c r="AA166" s="96">
        <v>42.575742970711886</v>
      </c>
      <c r="AB166" s="96">
        <v>42.702902352149685</v>
      </c>
      <c r="AC166" s="96">
        <v>42.827777927777859</v>
      </c>
      <c r="AD166" s="96">
        <v>42.950063392410243</v>
      </c>
      <c r="AE166" s="96">
        <v>43.069572982985342</v>
      </c>
      <c r="AF166" s="96">
        <v>43.186575725298589</v>
      </c>
      <c r="AG166" s="96">
        <v>43.301173725591326</v>
      </c>
      <c r="AH166" s="96">
        <v>43.413272796382181</v>
      </c>
      <c r="AI166" s="96">
        <v>43.529997218842794</v>
      </c>
      <c r="AJ166" s="96">
        <v>43.641876472746894</v>
      </c>
      <c r="AK166" s="96">
        <v>43.751151000238622</v>
      </c>
      <c r="AL166" s="96">
        <v>43.859891910887328</v>
      </c>
      <c r="AM166" s="96">
        <v>43.989949069360286</v>
      </c>
      <c r="AN166" s="96">
        <v>44.109520019274463</v>
      </c>
      <c r="AO166" s="96">
        <v>44.227847989717077</v>
      </c>
      <c r="AP166" s="96">
        <v>44.344291730179194</v>
      </c>
      <c r="AQ166" s="96">
        <v>44.461253858947558</v>
      </c>
      <c r="AR166" s="96">
        <v>44.576651538528843</v>
      </c>
      <c r="AS166" s="96">
        <v>44.690322731826825</v>
      </c>
      <c r="BM166" s="47"/>
    </row>
    <row r="167" spans="1:65" ht="15" x14ac:dyDescent="0.25">
      <c r="A167" s="91" t="s">
        <v>288</v>
      </c>
      <c r="B167" s="91" t="s">
        <v>262</v>
      </c>
      <c r="C167" s="96">
        <v>-6345.5421142468831</v>
      </c>
      <c r="D167" s="96">
        <v>-6345.5421142468831</v>
      </c>
      <c r="E167" s="96">
        <v>-6421.0248473051133</v>
      </c>
      <c r="F167" s="96">
        <v>-6421.0248473051133</v>
      </c>
      <c r="G167" s="96">
        <v>-6421.0248473051133</v>
      </c>
      <c r="H167" s="96">
        <v>-6491.5514955807284</v>
      </c>
      <c r="I167" s="96">
        <v>-6491.5514955807284</v>
      </c>
      <c r="J167" s="96">
        <v>-6491.5514955807284</v>
      </c>
      <c r="K167" s="96">
        <v>-6561.8552844783544</v>
      </c>
      <c r="L167" s="96">
        <v>-6561.8552844783544</v>
      </c>
      <c r="M167" s="96">
        <v>-6630.8801900357375</v>
      </c>
      <c r="N167" s="96">
        <v>-6720.6659228982344</v>
      </c>
      <c r="O167" s="96">
        <v>-6720.6659228982344</v>
      </c>
      <c r="P167" s="96">
        <v>-6720.6659228982344</v>
      </c>
      <c r="Q167" s="96">
        <v>-6865.0634459117964</v>
      </c>
      <c r="R167" s="96">
        <v>-6865.0634459117964</v>
      </c>
      <c r="S167" s="96">
        <v>-6865.0634459117964</v>
      </c>
      <c r="T167" s="96">
        <v>-6970.8926609587561</v>
      </c>
      <c r="U167" s="96">
        <v>-6970.8926609587561</v>
      </c>
      <c r="W167" s="96">
        <v>-6970.8926609587561</v>
      </c>
      <c r="X167" s="96">
        <v>-7159.0067734668692</v>
      </c>
      <c r="Y167" s="96">
        <v>-7178.4072192819149</v>
      </c>
      <c r="Z167" s="96">
        <v>-7196.7256405192375</v>
      </c>
      <c r="AA167" s="96">
        <v>-7216.0921207952251</v>
      </c>
      <c r="AB167" s="96">
        <v>-7237.6441536302063</v>
      </c>
      <c r="AC167" s="96">
        <v>-7258.8091080031718</v>
      </c>
      <c r="AD167" s="96">
        <v>-7279.5350687557193</v>
      </c>
      <c r="AE167" s="96">
        <v>-7299.7905512143971</v>
      </c>
      <c r="AF167" s="96">
        <v>-7319.621152115451</v>
      </c>
      <c r="AG167" s="96">
        <v>-7339.0441772765198</v>
      </c>
      <c r="AH167" s="96">
        <v>-7358.043663017469</v>
      </c>
      <c r="AI167" s="96">
        <v>-7377.8270919479246</v>
      </c>
      <c r="AJ167" s="96">
        <v>-7396.7893212890112</v>
      </c>
      <c r="AK167" s="96">
        <v>-7415.3100798669439</v>
      </c>
      <c r="AL167" s="96">
        <v>-7433.7403966104484</v>
      </c>
      <c r="AM167" s="96">
        <v>-7455.7835688730047</v>
      </c>
      <c r="AN167" s="96">
        <v>-7476.0494510243798</v>
      </c>
      <c r="AO167" s="96">
        <v>-7496.1046626449497</v>
      </c>
      <c r="AP167" s="96">
        <v>-7515.840519248618</v>
      </c>
      <c r="AQ167" s="96">
        <v>-7535.6642366272536</v>
      </c>
      <c r="AR167" s="96">
        <v>-7555.2227981057322</v>
      </c>
      <c r="AS167" s="96">
        <v>-7574.4887402851373</v>
      </c>
      <c r="BM167" s="47"/>
    </row>
    <row r="168" spans="1:65" ht="15" x14ac:dyDescent="0.25">
      <c r="A168" s="91" t="s">
        <v>288</v>
      </c>
      <c r="B168" s="91" t="s">
        <v>263</v>
      </c>
      <c r="C168" s="96">
        <v>-4.5949934397315566</v>
      </c>
      <c r="D168" s="96">
        <v>-4.5949934397315566</v>
      </c>
      <c r="E168" s="96">
        <v>-4.6496527039789486</v>
      </c>
      <c r="F168" s="96">
        <v>-4.6496527039789486</v>
      </c>
      <c r="G168" s="96">
        <v>-4.6496527039789486</v>
      </c>
      <c r="H168" s="96">
        <v>-4.7007231216545504</v>
      </c>
      <c r="I168" s="96">
        <v>-4.7007231216545504</v>
      </c>
      <c r="J168" s="96">
        <v>-4.7007231216545504</v>
      </c>
      <c r="K168" s="96">
        <v>-4.7516321603082474</v>
      </c>
      <c r="L168" s="96">
        <v>-4.7516321603082474</v>
      </c>
      <c r="M168" s="96">
        <v>-4.8016151219691858</v>
      </c>
      <c r="N168" s="96">
        <v>-4.8666316085130825</v>
      </c>
      <c r="O168" s="96">
        <v>-4.8666316085130825</v>
      </c>
      <c r="P168" s="96">
        <v>-4.8666316085130825</v>
      </c>
      <c r="Q168" s="96">
        <v>-4.9711940964794161</v>
      </c>
      <c r="R168" s="96">
        <v>-4.9711940964794161</v>
      </c>
      <c r="S168" s="96">
        <v>-4.9711940964794161</v>
      </c>
      <c r="T168" s="96">
        <v>-5.047828139736481</v>
      </c>
      <c r="U168" s="96">
        <v>-5.047828139736481</v>
      </c>
      <c r="W168" s="96">
        <v>-5.047828139736481</v>
      </c>
      <c r="X168" s="96">
        <v>-5.1840470942927839</v>
      </c>
      <c r="Y168" s="96">
        <v>-5.1980955269787561</v>
      </c>
      <c r="Z168" s="96">
        <v>-5.2113604338844643</v>
      </c>
      <c r="AA168" s="96">
        <v>-5.2253842711258969</v>
      </c>
      <c r="AB168" s="96">
        <v>-5.2409907311740112</v>
      </c>
      <c r="AC168" s="96">
        <v>-5.2563168963376841</v>
      </c>
      <c r="AD168" s="96">
        <v>-5.2713251733257556</v>
      </c>
      <c r="AE168" s="96">
        <v>-5.2859927631613441</v>
      </c>
      <c r="AF168" s="96">
        <v>-5.3003526837805284</v>
      </c>
      <c r="AG168" s="96">
        <v>-5.3144174668342048</v>
      </c>
      <c r="AH168" s="96">
        <v>-5.3281755525526702</v>
      </c>
      <c r="AI168" s="96">
        <v>-5.3425013145623081</v>
      </c>
      <c r="AJ168" s="96">
        <v>-5.3562324218272579</v>
      </c>
      <c r="AK168" s="96">
        <v>-5.3696438471447863</v>
      </c>
      <c r="AL168" s="96">
        <v>-5.3829897808733538</v>
      </c>
      <c r="AM168" s="96">
        <v>-5.3989518894077699</v>
      </c>
      <c r="AN168" s="96">
        <v>-5.413627009966322</v>
      </c>
      <c r="AO168" s="96">
        <v>-5.4281495778052538</v>
      </c>
      <c r="AP168" s="96">
        <v>-5.4424408912956697</v>
      </c>
      <c r="AQ168" s="96">
        <v>-5.4567958273540738</v>
      </c>
      <c r="AR168" s="96">
        <v>-5.4709587562364481</v>
      </c>
      <c r="AS168" s="96">
        <v>-5.4849097908889259</v>
      </c>
      <c r="BM168" s="47"/>
    </row>
    <row r="169" spans="1:65" ht="15" x14ac:dyDescent="0.25">
      <c r="A169" s="91" t="s">
        <v>288</v>
      </c>
      <c r="B169" s="91" t="s">
        <v>264</v>
      </c>
      <c r="C169" s="96">
        <v>6795.8018761604371</v>
      </c>
      <c r="D169" s="96">
        <v>6795.8018761604371</v>
      </c>
      <c r="E169" s="96">
        <v>6876.6406271606284</v>
      </c>
      <c r="F169" s="96">
        <v>6876.6406271606284</v>
      </c>
      <c r="G169" s="96">
        <v>6876.6406271606284</v>
      </c>
      <c r="H169" s="96">
        <v>6952.1716251496982</v>
      </c>
      <c r="I169" s="96">
        <v>6952.1716251496982</v>
      </c>
      <c r="J169" s="96">
        <v>6952.1716251496982</v>
      </c>
      <c r="K169" s="96">
        <v>7027.463950358444</v>
      </c>
      <c r="L169" s="96">
        <v>7027.463950358444</v>
      </c>
      <c r="M169" s="96">
        <v>7101.3866466770924</v>
      </c>
      <c r="N169" s="96">
        <v>7197.5432934779164</v>
      </c>
      <c r="O169" s="96">
        <v>7197.5432934779164</v>
      </c>
      <c r="P169" s="96">
        <v>7197.5432934779164</v>
      </c>
      <c r="Q169" s="96">
        <v>7352.1868117370259</v>
      </c>
      <c r="R169" s="96">
        <v>7352.1868117370259</v>
      </c>
      <c r="S169" s="96">
        <v>7352.1868117370259</v>
      </c>
      <c r="T169" s="96">
        <v>7465.5253358883347</v>
      </c>
      <c r="U169" s="96">
        <v>7465.5253358883347</v>
      </c>
      <c r="W169" s="96">
        <v>7465.5253358883347</v>
      </c>
      <c r="X169" s="96">
        <v>7666.9874356898126</v>
      </c>
      <c r="Y169" s="96">
        <v>7687.7644762790205</v>
      </c>
      <c r="Z169" s="96">
        <v>7707.3827152208751</v>
      </c>
      <c r="AA169" s="96">
        <v>7728.1233801829258</v>
      </c>
      <c r="AB169" s="96">
        <v>7751.2046776572906</v>
      </c>
      <c r="AC169" s="96">
        <v>7773.8714307962719</v>
      </c>
      <c r="AD169" s="96">
        <v>7796.0680407046921</v>
      </c>
      <c r="AE169" s="96">
        <v>7817.7607886554415</v>
      </c>
      <c r="AF169" s="96">
        <v>7838.9985067861271</v>
      </c>
      <c r="AG169" s="96">
        <v>7859.7997288809183</v>
      </c>
      <c r="AH169" s="96">
        <v>7880.1473585270187</v>
      </c>
      <c r="AI169" s="96">
        <v>7901.3345575120547</v>
      </c>
      <c r="AJ169" s="96">
        <v>7921.6422871610339</v>
      </c>
      <c r="AK169" s="96">
        <v>7941.4772206664393</v>
      </c>
      <c r="AL169" s="96">
        <v>7961.2152948685671</v>
      </c>
      <c r="AM169" s="96">
        <v>7984.8225814835405</v>
      </c>
      <c r="AN169" s="96">
        <v>8006.5264670565548</v>
      </c>
      <c r="AO169" s="96">
        <v>8028.0047335787913</v>
      </c>
      <c r="AP169" s="96">
        <v>8049.1409846539691</v>
      </c>
      <c r="AQ169" s="96">
        <v>8070.3713308290799</v>
      </c>
      <c r="AR169" s="96">
        <v>8091.3177064731753</v>
      </c>
      <c r="AS169" s="96">
        <v>8111.9506994707081</v>
      </c>
      <c r="BM169" s="47"/>
    </row>
    <row r="170" spans="1:65" ht="15" x14ac:dyDescent="0.25">
      <c r="A170" s="91" t="s">
        <v>288</v>
      </c>
      <c r="B170" s="91" t="s">
        <v>265</v>
      </c>
      <c r="C170" s="96">
        <v>-2540.1857743502078</v>
      </c>
      <c r="D170" s="96">
        <v>-2540.1857743502078</v>
      </c>
      <c r="E170" s="96">
        <v>-2570.4022887585033</v>
      </c>
      <c r="F170" s="96">
        <v>-2570.4022887585033</v>
      </c>
      <c r="G170" s="96">
        <v>-2570.4022887585033</v>
      </c>
      <c r="H170" s="96">
        <v>-2598.6348314533338</v>
      </c>
      <c r="I170" s="96">
        <v>-2598.6348314533338</v>
      </c>
      <c r="J170" s="96">
        <v>-2598.6348314533338</v>
      </c>
      <c r="K170" s="96">
        <v>-2626.7781612469716</v>
      </c>
      <c r="L170" s="96">
        <v>-2626.7781612469716</v>
      </c>
      <c r="M170" s="96">
        <v>-2654.4095408857693</v>
      </c>
      <c r="N170" s="96">
        <v>-2690.3516932268367</v>
      </c>
      <c r="O170" s="96">
        <v>-2690.3516932268367</v>
      </c>
      <c r="P170" s="96">
        <v>-2690.3516932268367</v>
      </c>
      <c r="Q170" s="96">
        <v>-2748.1555068658531</v>
      </c>
      <c r="R170" s="96">
        <v>-2748.1555068658531</v>
      </c>
      <c r="S170" s="96">
        <v>-2748.1555068658531</v>
      </c>
      <c r="T170" s="96">
        <v>-2790.5200301379273</v>
      </c>
      <c r="U170" s="96">
        <v>-2790.5200301379273</v>
      </c>
      <c r="W170" s="96">
        <v>-2790.5200301379273</v>
      </c>
      <c r="X170" s="96">
        <v>-2865.8240441913167</v>
      </c>
      <c r="Y170" s="96">
        <v>-2873.5902421911355</v>
      </c>
      <c r="Z170" s="96">
        <v>-2880.9232946235084</v>
      </c>
      <c r="AA170" s="96">
        <v>-2888.6758958686955</v>
      </c>
      <c r="AB170" s="96">
        <v>-2897.3033962823847</v>
      </c>
      <c r="AC170" s="96">
        <v>-2905.7759452064979</v>
      </c>
      <c r="AD170" s="96">
        <v>-2914.0727604691619</v>
      </c>
      <c r="AE170" s="96">
        <v>-2922.1812384317641</v>
      </c>
      <c r="AF170" s="96">
        <v>-2930.1196319368009</v>
      </c>
      <c r="AG170" s="96">
        <v>-2937.8948686810686</v>
      </c>
      <c r="AH170" s="96">
        <v>-2945.5005582392191</v>
      </c>
      <c r="AI170" s="96">
        <v>-2953.4200683192453</v>
      </c>
      <c r="AJ170" s="96">
        <v>-2961.0108437573358</v>
      </c>
      <c r="AK170" s="96">
        <v>-2968.4248939082622</v>
      </c>
      <c r="AL170" s="96">
        <v>-2975.8027392626418</v>
      </c>
      <c r="AM170" s="96">
        <v>-2984.6268478407223</v>
      </c>
      <c r="AN170" s="96">
        <v>-2992.7394889072752</v>
      </c>
      <c r="AO170" s="96">
        <v>-3000.7677963935307</v>
      </c>
      <c r="AP170" s="96">
        <v>-3008.6682627818468</v>
      </c>
      <c r="AQ170" s="96">
        <v>-3016.60390074206</v>
      </c>
      <c r="AR170" s="96">
        <v>-3024.4333940682232</v>
      </c>
      <c r="AS170" s="96">
        <v>-3032.1457488792807</v>
      </c>
      <c r="BM170" s="47"/>
    </row>
    <row r="171" spans="1:65" ht="15" x14ac:dyDescent="0.25">
      <c r="A171" s="91" t="s">
        <v>288</v>
      </c>
      <c r="B171" s="91" t="s">
        <v>267</v>
      </c>
      <c r="C171" s="96">
        <v>-1086.6254372927622</v>
      </c>
      <c r="D171" s="96">
        <v>-1086.6254372927622</v>
      </c>
      <c r="E171" s="96">
        <v>-1099.5512766207053</v>
      </c>
      <c r="F171" s="96">
        <v>-1099.5512766207053</v>
      </c>
      <c r="G171" s="96">
        <v>-1099.5512766207053</v>
      </c>
      <c r="H171" s="96">
        <v>-1111.6284244267567</v>
      </c>
      <c r="I171" s="96">
        <v>-1111.6284244267567</v>
      </c>
      <c r="J171" s="96">
        <v>-1111.6284244267567</v>
      </c>
      <c r="K171" s="96">
        <v>-1123.6674092729374</v>
      </c>
      <c r="L171" s="96">
        <v>-1123.6674092729374</v>
      </c>
      <c r="M171" s="96">
        <v>-1135.4873951519983</v>
      </c>
      <c r="N171" s="96">
        <v>-1150.8625135387022</v>
      </c>
      <c r="O171" s="96">
        <v>-1150.8625135387022</v>
      </c>
      <c r="P171" s="96">
        <v>-1150.8625135387022</v>
      </c>
      <c r="Q171" s="96">
        <v>-1175.5894822930852</v>
      </c>
      <c r="R171" s="96">
        <v>-1175.5894822930852</v>
      </c>
      <c r="S171" s="96">
        <v>-1175.5894822930852</v>
      </c>
      <c r="T171" s="96">
        <v>-1193.7119240022914</v>
      </c>
      <c r="U171" s="96">
        <v>-1193.7119240022914</v>
      </c>
      <c r="W171" s="96">
        <v>-1193.7119240022914</v>
      </c>
      <c r="X171" s="96">
        <v>-1225.9250235428542</v>
      </c>
      <c r="Y171" s="96">
        <v>-1229.2472011500467</v>
      </c>
      <c r="Z171" s="96">
        <v>-1232.3840903439311</v>
      </c>
      <c r="AA171" s="96">
        <v>-1235.7004516129657</v>
      </c>
      <c r="AB171" s="96">
        <v>-1239.3910720016131</v>
      </c>
      <c r="AC171" s="96">
        <v>-1243.0154081712792</v>
      </c>
      <c r="AD171" s="96">
        <v>-1246.5645700491091</v>
      </c>
      <c r="AE171" s="96">
        <v>-1250.0331661261598</v>
      </c>
      <c r="AF171" s="96">
        <v>-1253.4290044939339</v>
      </c>
      <c r="AG171" s="96">
        <v>-1256.7550486410225</v>
      </c>
      <c r="AH171" s="96">
        <v>-1260.0085649095922</v>
      </c>
      <c r="AI171" s="96">
        <v>-1263.3963254390576</v>
      </c>
      <c r="AJ171" s="96">
        <v>-1266.6434618347869</v>
      </c>
      <c r="AK171" s="96">
        <v>-1269.8149997469782</v>
      </c>
      <c r="AL171" s="96">
        <v>-1272.9710501884197</v>
      </c>
      <c r="AM171" s="96">
        <v>-1276.7457744385893</v>
      </c>
      <c r="AN171" s="96">
        <v>-1280.2161513832823</v>
      </c>
      <c r="AO171" s="96">
        <v>-1283.6504526147362</v>
      </c>
      <c r="AP171" s="96">
        <v>-1287.0300667479653</v>
      </c>
      <c r="AQ171" s="96">
        <v>-1290.4247263652994</v>
      </c>
      <c r="AR171" s="96">
        <v>-1293.7739800676195</v>
      </c>
      <c r="AS171" s="96">
        <v>-1297.0731249584162</v>
      </c>
      <c r="BM171" s="47"/>
    </row>
    <row r="172" spans="1:65" ht="15" x14ac:dyDescent="0.25">
      <c r="A172" s="91" t="s">
        <v>288</v>
      </c>
      <c r="B172" s="91" t="s">
        <v>269</v>
      </c>
      <c r="C172" s="96">
        <v>-3332307.6447849153</v>
      </c>
      <c r="D172" s="96">
        <v>-3332307.6447849153</v>
      </c>
      <c r="E172" s="96">
        <v>-3371946.7621196606</v>
      </c>
      <c r="F172" s="96">
        <v>-3371946.7621196606</v>
      </c>
      <c r="G172" s="96">
        <v>-3371946.7621196606</v>
      </c>
      <c r="H172" s="96">
        <v>-3408983.2335477262</v>
      </c>
      <c r="I172" s="96">
        <v>-3408983.2335477262</v>
      </c>
      <c r="J172" s="96">
        <v>-3408983.2335477262</v>
      </c>
      <c r="K172" s="96">
        <v>-3445902.6722628069</v>
      </c>
      <c r="L172" s="96">
        <v>-3445902.6722628069</v>
      </c>
      <c r="M172" s="96">
        <v>-3482150.5162339322</v>
      </c>
      <c r="N172" s="96">
        <v>-3529300.7326572966</v>
      </c>
      <c r="O172" s="96">
        <v>-3529300.7326572966</v>
      </c>
      <c r="P172" s="96">
        <v>-3529300.7326572966</v>
      </c>
      <c r="Q172" s="96">
        <v>-3605129.8676882926</v>
      </c>
      <c r="R172" s="96">
        <v>-3605129.8676882926</v>
      </c>
      <c r="S172" s="96">
        <v>-3605129.8676882926</v>
      </c>
      <c r="T172" s="96">
        <v>-3660705.1827666997</v>
      </c>
      <c r="U172" s="96">
        <v>-3660705.1827666997</v>
      </c>
      <c r="W172" s="96">
        <v>-3660705.1827666997</v>
      </c>
      <c r="X172" s="96">
        <v>-3759491.7141483626</v>
      </c>
      <c r="Y172" s="96">
        <v>-3769679.6937941937</v>
      </c>
      <c r="Z172" s="96">
        <v>-3779299.4574062685</v>
      </c>
      <c r="AA172" s="96">
        <v>-3789469.600337218</v>
      </c>
      <c r="AB172" s="96">
        <v>-3800787.467665751</v>
      </c>
      <c r="AC172" s="96">
        <v>-3811902.0640215464</v>
      </c>
      <c r="AD172" s="96">
        <v>-3822786.1265992988</v>
      </c>
      <c r="AE172" s="96">
        <v>-3833423.1214896669</v>
      </c>
      <c r="AF172" s="96">
        <v>-3843836.9934321279</v>
      </c>
      <c r="AG172" s="96">
        <v>-3854036.8304300988</v>
      </c>
      <c r="AH172" s="96">
        <v>-3864014.2492922954</v>
      </c>
      <c r="AI172" s="96">
        <v>-3874403.3492743131</v>
      </c>
      <c r="AJ172" s="96">
        <v>-3884361.2032539751</v>
      </c>
      <c r="AK172" s="96">
        <v>-3894087.2226050873</v>
      </c>
      <c r="AL172" s="96">
        <v>-3903765.747193601</v>
      </c>
      <c r="AM172" s="96">
        <v>-3915341.5322287213</v>
      </c>
      <c r="AN172" s="96">
        <v>-3925983.9884295426</v>
      </c>
      <c r="AO172" s="96">
        <v>-3936515.812787143</v>
      </c>
      <c r="AP172" s="96">
        <v>-3946879.9305650592</v>
      </c>
      <c r="AQ172" s="96">
        <v>-3957290.1876840796</v>
      </c>
      <c r="AR172" s="96">
        <v>-3967561.2004300826</v>
      </c>
      <c r="AS172" s="96">
        <v>-3977678.5466319583</v>
      </c>
      <c r="BM172" s="47"/>
    </row>
    <row r="173" spans="1:65" ht="15" x14ac:dyDescent="0.25">
      <c r="A173" s="91" t="s">
        <v>288</v>
      </c>
      <c r="B173" s="91" t="s">
        <v>270</v>
      </c>
      <c r="C173" s="96">
        <v>90656.470513164997</v>
      </c>
      <c r="D173" s="96">
        <v>90656.470513164997</v>
      </c>
      <c r="E173" s="96">
        <v>91734.865083801094</v>
      </c>
      <c r="F173" s="96">
        <v>91734.865083801094</v>
      </c>
      <c r="G173" s="96">
        <v>91734.865083801094</v>
      </c>
      <c r="H173" s="96">
        <v>92742.453859460744</v>
      </c>
      <c r="I173" s="96">
        <v>92742.453859460744</v>
      </c>
      <c r="J173" s="96">
        <v>92742.453859460744</v>
      </c>
      <c r="K173" s="96">
        <v>93746.858723601763</v>
      </c>
      <c r="L173" s="96">
        <v>93746.858723601763</v>
      </c>
      <c r="M173" s="96">
        <v>94732.992642922487</v>
      </c>
      <c r="N173" s="96">
        <v>96015.729010785653</v>
      </c>
      <c r="O173" s="96">
        <v>96015.729010785653</v>
      </c>
      <c r="P173" s="96">
        <v>96015.729010785653</v>
      </c>
      <c r="Q173" s="96">
        <v>98078.684318869171</v>
      </c>
      <c r="R173" s="96">
        <v>98078.684318869171</v>
      </c>
      <c r="S173" s="96">
        <v>98078.684318869171</v>
      </c>
      <c r="T173" s="96">
        <v>99590.628127703982</v>
      </c>
      <c r="U173" s="96">
        <v>99590.628127703982</v>
      </c>
      <c r="W173" s="96">
        <v>99590.628127703982</v>
      </c>
      <c r="X173" s="96">
        <v>102278.14657556254</v>
      </c>
      <c r="Y173" s="96">
        <v>102555.31374462524</v>
      </c>
      <c r="Z173" s="96">
        <v>102817.02241897483</v>
      </c>
      <c r="AA173" s="96">
        <v>103093.70433463686</v>
      </c>
      <c r="AB173" s="96">
        <v>103401.61045109246</v>
      </c>
      <c r="AC173" s="96">
        <v>103703.98651723145</v>
      </c>
      <c r="AD173" s="96">
        <v>104000.09083991834</v>
      </c>
      <c r="AE173" s="96">
        <v>104289.47360898425</v>
      </c>
      <c r="AF173" s="96">
        <v>104572.78624854714</v>
      </c>
      <c r="AG173" s="96">
        <v>104850.27600057912</v>
      </c>
      <c r="AH173" s="96">
        <v>105121.71479774233</v>
      </c>
      <c r="AI173" s="96">
        <v>105404.35350838242</v>
      </c>
      <c r="AJ173" s="96">
        <v>105675.26003680409</v>
      </c>
      <c r="AK173" s="96">
        <v>105939.85943172924</v>
      </c>
      <c r="AL173" s="96">
        <v>106203.1667168002</v>
      </c>
      <c r="AM173" s="96">
        <v>106518.08956503887</v>
      </c>
      <c r="AN173" s="96">
        <v>106807.62091076179</v>
      </c>
      <c r="AO173" s="96">
        <v>107094.14248262774</v>
      </c>
      <c r="AP173" s="96">
        <v>107376.10154460062</v>
      </c>
      <c r="AQ173" s="96">
        <v>107659.31584176251</v>
      </c>
      <c r="AR173" s="96">
        <v>107938.74195225551</v>
      </c>
      <c r="AS173" s="96">
        <v>108213.987516409</v>
      </c>
      <c r="BM173" s="47"/>
    </row>
    <row r="174" spans="1:65" ht="15" x14ac:dyDescent="0.25">
      <c r="A174" s="91" t="s">
        <v>288</v>
      </c>
      <c r="B174" s="91" t="s">
        <v>271</v>
      </c>
      <c r="C174" s="96">
        <v>-67357770.089336649</v>
      </c>
      <c r="D174" s="96">
        <v>-67357770.089336649</v>
      </c>
      <c r="E174" s="96">
        <v>-68159017.40398857</v>
      </c>
      <c r="F174" s="96">
        <v>-68159017.40398857</v>
      </c>
      <c r="G174" s="96">
        <v>-68159017.40398857</v>
      </c>
      <c r="H174" s="96">
        <v>-68907656.003211588</v>
      </c>
      <c r="I174" s="96">
        <v>-68907656.003211588</v>
      </c>
      <c r="J174" s="96">
        <v>-68907656.003211588</v>
      </c>
      <c r="K174" s="96">
        <v>-69653928.955737337</v>
      </c>
      <c r="L174" s="96">
        <v>-69653928.955737337</v>
      </c>
      <c r="M174" s="96">
        <v>-70386626.593742728</v>
      </c>
      <c r="N174" s="96">
        <v>-71339699.891905278</v>
      </c>
      <c r="O174" s="96">
        <v>-71339699.891905278</v>
      </c>
      <c r="P174" s="96">
        <v>-71339699.891905278</v>
      </c>
      <c r="Q174" s="96">
        <v>-72872475.970213845</v>
      </c>
      <c r="R174" s="96">
        <v>-72872475.970213845</v>
      </c>
      <c r="S174" s="96">
        <v>-72872475.970213845</v>
      </c>
      <c r="T174" s="96">
        <v>-73995850.428617254</v>
      </c>
      <c r="U174" s="96">
        <v>-73995850.428617254</v>
      </c>
      <c r="W174" s="96">
        <v>-73995850.428617254</v>
      </c>
      <c r="X174" s="96">
        <v>-75992677.005882025</v>
      </c>
      <c r="Y174" s="96">
        <v>-76198612.250706345</v>
      </c>
      <c r="Z174" s="96">
        <v>-76393061.8318277</v>
      </c>
      <c r="AA174" s="96">
        <v>-76598636.533308417</v>
      </c>
      <c r="AB174" s="96">
        <v>-76827410.820283398</v>
      </c>
      <c r="AC174" s="96">
        <v>-77052076.27911073</v>
      </c>
      <c r="AD174" s="96">
        <v>-77272081.831688553</v>
      </c>
      <c r="AE174" s="96">
        <v>-77487093.268999323</v>
      </c>
      <c r="AF174" s="96">
        <v>-77697594.599252507</v>
      </c>
      <c r="AG174" s="96">
        <v>-77903769.523267478</v>
      </c>
      <c r="AH174" s="96">
        <v>-78105448.58698076</v>
      </c>
      <c r="AI174" s="96">
        <v>-78315449.187951401</v>
      </c>
      <c r="AJ174" s="96">
        <v>-78516732.775916323</v>
      </c>
      <c r="AK174" s="96">
        <v>-78713330.162823841</v>
      </c>
      <c r="AL174" s="96">
        <v>-78908967.511931553</v>
      </c>
      <c r="AM174" s="96">
        <v>-79142955.231588677</v>
      </c>
      <c r="AN174" s="96">
        <v>-79358077.061376095</v>
      </c>
      <c r="AO174" s="96">
        <v>-79570962.62877284</v>
      </c>
      <c r="AP174" s="96">
        <v>-79780458.250690058</v>
      </c>
      <c r="AQ174" s="96">
        <v>-79990886.512525737</v>
      </c>
      <c r="AR174" s="96">
        <v>-80198500.151144207</v>
      </c>
      <c r="AS174" s="96">
        <v>-80403007.643256068</v>
      </c>
      <c r="BM174" s="47"/>
    </row>
    <row r="175" spans="1:65" ht="15" x14ac:dyDescent="0.25">
      <c r="A175" s="91" t="s">
        <v>288</v>
      </c>
      <c r="B175" s="91" t="s">
        <v>272</v>
      </c>
      <c r="C175" s="96">
        <v>43038.617970961044</v>
      </c>
      <c r="D175" s="96">
        <v>43038.617970961044</v>
      </c>
      <c r="E175" s="96">
        <v>43550.579353141984</v>
      </c>
      <c r="F175" s="96">
        <v>43550.579353141984</v>
      </c>
      <c r="G175" s="96">
        <v>43550.579353141984</v>
      </c>
      <c r="H175" s="96">
        <v>44028.926107013744</v>
      </c>
      <c r="I175" s="96">
        <v>44028.926107013744</v>
      </c>
      <c r="J175" s="96">
        <v>44028.926107013744</v>
      </c>
      <c r="K175" s="96">
        <v>44505.761317906537</v>
      </c>
      <c r="L175" s="96">
        <v>44505.761317906537</v>
      </c>
      <c r="M175" s="96">
        <v>44973.922506860916</v>
      </c>
      <c r="N175" s="96">
        <v>45582.89393693555</v>
      </c>
      <c r="O175" s="96">
        <v>45582.89393693555</v>
      </c>
      <c r="P175" s="96">
        <v>45582.89393693555</v>
      </c>
      <c r="Q175" s="96">
        <v>46562.269649371643</v>
      </c>
      <c r="R175" s="96">
        <v>46562.269649371643</v>
      </c>
      <c r="S175" s="96">
        <v>46562.269649371643</v>
      </c>
      <c r="T175" s="96">
        <v>47280.055943208783</v>
      </c>
      <c r="U175" s="96">
        <v>47280.055943208783</v>
      </c>
      <c r="W175" s="96">
        <v>47280.055943208783</v>
      </c>
      <c r="X175" s="96">
        <v>48555.939276329475</v>
      </c>
      <c r="Y175" s="96">
        <v>48687.522734585225</v>
      </c>
      <c r="Z175" s="96">
        <v>48811.767364794861</v>
      </c>
      <c r="AA175" s="96">
        <v>48943.12045189659</v>
      </c>
      <c r="AB175" s="96">
        <v>49089.297041852522</v>
      </c>
      <c r="AC175" s="96">
        <v>49232.848273446391</v>
      </c>
      <c r="AD175" s="96">
        <v>49373.422032291557</v>
      </c>
      <c r="AE175" s="96">
        <v>49510.804773696633</v>
      </c>
      <c r="AF175" s="96">
        <v>49645.305757371265</v>
      </c>
      <c r="AG175" s="96">
        <v>49777.042359965199</v>
      </c>
      <c r="AH175" s="96">
        <v>49905.906307871803</v>
      </c>
      <c r="AI175" s="96">
        <v>50040.087347815075</v>
      </c>
      <c r="AJ175" s="96">
        <v>50168.698604315367</v>
      </c>
      <c r="AK175" s="96">
        <v>50294.315586854718</v>
      </c>
      <c r="AL175" s="96">
        <v>50419.319147957329</v>
      </c>
      <c r="AM175" s="96">
        <v>50568.826889422984</v>
      </c>
      <c r="AN175" s="96">
        <v>50706.280166708668</v>
      </c>
      <c r="AO175" s="96">
        <v>50842.304571830267</v>
      </c>
      <c r="AP175" s="96">
        <v>50976.162952627688</v>
      </c>
      <c r="AQ175" s="96">
        <v>51110.617248834766</v>
      </c>
      <c r="AR175" s="96">
        <v>51243.273126044034</v>
      </c>
      <c r="AS175" s="96">
        <v>51373.944313845052</v>
      </c>
      <c r="BM175" s="47"/>
    </row>
    <row r="176" spans="1:65" ht="15" x14ac:dyDescent="0.25">
      <c r="A176" s="91" t="s">
        <v>288</v>
      </c>
      <c r="B176" s="91" t="s">
        <v>273</v>
      </c>
      <c r="C176" s="96">
        <v>480082.03558294504</v>
      </c>
      <c r="D176" s="96">
        <v>480082.03558294504</v>
      </c>
      <c r="E176" s="96">
        <v>485792.80126466643</v>
      </c>
      <c r="F176" s="96">
        <v>485792.80126466643</v>
      </c>
      <c r="G176" s="96">
        <v>485792.80126466643</v>
      </c>
      <c r="H176" s="96">
        <v>491128.60650516459</v>
      </c>
      <c r="I176" s="96">
        <v>491128.60650516459</v>
      </c>
      <c r="J176" s="96">
        <v>491128.60650516459</v>
      </c>
      <c r="K176" s="96">
        <v>496447.55096656643</v>
      </c>
      <c r="L176" s="96">
        <v>496447.55096656643</v>
      </c>
      <c r="M176" s="96">
        <v>501669.73948399967</v>
      </c>
      <c r="N176" s="96">
        <v>508462.62126192631</v>
      </c>
      <c r="O176" s="96">
        <v>508462.62126192631</v>
      </c>
      <c r="P176" s="96">
        <v>508462.62126192631</v>
      </c>
      <c r="Q176" s="96">
        <v>519387.24449086125</v>
      </c>
      <c r="R176" s="96">
        <v>519387.24449086125</v>
      </c>
      <c r="S176" s="96">
        <v>519387.24449086125</v>
      </c>
      <c r="T176" s="96">
        <v>527393.92131518165</v>
      </c>
      <c r="U176" s="96">
        <v>527393.92131518165</v>
      </c>
      <c r="W176" s="96">
        <v>527393.92131518165</v>
      </c>
      <c r="X176" s="96">
        <v>541625.99233902863</v>
      </c>
      <c r="Y176" s="96">
        <v>543093.76378399204</v>
      </c>
      <c r="Z176" s="96">
        <v>544479.67294635251</v>
      </c>
      <c r="AA176" s="96">
        <v>545944.87467468064</v>
      </c>
      <c r="AB176" s="96">
        <v>547575.42784225603</v>
      </c>
      <c r="AC176" s="96">
        <v>549176.69597592426</v>
      </c>
      <c r="AD176" s="96">
        <v>550744.75135217886</v>
      </c>
      <c r="AE176" s="96">
        <v>552277.21194820025</v>
      </c>
      <c r="AF176" s="96">
        <v>553777.52745726227</v>
      </c>
      <c r="AG176" s="96">
        <v>555247.0071783989</v>
      </c>
      <c r="AH176" s="96">
        <v>556684.44335411431</v>
      </c>
      <c r="AI176" s="96">
        <v>558181.18999305309</v>
      </c>
      <c r="AJ176" s="96">
        <v>559615.8074768486</v>
      </c>
      <c r="AK176" s="96">
        <v>561017.02479107492</v>
      </c>
      <c r="AL176" s="96">
        <v>562411.39958512038</v>
      </c>
      <c r="AM176" s="96">
        <v>564079.11068371253</v>
      </c>
      <c r="AN176" s="96">
        <v>565612.3580849506</v>
      </c>
      <c r="AO176" s="96">
        <v>567129.66687362501</v>
      </c>
      <c r="AP176" s="96">
        <v>568622.81435285916</v>
      </c>
      <c r="AQ176" s="96">
        <v>570122.60907813394</v>
      </c>
      <c r="AR176" s="96">
        <v>571602.34301395959</v>
      </c>
      <c r="AS176" s="96">
        <v>573059.93837340828</v>
      </c>
      <c r="BM176" s="47"/>
    </row>
    <row r="177" spans="1:65" ht="15" x14ac:dyDescent="0.25">
      <c r="A177" s="91" t="s">
        <v>288</v>
      </c>
      <c r="B177" s="91" t="s">
        <v>275</v>
      </c>
      <c r="C177" s="96">
        <v>-338987.37845918461</v>
      </c>
      <c r="D177" s="96">
        <v>-338987.37845918461</v>
      </c>
      <c r="E177" s="96">
        <v>-343019.76739265252</v>
      </c>
      <c r="F177" s="96">
        <v>-343019.76739265252</v>
      </c>
      <c r="G177" s="96">
        <v>-343019.76739265252</v>
      </c>
      <c r="H177" s="96">
        <v>-346787.39562362543</v>
      </c>
      <c r="I177" s="96">
        <v>-346787.39562362543</v>
      </c>
      <c r="J177" s="96">
        <v>-346787.39562362543</v>
      </c>
      <c r="K177" s="96">
        <v>-350543.11840744346</v>
      </c>
      <c r="L177" s="96">
        <v>-350543.11840744346</v>
      </c>
      <c r="M177" s="96">
        <v>-354230.52152636001</v>
      </c>
      <c r="N177" s="96">
        <v>-359026.99591075652</v>
      </c>
      <c r="O177" s="96">
        <v>-359026.99591075652</v>
      </c>
      <c r="P177" s="96">
        <v>-359026.99591075652</v>
      </c>
      <c r="Q177" s="96">
        <v>-366740.90543985221</v>
      </c>
      <c r="R177" s="96">
        <v>-366740.90543985221</v>
      </c>
      <c r="S177" s="96">
        <v>-366740.90543985221</v>
      </c>
      <c r="T177" s="96">
        <v>-372394.44418047724</v>
      </c>
      <c r="U177" s="96">
        <v>-372394.44418047724</v>
      </c>
      <c r="W177" s="96">
        <v>-372394.44418047724</v>
      </c>
      <c r="X177" s="96">
        <v>-382443.75260869332</v>
      </c>
      <c r="Y177" s="96">
        <v>-383480.15046869905</v>
      </c>
      <c r="Z177" s="96">
        <v>-384458.74512317451</v>
      </c>
      <c r="AA177" s="96">
        <v>-385493.32849848596</v>
      </c>
      <c r="AB177" s="96">
        <v>-386644.66702554323</v>
      </c>
      <c r="AC177" s="96">
        <v>-387775.3273015173</v>
      </c>
      <c r="AD177" s="96">
        <v>-388882.53594895185</v>
      </c>
      <c r="AE177" s="96">
        <v>-389964.61101432366</v>
      </c>
      <c r="AF177" s="96">
        <v>-391023.98833649536</v>
      </c>
      <c r="AG177" s="96">
        <v>-392061.59241547779</v>
      </c>
      <c r="AH177" s="96">
        <v>-393076.57045004744</v>
      </c>
      <c r="AI177" s="96">
        <v>-394133.42778222269</v>
      </c>
      <c r="AJ177" s="96">
        <v>-395146.41552989592</v>
      </c>
      <c r="AK177" s="96">
        <v>-396135.81931673916</v>
      </c>
      <c r="AL177" s="96">
        <v>-397120.39157937147</v>
      </c>
      <c r="AM177" s="96">
        <v>-398297.96743399097</v>
      </c>
      <c r="AN177" s="96">
        <v>-399380.59806490794</v>
      </c>
      <c r="AO177" s="96">
        <v>-400451.97439324996</v>
      </c>
      <c r="AP177" s="96">
        <v>-401506.29034786369</v>
      </c>
      <c r="AQ177" s="96">
        <v>-402565.29994302685</v>
      </c>
      <c r="AR177" s="96">
        <v>-403610.14455403911</v>
      </c>
      <c r="AS177" s="96">
        <v>-404639.35704926151</v>
      </c>
      <c r="BM177" s="47"/>
    </row>
    <row r="178" spans="1:65" ht="15" x14ac:dyDescent="0.25">
      <c r="A178" s="91" t="s">
        <v>288</v>
      </c>
      <c r="B178" s="91" t="s">
        <v>277</v>
      </c>
      <c r="C178" s="96">
        <v>-472.63462743255025</v>
      </c>
      <c r="D178" s="96">
        <v>-472.63462743255025</v>
      </c>
      <c r="E178" s="96">
        <v>-478.2568032489346</v>
      </c>
      <c r="F178" s="96">
        <v>-478.2568032489346</v>
      </c>
      <c r="G178" s="96">
        <v>-478.2568032489346</v>
      </c>
      <c r="H178" s="96">
        <v>-483.50983530382757</v>
      </c>
      <c r="I178" s="96">
        <v>-483.50983530382757</v>
      </c>
      <c r="J178" s="96">
        <v>-483.50983530382757</v>
      </c>
      <c r="K178" s="96">
        <v>-488.74626813722142</v>
      </c>
      <c r="L178" s="96">
        <v>-488.74626813722142</v>
      </c>
      <c r="M178" s="96">
        <v>-493.88744598055098</v>
      </c>
      <c r="N178" s="96">
        <v>-500.57495126161257</v>
      </c>
      <c r="O178" s="96">
        <v>-500.57495126161257</v>
      </c>
      <c r="P178" s="96">
        <v>-500.57495126161257</v>
      </c>
      <c r="Q178" s="96">
        <v>-511.3301031876349</v>
      </c>
      <c r="R178" s="96">
        <v>-511.3301031876349</v>
      </c>
      <c r="S178" s="96">
        <v>-511.3301031876349</v>
      </c>
      <c r="T178" s="96">
        <v>-519.21257417666175</v>
      </c>
      <c r="U178" s="96">
        <v>-519.21257417666175</v>
      </c>
      <c r="W178" s="96">
        <v>-519.21257417666175</v>
      </c>
      <c r="X178" s="96">
        <v>-533.2238661796664</v>
      </c>
      <c r="Y178" s="96">
        <v>-534.66886840559641</v>
      </c>
      <c r="Z178" s="96">
        <v>-536.03327826070017</v>
      </c>
      <c r="AA178" s="96">
        <v>-537.47575063344993</v>
      </c>
      <c r="AB178" s="96">
        <v>-539.08100938455107</v>
      </c>
      <c r="AC178" s="96">
        <v>-540.65743739410357</v>
      </c>
      <c r="AD178" s="96">
        <v>-542.20116786852088</v>
      </c>
      <c r="AE178" s="96">
        <v>-543.70985573678513</v>
      </c>
      <c r="AF178" s="96">
        <v>-545.18689717782922</v>
      </c>
      <c r="AG178" s="96">
        <v>-546.63358117981602</v>
      </c>
      <c r="AH178" s="96">
        <v>-548.04871872092895</v>
      </c>
      <c r="AI178" s="96">
        <v>-549.52224665495544</v>
      </c>
      <c r="AJ178" s="96">
        <v>-550.93460922990289</v>
      </c>
      <c r="AK178" s="96">
        <v>-552.31408976484352</v>
      </c>
      <c r="AL178" s="96">
        <v>-553.68683392612991</v>
      </c>
      <c r="AM178" s="96">
        <v>-555.32867418534966</v>
      </c>
      <c r="AN178" s="96">
        <v>-556.83813665329262</v>
      </c>
      <c r="AO178" s="96">
        <v>-558.33190776090021</v>
      </c>
      <c r="AP178" s="96">
        <v>-559.80189236820343</v>
      </c>
      <c r="AQ178" s="96">
        <v>-561.27842110426582</v>
      </c>
      <c r="AR178" s="96">
        <v>-562.73520024954053</v>
      </c>
      <c r="AS178" s="96">
        <v>-564.17018424935611</v>
      </c>
      <c r="BM178" s="47"/>
    </row>
    <row r="179" spans="1:65" ht="15" x14ac:dyDescent="0.25">
      <c r="A179" s="91" t="s">
        <v>288</v>
      </c>
      <c r="B179" s="91" t="s">
        <v>278</v>
      </c>
      <c r="C179" s="96">
        <v>-5428.6735392874753</v>
      </c>
      <c r="D179" s="96">
        <v>-5428.6735392874753</v>
      </c>
      <c r="E179" s="96">
        <v>-5493.2497580326472</v>
      </c>
      <c r="F179" s="96">
        <v>-5493.2497580326472</v>
      </c>
      <c r="G179" s="96">
        <v>-5493.2497580326472</v>
      </c>
      <c r="H179" s="96">
        <v>-5553.5859976186821</v>
      </c>
      <c r="I179" s="96">
        <v>-5553.5859976186821</v>
      </c>
      <c r="J179" s="96">
        <v>-5553.5859976186821</v>
      </c>
      <c r="K179" s="96">
        <v>-5613.7315788202159</v>
      </c>
      <c r="L179" s="96">
        <v>-5613.7315788202159</v>
      </c>
      <c r="M179" s="96">
        <v>-5672.783062776155</v>
      </c>
      <c r="N179" s="96">
        <v>-5749.5956381906071</v>
      </c>
      <c r="O179" s="96">
        <v>-5749.5956381906071</v>
      </c>
      <c r="P179" s="96">
        <v>-5749.5956381906071</v>
      </c>
      <c r="Q179" s="96">
        <v>-5873.1291359137422</v>
      </c>
      <c r="R179" s="96">
        <v>-5873.1291359137422</v>
      </c>
      <c r="S179" s="96">
        <v>-5873.1291359137422</v>
      </c>
      <c r="T179" s="96">
        <v>-5963.6670677508209</v>
      </c>
      <c r="U179" s="96">
        <v>-5963.6670677508209</v>
      </c>
      <c r="W179" s="96">
        <v>-5963.6670677508209</v>
      </c>
      <c r="X179" s="96">
        <v>-6124.6005367205626</v>
      </c>
      <c r="Y179" s="96">
        <v>-6141.1978084666689</v>
      </c>
      <c r="Z179" s="96">
        <v>-6156.8693975700344</v>
      </c>
      <c r="AA179" s="96">
        <v>-6173.4376114642173</v>
      </c>
      <c r="AB179" s="96">
        <v>-6191.8755870166024</v>
      </c>
      <c r="AC179" s="96">
        <v>-6209.9824131468358</v>
      </c>
      <c r="AD179" s="96">
        <v>-6227.713675927529</v>
      </c>
      <c r="AE179" s="96">
        <v>-6245.0424399116255</v>
      </c>
      <c r="AF179" s="96">
        <v>-6262.0077135543643</v>
      </c>
      <c r="AG179" s="96">
        <v>-6278.6243021525352</v>
      </c>
      <c r="AH179" s="96">
        <v>-6294.8785486211527</v>
      </c>
      <c r="AI179" s="96">
        <v>-6311.8034661802067</v>
      </c>
      <c r="AJ179" s="96">
        <v>-6328.0258394331931</v>
      </c>
      <c r="AK179" s="96">
        <v>-6343.8705301167238</v>
      </c>
      <c r="AL179" s="96">
        <v>-6359.6378469235124</v>
      </c>
      <c r="AM179" s="96">
        <v>-6378.4959970751006</v>
      </c>
      <c r="AN179" s="96">
        <v>-6395.8336580983378</v>
      </c>
      <c r="AO179" s="96">
        <v>-6412.991088415436</v>
      </c>
      <c r="AP179" s="96">
        <v>-6429.8753073821581</v>
      </c>
      <c r="AQ179" s="96">
        <v>-6446.8346921039292</v>
      </c>
      <c r="AR179" s="96">
        <v>-6463.5672333514858</v>
      </c>
      <c r="AS179" s="96">
        <v>-6480.0494359175927</v>
      </c>
      <c r="BM179" s="47"/>
    </row>
    <row r="180" spans="1:65" ht="15" x14ac:dyDescent="0.25">
      <c r="A180" s="91" t="s">
        <v>288</v>
      </c>
      <c r="B180" s="91" t="s">
        <v>279</v>
      </c>
      <c r="C180" s="96">
        <v>-11715.385850855349</v>
      </c>
      <c r="D180" s="96">
        <v>-11715.385850855349</v>
      </c>
      <c r="E180" s="96">
        <v>-11854.744998889186</v>
      </c>
      <c r="F180" s="96">
        <v>-11854.744998889186</v>
      </c>
      <c r="G180" s="96">
        <v>-11854.744998889186</v>
      </c>
      <c r="H180" s="96">
        <v>-11984.954031063337</v>
      </c>
      <c r="I180" s="96">
        <v>-11984.954031063337</v>
      </c>
      <c r="J180" s="96">
        <v>-11984.954031063337</v>
      </c>
      <c r="K180" s="96">
        <v>-12114.751611614185</v>
      </c>
      <c r="L180" s="96">
        <v>-12114.751611614185</v>
      </c>
      <c r="M180" s="96">
        <v>-12242.188068163427</v>
      </c>
      <c r="N180" s="96">
        <v>-12407.953968924579</v>
      </c>
      <c r="O180" s="96">
        <v>-12407.953968924579</v>
      </c>
      <c r="P180" s="96">
        <v>-12407.953968924579</v>
      </c>
      <c r="Q180" s="96">
        <v>-12674.546273814265</v>
      </c>
      <c r="R180" s="96">
        <v>-12674.546273814265</v>
      </c>
      <c r="S180" s="96">
        <v>-12674.546273814265</v>
      </c>
      <c r="T180" s="96">
        <v>-12869.932273346856</v>
      </c>
      <c r="U180" s="96">
        <v>-12869.932273346856</v>
      </c>
      <c r="W180" s="96">
        <v>-12869.932273346856</v>
      </c>
      <c r="X180" s="96">
        <v>-13217.235840535508</v>
      </c>
      <c r="Y180" s="96">
        <v>-13253.053695702141</v>
      </c>
      <c r="Z180" s="96">
        <v>-13286.873875146212</v>
      </c>
      <c r="AA180" s="96">
        <v>-13322.629021817886</v>
      </c>
      <c r="AB180" s="96">
        <v>-13362.419220351943</v>
      </c>
      <c r="AC180" s="96">
        <v>-13401.494779623441</v>
      </c>
      <c r="AD180" s="96">
        <v>-13439.759851854325</v>
      </c>
      <c r="AE180" s="96">
        <v>-13477.156308819896</v>
      </c>
      <c r="AF180" s="96">
        <v>-13513.768332982268</v>
      </c>
      <c r="AG180" s="96">
        <v>-13549.627875012871</v>
      </c>
      <c r="AH180" s="96">
        <v>-13584.705462146569</v>
      </c>
      <c r="AI180" s="96">
        <v>-13621.230395588094</v>
      </c>
      <c r="AJ180" s="96">
        <v>-13656.239198512036</v>
      </c>
      <c r="AK180" s="96">
        <v>-13690.432940998413</v>
      </c>
      <c r="AL180" s="96">
        <v>-13724.459706263882</v>
      </c>
      <c r="AM180" s="96">
        <v>-13765.156665449278</v>
      </c>
      <c r="AN180" s="96">
        <v>-13802.572322730673</v>
      </c>
      <c r="AO180" s="96">
        <v>-13839.599031910971</v>
      </c>
      <c r="AP180" s="96">
        <v>-13876.036135478529</v>
      </c>
      <c r="AQ180" s="96">
        <v>-13912.635451014959</v>
      </c>
      <c r="AR180" s="96">
        <v>-13948.74522544914</v>
      </c>
      <c r="AS180" s="96">
        <v>-13984.314754789311</v>
      </c>
      <c r="BM180" s="47"/>
    </row>
    <row r="181" spans="1:65" ht="15" x14ac:dyDescent="0.25">
      <c r="A181" s="91" t="s">
        <v>288</v>
      </c>
      <c r="B181" s="91" t="s">
        <v>280</v>
      </c>
      <c r="C181" s="96">
        <v>8874.3011590934257</v>
      </c>
      <c r="D181" s="96">
        <v>8874.3011590934257</v>
      </c>
      <c r="E181" s="96">
        <v>8979.8644810933292</v>
      </c>
      <c r="F181" s="96">
        <v>8979.8644810933292</v>
      </c>
      <c r="G181" s="96">
        <v>8979.8644810933292</v>
      </c>
      <c r="H181" s="96">
        <v>9078.496671262561</v>
      </c>
      <c r="I181" s="96">
        <v>9078.496671262561</v>
      </c>
      <c r="J181" s="96">
        <v>9078.496671262561</v>
      </c>
      <c r="K181" s="96">
        <v>9176.8171904664432</v>
      </c>
      <c r="L181" s="96">
        <v>9176.8171904664432</v>
      </c>
      <c r="M181" s="96">
        <v>9273.3491791233191</v>
      </c>
      <c r="N181" s="96">
        <v>9398.9153827456666</v>
      </c>
      <c r="O181" s="96">
        <v>9398.9153827456666</v>
      </c>
      <c r="P181" s="96">
        <v>9398.9153827456666</v>
      </c>
      <c r="Q181" s="96">
        <v>9600.8566956828909</v>
      </c>
      <c r="R181" s="96">
        <v>9600.8566956828909</v>
      </c>
      <c r="S181" s="96">
        <v>9600.8566956828909</v>
      </c>
      <c r="T181" s="96">
        <v>9748.8598621339661</v>
      </c>
      <c r="U181" s="96">
        <v>9748.8598621339661</v>
      </c>
      <c r="W181" s="96">
        <v>9748.8598621339661</v>
      </c>
      <c r="X181" s="96">
        <v>10011.939242369188</v>
      </c>
      <c r="Y181" s="96">
        <v>10039.070950847941</v>
      </c>
      <c r="Z181" s="96">
        <v>10064.689437636351</v>
      </c>
      <c r="AA181" s="96">
        <v>10091.773644984829</v>
      </c>
      <c r="AB181" s="96">
        <v>10121.91436842891</v>
      </c>
      <c r="AC181" s="96">
        <v>10151.513758952609</v>
      </c>
      <c r="AD181" s="96">
        <v>10180.499212711824</v>
      </c>
      <c r="AE181" s="96">
        <v>10208.82669809049</v>
      </c>
      <c r="AF181" s="96">
        <v>10236.559982559067</v>
      </c>
      <c r="AG181" s="96">
        <v>10263.723268468553</v>
      </c>
      <c r="AH181" s="96">
        <v>10290.294230460049</v>
      </c>
      <c r="AI181" s="96">
        <v>10317.961544477901</v>
      </c>
      <c r="AJ181" s="96">
        <v>10344.480403038904</v>
      </c>
      <c r="AK181" s="96">
        <v>10370.381860527687</v>
      </c>
      <c r="AL181" s="96">
        <v>10396.156834248548</v>
      </c>
      <c r="AM181" s="96">
        <v>10426.984420865696</v>
      </c>
      <c r="AN181" s="96">
        <v>10455.326450313773</v>
      </c>
      <c r="AO181" s="96">
        <v>10483.373855015525</v>
      </c>
      <c r="AP181" s="96">
        <v>10510.974638680707</v>
      </c>
      <c r="AQ181" s="96">
        <v>10538.69829647754</v>
      </c>
      <c r="AR181" s="96">
        <v>10566.051131219423</v>
      </c>
      <c r="AS181" s="96">
        <v>10592.99473508108</v>
      </c>
      <c r="BM181" s="47"/>
    </row>
    <row r="182" spans="1:65" ht="15" x14ac:dyDescent="0.25">
      <c r="A182" s="91" t="s">
        <v>288</v>
      </c>
      <c r="B182" s="91" t="s">
        <v>282</v>
      </c>
      <c r="C182" s="96">
        <v>-75488.320296081904</v>
      </c>
      <c r="D182" s="96">
        <v>-75488.320296081904</v>
      </c>
      <c r="E182" s="96">
        <v>-76386.283721008222</v>
      </c>
      <c r="F182" s="96">
        <v>-76386.283721008222</v>
      </c>
      <c r="G182" s="96">
        <v>-76386.283721008222</v>
      </c>
      <c r="H182" s="96">
        <v>-77225.28819353164</v>
      </c>
      <c r="I182" s="96">
        <v>-77225.28819353164</v>
      </c>
      <c r="J182" s="96">
        <v>-77225.28819353164</v>
      </c>
      <c r="K182" s="96">
        <v>-78061.641469387556</v>
      </c>
      <c r="L182" s="96">
        <v>-78061.641469387556</v>
      </c>
      <c r="M182" s="96">
        <v>-78882.780796069172</v>
      </c>
      <c r="N182" s="96">
        <v>-79950.896654149343</v>
      </c>
      <c r="O182" s="96">
        <v>-79950.896654149343</v>
      </c>
      <c r="P182" s="96">
        <v>-79950.896654149343</v>
      </c>
      <c r="Q182" s="96">
        <v>-81668.689440164497</v>
      </c>
      <c r="R182" s="96">
        <v>-81668.689440164497</v>
      </c>
      <c r="S182" s="96">
        <v>-81668.689440164497</v>
      </c>
      <c r="T182" s="96">
        <v>-82927.662990148718</v>
      </c>
      <c r="U182" s="96">
        <v>-82927.662990148718</v>
      </c>
      <c r="W182" s="96">
        <v>-82927.662990148718</v>
      </c>
      <c r="X182" s="96">
        <v>-85165.52039012454</v>
      </c>
      <c r="Y182" s="96">
        <v>-85396.313447865803</v>
      </c>
      <c r="Z182" s="96">
        <v>-85614.234442602698</v>
      </c>
      <c r="AA182" s="96">
        <v>-85844.623436917173</v>
      </c>
      <c r="AB182" s="96">
        <v>-86101.012367663687</v>
      </c>
      <c r="AC182" s="96">
        <v>-86352.796506196348</v>
      </c>
      <c r="AD182" s="96">
        <v>-86599.35825546275</v>
      </c>
      <c r="AE182" s="96">
        <v>-86840.323065098069</v>
      </c>
      <c r="AF182" s="96">
        <v>-87076.233366460889</v>
      </c>
      <c r="AG182" s="96">
        <v>-87307.295034334107</v>
      </c>
      <c r="AH182" s="96">
        <v>-87533.318160373019</v>
      </c>
      <c r="AI182" s="96">
        <v>-87768.667290954632</v>
      </c>
      <c r="AJ182" s="96">
        <v>-87994.24720457838</v>
      </c>
      <c r="AK182" s="96">
        <v>-88214.575260162223</v>
      </c>
      <c r="AL182" s="96">
        <v>-88433.827394722684</v>
      </c>
      <c r="AM182" s="96">
        <v>-88696.059055649108</v>
      </c>
      <c r="AN182" s="96">
        <v>-88937.14758289895</v>
      </c>
      <c r="AO182" s="96">
        <v>-89175.729915371427</v>
      </c>
      <c r="AP182" s="96">
        <v>-89410.513112424087</v>
      </c>
      <c r="AQ182" s="96">
        <v>-89646.341525504453</v>
      </c>
      <c r="AR182" s="96">
        <v>-89879.01557081622</v>
      </c>
      <c r="AS182" s="96">
        <v>-90108.20853618627</v>
      </c>
      <c r="BM182" s="47"/>
    </row>
    <row r="183" spans="1:65" ht="15" x14ac:dyDescent="0.25">
      <c r="A183" s="91" t="s">
        <v>288</v>
      </c>
      <c r="B183" s="91" t="s">
        <v>285</v>
      </c>
      <c r="C183" s="96">
        <v>735344.77258544683</v>
      </c>
      <c r="D183" s="96">
        <v>735344.77258544683</v>
      </c>
      <c r="E183" s="96">
        <v>744091.98947810777</v>
      </c>
      <c r="F183" s="96">
        <v>744091.98947810777</v>
      </c>
      <c r="G183" s="96">
        <v>744091.98947810777</v>
      </c>
      <c r="H183" s="96">
        <v>752264.87702714931</v>
      </c>
      <c r="I183" s="96">
        <v>752264.87702714931</v>
      </c>
      <c r="J183" s="96">
        <v>752264.87702714931</v>
      </c>
      <c r="K183" s="96">
        <v>760411.93881131883</v>
      </c>
      <c r="L183" s="96">
        <v>760411.93881131883</v>
      </c>
      <c r="M183" s="96">
        <v>768410.79888757097</v>
      </c>
      <c r="N183" s="96">
        <v>778815.50003437384</v>
      </c>
      <c r="O183" s="96">
        <v>778815.50003437384</v>
      </c>
      <c r="P183" s="96">
        <v>778815.50003437384</v>
      </c>
      <c r="Q183" s="96">
        <v>795548.8164020821</v>
      </c>
      <c r="R183" s="96">
        <v>795548.8164020821</v>
      </c>
      <c r="S183" s="96">
        <v>795548.8164020821</v>
      </c>
      <c r="T183" s="96">
        <v>807812.69530643628</v>
      </c>
      <c r="U183" s="96">
        <v>807812.69530643628</v>
      </c>
      <c r="W183" s="96">
        <v>807812.69530643628</v>
      </c>
      <c r="X183" s="96">
        <v>829612.05094727559</v>
      </c>
      <c r="Y183" s="96">
        <v>831860.24600438366</v>
      </c>
      <c r="Z183" s="96">
        <v>833983.0520714398</v>
      </c>
      <c r="AA183" s="96">
        <v>836227.31107688451</v>
      </c>
      <c r="AB183" s="96">
        <v>838724.83995597134</v>
      </c>
      <c r="AC183" s="96">
        <v>841177.51275838271</v>
      </c>
      <c r="AD183" s="96">
        <v>843579.31336450879</v>
      </c>
      <c r="AE183" s="96">
        <v>845926.59321452258</v>
      </c>
      <c r="AF183" s="96">
        <v>848224.63622602157</v>
      </c>
      <c r="AG183" s="96">
        <v>850475.44786084164</v>
      </c>
      <c r="AH183" s="96">
        <v>852677.17818898044</v>
      </c>
      <c r="AI183" s="96">
        <v>854969.75473892782</v>
      </c>
      <c r="AJ183" s="96">
        <v>857167.16765834216</v>
      </c>
      <c r="AK183" s="96">
        <v>859313.42132105492</v>
      </c>
      <c r="AL183" s="96">
        <v>861449.19425115676</v>
      </c>
      <c r="AM183" s="96">
        <v>864003.63817456539</v>
      </c>
      <c r="AN183" s="96">
        <v>866352.12317924097</v>
      </c>
      <c r="AO183" s="96">
        <v>868676.1949075131</v>
      </c>
      <c r="AP183" s="96">
        <v>870963.25860116025</v>
      </c>
      <c r="AQ183" s="96">
        <v>873260.50392474933</v>
      </c>
      <c r="AR183" s="96">
        <v>875527.02200682135</v>
      </c>
      <c r="AS183" s="96">
        <v>877759.63028764131</v>
      </c>
      <c r="BM183" s="47"/>
    </row>
    <row r="184" spans="1:65" ht="15" x14ac:dyDescent="0.25">
      <c r="A184" s="97" t="s">
        <v>289</v>
      </c>
      <c r="B184" s="91"/>
      <c r="C184" s="98">
        <f>SUM(C161:C183)</f>
        <v>-70163338.460000008</v>
      </c>
      <c r="D184" s="98">
        <f t="shared" ref="D184:AS184" si="12">SUM(D161:D183)</f>
        <v>-70163338.460000008</v>
      </c>
      <c r="E184" s="98">
        <f t="shared" si="12"/>
        <v>-70997959.11999999</v>
      </c>
      <c r="F184" s="98">
        <f t="shared" si="12"/>
        <v>-70997959.11999999</v>
      </c>
      <c r="G184" s="98">
        <f t="shared" si="12"/>
        <v>-70997959.11999999</v>
      </c>
      <c r="H184" s="98">
        <f t="shared" si="12"/>
        <v>-71777779.819999978</v>
      </c>
      <c r="I184" s="98">
        <f t="shared" si="12"/>
        <v>-71777779.819999978</v>
      </c>
      <c r="J184" s="98">
        <f t="shared" si="12"/>
        <v>-71777779.819999978</v>
      </c>
      <c r="K184" s="98">
        <f t="shared" si="12"/>
        <v>-72555136.340000018</v>
      </c>
      <c r="L184" s="98">
        <f t="shared" si="12"/>
        <v>-72555136.340000018</v>
      </c>
      <c r="M184" s="98">
        <f t="shared" si="12"/>
        <v>-73318352.109999999</v>
      </c>
      <c r="N184" s="98">
        <f t="shared" si="12"/>
        <v>-74311122.570000023</v>
      </c>
      <c r="O184" s="98">
        <f t="shared" si="12"/>
        <v>-74311122.570000023</v>
      </c>
      <c r="P184" s="98">
        <f t="shared" si="12"/>
        <v>-74311122.570000023</v>
      </c>
      <c r="Q184" s="98">
        <f t="shared" si="12"/>
        <v>-75907741.439999998</v>
      </c>
      <c r="R184" s="98">
        <f t="shared" si="12"/>
        <v>-75907741.439999998</v>
      </c>
      <c r="S184" s="98">
        <f t="shared" si="12"/>
        <v>-75907741.439999998</v>
      </c>
      <c r="T184" s="98">
        <f t="shared" si="12"/>
        <v>-77077906.400000006</v>
      </c>
      <c r="U184" s="98">
        <f t="shared" si="12"/>
        <v>-77077906.400000006</v>
      </c>
      <c r="V184" s="91"/>
      <c r="W184" s="98">
        <f t="shared" si="12"/>
        <v>-77077906.400000006</v>
      </c>
      <c r="X184" s="98">
        <f t="shared" si="12"/>
        <v>-79157904.27998817</v>
      </c>
      <c r="Y184" s="98">
        <f t="shared" si="12"/>
        <v>-79372417.086221024</v>
      </c>
      <c r="Z184" s="98">
        <f t="shared" si="12"/>
        <v>-79574965.83086516</v>
      </c>
      <c r="AA184" s="98">
        <f t="shared" si="12"/>
        <v>-79789103.076496601</v>
      </c>
      <c r="AB184" s="98">
        <f t="shared" si="12"/>
        <v>-80027406.210740522</v>
      </c>
      <c r="AC184" s="98">
        <f t="shared" si="12"/>
        <v>-80261429.37699239</v>
      </c>
      <c r="AD184" s="98">
        <f t="shared" si="12"/>
        <v>-80490598.543788224</v>
      </c>
      <c r="AE184" s="98">
        <f t="shared" si="12"/>
        <v>-80714565.581723064</v>
      </c>
      <c r="AF184" s="98">
        <f t="shared" si="12"/>
        <v>-80933834.658790886</v>
      </c>
      <c r="AG184" s="98">
        <f t="shared" si="12"/>
        <v>-81148597.127269909</v>
      </c>
      <c r="AH184" s="98">
        <f t="shared" si="12"/>
        <v>-81358676.475039914</v>
      </c>
      <c r="AI184" s="98">
        <f t="shared" si="12"/>
        <v>-81577423.966578975</v>
      </c>
      <c r="AJ184" s="98">
        <f t="shared" si="12"/>
        <v>-81787091.366347313</v>
      </c>
      <c r="AK184" s="98">
        <f t="shared" si="12"/>
        <v>-81991877.376627207</v>
      </c>
      <c r="AL184" s="98">
        <f t="shared" si="12"/>
        <v>-82195663.36186181</v>
      </c>
      <c r="AM184" s="98">
        <f t="shared" si="12"/>
        <v>-82439397.077333853</v>
      </c>
      <c r="AN184" s="98">
        <f t="shared" si="12"/>
        <v>-82663479.105784178</v>
      </c>
      <c r="AO184" s="98">
        <f t="shared" si="12"/>
        <v>-82885231.727622703</v>
      </c>
      <c r="AP184" s="98">
        <f t="shared" si="12"/>
        <v>-83103453.206851751</v>
      </c>
      <c r="AQ184" s="98">
        <f t="shared" si="12"/>
        <v>-83322646.172075316</v>
      </c>
      <c r="AR184" s="98">
        <f t="shared" si="12"/>
        <v>-83538907.28012532</v>
      </c>
      <c r="AS184" s="98">
        <f t="shared" si="12"/>
        <v>-83751932.86526005</v>
      </c>
      <c r="BM184" s="47"/>
    </row>
    <row r="185" spans="1:65" ht="15" x14ac:dyDescent="0.25">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row>
    <row r="186" spans="1:65" ht="15" x14ac:dyDescent="0.25">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row>
    <row r="187" spans="1:65" ht="15" x14ac:dyDescent="0.25">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row>
    <row r="188" spans="1:65" x14ac:dyDescent="0.2">
      <c r="A188" s="55" t="str">
        <f>A184</f>
        <v>DEK Gas Tax Total</v>
      </c>
      <c r="C188" s="75">
        <f>C184</f>
        <v>-70163338.460000008</v>
      </c>
      <c r="D188" s="75">
        <f>D184</f>
        <v>-70163338.460000008</v>
      </c>
      <c r="E188" s="75">
        <f>E184</f>
        <v>-70997959.11999999</v>
      </c>
      <c r="F188" s="75">
        <f t="shared" ref="F188:U188" si="13">F184</f>
        <v>-70997959.11999999</v>
      </c>
      <c r="G188" s="75">
        <f t="shared" si="13"/>
        <v>-70997959.11999999</v>
      </c>
      <c r="H188" s="75">
        <f t="shared" si="13"/>
        <v>-71777779.819999978</v>
      </c>
      <c r="I188" s="75">
        <f t="shared" si="13"/>
        <v>-71777779.819999978</v>
      </c>
      <c r="J188" s="75">
        <f t="shared" si="13"/>
        <v>-71777779.819999978</v>
      </c>
      <c r="K188" s="75">
        <f t="shared" si="13"/>
        <v>-72555136.340000018</v>
      </c>
      <c r="L188" s="75">
        <f t="shared" si="13"/>
        <v>-72555136.340000018</v>
      </c>
      <c r="M188" s="75">
        <f t="shared" si="13"/>
        <v>-73318352.109999999</v>
      </c>
      <c r="N188" s="75">
        <f t="shared" si="13"/>
        <v>-74311122.570000023</v>
      </c>
      <c r="O188" s="75">
        <f t="shared" si="13"/>
        <v>-74311122.570000023</v>
      </c>
      <c r="P188" s="75">
        <f t="shared" si="13"/>
        <v>-74311122.570000023</v>
      </c>
      <c r="Q188" s="75">
        <f t="shared" si="13"/>
        <v>-75907741.439999998</v>
      </c>
      <c r="R188" s="75">
        <f t="shared" si="13"/>
        <v>-75907741.439999998</v>
      </c>
      <c r="S188" s="75">
        <f t="shared" si="13"/>
        <v>-75907741.439999998</v>
      </c>
      <c r="T188" s="75">
        <f t="shared" si="13"/>
        <v>-77077906.400000006</v>
      </c>
      <c r="U188" s="75">
        <f t="shared" si="13"/>
        <v>-77077906.400000006</v>
      </c>
    </row>
    <row r="189" spans="1:65" x14ac:dyDescent="0.2">
      <c r="A189" s="55" t="s">
        <v>296</v>
      </c>
      <c r="C189" s="75">
        <v>-566271.38</v>
      </c>
      <c r="D189" s="75">
        <v>-566271.38</v>
      </c>
      <c r="E189" s="75">
        <v>-561189.03</v>
      </c>
      <c r="F189" s="75">
        <v>-561189.03</v>
      </c>
      <c r="G189" s="75">
        <v>-561189.03</v>
      </c>
      <c r="H189" s="75">
        <v>-556274.26</v>
      </c>
      <c r="I189" s="75">
        <v>-556274.26</v>
      </c>
      <c r="J189" s="75">
        <v>-556274.26</v>
      </c>
      <c r="K189" s="75">
        <v>-551359.49</v>
      </c>
      <c r="L189" s="75">
        <v>-551359.49</v>
      </c>
      <c r="M189" s="75">
        <v>-548082.99</v>
      </c>
      <c r="N189" s="75">
        <v>-1013745.25</v>
      </c>
      <c r="O189" s="75">
        <v>-1013745.25</v>
      </c>
      <c r="P189" s="75">
        <v>-1013745.25</v>
      </c>
      <c r="Q189" s="75">
        <v>-1005042.5199999999</v>
      </c>
      <c r="R189" s="75">
        <v>-1005042.5199999999</v>
      </c>
      <c r="S189" s="75">
        <v>-1005042.5199999999</v>
      </c>
      <c r="T189" s="75">
        <v>-996445.41999999993</v>
      </c>
      <c r="U189" s="75">
        <v>-996445.41999999993</v>
      </c>
    </row>
    <row r="190" spans="1:65" x14ac:dyDescent="0.2">
      <c r="A190" s="55" t="s">
        <v>297</v>
      </c>
      <c r="C190" s="90">
        <v>-1753723.9300000006</v>
      </c>
      <c r="D190" s="90">
        <v>-1753723.9300000006</v>
      </c>
      <c r="E190" s="90">
        <v>-1861377.9299999997</v>
      </c>
      <c r="F190" s="90">
        <v>-1861377.9299999997</v>
      </c>
      <c r="G190" s="90">
        <v>-1861377.9299999997</v>
      </c>
      <c r="H190" s="90">
        <v>-1908759.6300000008</v>
      </c>
      <c r="I190" s="90">
        <v>-1908759.6300000008</v>
      </c>
      <c r="J190" s="90">
        <v>-1908759.6300000008</v>
      </c>
      <c r="K190" s="90">
        <v>-1956141.1600000001</v>
      </c>
      <c r="L190" s="90">
        <v>-1956141.1600000001</v>
      </c>
      <c r="M190" s="90">
        <v>-2256857.709999999</v>
      </c>
      <c r="N190" s="90">
        <v>-2333514.209999999</v>
      </c>
      <c r="O190" s="90">
        <v>-2333514.209999999</v>
      </c>
      <c r="P190" s="90">
        <v>-2333514.209999999</v>
      </c>
      <c r="Q190" s="90">
        <v>-2718327.9399999995</v>
      </c>
      <c r="R190" s="90">
        <v>-2718327.9399999995</v>
      </c>
      <c r="S190" s="90">
        <v>-2718327.9399999995</v>
      </c>
      <c r="T190" s="90">
        <v>-2510536.6100000003</v>
      </c>
      <c r="U190" s="90">
        <v>-2510536.6100000003</v>
      </c>
    </row>
    <row r="191" spans="1:65" x14ac:dyDescent="0.2">
      <c r="A191" s="55" t="s">
        <v>290</v>
      </c>
      <c r="C191" s="75">
        <f>C188-SUM(C189:C190)</f>
        <v>-67843343.150000006</v>
      </c>
      <c r="D191" s="75">
        <f>D188-SUM(D189:D190)</f>
        <v>-67843343.150000006</v>
      </c>
      <c r="E191" s="75">
        <f>E188-SUM(E189:E190)</f>
        <v>-68575392.159999996</v>
      </c>
      <c r="F191" s="75">
        <f t="shared" ref="F191:U191" si="14">F188-SUM(F189:F190)</f>
        <v>-68575392.159999996</v>
      </c>
      <c r="G191" s="75">
        <f t="shared" si="14"/>
        <v>-68575392.159999996</v>
      </c>
      <c r="H191" s="75">
        <f t="shared" si="14"/>
        <v>-69312745.929999977</v>
      </c>
      <c r="I191" s="75">
        <f t="shared" si="14"/>
        <v>-69312745.929999977</v>
      </c>
      <c r="J191" s="75">
        <f t="shared" si="14"/>
        <v>-69312745.929999977</v>
      </c>
      <c r="K191" s="75">
        <f t="shared" si="14"/>
        <v>-70047635.690000013</v>
      </c>
      <c r="L191" s="75">
        <f t="shared" si="14"/>
        <v>-70047635.690000013</v>
      </c>
      <c r="M191" s="75">
        <f t="shared" si="14"/>
        <v>-70513411.409999996</v>
      </c>
      <c r="N191" s="75">
        <f t="shared" si="14"/>
        <v>-70963863.110000029</v>
      </c>
      <c r="O191" s="75">
        <f t="shared" si="14"/>
        <v>-70963863.110000029</v>
      </c>
      <c r="P191" s="75">
        <f t="shared" si="14"/>
        <v>-70963863.110000029</v>
      </c>
      <c r="Q191" s="75">
        <f t="shared" si="14"/>
        <v>-72184370.980000004</v>
      </c>
      <c r="R191" s="75">
        <f t="shared" si="14"/>
        <v>-72184370.980000004</v>
      </c>
      <c r="S191" s="75">
        <f t="shared" si="14"/>
        <v>-72184370.980000004</v>
      </c>
      <c r="T191" s="75">
        <f t="shared" si="14"/>
        <v>-73570924.370000005</v>
      </c>
      <c r="U191" s="75">
        <f t="shared" si="14"/>
        <v>-73570924.370000005</v>
      </c>
    </row>
    <row r="192" spans="1:65" x14ac:dyDescent="0.2">
      <c r="A192" s="55"/>
      <c r="C192" s="75"/>
      <c r="D192" s="75"/>
      <c r="E192" s="75"/>
      <c r="F192" s="75"/>
      <c r="G192" s="75"/>
      <c r="H192" s="75"/>
      <c r="I192" s="75"/>
      <c r="J192" s="75"/>
      <c r="K192" s="75"/>
      <c r="L192" s="75"/>
      <c r="M192" s="75"/>
      <c r="N192" s="75"/>
      <c r="O192" s="75"/>
      <c r="P192" s="75"/>
      <c r="Q192" s="75"/>
      <c r="R192" s="75"/>
      <c r="S192" s="75"/>
      <c r="T192" s="75"/>
      <c r="U192" s="75"/>
    </row>
    <row r="193" spans="1:21" x14ac:dyDescent="0.2">
      <c r="A193" s="55" t="s">
        <v>291</v>
      </c>
      <c r="C193" s="75"/>
      <c r="D193" s="75"/>
      <c r="E193" s="75"/>
      <c r="F193" s="75"/>
      <c r="G193" s="75"/>
      <c r="H193" s="75"/>
      <c r="I193" s="75"/>
      <c r="J193" s="75"/>
      <c r="K193" s="75"/>
      <c r="L193" s="75"/>
      <c r="M193" s="75"/>
      <c r="N193" s="75"/>
      <c r="O193" s="75"/>
      <c r="P193" s="75"/>
      <c r="Q193" s="75"/>
      <c r="R193" s="75"/>
      <c r="S193" s="75"/>
      <c r="T193" s="75"/>
      <c r="U193" s="75"/>
    </row>
    <row r="194" spans="1:21" x14ac:dyDescent="0.2">
      <c r="A194" s="55" t="s">
        <v>287</v>
      </c>
      <c r="C194" s="75">
        <f t="shared" ref="C194:U194" si="15">C154</f>
        <v>-197236148.50999999</v>
      </c>
      <c r="D194" s="75">
        <f t="shared" si="15"/>
        <v>-197236148.50999999</v>
      </c>
      <c r="E194" s="75">
        <f t="shared" si="15"/>
        <v>-199473940.50999993</v>
      </c>
      <c r="F194" s="75">
        <f t="shared" si="15"/>
        <v>-199473940.50999993</v>
      </c>
      <c r="G194" s="75">
        <f t="shared" si="15"/>
        <v>-199473940.50999993</v>
      </c>
      <c r="H194" s="75">
        <f t="shared" si="15"/>
        <v>-201705263.21000001</v>
      </c>
      <c r="I194" s="75">
        <f t="shared" si="15"/>
        <v>-201705263.21000001</v>
      </c>
      <c r="J194" s="75">
        <f t="shared" si="15"/>
        <v>-201705263.21000001</v>
      </c>
      <c r="K194" s="75">
        <f t="shared" si="15"/>
        <v>-205037623.96000004</v>
      </c>
      <c r="L194" s="75">
        <f t="shared" si="15"/>
        <v>-205037623.91000006</v>
      </c>
      <c r="M194" s="75">
        <f t="shared" si="15"/>
        <v>-207130793.84000003</v>
      </c>
      <c r="N194" s="75">
        <f t="shared" si="15"/>
        <v>-210916636.52000001</v>
      </c>
      <c r="O194" s="75">
        <f t="shared" si="15"/>
        <v>-210916636.52000001</v>
      </c>
      <c r="P194" s="75">
        <f t="shared" si="15"/>
        <v>-210916636.52000001</v>
      </c>
      <c r="Q194" s="75">
        <f t="shared" si="15"/>
        <v>-214135016.48999998</v>
      </c>
      <c r="R194" s="75">
        <f t="shared" si="15"/>
        <v>-214135016.48999998</v>
      </c>
      <c r="S194" s="75">
        <f t="shared" si="15"/>
        <v>-214135016.48999998</v>
      </c>
      <c r="T194" s="75">
        <f t="shared" si="15"/>
        <v>-217115140.28999996</v>
      </c>
      <c r="U194" s="75">
        <f t="shared" si="15"/>
        <v>-217115140.28999996</v>
      </c>
    </row>
    <row r="195" spans="1:21" x14ac:dyDescent="0.2">
      <c r="A195" s="55" t="s">
        <v>290</v>
      </c>
      <c r="C195" s="90">
        <f>C191</f>
        <v>-67843343.150000006</v>
      </c>
      <c r="D195" s="90">
        <f>D191</f>
        <v>-67843343.150000006</v>
      </c>
      <c r="E195" s="90">
        <f>E191</f>
        <v>-68575392.159999996</v>
      </c>
      <c r="F195" s="90">
        <f t="shared" ref="F195:U195" si="16">F191</f>
        <v>-68575392.159999996</v>
      </c>
      <c r="G195" s="90">
        <f t="shared" si="16"/>
        <v>-68575392.159999996</v>
      </c>
      <c r="H195" s="90">
        <f t="shared" si="16"/>
        <v>-69312745.929999977</v>
      </c>
      <c r="I195" s="90">
        <f t="shared" si="16"/>
        <v>-69312745.929999977</v>
      </c>
      <c r="J195" s="90">
        <f t="shared" si="16"/>
        <v>-69312745.929999977</v>
      </c>
      <c r="K195" s="90">
        <f t="shared" si="16"/>
        <v>-70047635.690000013</v>
      </c>
      <c r="L195" s="90">
        <f t="shared" si="16"/>
        <v>-70047635.690000013</v>
      </c>
      <c r="M195" s="90">
        <f t="shared" si="16"/>
        <v>-70513411.409999996</v>
      </c>
      <c r="N195" s="90">
        <f t="shared" si="16"/>
        <v>-70963863.110000029</v>
      </c>
      <c r="O195" s="90">
        <f t="shared" si="16"/>
        <v>-70963863.110000029</v>
      </c>
      <c r="P195" s="90">
        <f t="shared" si="16"/>
        <v>-70963863.110000029</v>
      </c>
      <c r="Q195" s="90">
        <f t="shared" si="16"/>
        <v>-72184370.980000004</v>
      </c>
      <c r="R195" s="90">
        <f t="shared" si="16"/>
        <v>-72184370.980000004</v>
      </c>
      <c r="S195" s="90">
        <f t="shared" si="16"/>
        <v>-72184370.980000004</v>
      </c>
      <c r="T195" s="90">
        <f t="shared" si="16"/>
        <v>-73570924.370000005</v>
      </c>
      <c r="U195" s="90">
        <f t="shared" si="16"/>
        <v>-73570924.370000005</v>
      </c>
    </row>
    <row r="196" spans="1:21" x14ac:dyDescent="0.2">
      <c r="A196" s="55" t="s">
        <v>292</v>
      </c>
      <c r="C196" s="75">
        <f>SUM(C194:C195)</f>
        <v>-265079491.66</v>
      </c>
      <c r="D196" s="75">
        <f>SUM(D194:D195)</f>
        <v>-265079491.66</v>
      </c>
      <c r="E196" s="75">
        <f>SUM(E194:E195)</f>
        <v>-268049332.66999993</v>
      </c>
      <c r="F196" s="75">
        <f t="shared" ref="F196:U196" si="17">SUM(F194:F195)</f>
        <v>-268049332.66999993</v>
      </c>
      <c r="G196" s="75">
        <f t="shared" si="17"/>
        <v>-268049332.66999993</v>
      </c>
      <c r="H196" s="75">
        <f t="shared" si="17"/>
        <v>-271018009.13999999</v>
      </c>
      <c r="I196" s="75">
        <f t="shared" si="17"/>
        <v>-271018009.13999999</v>
      </c>
      <c r="J196" s="75">
        <f t="shared" si="17"/>
        <v>-271018009.13999999</v>
      </c>
      <c r="K196" s="75">
        <f t="shared" si="17"/>
        <v>-275085259.65000004</v>
      </c>
      <c r="L196" s="75">
        <f t="shared" si="17"/>
        <v>-275085259.60000008</v>
      </c>
      <c r="M196" s="75">
        <f t="shared" si="17"/>
        <v>-277644205.25</v>
      </c>
      <c r="N196" s="75">
        <f t="shared" si="17"/>
        <v>-281880499.63000005</v>
      </c>
      <c r="O196" s="75">
        <f t="shared" si="17"/>
        <v>-281880499.63000005</v>
      </c>
      <c r="P196" s="75">
        <f t="shared" si="17"/>
        <v>-281880499.63000005</v>
      </c>
      <c r="Q196" s="75">
        <f t="shared" si="17"/>
        <v>-286319387.46999997</v>
      </c>
      <c r="R196" s="75">
        <f t="shared" si="17"/>
        <v>-286319387.46999997</v>
      </c>
      <c r="S196" s="75">
        <f t="shared" si="17"/>
        <v>-286319387.46999997</v>
      </c>
      <c r="T196" s="75">
        <f t="shared" si="17"/>
        <v>-290686064.65999997</v>
      </c>
      <c r="U196" s="75">
        <f t="shared" si="17"/>
        <v>-290686064.65999997</v>
      </c>
    </row>
    <row r="197" spans="1:21" x14ac:dyDescent="0.2">
      <c r="C197" s="75"/>
      <c r="D197" s="75"/>
      <c r="E197" s="75"/>
      <c r="F197" s="75"/>
      <c r="G197" s="75"/>
      <c r="H197" s="75"/>
      <c r="I197" s="75"/>
      <c r="J197" s="75"/>
      <c r="K197" s="75"/>
      <c r="L197" s="75"/>
      <c r="M197" s="75"/>
      <c r="N197" s="75"/>
      <c r="O197" s="75"/>
      <c r="P197" s="75"/>
      <c r="Q197" s="75"/>
      <c r="R197" s="75"/>
      <c r="S197" s="75"/>
      <c r="T197" s="75"/>
      <c r="U197" s="75"/>
    </row>
    <row r="198" spans="1:21" x14ac:dyDescent="0.2">
      <c r="A198" t="s">
        <v>293</v>
      </c>
      <c r="C198" s="75">
        <f>SUM('136(a) WPB-6'!F29:F30,'136(a) WPB-6'!F53:F54,'136(a) WPB-6'!F73:F74)</f>
        <v>-265079491.66000003</v>
      </c>
      <c r="D198" s="75">
        <f>SUM('136(a) WPB-6'!G29:G30,'136(a) WPB-6'!G53:G54,'136(a) WPB-6'!G73:G74)</f>
        <v>-265079491.66000003</v>
      </c>
      <c r="E198" s="75">
        <f>SUM('136(a) WPB-6'!H29:H30,'136(a) WPB-6'!H53:H54,'136(a) WPB-6'!H73:H74)</f>
        <v>-268049332.66999996</v>
      </c>
      <c r="F198" s="75">
        <f>SUM('136(a) WPB-6'!I29:I30,'136(a) WPB-6'!I53:I54,'136(a) WPB-6'!I73:I74)</f>
        <v>-268049332.66999996</v>
      </c>
      <c r="G198" s="75">
        <f>SUM('136(a) WPB-6'!J29:J30,'136(a) WPB-6'!J53:J54,'136(a) WPB-6'!J73:J74)</f>
        <v>-268049332.66999996</v>
      </c>
      <c r="H198" s="75">
        <f>SUM('136(a) WPB-6'!K29:K30,'136(a) WPB-6'!K53:K54,'136(a) WPB-6'!K73:K74)</f>
        <v>-271018009.13999993</v>
      </c>
      <c r="I198" s="75">
        <f>SUM('136(a) WPB-6'!L29:L30,'136(a) WPB-6'!L53:L54,'136(a) WPB-6'!L73:L74)</f>
        <v>-271018009.13999993</v>
      </c>
      <c r="J198" s="75">
        <f>SUM('136(a) WPB-6'!N29:N30,'136(a) WPB-6'!N53:N54,'136(a) WPB-6'!N73:N74)</f>
        <v>-271018009.13999993</v>
      </c>
      <c r="K198" s="75">
        <f>SUM('136(a) WPB-6'!O29:O30,'136(a) WPB-6'!O53:O54,'136(a) WPB-6'!O73:O74)</f>
        <v>-275085259.64999998</v>
      </c>
      <c r="L198" s="75">
        <f>SUM('136(a) WPB-6'!P29:P30,'136(a) WPB-6'!P53:P54,'136(a) WPB-6'!P73:P74)</f>
        <v>-275085259.59999996</v>
      </c>
      <c r="M198" s="75">
        <f>SUM('136(a) WPB-6'!Q29:Q30,'136(a) WPB-6'!Q53:Q54,'136(a) WPB-6'!Q73:Q74)</f>
        <v>-277644205.25</v>
      </c>
      <c r="N198" s="75">
        <f>SUM('136(a) WPB-6'!R29:R30,'136(a) WPB-6'!R53:R54,'136(a) WPB-6'!R73:R74)</f>
        <v>-281880499.63</v>
      </c>
      <c r="O198" s="75">
        <f>SUM('136(a) WPB-6'!S29:S30,'136(a) WPB-6'!S53:S54,'136(a) WPB-6'!S73:S74)</f>
        <v>-281880499.63</v>
      </c>
      <c r="P198" s="75">
        <f>SUM('136(a) WPB-6'!T29:T30,'136(a) WPB-6'!T53:T54,'136(a) WPB-6'!T73:T74)</f>
        <v>-281880499.63</v>
      </c>
      <c r="Q198" s="75">
        <f>SUM('136(a) WPB-6'!U29:U30,'136(a) WPB-6'!U53:U54,'136(a) WPB-6'!U73:U74)</f>
        <v>-286319387.46999997</v>
      </c>
      <c r="R198" s="75">
        <f>SUM('136(a) WPB-6'!V29:V30,'136(a) WPB-6'!V53:V54,'136(a) WPB-6'!V73:V74)</f>
        <v>-286319387.46999997</v>
      </c>
      <c r="S198" s="75">
        <f>SUM('136(a) WPB-6'!W29:W30,'136(a) WPB-6'!W53:W54,'136(a) WPB-6'!W73:W74)</f>
        <v>-286319387.46999997</v>
      </c>
      <c r="T198" s="75">
        <f>SUM('136(a) WPB-6'!X29:X30,'136(a) WPB-6'!X53:X54,'136(a) WPB-6'!X73:X74)</f>
        <v>-290686063.68999994</v>
      </c>
      <c r="U198" s="75">
        <f>SUM('136(a) WPB-6'!Y29:Y30,'136(a) WPB-6'!Y53:Y54,'136(a) WPB-6'!Y73:Y74)</f>
        <v>-290686063.68999994</v>
      </c>
    </row>
    <row r="199" spans="1:21" x14ac:dyDescent="0.2">
      <c r="A199" s="32" t="s">
        <v>294</v>
      </c>
      <c r="C199" s="99">
        <f>C196-C198</f>
        <v>0</v>
      </c>
      <c r="D199" s="99">
        <f>D196-D198</f>
        <v>0</v>
      </c>
      <c r="E199" s="99">
        <f>E196-E198</f>
        <v>0</v>
      </c>
      <c r="F199" s="99">
        <f t="shared" ref="F199:U199" si="18">F196-F198</f>
        <v>0</v>
      </c>
      <c r="G199" s="99">
        <f t="shared" si="18"/>
        <v>0</v>
      </c>
      <c r="H199" s="99">
        <f t="shared" si="18"/>
        <v>0</v>
      </c>
      <c r="I199" s="99">
        <f t="shared" si="18"/>
        <v>0</v>
      </c>
      <c r="J199" s="99">
        <f t="shared" si="18"/>
        <v>0</v>
      </c>
      <c r="K199" s="99">
        <f t="shared" si="18"/>
        <v>0</v>
      </c>
      <c r="L199" s="99">
        <f t="shared" si="18"/>
        <v>0</v>
      </c>
      <c r="M199" s="99">
        <f t="shared" si="18"/>
        <v>0</v>
      </c>
      <c r="N199" s="99">
        <f t="shared" si="18"/>
        <v>0</v>
      </c>
      <c r="O199" s="99">
        <f t="shared" si="18"/>
        <v>0</v>
      </c>
      <c r="P199" s="99">
        <f t="shared" si="18"/>
        <v>0</v>
      </c>
      <c r="Q199" s="99">
        <f t="shared" si="18"/>
        <v>0</v>
      </c>
      <c r="R199" s="99">
        <f t="shared" si="18"/>
        <v>0</v>
      </c>
      <c r="S199" s="99">
        <f t="shared" si="18"/>
        <v>0</v>
      </c>
      <c r="T199" s="99">
        <f t="shared" si="18"/>
        <v>-0.97000002861022949</v>
      </c>
      <c r="U199" s="99">
        <f t="shared" si="18"/>
        <v>-0.97000002861022949</v>
      </c>
    </row>
    <row r="201" spans="1:21" ht="101.45" customHeight="1" x14ac:dyDescent="0.2">
      <c r="A201" s="107" t="s">
        <v>295</v>
      </c>
      <c r="B201" s="107"/>
      <c r="C201" s="107"/>
    </row>
  </sheetData>
  <autoFilter ref="A12:AS102" xr:uid="{26A56FF1-BEEC-42B7-B8D9-2D44A2CA215A}"/>
  <mergeCells count="1">
    <mergeCell ref="A201:C201"/>
  </mergeCells>
  <pageMargins left="0.7" right="0.7" top="0.75" bottom="0.75" header="0.3" footer="0.3"/>
  <pageSetup scale="26" fitToWidth="2" fitToHeight="2" orientation="landscape" r:id="rId1"/>
  <headerFooter alignWithMargins="0">
    <oddHeader xml:space="preserve">&amp;L&amp;"Arial,Bold"Duke Energy Corporation&amp;R&amp;"Times New Roman,Bold"KyPSC Case No. 2022-00372
AG-DR-01-136 Attachment
Page &amp;P of &amp;N
</oddHeader>
    <oddFooter>&amp;L&amp;"Arial,Bold"&amp;10&amp;R&amp;"Arial,Bold"&amp;10&amp;P of &amp;N</oddFooter>
  </headerFooter>
  <rowBreaks count="1" manualBreakCount="1">
    <brk id="104" max="45" man="1"/>
  </rowBreaks>
  <colBreaks count="1" manualBreakCount="1">
    <brk id="23" max="20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5ba878c6-b33b-4b7d-8b1a-66240161f50d">Panizza</Witness>
  </documentManagement>
</p:properties>
</file>

<file path=customXml/itemProps1.xml><?xml version="1.0" encoding="utf-8"?>
<ds:datastoreItem xmlns:ds="http://schemas.openxmlformats.org/officeDocument/2006/customXml" ds:itemID="{B4586024-9165-47A5-9814-6D09F00307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2AC3F3-52C9-4B19-8A40-C242EC915657}">
  <ds:schemaRefs>
    <ds:schemaRef ds:uri="http://schemas.microsoft.com/sharepoint/v3/contenttype/forms"/>
  </ds:schemaRefs>
</ds:datastoreItem>
</file>

<file path=customXml/itemProps3.xml><?xml version="1.0" encoding="utf-8"?>
<ds:datastoreItem xmlns:ds="http://schemas.openxmlformats.org/officeDocument/2006/customXml" ds:itemID="{3BBF96D6-1C8C-43F7-9781-99ED443CFA16}">
  <ds:schemaRefs>
    <ds:schemaRef ds:uri="http://schemas.microsoft.com/office/infopath/2007/PartnerControls"/>
    <ds:schemaRef ds:uri="http://purl.org/dc/elements/1.1/"/>
    <ds:schemaRef ds:uri="http://schemas.microsoft.com/office/2006/documentManagement/types"/>
    <ds:schemaRef ds:uri="745fd72d-7e83-4669-aadd-86863736241e"/>
    <ds:schemaRef ds:uri="http://purl.org/dc/terms/"/>
    <ds:schemaRef ds:uri="http://schemas.openxmlformats.org/package/2006/metadata/core-properties"/>
    <ds:schemaRef ds:uri="http://purl.org/dc/dcmitype/"/>
    <ds:schemaRef ds:uri="5ba878c6-b33b-4b7d-8b1a-66240161f50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136(a) WPB-6</vt:lpstr>
      <vt:lpstr>136(b) ADIT by Month</vt:lpstr>
      <vt:lpstr>'136(a) WPB-6'!Print_Area</vt:lpstr>
      <vt:lpstr>'136(b) ADIT by Month'!Print_Area</vt:lpstr>
      <vt:lpstr>WPB_6a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ADIT Jan 2021-July 2022 and Accounts 190, 282, 283 Jan 2021-June 2024</dc:subject>
  <dc:creator/>
  <cp:lastModifiedBy/>
  <dcterms:created xsi:type="dcterms:W3CDTF">2023-01-20T05:05:23Z</dcterms:created>
  <dcterms:modified xsi:type="dcterms:W3CDTF">2023-01-25T23:17:13Z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0x0101005C6E46BEEC65514998BA1B34889D3D88</vt:lpwstr>
  </property>
  <property fmtid="{D5CDD505-2E9C-101B-9397-08002B2CF9AE}" pid="4" name="_dlc_DocIdItemGuid">
    <vt:lpwstr>84f4538e-e86a-40a1-8dfa-5755ac248dc8</vt:lpwstr>
  </property>
</Properties>
</file>