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AG 1st Set Data Requests/"/>
    </mc:Choice>
  </mc:AlternateContent>
  <xr:revisionPtr revIDLastSave="0" documentId="13_ncr:1_{CA4F4801-ACB7-4FA3-93DE-9AFA2FB7753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K 2021" sheetId="4" r:id="rId1"/>
  </sheets>
  <definedNames>
    <definedName name="_xlnm.Print_Area" localSheetId="0">'DEK 2021'!$A$1:$V$178</definedName>
    <definedName name="_xlnm.Print_Titles" localSheetId="0">'DEK 2021'!$1:$11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4" l="1"/>
  <c r="M131" i="4"/>
  <c r="M129" i="4"/>
  <c r="K109" i="4"/>
  <c r="K155" i="4"/>
  <c r="M155" i="4"/>
  <c r="M121" i="4" l="1"/>
  <c r="Q115" i="4" l="1"/>
  <c r="O47" i="4" l="1"/>
  <c r="M47" i="4"/>
  <c r="K47" i="4"/>
  <c r="Q47" i="4"/>
  <c r="M53" i="4"/>
  <c r="O53" i="4"/>
  <c r="Q53" i="4"/>
  <c r="K53" i="4"/>
  <c r="Q125" i="4" l="1"/>
  <c r="Q36" i="4" l="1"/>
  <c r="O36" i="4"/>
  <c r="M36" i="4"/>
  <c r="K36" i="4"/>
  <c r="Q118" i="4" l="1"/>
  <c r="Q117" i="4"/>
  <c r="Q124" i="4"/>
  <c r="Q127" i="4"/>
  <c r="Q116" i="4"/>
  <c r="Q119" i="4"/>
  <c r="Q126" i="4"/>
  <c r="M146" i="4"/>
  <c r="K146" i="4"/>
  <c r="Q109" i="4"/>
  <c r="O109" i="4"/>
  <c r="M109" i="4"/>
  <c r="Q96" i="4"/>
  <c r="O96" i="4"/>
  <c r="M96" i="4"/>
  <c r="K96" i="4"/>
  <c r="Q70" i="4"/>
  <c r="O70" i="4"/>
  <c r="M70" i="4"/>
  <c r="K70" i="4"/>
  <c r="Q57" i="4"/>
  <c r="O57" i="4"/>
  <c r="M57" i="4"/>
  <c r="K57" i="4"/>
  <c r="Q17" i="4"/>
  <c r="Q25" i="4" s="1"/>
  <c r="O17" i="4"/>
  <c r="M17" i="4"/>
  <c r="K17" i="4"/>
  <c r="Q129" i="4" l="1"/>
  <c r="Q121" i="4"/>
  <c r="O25" i="4"/>
  <c r="O134" i="4" s="1"/>
  <c r="M25" i="4"/>
  <c r="M134" i="4" s="1"/>
  <c r="K134" i="4"/>
  <c r="S17" i="4"/>
  <c r="S109" i="4"/>
  <c r="S96" i="4"/>
  <c r="S70" i="4"/>
  <c r="S57" i="4"/>
  <c r="U109" i="4"/>
  <c r="U96" i="4"/>
  <c r="U70" i="4"/>
  <c r="U57" i="4"/>
  <c r="K158" i="4" l="1"/>
  <c r="Q131" i="4"/>
  <c r="Q134" i="4" s="1"/>
  <c r="S25" i="4"/>
  <c r="O158" i="4"/>
  <c r="S36" i="4"/>
  <c r="U17" i="4"/>
  <c r="M158" i="4" l="1"/>
  <c r="S134" i="4"/>
  <c r="Q158" i="4"/>
  <c r="U36" i="4"/>
  <c r="U25" i="4"/>
</calcChain>
</file>

<file path=xl/sharedStrings.xml><?xml version="1.0" encoding="utf-8"?>
<sst xmlns="http://schemas.openxmlformats.org/spreadsheetml/2006/main" count="252" uniqueCount="174">
  <si>
    <t>NET</t>
  </si>
  <si>
    <t>CALCULATED</t>
  </si>
  <si>
    <t>COMPOSITE</t>
  </si>
  <si>
    <t>SURVIVOR</t>
  </si>
  <si>
    <t>SALVAGE</t>
  </si>
  <si>
    <t xml:space="preserve">   </t>
  </si>
  <si>
    <t>BOOK</t>
  </si>
  <si>
    <t>FUTURE</t>
  </si>
  <si>
    <t>ANNUAL ACCRUAL</t>
  </si>
  <si>
    <t>REMAINING</t>
  </si>
  <si>
    <t>ACCOUNT</t>
  </si>
  <si>
    <t>CURVE</t>
  </si>
  <si>
    <t>PERCENT</t>
  </si>
  <si>
    <t>RESERVE</t>
  </si>
  <si>
    <t>ACCRUALS</t>
  </si>
  <si>
    <t>RATE</t>
  </si>
  <si>
    <t>AMOUNT</t>
  </si>
  <si>
    <t>LIFE</t>
  </si>
  <si>
    <t>(1)</t>
  </si>
  <si>
    <t>(2)</t>
  </si>
  <si>
    <t>(3)</t>
  </si>
  <si>
    <t>(4)</t>
  </si>
  <si>
    <t>(5)</t>
  </si>
  <si>
    <t>(6)</t>
  </si>
  <si>
    <t xml:space="preserve">    </t>
  </si>
  <si>
    <t>*</t>
  </si>
  <si>
    <t>(7)</t>
  </si>
  <si>
    <t>STEAM PRODUCTION PLANT</t>
  </si>
  <si>
    <t>TOTAL STEAM PRODUCTION PLANT</t>
  </si>
  <si>
    <t>TOTAL DEPRECIABLE PLANT</t>
  </si>
  <si>
    <t>FUEL HOLDERS, PRODUCERS AND ACCESSORIES</t>
  </si>
  <si>
    <t>TRANSMISSION PLANT</t>
  </si>
  <si>
    <t>TOTAL TRANSMISSION PLANT</t>
  </si>
  <si>
    <t>DISTRIBUTION PLANT</t>
  </si>
  <si>
    <t>TOTAL DISTRIBUTION PLANT</t>
  </si>
  <si>
    <t>GENERAL PLANT</t>
  </si>
  <si>
    <t>TOTAL GENERAL PLANT</t>
  </si>
  <si>
    <t xml:space="preserve"> </t>
  </si>
  <si>
    <t>OTHER PRODUCTION PLANT</t>
  </si>
  <si>
    <t>TOTAL OTHER PRODUCTION PLANT</t>
  </si>
  <si>
    <t>COMMUNICATION EQUIPMENT</t>
  </si>
  <si>
    <t>MISCELLANEOUS INTANGIBLE PLANT</t>
  </si>
  <si>
    <t>CURVE SHOWN IS INTERIM SURVIVOR CURVE.  EACH FACILITY IN THE ACCOUNT IS ASSIGNED AN INDIVIDUAL PROBABLE RETIREMENT YEAR.</t>
  </si>
  <si>
    <t>LAND</t>
  </si>
  <si>
    <t>COMMON PLANT</t>
  </si>
  <si>
    <t>DUKE ENERGY KENTUCKY</t>
  </si>
  <si>
    <t xml:space="preserve">       </t>
  </si>
  <si>
    <t>TOTAL STRUCTURES AND IMPROVEMENTS</t>
  </si>
  <si>
    <t>OFFICE FURNITURE AND EQUIPMENT</t>
  </si>
  <si>
    <t>ELECTRONIC DATA PROCESSING</t>
  </si>
  <si>
    <t>TOOLS, SHOP AND GARAGE EQUIPMENT</t>
  </si>
  <si>
    <t>MISCELLANEOUS EQUIPMENT</t>
  </si>
  <si>
    <t>TOTAL COMMON PLANT</t>
  </si>
  <si>
    <t>TURBOGENERATOR UNITS</t>
  </si>
  <si>
    <t>ACCESSORY ELECTRIC EQUIPMENT</t>
  </si>
  <si>
    <t>MISCELLANEOUS POWER PLANT EQUIPMENT</t>
  </si>
  <si>
    <t>RIGHTS OF WAY</t>
  </si>
  <si>
    <t>STRUCTURES AND IMPROVEMENTS</t>
  </si>
  <si>
    <t>GENERATORS</t>
  </si>
  <si>
    <t>STATION EQUIPMENT - STEP UP</t>
  </si>
  <si>
    <t>STATION EQUIPMENT - STEP UP EQUIPMENT</t>
  </si>
  <si>
    <t xml:space="preserve">OFFICE FURNITURE AND EQUIPMENT                   </t>
  </si>
  <si>
    <t xml:space="preserve">TOOLS, SHOP AND GARAGE EQUIPMENT </t>
  </si>
  <si>
    <t xml:space="preserve">COMMUNICATION EQUIPMENT          </t>
  </si>
  <si>
    <t>NONDEPRECIABLE PLANT</t>
  </si>
  <si>
    <t>TOTAL NONDEPRECIABLE PLANT</t>
  </si>
  <si>
    <t>ACCOUNTS NOT STUDIED</t>
  </si>
  <si>
    <t>TOTAL ACCOUNTS NOT STUDIED</t>
  </si>
  <si>
    <t>TOTAL COMMON AND ELECTRIC PLANT</t>
  </si>
  <si>
    <t>ERLANGER OPERATIONS CENTER</t>
  </si>
  <si>
    <t>KENTUCKY SERVICE BUILDING - 19TH AND AUGUSTINE</t>
  </si>
  <si>
    <t>MINOR STRUCTURES</t>
  </si>
  <si>
    <t>BOILER PLANT EQUIPMENT</t>
  </si>
  <si>
    <t>BOILER PLANT EQUIPMENT - SCR CATALYST</t>
  </si>
  <si>
    <t>UoF METERS</t>
  </si>
  <si>
    <t>ARO</t>
  </si>
  <si>
    <t>COMPANY-OWNED OUTDOOR LIGHTING</t>
  </si>
  <si>
    <t>UNRECOVERED RESERVE FOR AMORTIZATION</t>
  </si>
  <si>
    <t>TOTAL UNRECOVERED RESERVE FOR AMORTIZATION</t>
  </si>
  <si>
    <t>TOTAL ELECTRIC PLANT</t>
  </si>
  <si>
    <t>ELECTRIC PLANT</t>
  </si>
  <si>
    <t>TRANSPORTATION EQUIPMENT</t>
  </si>
  <si>
    <t>TRANSPORTATION EQUIPMENT - TRAILERS</t>
  </si>
  <si>
    <t>POWER OPERATED EQUIPMENT</t>
  </si>
  <si>
    <t>STREET LIGHTING - CUSTOMER POLES</t>
  </si>
  <si>
    <t>STREET LIGHTING - BOULEVARD</t>
  </si>
  <si>
    <t>STREET LIGHTING - OVERHEAD</t>
  </si>
  <si>
    <t>SERVICES - OVERHEAD</t>
  </si>
  <si>
    <t>SERVICES - UNDERGROUND</t>
  </si>
  <si>
    <t>LINE TRANSFORMERS - CUSTOMER</t>
  </si>
  <si>
    <t>LINE TRANSFORMERS</t>
  </si>
  <si>
    <t>UNDERGROUND CONDUCTORS AND DEVICES</t>
  </si>
  <si>
    <t>UNDERGROUND CONDUIT</t>
  </si>
  <si>
    <t>OVERHEAD CONDUCTORS AND DEVICES</t>
  </si>
  <si>
    <t>POLES, TOWERS AND FIXTURES</t>
  </si>
  <si>
    <t>STATION EQUIPMENT - MAJOR</t>
  </si>
  <si>
    <t>STATION EQUIPMENT</t>
  </si>
  <si>
    <t>POLES AND FIXTURES</t>
  </si>
  <si>
    <t>GENERATORS - SOLAR</t>
  </si>
  <si>
    <t>ACCESSORY ELECTRIC EQUIPMENT - SOLAR</t>
  </si>
  <si>
    <t>CRITTENDEN</t>
  </si>
  <si>
    <t>WALTON</t>
  </si>
  <si>
    <t>TOTAL GENERATORS - SOLAR</t>
  </si>
  <si>
    <t>TOTAL ACCESSORY ELECTRIC EQUIPMENT - SOLAR</t>
  </si>
  <si>
    <t>METERS AND METERING EQUIPMENT</t>
  </si>
  <si>
    <t>LEASED PROPERTY ON CUSTOMERS' PREMISES</t>
  </si>
  <si>
    <t>OVERHEAD CONDUCTORS AND DEVICES - CLEARING AND RIGHT OF WAY</t>
  </si>
  <si>
    <t>ANNUAL DEPRECIATION ACCRUALS RELATED TO ELECTRIC PLANT AS OF DECEMBER 31, 2021</t>
  </si>
  <si>
    <t>DECEMBER 31, 2021</t>
  </si>
  <si>
    <t>PRIME MOVERS</t>
  </si>
  <si>
    <t>MISCELLANEOUS INTANGIBLE PLANT - 10 YR</t>
  </si>
  <si>
    <t>MISCELLANEOUS INTANGIBLE PLANT - 3 YR</t>
  </si>
  <si>
    <t>ORIGINAL COST</t>
  </si>
  <si>
    <t>AS OF</t>
  </si>
  <si>
    <t xml:space="preserve">TABLE 1.  SUMMARY OF ESTIMATED SURVIVOR CURVE, NET SALVAGE PERCENT, ORIGINAL COST,  BOOK DEPRECIATION RESERVE AND CALCULATED </t>
  </si>
  <si>
    <t>(8)</t>
  </si>
  <si>
    <t>(9)=(8)/(5)</t>
  </si>
  <si>
    <t>(10)=(7)/(8)</t>
  </si>
  <si>
    <t>PROBABLE</t>
  </si>
  <si>
    <t>RETIREMENT</t>
  </si>
  <si>
    <t>DATE</t>
  </si>
  <si>
    <t>DEPRECIATION</t>
  </si>
  <si>
    <t>75-R0.5</t>
  </si>
  <si>
    <t>45-R1.5</t>
  </si>
  <si>
    <t>20-SQ</t>
  </si>
  <si>
    <t>5-SQ</t>
  </si>
  <si>
    <t>25-SQ</t>
  </si>
  <si>
    <t>15-SQ</t>
  </si>
  <si>
    <t>85-S1</t>
  </si>
  <si>
    <t>45-S0.5</t>
  </si>
  <si>
    <t>10-S2.5</t>
  </si>
  <si>
    <t>40-S0.5</t>
  </si>
  <si>
    <t>65-R2.5</t>
  </si>
  <si>
    <t>55-S0</t>
  </si>
  <si>
    <t>60-R4</t>
  </si>
  <si>
    <t>45-S1.5</t>
  </si>
  <si>
    <t>25-S0</t>
  </si>
  <si>
    <t>25-S2.5</t>
  </si>
  <si>
    <t>35-S1</t>
  </si>
  <si>
    <t>75-R4</t>
  </si>
  <si>
    <t>70-R2.5</t>
  </si>
  <si>
    <t>50-R1</t>
  </si>
  <si>
    <t>50-R3</t>
  </si>
  <si>
    <t>60-R2.5</t>
  </si>
  <si>
    <t>40-R2.5</t>
  </si>
  <si>
    <t>55-R1</t>
  </si>
  <si>
    <t>65-R3</t>
  </si>
  <si>
    <t>32-R0.5</t>
  </si>
  <si>
    <t>55-R0.5</t>
  </si>
  <si>
    <t>53-O1</t>
  </si>
  <si>
    <t>75-R3</t>
  </si>
  <si>
    <t>56-R2</t>
  </si>
  <si>
    <t>48-R0.5</t>
  </si>
  <si>
    <t>55-R1.5</t>
  </si>
  <si>
    <t>60-R1</t>
  </si>
  <si>
    <t>24-L1</t>
  </si>
  <si>
    <t>15-S2.5</t>
  </si>
  <si>
    <t>20-S0.5</t>
  </si>
  <si>
    <t>11-R2</t>
  </si>
  <si>
    <t>30-L3</t>
  </si>
  <si>
    <t>34-L0.5</t>
  </si>
  <si>
    <t>25-L0</t>
  </si>
  <si>
    <t>40-S1</t>
  </si>
  <si>
    <t>12-S3</t>
  </si>
  <si>
    <t>20-R2.5</t>
  </si>
  <si>
    <t>15-L2</t>
  </si>
  <si>
    <t xml:space="preserve">NOTE:  </t>
  </si>
  <si>
    <t xml:space="preserve">ACCRUAL RATES FOR NEW BATTERY STORAGE ASSETS BASED ON A 15-L3 </t>
  </si>
  <si>
    <t>SURVIVOR CURVE AND 0% NET SALVAGE WILL BE AS FOLLOWS:</t>
  </si>
  <si>
    <t xml:space="preserve">ACCRUAL RATES FOR NEW EV CHARGING ASSETS BASED ON A 10-S3 </t>
  </si>
  <si>
    <t>SURVIVOR CURVE AND NEGATIVE 2% NET SALVAGE WILL BE AS FOLLOWS:</t>
  </si>
  <si>
    <t>INSTALLATIONS ON CUSTOMERS' PREMISES - AREA LIGHTING</t>
  </si>
  <si>
    <t>SURVIVOR CURVE AND NEGATIVE 1% NET SALVAGE WILL BE AS FOLLOWS:</t>
  </si>
  <si>
    <t xml:space="preserve">ACCRUAL RATES FOR NEW EV CHARGING LEVEL 2 ASSETS BASED ON A 10-S4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</si>
</sst>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_);\(0.0\)"/>
    <numFmt numFmtId="165" formatCode="[$-409]mmmm\ d\,\ yyyy;@"/>
    <numFmt numFmtId="166" formatCode="_(* #,##0.0_);_(* \(#,##0.0\);_(* &quot;-&quot;?_);_(@_)"/>
    <numFmt numFmtId="167" formatCode="mm\-yyyy"/>
    <numFmt numFmtId="168" formatCode="#,##0.0_);\(#,##0.0\)"/>
  </numFmts>
  <fonts count="8" x14ac:knownFonts="1">
    <font>
      <sz val="12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165" fontId="0" fillId="0" borderId="0"/>
    <xf numFmtId="0" fontId="4" fillId="0" borderId="0"/>
    <xf numFmtId="0" fontId="2" fillId="0" borderId="0"/>
    <xf numFmtId="0" fontId="2" fillId="0" borderId="0"/>
    <xf numFmtId="0" fontId="5" fillId="0" borderId="0"/>
    <xf numFmtId="0" fontId="6" fillId="0" borderId="0"/>
  </cellStyleXfs>
  <cellXfs count="147">
    <xf numFmtId="165" fontId="0" fillId="0" borderId="0" xfId="0" applyAlignment="1"/>
    <xf numFmtId="2" fontId="3" fillId="0" borderId="0" xfId="1" applyNumberFormat="1" applyFont="1" applyAlignment="1">
      <alignment horizontal="center"/>
    </xf>
    <xf numFmtId="0" fontId="1" fillId="0" borderId="0" xfId="1" applyFont="1" applyAlignment="1"/>
    <xf numFmtId="0" fontId="1" fillId="0" borderId="0" xfId="1" applyNumberFormat="1" applyFont="1" applyAlignment="1"/>
    <xf numFmtId="1" fontId="3" fillId="0" borderId="0" xfId="1" applyNumberFormat="1" applyFont="1" applyAlignment="1">
      <alignment horizontal="centerContinuous"/>
    </xf>
    <xf numFmtId="0" fontId="1" fillId="0" borderId="0" xfId="1" applyNumberFormat="1" applyFont="1" applyAlignment="1">
      <alignment horizontal="centerContinuous"/>
    </xf>
    <xf numFmtId="0" fontId="1" fillId="0" borderId="0" xfId="1" applyNumberFormat="1" applyFont="1" applyFill="1" applyAlignment="1">
      <alignment horizontal="centerContinuous"/>
    </xf>
    <xf numFmtId="0" fontId="1" fillId="0" borderId="0" xfId="1" applyNumberFormat="1" applyFont="1" applyFill="1" applyAlignment="1">
      <alignment horizontal="center"/>
    </xf>
    <xf numFmtId="37" fontId="1" fillId="0" borderId="0" xfId="1" applyNumberFormat="1" applyFont="1" applyFill="1" applyAlignment="1">
      <alignment horizontal="centerContinuous"/>
    </xf>
    <xf numFmtId="39" fontId="1" fillId="0" borderId="0" xfId="1" applyNumberFormat="1" applyFont="1" applyAlignment="1">
      <alignment horizontal="centerContinuous"/>
    </xf>
    <xf numFmtId="37" fontId="1" fillId="0" borderId="0" xfId="1" applyNumberFormat="1" applyFont="1" applyAlignment="1">
      <alignment horizontal="centerContinuous"/>
    </xf>
    <xf numFmtId="164" fontId="1" fillId="0" borderId="0" xfId="1" applyNumberFormat="1" applyFont="1" applyAlignment="1">
      <alignment horizontal="centerContinuous"/>
    </xf>
    <xf numFmtId="3" fontId="1" fillId="0" borderId="0" xfId="1" applyNumberFormat="1" applyFont="1" applyAlignment="1">
      <alignment horizontal="centerContinuous"/>
    </xf>
    <xf numFmtId="1" fontId="1" fillId="0" borderId="0" xfId="1" applyNumberFormat="1" applyFont="1" applyAlignment="1"/>
    <xf numFmtId="37" fontId="1" fillId="0" borderId="0" xfId="1" applyNumberFormat="1" applyFont="1" applyFill="1" applyAlignment="1"/>
    <xf numFmtId="39" fontId="1" fillId="0" borderId="0" xfId="1" applyNumberFormat="1" applyFont="1" applyAlignment="1"/>
    <xf numFmtId="37" fontId="1" fillId="0" borderId="0" xfId="1" applyNumberFormat="1" applyFont="1" applyAlignment="1"/>
    <xf numFmtId="164" fontId="1" fillId="0" borderId="0" xfId="1" applyNumberFormat="1" applyFont="1" applyAlignment="1"/>
    <xf numFmtId="3" fontId="1" fillId="0" borderId="0" xfId="1" applyNumberFormat="1" applyFont="1" applyAlignment="1"/>
    <xf numFmtId="37" fontId="3" fillId="0" borderId="0" xfId="1" applyNumberFormat="1" applyFont="1" applyFill="1" applyAlignment="1">
      <alignment horizontal="center"/>
    </xf>
    <xf numFmtId="164" fontId="3" fillId="0" borderId="0" xfId="1" applyNumberFormat="1" applyFont="1" applyAlignment="1">
      <alignment horizontal="centerContinuous"/>
    </xf>
    <xf numFmtId="3" fontId="3" fillId="0" borderId="0" xfId="1" applyNumberFormat="1" applyFont="1" applyAlignment="1">
      <alignment horizontal="centerContinuous"/>
    </xf>
    <xf numFmtId="0" fontId="3" fillId="0" borderId="0" xfId="1" applyNumberFormat="1" applyFont="1" applyFill="1" applyAlignment="1">
      <alignment horizontal="center"/>
    </xf>
    <xf numFmtId="39" fontId="3" fillId="0" borderId="0" xfId="1" applyNumberFormat="1" applyFont="1" applyAlignment="1">
      <alignment horizontal="centerContinuous"/>
    </xf>
    <xf numFmtId="0" fontId="3" fillId="0" borderId="0" xfId="1" applyNumberFormat="1" applyFont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Border="1" applyAlignment="1">
      <alignment horizontal="centerContinuous"/>
    </xf>
    <xf numFmtId="0" fontId="3" fillId="0" borderId="0" xfId="1" applyNumberFormat="1" applyFont="1" applyBorder="1" applyAlignment="1">
      <alignment horizontal="center"/>
    </xf>
    <xf numFmtId="1" fontId="3" fillId="0" borderId="0" xfId="1" applyNumberFormat="1" applyFont="1" applyAlignment="1"/>
    <xf numFmtId="0" fontId="3" fillId="0" borderId="0" xfId="1" applyNumberFormat="1" applyFont="1" applyAlignment="1"/>
    <xf numFmtId="0" fontId="3" fillId="0" borderId="1" xfId="1" applyNumberFormat="1" applyFont="1" applyBorder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37" fontId="3" fillId="0" borderId="1" xfId="1" applyNumberFormat="1" applyFont="1" applyFill="1" applyBorder="1" applyAlignment="1">
      <alignment horizontal="center"/>
    </xf>
    <xf numFmtId="39" fontId="3" fillId="0" borderId="1" xfId="1" applyNumberFormat="1" applyFont="1" applyBorder="1" applyAlignment="1">
      <alignment horizontal="centerContinuous"/>
    </xf>
    <xf numFmtId="0" fontId="3" fillId="0" borderId="0" xfId="1" quotePrefix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Continuous"/>
    </xf>
    <xf numFmtId="3" fontId="3" fillId="0" borderId="1" xfId="1" applyNumberFormat="1" applyFont="1" applyBorder="1" applyAlignment="1">
      <alignment horizontal="centerContinuous"/>
    </xf>
    <xf numFmtId="0" fontId="3" fillId="0" borderId="0" xfId="1" applyFont="1" applyAlignment="1"/>
    <xf numFmtId="0" fontId="3" fillId="0" borderId="0" xfId="1" applyFont="1" applyAlignment="1">
      <alignment horizontal="left"/>
    </xf>
    <xf numFmtId="37" fontId="1" fillId="0" borderId="0" xfId="1" applyNumberFormat="1" applyFont="1" applyFill="1" applyAlignment="1">
      <alignment horizontal="center"/>
    </xf>
    <xf numFmtId="2" fontId="1" fillId="0" borderId="0" xfId="1" applyNumberFormat="1" applyFont="1" applyAlignment="1"/>
    <xf numFmtId="0" fontId="1" fillId="0" borderId="0" xfId="1" applyFont="1" applyFill="1" applyAlignment="1"/>
    <xf numFmtId="0" fontId="1" fillId="0" borderId="0" xfId="1" applyNumberFormat="1" applyFont="1" applyFill="1" applyAlignment="1"/>
    <xf numFmtId="37" fontId="1" fillId="0" borderId="2" xfId="1" applyNumberFormat="1" applyFont="1" applyFill="1" applyBorder="1" applyAlignment="1"/>
    <xf numFmtId="37" fontId="3" fillId="0" borderId="0" xfId="1" applyNumberFormat="1" applyFont="1" applyFill="1" applyAlignment="1"/>
    <xf numFmtId="39" fontId="3" fillId="0" borderId="0" xfId="1" applyNumberFormat="1" applyFont="1" applyAlignment="1"/>
    <xf numFmtId="2" fontId="3" fillId="0" borderId="0" xfId="1" applyNumberFormat="1" applyFont="1" applyAlignment="1"/>
    <xf numFmtId="164" fontId="3" fillId="0" borderId="0" xfId="1" applyNumberFormat="1" applyFont="1" applyAlignment="1"/>
    <xf numFmtId="3" fontId="3" fillId="0" borderId="0" xfId="1" applyNumberFormat="1" applyFont="1" applyAlignment="1"/>
    <xf numFmtId="0" fontId="3" fillId="0" borderId="0" xfId="1" applyFont="1" applyFill="1" applyAlignment="1">
      <alignment horizontal="center"/>
    </xf>
    <xf numFmtId="37" fontId="1" fillId="0" borderId="0" xfId="1" applyNumberFormat="1" applyFont="1" applyAlignment="1">
      <alignment horizontal="center"/>
    </xf>
    <xf numFmtId="0" fontId="3" fillId="0" borderId="0" xfId="1" applyFont="1" applyBorder="1" applyAlignment="1"/>
    <xf numFmtId="1" fontId="1" fillId="0" borderId="0" xfId="3" applyNumberFormat="1" applyFont="1"/>
    <xf numFmtId="0" fontId="1" fillId="0" borderId="0" xfId="1" applyFont="1" applyAlignment="1">
      <alignment horizontal="left"/>
    </xf>
    <xf numFmtId="0" fontId="1" fillId="0" borderId="0" xfId="1" applyFont="1" applyFill="1" applyAlignment="1">
      <alignment horizontal="center"/>
    </xf>
    <xf numFmtId="4" fontId="1" fillId="0" borderId="0" xfId="3" applyNumberFormat="1" applyFont="1"/>
    <xf numFmtId="0" fontId="1" fillId="0" borderId="0" xfId="1" applyFont="1" applyBorder="1" applyAlignment="1"/>
    <xf numFmtId="4" fontId="1" fillId="0" borderId="0" xfId="3" applyNumberFormat="1" applyFont="1" applyBorder="1"/>
    <xf numFmtId="2" fontId="1" fillId="0" borderId="0" xfId="1" applyNumberFormat="1" applyFont="1" applyAlignment="1">
      <alignment horizontal="right"/>
    </xf>
    <xf numFmtId="4" fontId="3" fillId="0" borderId="0" xfId="3" applyNumberFormat="1" applyFont="1"/>
    <xf numFmtId="39" fontId="1" fillId="0" borderId="0" xfId="1" applyNumberFormat="1" applyFont="1"/>
    <xf numFmtId="1" fontId="1" fillId="0" borderId="0" xfId="3" applyNumberFormat="1" applyFont="1" applyFill="1"/>
    <xf numFmtId="0" fontId="1" fillId="0" borderId="0" xfId="1" applyFont="1" applyFill="1" applyAlignment="1">
      <alignment horizontal="left"/>
    </xf>
    <xf numFmtId="39" fontId="1" fillId="0" borderId="0" xfId="1" applyNumberFormat="1" applyFont="1" applyFill="1"/>
    <xf numFmtId="37" fontId="1" fillId="0" borderId="0" xfId="1" applyNumberFormat="1" applyFont="1" applyFill="1"/>
    <xf numFmtId="3" fontId="1" fillId="0" borderId="0" xfId="3" applyNumberFormat="1" applyFont="1" applyFill="1"/>
    <xf numFmtId="2" fontId="1" fillId="0" borderId="0" xfId="1" applyNumberFormat="1" applyFont="1" applyFill="1" applyAlignment="1"/>
    <xf numFmtId="0" fontId="1" fillId="0" borderId="0" xfId="1" applyFont="1" applyFill="1" applyBorder="1" applyAlignment="1"/>
    <xf numFmtId="1" fontId="1" fillId="0" borderId="0" xfId="1" applyNumberFormat="1" applyFont="1" applyBorder="1" applyAlignment="1"/>
    <xf numFmtId="0" fontId="1" fillId="0" borderId="0" xfId="1" applyFont="1" applyFill="1" applyBorder="1" applyAlignment="1">
      <alignment horizontal="center"/>
    </xf>
    <xf numFmtId="1" fontId="1" fillId="0" borderId="0" xfId="1" applyNumberFormat="1" applyFont="1" applyFill="1" applyBorder="1" applyAlignment="1"/>
    <xf numFmtId="39" fontId="1" fillId="0" borderId="2" xfId="1" applyNumberFormat="1" applyFont="1" applyFill="1" applyBorder="1"/>
    <xf numFmtId="37" fontId="1" fillId="0" borderId="2" xfId="1" applyNumberFormat="1" applyFont="1" applyFill="1" applyBorder="1"/>
    <xf numFmtId="39" fontId="1" fillId="0" borderId="0" xfId="1" applyNumberFormat="1" applyFont="1" applyBorder="1" applyAlignment="1"/>
    <xf numFmtId="37" fontId="1" fillId="0" borderId="0" xfId="1" applyNumberFormat="1" applyFont="1" applyFill="1" applyBorder="1" applyAlignment="1"/>
    <xf numFmtId="1" fontId="3" fillId="0" borderId="0" xfId="1" applyNumberFormat="1" applyFont="1" applyBorder="1" applyAlignment="1"/>
    <xf numFmtId="0" fontId="3" fillId="0" borderId="0" xfId="1" applyFont="1" applyFill="1" applyBorder="1" applyAlignment="1">
      <alignment horizontal="center"/>
    </xf>
    <xf numFmtId="39" fontId="3" fillId="0" borderId="0" xfId="1" applyNumberFormat="1" applyFont="1" applyBorder="1" applyAlignment="1"/>
    <xf numFmtId="37" fontId="3" fillId="0" borderId="0" xfId="1" applyNumberFormat="1" applyFont="1" applyBorder="1" applyAlignment="1"/>
    <xf numFmtId="39" fontId="3" fillId="0" borderId="0" xfId="1" applyNumberFormat="1" applyFont="1" applyFill="1" applyAlignment="1"/>
    <xf numFmtId="2" fontId="3" fillId="0" borderId="0" xfId="1" applyNumberFormat="1" applyFont="1" applyFill="1" applyAlignment="1"/>
    <xf numFmtId="164" fontId="3" fillId="0" borderId="0" xfId="1" applyNumberFormat="1" applyFont="1" applyFill="1" applyAlignment="1"/>
    <xf numFmtId="3" fontId="1" fillId="0" borderId="0" xfId="1" applyNumberFormat="1" applyFont="1" applyFill="1" applyAlignment="1"/>
    <xf numFmtId="39" fontId="3" fillId="0" borderId="3" xfId="1" applyNumberFormat="1" applyFont="1" applyBorder="1" applyAlignment="1"/>
    <xf numFmtId="0" fontId="1" fillId="0" borderId="0" xfId="1" applyFont="1" applyAlignment="1">
      <alignment horizontal="right"/>
    </xf>
    <xf numFmtId="2" fontId="3" fillId="0" borderId="0" xfId="1" applyNumberFormat="1" applyFont="1" applyAlignment="1">
      <alignment horizontal="centerContinuous"/>
    </xf>
    <xf numFmtId="0" fontId="1" fillId="0" borderId="0" xfId="1" applyNumberFormat="1" applyFont="1" applyFill="1" applyAlignment="1">
      <alignment horizontal="left" indent="2"/>
    </xf>
    <xf numFmtId="39" fontId="1" fillId="0" borderId="0" xfId="1" applyNumberFormat="1" applyFont="1" applyFill="1" applyAlignment="1"/>
    <xf numFmtId="39" fontId="1" fillId="0" borderId="2" xfId="1" applyNumberFormat="1" applyFont="1" applyFill="1" applyBorder="1" applyAlignment="1"/>
    <xf numFmtId="1" fontId="1" fillId="0" borderId="0" xfId="1" applyNumberFormat="1" applyFont="1" applyFill="1" applyAlignment="1">
      <alignment horizontal="center"/>
    </xf>
    <xf numFmtId="37" fontId="1" fillId="0" borderId="0" xfId="2" applyNumberFormat="1" applyFont="1" applyFill="1" applyBorder="1"/>
    <xf numFmtId="37" fontId="1" fillId="0" borderId="0" xfId="2" applyNumberFormat="1" applyFont="1" applyFill="1"/>
    <xf numFmtId="37" fontId="1" fillId="0" borderId="2" xfId="2" applyNumberFormat="1" applyFont="1" applyFill="1" applyBorder="1"/>
    <xf numFmtId="0" fontId="1" fillId="0" borderId="0" xfId="1" applyNumberFormat="1" applyFont="1" applyFill="1" applyAlignment="1">
      <alignment horizontal="left"/>
    </xf>
    <xf numFmtId="0" fontId="3" fillId="0" borderId="0" xfId="1" applyNumberFormat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1" fillId="0" borderId="0" xfId="1" applyFont="1" applyFill="1" applyBorder="1" applyAlignment="1">
      <alignment horizontal="left"/>
    </xf>
    <xf numFmtId="0" fontId="1" fillId="0" borderId="0" xfId="1" applyFont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Alignment="1"/>
    <xf numFmtId="43" fontId="1" fillId="0" borderId="0" xfId="1" applyNumberFormat="1" applyFont="1" applyFill="1" applyAlignment="1"/>
    <xf numFmtId="43" fontId="3" fillId="0" borderId="0" xfId="1" applyNumberFormat="1" applyFont="1" applyFill="1" applyAlignment="1"/>
    <xf numFmtId="166" fontId="1" fillId="0" borderId="0" xfId="1" applyNumberFormat="1" applyFont="1" applyAlignment="1"/>
    <xf numFmtId="166" fontId="3" fillId="0" borderId="0" xfId="1" applyNumberFormat="1" applyFont="1" applyAlignment="1"/>
    <xf numFmtId="166" fontId="1" fillId="0" borderId="0" xfId="1" applyNumberFormat="1" applyFont="1" applyFill="1" applyAlignment="1"/>
    <xf numFmtId="166" fontId="1" fillId="0" borderId="0" xfId="1" quotePrefix="1" applyNumberFormat="1" applyFont="1" applyAlignment="1">
      <alignment horizontal="right"/>
    </xf>
    <xf numFmtId="0" fontId="1" fillId="0" borderId="0" xfId="1" applyFont="1" applyAlignment="1">
      <alignment horizontal="left" indent="1"/>
    </xf>
    <xf numFmtId="39" fontId="1" fillId="0" borderId="0" xfId="3" applyNumberFormat="1" applyFont="1" applyFill="1" applyBorder="1"/>
    <xf numFmtId="39" fontId="1" fillId="0" borderId="2" xfId="3" applyNumberFormat="1" applyFont="1" applyFill="1" applyBorder="1"/>
    <xf numFmtId="39" fontId="1" fillId="0" borderId="0" xfId="3" applyNumberFormat="1" applyFont="1" applyFill="1"/>
    <xf numFmtId="39" fontId="3" fillId="0" borderId="0" xfId="3" applyNumberFormat="1" applyFont="1" applyFill="1"/>
    <xf numFmtId="39" fontId="1" fillId="0" borderId="0" xfId="1" applyNumberFormat="1" applyFont="1" applyFill="1" applyBorder="1" applyAlignment="1"/>
    <xf numFmtId="39" fontId="3" fillId="0" borderId="0" xfId="1" quotePrefix="1" applyNumberFormat="1" applyFont="1" applyAlignment="1">
      <alignment horizontal="centerContinuous"/>
    </xf>
    <xf numFmtId="39" fontId="3" fillId="0" borderId="2" xfId="1" applyNumberFormat="1" applyFont="1" applyBorder="1" applyAlignment="1"/>
    <xf numFmtId="167" fontId="7" fillId="0" borderId="0" xfId="5" applyNumberFormat="1" applyFont="1" applyAlignment="1">
      <alignment horizontal="center" wrapText="1"/>
    </xf>
    <xf numFmtId="168" fontId="3" fillId="0" borderId="0" xfId="1" applyNumberFormat="1" applyFont="1" applyFill="1" applyAlignment="1">
      <alignment horizontal="center"/>
    </xf>
    <xf numFmtId="2" fontId="3" fillId="0" borderId="0" xfId="1" applyNumberFormat="1" applyFont="1" applyFill="1" applyAlignment="1">
      <alignment horizontal="centerContinuous"/>
    </xf>
    <xf numFmtId="0" fontId="3" fillId="0" borderId="0" xfId="1" applyNumberFormat="1" applyFont="1" applyFill="1" applyAlignment="1">
      <alignment horizontal="centerContinuous"/>
    </xf>
    <xf numFmtId="0" fontId="3" fillId="0" borderId="2" xfId="1" applyNumberFormat="1" applyFont="1" applyFill="1" applyBorder="1" applyAlignment="1">
      <alignment horizontal="centerContinuous"/>
    </xf>
    <xf numFmtId="37" fontId="3" fillId="0" borderId="0" xfId="1" applyNumberFormat="1" applyFont="1" applyFill="1" applyBorder="1" applyAlignment="1">
      <alignment horizontal="center"/>
    </xf>
    <xf numFmtId="37" fontId="3" fillId="0" borderId="1" xfId="1" quotePrefix="1" applyNumberFormat="1" applyFont="1" applyFill="1" applyBorder="1" applyAlignment="1">
      <alignment horizontal="center"/>
    </xf>
    <xf numFmtId="0" fontId="3" fillId="0" borderId="0" xfId="1" applyNumberFormat="1" applyFont="1" applyFill="1" applyAlignment="1"/>
    <xf numFmtId="0" fontId="3" fillId="0" borderId="1" xfId="1" quotePrefix="1" applyNumberFormat="1" applyFont="1" applyFill="1" applyBorder="1" applyAlignment="1">
      <alignment horizontal="center"/>
    </xf>
    <xf numFmtId="3" fontId="1" fillId="0" borderId="0" xfId="3" applyNumberFormat="1" applyFont="1" applyFill="1" applyBorder="1"/>
    <xf numFmtId="37" fontId="3" fillId="0" borderId="0" xfId="2" applyNumberFormat="1" applyFont="1" applyFill="1"/>
    <xf numFmtId="3" fontId="3" fillId="0" borderId="0" xfId="3" applyNumberFormat="1" applyFont="1" applyFill="1"/>
    <xf numFmtId="43" fontId="1" fillId="0" borderId="0" xfId="1" quotePrefix="1" applyNumberFormat="1" applyFont="1" applyFill="1" applyAlignment="1">
      <alignment horizontal="right"/>
    </xf>
    <xf numFmtId="37" fontId="3" fillId="0" borderId="0" xfId="1" applyNumberFormat="1" applyFont="1" applyFill="1" applyBorder="1" applyAlignment="1"/>
    <xf numFmtId="37" fontId="3" fillId="0" borderId="2" xfId="1" applyNumberFormat="1" applyFont="1" applyFill="1" applyBorder="1" applyAlignment="1"/>
    <xf numFmtId="3" fontId="1" fillId="0" borderId="0" xfId="3" applyNumberFormat="1" applyFont="1" applyFill="1" applyAlignment="1"/>
    <xf numFmtId="37" fontId="3" fillId="0" borderId="2" xfId="2" applyNumberFormat="1" applyFont="1" applyFill="1" applyBorder="1"/>
    <xf numFmtId="37" fontId="3" fillId="0" borderId="3" xfId="1" applyNumberFormat="1" applyFont="1" applyFill="1" applyBorder="1" applyAlignment="1"/>
    <xf numFmtId="3" fontId="3" fillId="0" borderId="0" xfId="1" applyNumberFormat="1" applyFont="1" applyFill="1" applyAlignment="1"/>
    <xf numFmtId="0" fontId="3" fillId="0" borderId="0" xfId="1" applyFont="1" applyFill="1" applyBorder="1" applyAlignment="1"/>
    <xf numFmtId="1" fontId="1" fillId="0" borderId="0" xfId="1" applyNumberFormat="1" applyFont="1" applyFill="1" applyAlignment="1"/>
    <xf numFmtId="2" fontId="1" fillId="0" borderId="0" xfId="1" applyNumberFormat="1" applyFont="1" applyFill="1" applyAlignment="1">
      <alignment horizontal="center"/>
    </xf>
    <xf numFmtId="0" fontId="1" fillId="0" borderId="2" xfId="1" applyFont="1" applyFill="1" applyBorder="1" applyAlignment="1">
      <alignment horizontal="center"/>
    </xf>
    <xf numFmtId="165" fontId="1" fillId="0" borderId="0" xfId="0" applyFont="1"/>
    <xf numFmtId="0" fontId="1" fillId="0" borderId="0" xfId="1" applyFont="1"/>
    <xf numFmtId="0" fontId="1" fillId="0" borderId="0" xfId="1" applyFont="1" applyFill="1"/>
    <xf numFmtId="1" fontId="1" fillId="0" borderId="0" xfId="1" applyNumberFormat="1" applyFont="1"/>
    <xf numFmtId="1" fontId="1" fillId="0" borderId="0" xfId="3" applyNumberFormat="1" applyFont="1" applyFill="1" applyAlignment="1">
      <alignment horizontal="center"/>
    </xf>
    <xf numFmtId="0" fontId="1" fillId="0" borderId="0" xfId="3" applyNumberFormat="1" applyFont="1" applyFill="1" applyAlignment="1">
      <alignment horizontal="left"/>
    </xf>
    <xf numFmtId="0" fontId="1" fillId="0" borderId="0" xfId="1" applyFont="1" applyFill="1" applyAlignment="1">
      <alignment horizontal="right"/>
    </xf>
    <xf numFmtId="37" fontId="1" fillId="0" borderId="0" xfId="0" applyNumberFormat="1" applyFont="1" applyFill="1" applyAlignment="1">
      <alignment horizontal="center"/>
    </xf>
    <xf numFmtId="165" fontId="3" fillId="0" borderId="0" xfId="0" applyFont="1" applyFill="1" applyAlignment="1"/>
    <xf numFmtId="4" fontId="1" fillId="0" borderId="0" xfId="0" applyNumberFormat="1" applyFont="1" applyFill="1" applyAlignment="1">
      <alignment horizontal="center"/>
    </xf>
  </cellXfs>
  <cellStyles count="6">
    <cellStyle name="Normal" xfId="0" builtinId="0"/>
    <cellStyle name="Normal 2" xfId="1" xr:uid="{00000000-0005-0000-0000-000001000000}"/>
    <cellStyle name="Normal 3" xfId="4" xr:uid="{929969D0-0592-4B96-A504-2CFB18D0867E}"/>
    <cellStyle name="Normal_CALC 2" xfId="3" xr:uid="{00000000-0005-0000-0000-000002000000}"/>
    <cellStyle name="Normal_Sheet2" xfId="5" xr:uid="{326AFF2A-A320-473F-9DB0-6B09CC7C25B1}"/>
    <cellStyle name="Normal_ULP-04-ASL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autoPageBreaks="0"/>
  </sheetPr>
  <dimension ref="A1:Y196"/>
  <sheetViews>
    <sheetView tabSelected="1" view="pageLayout" topLeftCell="F1" zoomScaleNormal="75" workbookViewId="0">
      <selection activeCell="Y6" sqref="Y6"/>
    </sheetView>
  </sheetViews>
  <sheetFormatPr defaultColWidth="8.765625" defaultRowHeight="15.5" x14ac:dyDescent="0.35"/>
  <cols>
    <col min="1" max="1" width="6.765625" style="13" customWidth="1"/>
    <col min="2" max="2" width="1.765625" style="2" customWidth="1"/>
    <col min="3" max="3" width="68.765625" style="2" customWidth="1"/>
    <col min="4" max="4" width="2.765625" style="2" customWidth="1"/>
    <col min="5" max="5" width="12.765625" style="54" customWidth="1"/>
    <col min="6" max="6" width="2.765625" style="2" customWidth="1"/>
    <col min="7" max="7" width="12.765625" style="54" customWidth="1"/>
    <col min="8" max="8" width="2.765625" style="54" customWidth="1"/>
    <col min="9" max="9" width="12.765625" style="14" customWidth="1"/>
    <col min="10" max="10" width="2.765625" style="2" customWidth="1"/>
    <col min="11" max="11" width="19" style="15" bestFit="1" customWidth="1"/>
    <col min="12" max="12" width="2.765625" style="15" customWidth="1"/>
    <col min="13" max="13" width="14.765625" style="14" customWidth="1"/>
    <col min="14" max="14" width="2.765625" style="14" customWidth="1"/>
    <col min="15" max="15" width="13.3046875" style="14" bestFit="1" customWidth="1"/>
    <col min="16" max="16" width="2.765625" style="14" customWidth="1"/>
    <col min="17" max="17" width="12.765625" style="14" customWidth="1"/>
    <col min="18" max="18" width="2.765625" style="41" customWidth="1"/>
    <col min="19" max="19" width="10.765625" style="14" customWidth="1"/>
    <col min="20" max="20" width="2.765625" style="16" customWidth="1"/>
    <col min="21" max="21" width="10.765625" style="17" customWidth="1"/>
    <col min="22" max="22" width="2.765625" style="2" customWidth="1"/>
    <col min="23" max="23" width="10.3046875" style="2" bestFit="1" customWidth="1"/>
    <col min="24" max="24" width="11.4609375" style="2" bestFit="1" customWidth="1"/>
    <col min="25" max="250" width="8.765625" style="2"/>
    <col min="251" max="251" width="5" style="2" customWidth="1"/>
    <col min="252" max="252" width="3.3046875" style="2" customWidth="1"/>
    <col min="253" max="253" width="50.07421875" style="2" customWidth="1"/>
    <col min="254" max="254" width="1.765625" style="2" customWidth="1"/>
    <col min="255" max="255" width="11" style="2" customWidth="1"/>
    <col min="256" max="256" width="2.53515625" style="2" customWidth="1"/>
    <col min="257" max="257" width="9.765625" style="2" customWidth="1"/>
    <col min="258" max="258" width="2.23046875" style="2" customWidth="1"/>
    <col min="259" max="259" width="16.07421875" style="2" customWidth="1"/>
    <col min="260" max="260" width="1.84375" style="2" customWidth="1"/>
    <col min="261" max="261" width="12.4609375" style="2" customWidth="1"/>
    <col min="262" max="262" width="2.4609375" style="2" customWidth="1"/>
    <col min="263" max="263" width="12.53515625" style="2" customWidth="1"/>
    <col min="264" max="264" width="2.23046875" style="2" customWidth="1"/>
    <col min="265" max="265" width="11.84375" style="2" customWidth="1"/>
    <col min="266" max="266" width="2.765625" style="2" customWidth="1"/>
    <col min="267" max="267" width="10.765625" style="2" bestFit="1" customWidth="1"/>
    <col min="268" max="268" width="2.23046875" style="2" customWidth="1"/>
    <col min="269" max="269" width="10.765625" style="2" customWidth="1"/>
    <col min="270" max="270" width="3" style="2" customWidth="1"/>
    <col min="271" max="271" width="9.765625" style="2" customWidth="1"/>
    <col min="272" max="506" width="8.765625" style="2"/>
    <col min="507" max="507" width="5" style="2" customWidth="1"/>
    <col min="508" max="508" width="3.3046875" style="2" customWidth="1"/>
    <col min="509" max="509" width="50.07421875" style="2" customWidth="1"/>
    <col min="510" max="510" width="1.765625" style="2" customWidth="1"/>
    <col min="511" max="511" width="11" style="2" customWidth="1"/>
    <col min="512" max="512" width="2.53515625" style="2" customWidth="1"/>
    <col min="513" max="513" width="9.765625" style="2" customWidth="1"/>
    <col min="514" max="514" width="2.23046875" style="2" customWidth="1"/>
    <col min="515" max="515" width="16.07421875" style="2" customWidth="1"/>
    <col min="516" max="516" width="1.84375" style="2" customWidth="1"/>
    <col min="517" max="517" width="12.4609375" style="2" customWidth="1"/>
    <col min="518" max="518" width="2.4609375" style="2" customWidth="1"/>
    <col min="519" max="519" width="12.53515625" style="2" customWidth="1"/>
    <col min="520" max="520" width="2.23046875" style="2" customWidth="1"/>
    <col min="521" max="521" width="11.84375" style="2" customWidth="1"/>
    <col min="522" max="522" width="2.765625" style="2" customWidth="1"/>
    <col min="523" max="523" width="10.765625" style="2" bestFit="1" customWidth="1"/>
    <col min="524" max="524" width="2.23046875" style="2" customWidth="1"/>
    <col min="525" max="525" width="10.765625" style="2" customWidth="1"/>
    <col min="526" max="526" width="3" style="2" customWidth="1"/>
    <col min="527" max="527" width="9.765625" style="2" customWidth="1"/>
    <col min="528" max="762" width="8.765625" style="2"/>
    <col min="763" max="763" width="5" style="2" customWidth="1"/>
    <col min="764" max="764" width="3.3046875" style="2" customWidth="1"/>
    <col min="765" max="765" width="50.07421875" style="2" customWidth="1"/>
    <col min="766" max="766" width="1.765625" style="2" customWidth="1"/>
    <col min="767" max="767" width="11" style="2" customWidth="1"/>
    <col min="768" max="768" width="2.53515625" style="2" customWidth="1"/>
    <col min="769" max="769" width="9.765625" style="2" customWidth="1"/>
    <col min="770" max="770" width="2.23046875" style="2" customWidth="1"/>
    <col min="771" max="771" width="16.07421875" style="2" customWidth="1"/>
    <col min="772" max="772" width="1.84375" style="2" customWidth="1"/>
    <col min="773" max="773" width="12.4609375" style="2" customWidth="1"/>
    <col min="774" max="774" width="2.4609375" style="2" customWidth="1"/>
    <col min="775" max="775" width="12.53515625" style="2" customWidth="1"/>
    <col min="776" max="776" width="2.23046875" style="2" customWidth="1"/>
    <col min="777" max="777" width="11.84375" style="2" customWidth="1"/>
    <col min="778" max="778" width="2.765625" style="2" customWidth="1"/>
    <col min="779" max="779" width="10.765625" style="2" bestFit="1" customWidth="1"/>
    <col min="780" max="780" width="2.23046875" style="2" customWidth="1"/>
    <col min="781" max="781" width="10.765625" style="2" customWidth="1"/>
    <col min="782" max="782" width="3" style="2" customWidth="1"/>
    <col min="783" max="783" width="9.765625" style="2" customWidth="1"/>
    <col min="784" max="1018" width="8.765625" style="2"/>
    <col min="1019" max="1019" width="5" style="2" customWidth="1"/>
    <col min="1020" max="1020" width="3.3046875" style="2" customWidth="1"/>
    <col min="1021" max="1021" width="50.07421875" style="2" customWidth="1"/>
    <col min="1022" max="1022" width="1.765625" style="2" customWidth="1"/>
    <col min="1023" max="1023" width="11" style="2" customWidth="1"/>
    <col min="1024" max="1024" width="2.53515625" style="2" customWidth="1"/>
    <col min="1025" max="1025" width="9.765625" style="2" customWidth="1"/>
    <col min="1026" max="1026" width="2.23046875" style="2" customWidth="1"/>
    <col min="1027" max="1027" width="16.07421875" style="2" customWidth="1"/>
    <col min="1028" max="1028" width="1.84375" style="2" customWidth="1"/>
    <col min="1029" max="1029" width="12.4609375" style="2" customWidth="1"/>
    <col min="1030" max="1030" width="2.4609375" style="2" customWidth="1"/>
    <col min="1031" max="1031" width="12.53515625" style="2" customWidth="1"/>
    <col min="1032" max="1032" width="2.23046875" style="2" customWidth="1"/>
    <col min="1033" max="1033" width="11.84375" style="2" customWidth="1"/>
    <col min="1034" max="1034" width="2.765625" style="2" customWidth="1"/>
    <col min="1035" max="1035" width="10.765625" style="2" bestFit="1" customWidth="1"/>
    <col min="1036" max="1036" width="2.23046875" style="2" customWidth="1"/>
    <col min="1037" max="1037" width="10.765625" style="2" customWidth="1"/>
    <col min="1038" max="1038" width="3" style="2" customWidth="1"/>
    <col min="1039" max="1039" width="9.765625" style="2" customWidth="1"/>
    <col min="1040" max="1274" width="8.765625" style="2"/>
    <col min="1275" max="1275" width="5" style="2" customWidth="1"/>
    <col min="1276" max="1276" width="3.3046875" style="2" customWidth="1"/>
    <col min="1277" max="1277" width="50.07421875" style="2" customWidth="1"/>
    <col min="1278" max="1278" width="1.765625" style="2" customWidth="1"/>
    <col min="1279" max="1279" width="11" style="2" customWidth="1"/>
    <col min="1280" max="1280" width="2.53515625" style="2" customWidth="1"/>
    <col min="1281" max="1281" width="9.765625" style="2" customWidth="1"/>
    <col min="1282" max="1282" width="2.23046875" style="2" customWidth="1"/>
    <col min="1283" max="1283" width="16.07421875" style="2" customWidth="1"/>
    <col min="1284" max="1284" width="1.84375" style="2" customWidth="1"/>
    <col min="1285" max="1285" width="12.4609375" style="2" customWidth="1"/>
    <col min="1286" max="1286" width="2.4609375" style="2" customWidth="1"/>
    <col min="1287" max="1287" width="12.53515625" style="2" customWidth="1"/>
    <col min="1288" max="1288" width="2.23046875" style="2" customWidth="1"/>
    <col min="1289" max="1289" width="11.84375" style="2" customWidth="1"/>
    <col min="1290" max="1290" width="2.765625" style="2" customWidth="1"/>
    <col min="1291" max="1291" width="10.765625" style="2" bestFit="1" customWidth="1"/>
    <col min="1292" max="1292" width="2.23046875" style="2" customWidth="1"/>
    <col min="1293" max="1293" width="10.765625" style="2" customWidth="1"/>
    <col min="1294" max="1294" width="3" style="2" customWidth="1"/>
    <col min="1295" max="1295" width="9.765625" style="2" customWidth="1"/>
    <col min="1296" max="1530" width="8.765625" style="2"/>
    <col min="1531" max="1531" width="5" style="2" customWidth="1"/>
    <col min="1532" max="1532" width="3.3046875" style="2" customWidth="1"/>
    <col min="1533" max="1533" width="50.07421875" style="2" customWidth="1"/>
    <col min="1534" max="1534" width="1.765625" style="2" customWidth="1"/>
    <col min="1535" max="1535" width="11" style="2" customWidth="1"/>
    <col min="1536" max="1536" width="2.53515625" style="2" customWidth="1"/>
    <col min="1537" max="1537" width="9.765625" style="2" customWidth="1"/>
    <col min="1538" max="1538" width="2.23046875" style="2" customWidth="1"/>
    <col min="1539" max="1539" width="16.07421875" style="2" customWidth="1"/>
    <col min="1540" max="1540" width="1.84375" style="2" customWidth="1"/>
    <col min="1541" max="1541" width="12.4609375" style="2" customWidth="1"/>
    <col min="1542" max="1542" width="2.4609375" style="2" customWidth="1"/>
    <col min="1543" max="1543" width="12.53515625" style="2" customWidth="1"/>
    <col min="1544" max="1544" width="2.23046875" style="2" customWidth="1"/>
    <col min="1545" max="1545" width="11.84375" style="2" customWidth="1"/>
    <col min="1546" max="1546" width="2.765625" style="2" customWidth="1"/>
    <col min="1547" max="1547" width="10.765625" style="2" bestFit="1" customWidth="1"/>
    <col min="1548" max="1548" width="2.23046875" style="2" customWidth="1"/>
    <col min="1549" max="1549" width="10.765625" style="2" customWidth="1"/>
    <col min="1550" max="1550" width="3" style="2" customWidth="1"/>
    <col min="1551" max="1551" width="9.765625" style="2" customWidth="1"/>
    <col min="1552" max="1786" width="8.765625" style="2"/>
    <col min="1787" max="1787" width="5" style="2" customWidth="1"/>
    <col min="1788" max="1788" width="3.3046875" style="2" customWidth="1"/>
    <col min="1789" max="1789" width="50.07421875" style="2" customWidth="1"/>
    <col min="1790" max="1790" width="1.765625" style="2" customWidth="1"/>
    <col min="1791" max="1791" width="11" style="2" customWidth="1"/>
    <col min="1792" max="1792" width="2.53515625" style="2" customWidth="1"/>
    <col min="1793" max="1793" width="9.765625" style="2" customWidth="1"/>
    <col min="1794" max="1794" width="2.23046875" style="2" customWidth="1"/>
    <col min="1795" max="1795" width="16.07421875" style="2" customWidth="1"/>
    <col min="1796" max="1796" width="1.84375" style="2" customWidth="1"/>
    <col min="1797" max="1797" width="12.4609375" style="2" customWidth="1"/>
    <col min="1798" max="1798" width="2.4609375" style="2" customWidth="1"/>
    <col min="1799" max="1799" width="12.53515625" style="2" customWidth="1"/>
    <col min="1800" max="1800" width="2.23046875" style="2" customWidth="1"/>
    <col min="1801" max="1801" width="11.84375" style="2" customWidth="1"/>
    <col min="1802" max="1802" width="2.765625" style="2" customWidth="1"/>
    <col min="1803" max="1803" width="10.765625" style="2" bestFit="1" customWidth="1"/>
    <col min="1804" max="1804" width="2.23046875" style="2" customWidth="1"/>
    <col min="1805" max="1805" width="10.765625" style="2" customWidth="1"/>
    <col min="1806" max="1806" width="3" style="2" customWidth="1"/>
    <col min="1807" max="1807" width="9.765625" style="2" customWidth="1"/>
    <col min="1808" max="2042" width="8.765625" style="2"/>
    <col min="2043" max="2043" width="5" style="2" customWidth="1"/>
    <col min="2044" max="2044" width="3.3046875" style="2" customWidth="1"/>
    <col min="2045" max="2045" width="50.07421875" style="2" customWidth="1"/>
    <col min="2046" max="2046" width="1.765625" style="2" customWidth="1"/>
    <col min="2047" max="2047" width="11" style="2" customWidth="1"/>
    <col min="2048" max="2048" width="2.53515625" style="2" customWidth="1"/>
    <col min="2049" max="2049" width="9.765625" style="2" customWidth="1"/>
    <col min="2050" max="2050" width="2.23046875" style="2" customWidth="1"/>
    <col min="2051" max="2051" width="16.07421875" style="2" customWidth="1"/>
    <col min="2052" max="2052" width="1.84375" style="2" customWidth="1"/>
    <col min="2053" max="2053" width="12.4609375" style="2" customWidth="1"/>
    <col min="2054" max="2054" width="2.4609375" style="2" customWidth="1"/>
    <col min="2055" max="2055" width="12.53515625" style="2" customWidth="1"/>
    <col min="2056" max="2056" width="2.23046875" style="2" customWidth="1"/>
    <col min="2057" max="2057" width="11.84375" style="2" customWidth="1"/>
    <col min="2058" max="2058" width="2.765625" style="2" customWidth="1"/>
    <col min="2059" max="2059" width="10.765625" style="2" bestFit="1" customWidth="1"/>
    <col min="2060" max="2060" width="2.23046875" style="2" customWidth="1"/>
    <col min="2061" max="2061" width="10.765625" style="2" customWidth="1"/>
    <col min="2062" max="2062" width="3" style="2" customWidth="1"/>
    <col min="2063" max="2063" width="9.765625" style="2" customWidth="1"/>
    <col min="2064" max="2298" width="8.765625" style="2"/>
    <col min="2299" max="2299" width="5" style="2" customWidth="1"/>
    <col min="2300" max="2300" width="3.3046875" style="2" customWidth="1"/>
    <col min="2301" max="2301" width="50.07421875" style="2" customWidth="1"/>
    <col min="2302" max="2302" width="1.765625" style="2" customWidth="1"/>
    <col min="2303" max="2303" width="11" style="2" customWidth="1"/>
    <col min="2304" max="2304" width="2.53515625" style="2" customWidth="1"/>
    <col min="2305" max="2305" width="9.765625" style="2" customWidth="1"/>
    <col min="2306" max="2306" width="2.23046875" style="2" customWidth="1"/>
    <col min="2307" max="2307" width="16.07421875" style="2" customWidth="1"/>
    <col min="2308" max="2308" width="1.84375" style="2" customWidth="1"/>
    <col min="2309" max="2309" width="12.4609375" style="2" customWidth="1"/>
    <col min="2310" max="2310" width="2.4609375" style="2" customWidth="1"/>
    <col min="2311" max="2311" width="12.53515625" style="2" customWidth="1"/>
    <col min="2312" max="2312" width="2.23046875" style="2" customWidth="1"/>
    <col min="2313" max="2313" width="11.84375" style="2" customWidth="1"/>
    <col min="2314" max="2314" width="2.765625" style="2" customWidth="1"/>
    <col min="2315" max="2315" width="10.765625" style="2" bestFit="1" customWidth="1"/>
    <col min="2316" max="2316" width="2.23046875" style="2" customWidth="1"/>
    <col min="2317" max="2317" width="10.765625" style="2" customWidth="1"/>
    <col min="2318" max="2318" width="3" style="2" customWidth="1"/>
    <col min="2319" max="2319" width="9.765625" style="2" customWidth="1"/>
    <col min="2320" max="2554" width="8.765625" style="2"/>
    <col min="2555" max="2555" width="5" style="2" customWidth="1"/>
    <col min="2556" max="2556" width="3.3046875" style="2" customWidth="1"/>
    <col min="2557" max="2557" width="50.07421875" style="2" customWidth="1"/>
    <col min="2558" max="2558" width="1.765625" style="2" customWidth="1"/>
    <col min="2559" max="2559" width="11" style="2" customWidth="1"/>
    <col min="2560" max="2560" width="2.53515625" style="2" customWidth="1"/>
    <col min="2561" max="2561" width="9.765625" style="2" customWidth="1"/>
    <col min="2562" max="2562" width="2.23046875" style="2" customWidth="1"/>
    <col min="2563" max="2563" width="16.07421875" style="2" customWidth="1"/>
    <col min="2564" max="2564" width="1.84375" style="2" customWidth="1"/>
    <col min="2565" max="2565" width="12.4609375" style="2" customWidth="1"/>
    <col min="2566" max="2566" width="2.4609375" style="2" customWidth="1"/>
    <col min="2567" max="2567" width="12.53515625" style="2" customWidth="1"/>
    <col min="2568" max="2568" width="2.23046875" style="2" customWidth="1"/>
    <col min="2569" max="2569" width="11.84375" style="2" customWidth="1"/>
    <col min="2570" max="2570" width="2.765625" style="2" customWidth="1"/>
    <col min="2571" max="2571" width="10.765625" style="2" bestFit="1" customWidth="1"/>
    <col min="2572" max="2572" width="2.23046875" style="2" customWidth="1"/>
    <col min="2573" max="2573" width="10.765625" style="2" customWidth="1"/>
    <col min="2574" max="2574" width="3" style="2" customWidth="1"/>
    <col min="2575" max="2575" width="9.765625" style="2" customWidth="1"/>
    <col min="2576" max="2810" width="8.765625" style="2"/>
    <col min="2811" max="2811" width="5" style="2" customWidth="1"/>
    <col min="2812" max="2812" width="3.3046875" style="2" customWidth="1"/>
    <col min="2813" max="2813" width="50.07421875" style="2" customWidth="1"/>
    <col min="2814" max="2814" width="1.765625" style="2" customWidth="1"/>
    <col min="2815" max="2815" width="11" style="2" customWidth="1"/>
    <col min="2816" max="2816" width="2.53515625" style="2" customWidth="1"/>
    <col min="2817" max="2817" width="9.765625" style="2" customWidth="1"/>
    <col min="2818" max="2818" width="2.23046875" style="2" customWidth="1"/>
    <col min="2819" max="2819" width="16.07421875" style="2" customWidth="1"/>
    <col min="2820" max="2820" width="1.84375" style="2" customWidth="1"/>
    <col min="2821" max="2821" width="12.4609375" style="2" customWidth="1"/>
    <col min="2822" max="2822" width="2.4609375" style="2" customWidth="1"/>
    <col min="2823" max="2823" width="12.53515625" style="2" customWidth="1"/>
    <col min="2824" max="2824" width="2.23046875" style="2" customWidth="1"/>
    <col min="2825" max="2825" width="11.84375" style="2" customWidth="1"/>
    <col min="2826" max="2826" width="2.765625" style="2" customWidth="1"/>
    <col min="2827" max="2827" width="10.765625" style="2" bestFit="1" customWidth="1"/>
    <col min="2828" max="2828" width="2.23046875" style="2" customWidth="1"/>
    <col min="2829" max="2829" width="10.765625" style="2" customWidth="1"/>
    <col min="2830" max="2830" width="3" style="2" customWidth="1"/>
    <col min="2831" max="2831" width="9.765625" style="2" customWidth="1"/>
    <col min="2832" max="3066" width="8.765625" style="2"/>
    <col min="3067" max="3067" width="5" style="2" customWidth="1"/>
    <col min="3068" max="3068" width="3.3046875" style="2" customWidth="1"/>
    <col min="3069" max="3069" width="50.07421875" style="2" customWidth="1"/>
    <col min="3070" max="3070" width="1.765625" style="2" customWidth="1"/>
    <col min="3071" max="3071" width="11" style="2" customWidth="1"/>
    <col min="3072" max="3072" width="2.53515625" style="2" customWidth="1"/>
    <col min="3073" max="3073" width="9.765625" style="2" customWidth="1"/>
    <col min="3074" max="3074" width="2.23046875" style="2" customWidth="1"/>
    <col min="3075" max="3075" width="16.07421875" style="2" customWidth="1"/>
    <col min="3076" max="3076" width="1.84375" style="2" customWidth="1"/>
    <col min="3077" max="3077" width="12.4609375" style="2" customWidth="1"/>
    <col min="3078" max="3078" width="2.4609375" style="2" customWidth="1"/>
    <col min="3079" max="3079" width="12.53515625" style="2" customWidth="1"/>
    <col min="3080" max="3080" width="2.23046875" style="2" customWidth="1"/>
    <col min="3081" max="3081" width="11.84375" style="2" customWidth="1"/>
    <col min="3082" max="3082" width="2.765625" style="2" customWidth="1"/>
    <col min="3083" max="3083" width="10.765625" style="2" bestFit="1" customWidth="1"/>
    <col min="3084" max="3084" width="2.23046875" style="2" customWidth="1"/>
    <col min="3085" max="3085" width="10.765625" style="2" customWidth="1"/>
    <col min="3086" max="3086" width="3" style="2" customWidth="1"/>
    <col min="3087" max="3087" width="9.765625" style="2" customWidth="1"/>
    <col min="3088" max="3322" width="8.765625" style="2"/>
    <col min="3323" max="3323" width="5" style="2" customWidth="1"/>
    <col min="3324" max="3324" width="3.3046875" style="2" customWidth="1"/>
    <col min="3325" max="3325" width="50.07421875" style="2" customWidth="1"/>
    <col min="3326" max="3326" width="1.765625" style="2" customWidth="1"/>
    <col min="3327" max="3327" width="11" style="2" customWidth="1"/>
    <col min="3328" max="3328" width="2.53515625" style="2" customWidth="1"/>
    <col min="3329" max="3329" width="9.765625" style="2" customWidth="1"/>
    <col min="3330" max="3330" width="2.23046875" style="2" customWidth="1"/>
    <col min="3331" max="3331" width="16.07421875" style="2" customWidth="1"/>
    <col min="3332" max="3332" width="1.84375" style="2" customWidth="1"/>
    <col min="3333" max="3333" width="12.4609375" style="2" customWidth="1"/>
    <col min="3334" max="3334" width="2.4609375" style="2" customWidth="1"/>
    <col min="3335" max="3335" width="12.53515625" style="2" customWidth="1"/>
    <col min="3336" max="3336" width="2.23046875" style="2" customWidth="1"/>
    <col min="3337" max="3337" width="11.84375" style="2" customWidth="1"/>
    <col min="3338" max="3338" width="2.765625" style="2" customWidth="1"/>
    <col min="3339" max="3339" width="10.765625" style="2" bestFit="1" customWidth="1"/>
    <col min="3340" max="3340" width="2.23046875" style="2" customWidth="1"/>
    <col min="3341" max="3341" width="10.765625" style="2" customWidth="1"/>
    <col min="3342" max="3342" width="3" style="2" customWidth="1"/>
    <col min="3343" max="3343" width="9.765625" style="2" customWidth="1"/>
    <col min="3344" max="3578" width="8.765625" style="2"/>
    <col min="3579" max="3579" width="5" style="2" customWidth="1"/>
    <col min="3580" max="3580" width="3.3046875" style="2" customWidth="1"/>
    <col min="3581" max="3581" width="50.07421875" style="2" customWidth="1"/>
    <col min="3582" max="3582" width="1.765625" style="2" customWidth="1"/>
    <col min="3583" max="3583" width="11" style="2" customWidth="1"/>
    <col min="3584" max="3584" width="2.53515625" style="2" customWidth="1"/>
    <col min="3585" max="3585" width="9.765625" style="2" customWidth="1"/>
    <col min="3586" max="3586" width="2.23046875" style="2" customWidth="1"/>
    <col min="3587" max="3587" width="16.07421875" style="2" customWidth="1"/>
    <col min="3588" max="3588" width="1.84375" style="2" customWidth="1"/>
    <col min="3589" max="3589" width="12.4609375" style="2" customWidth="1"/>
    <col min="3590" max="3590" width="2.4609375" style="2" customWidth="1"/>
    <col min="3591" max="3591" width="12.53515625" style="2" customWidth="1"/>
    <col min="3592" max="3592" width="2.23046875" style="2" customWidth="1"/>
    <col min="3593" max="3593" width="11.84375" style="2" customWidth="1"/>
    <col min="3594" max="3594" width="2.765625" style="2" customWidth="1"/>
    <col min="3595" max="3595" width="10.765625" style="2" bestFit="1" customWidth="1"/>
    <col min="3596" max="3596" width="2.23046875" style="2" customWidth="1"/>
    <col min="3597" max="3597" width="10.765625" style="2" customWidth="1"/>
    <col min="3598" max="3598" width="3" style="2" customWidth="1"/>
    <col min="3599" max="3599" width="9.765625" style="2" customWidth="1"/>
    <col min="3600" max="3834" width="8.765625" style="2"/>
    <col min="3835" max="3835" width="5" style="2" customWidth="1"/>
    <col min="3836" max="3836" width="3.3046875" style="2" customWidth="1"/>
    <col min="3837" max="3837" width="50.07421875" style="2" customWidth="1"/>
    <col min="3838" max="3838" width="1.765625" style="2" customWidth="1"/>
    <col min="3839" max="3839" width="11" style="2" customWidth="1"/>
    <col min="3840" max="3840" width="2.53515625" style="2" customWidth="1"/>
    <col min="3841" max="3841" width="9.765625" style="2" customWidth="1"/>
    <col min="3842" max="3842" width="2.23046875" style="2" customWidth="1"/>
    <col min="3843" max="3843" width="16.07421875" style="2" customWidth="1"/>
    <col min="3844" max="3844" width="1.84375" style="2" customWidth="1"/>
    <col min="3845" max="3845" width="12.4609375" style="2" customWidth="1"/>
    <col min="3846" max="3846" width="2.4609375" style="2" customWidth="1"/>
    <col min="3847" max="3847" width="12.53515625" style="2" customWidth="1"/>
    <col min="3848" max="3848" width="2.23046875" style="2" customWidth="1"/>
    <col min="3849" max="3849" width="11.84375" style="2" customWidth="1"/>
    <col min="3850" max="3850" width="2.765625" style="2" customWidth="1"/>
    <col min="3851" max="3851" width="10.765625" style="2" bestFit="1" customWidth="1"/>
    <col min="3852" max="3852" width="2.23046875" style="2" customWidth="1"/>
    <col min="3853" max="3853" width="10.765625" style="2" customWidth="1"/>
    <col min="3854" max="3854" width="3" style="2" customWidth="1"/>
    <col min="3855" max="3855" width="9.765625" style="2" customWidth="1"/>
    <col min="3856" max="4090" width="8.765625" style="2"/>
    <col min="4091" max="4091" width="5" style="2" customWidth="1"/>
    <col min="4092" max="4092" width="3.3046875" style="2" customWidth="1"/>
    <col min="4093" max="4093" width="50.07421875" style="2" customWidth="1"/>
    <col min="4094" max="4094" width="1.765625" style="2" customWidth="1"/>
    <col min="4095" max="4095" width="11" style="2" customWidth="1"/>
    <col min="4096" max="4096" width="2.53515625" style="2" customWidth="1"/>
    <col min="4097" max="4097" width="9.765625" style="2" customWidth="1"/>
    <col min="4098" max="4098" width="2.23046875" style="2" customWidth="1"/>
    <col min="4099" max="4099" width="16.07421875" style="2" customWidth="1"/>
    <col min="4100" max="4100" width="1.84375" style="2" customWidth="1"/>
    <col min="4101" max="4101" width="12.4609375" style="2" customWidth="1"/>
    <col min="4102" max="4102" width="2.4609375" style="2" customWidth="1"/>
    <col min="4103" max="4103" width="12.53515625" style="2" customWidth="1"/>
    <col min="4104" max="4104" width="2.23046875" style="2" customWidth="1"/>
    <col min="4105" max="4105" width="11.84375" style="2" customWidth="1"/>
    <col min="4106" max="4106" width="2.765625" style="2" customWidth="1"/>
    <col min="4107" max="4107" width="10.765625" style="2" bestFit="1" customWidth="1"/>
    <col min="4108" max="4108" width="2.23046875" style="2" customWidth="1"/>
    <col min="4109" max="4109" width="10.765625" style="2" customWidth="1"/>
    <col min="4110" max="4110" width="3" style="2" customWidth="1"/>
    <col min="4111" max="4111" width="9.765625" style="2" customWidth="1"/>
    <col min="4112" max="4346" width="8.765625" style="2"/>
    <col min="4347" max="4347" width="5" style="2" customWidth="1"/>
    <col min="4348" max="4348" width="3.3046875" style="2" customWidth="1"/>
    <col min="4349" max="4349" width="50.07421875" style="2" customWidth="1"/>
    <col min="4350" max="4350" width="1.765625" style="2" customWidth="1"/>
    <col min="4351" max="4351" width="11" style="2" customWidth="1"/>
    <col min="4352" max="4352" width="2.53515625" style="2" customWidth="1"/>
    <col min="4353" max="4353" width="9.765625" style="2" customWidth="1"/>
    <col min="4354" max="4354" width="2.23046875" style="2" customWidth="1"/>
    <col min="4355" max="4355" width="16.07421875" style="2" customWidth="1"/>
    <col min="4356" max="4356" width="1.84375" style="2" customWidth="1"/>
    <col min="4357" max="4357" width="12.4609375" style="2" customWidth="1"/>
    <col min="4358" max="4358" width="2.4609375" style="2" customWidth="1"/>
    <col min="4359" max="4359" width="12.53515625" style="2" customWidth="1"/>
    <col min="4360" max="4360" width="2.23046875" style="2" customWidth="1"/>
    <col min="4361" max="4361" width="11.84375" style="2" customWidth="1"/>
    <col min="4362" max="4362" width="2.765625" style="2" customWidth="1"/>
    <col min="4363" max="4363" width="10.765625" style="2" bestFit="1" customWidth="1"/>
    <col min="4364" max="4364" width="2.23046875" style="2" customWidth="1"/>
    <col min="4365" max="4365" width="10.765625" style="2" customWidth="1"/>
    <col min="4366" max="4366" width="3" style="2" customWidth="1"/>
    <col min="4367" max="4367" width="9.765625" style="2" customWidth="1"/>
    <col min="4368" max="4602" width="8.765625" style="2"/>
    <col min="4603" max="4603" width="5" style="2" customWidth="1"/>
    <col min="4604" max="4604" width="3.3046875" style="2" customWidth="1"/>
    <col min="4605" max="4605" width="50.07421875" style="2" customWidth="1"/>
    <col min="4606" max="4606" width="1.765625" style="2" customWidth="1"/>
    <col min="4607" max="4607" width="11" style="2" customWidth="1"/>
    <col min="4608" max="4608" width="2.53515625" style="2" customWidth="1"/>
    <col min="4609" max="4609" width="9.765625" style="2" customWidth="1"/>
    <col min="4610" max="4610" width="2.23046875" style="2" customWidth="1"/>
    <col min="4611" max="4611" width="16.07421875" style="2" customWidth="1"/>
    <col min="4612" max="4612" width="1.84375" style="2" customWidth="1"/>
    <col min="4613" max="4613" width="12.4609375" style="2" customWidth="1"/>
    <col min="4614" max="4614" width="2.4609375" style="2" customWidth="1"/>
    <col min="4615" max="4615" width="12.53515625" style="2" customWidth="1"/>
    <col min="4616" max="4616" width="2.23046875" style="2" customWidth="1"/>
    <col min="4617" max="4617" width="11.84375" style="2" customWidth="1"/>
    <col min="4618" max="4618" width="2.765625" style="2" customWidth="1"/>
    <col min="4619" max="4619" width="10.765625" style="2" bestFit="1" customWidth="1"/>
    <col min="4620" max="4620" width="2.23046875" style="2" customWidth="1"/>
    <col min="4621" max="4621" width="10.765625" style="2" customWidth="1"/>
    <col min="4622" max="4622" width="3" style="2" customWidth="1"/>
    <col min="4623" max="4623" width="9.765625" style="2" customWidth="1"/>
    <col min="4624" max="4858" width="8.765625" style="2"/>
    <col min="4859" max="4859" width="5" style="2" customWidth="1"/>
    <col min="4860" max="4860" width="3.3046875" style="2" customWidth="1"/>
    <col min="4861" max="4861" width="50.07421875" style="2" customWidth="1"/>
    <col min="4862" max="4862" width="1.765625" style="2" customWidth="1"/>
    <col min="4863" max="4863" width="11" style="2" customWidth="1"/>
    <col min="4864" max="4864" width="2.53515625" style="2" customWidth="1"/>
    <col min="4865" max="4865" width="9.765625" style="2" customWidth="1"/>
    <col min="4866" max="4866" width="2.23046875" style="2" customWidth="1"/>
    <col min="4867" max="4867" width="16.07421875" style="2" customWidth="1"/>
    <col min="4868" max="4868" width="1.84375" style="2" customWidth="1"/>
    <col min="4869" max="4869" width="12.4609375" style="2" customWidth="1"/>
    <col min="4870" max="4870" width="2.4609375" style="2" customWidth="1"/>
    <col min="4871" max="4871" width="12.53515625" style="2" customWidth="1"/>
    <col min="4872" max="4872" width="2.23046875" style="2" customWidth="1"/>
    <col min="4873" max="4873" width="11.84375" style="2" customWidth="1"/>
    <col min="4874" max="4874" width="2.765625" style="2" customWidth="1"/>
    <col min="4875" max="4875" width="10.765625" style="2" bestFit="1" customWidth="1"/>
    <col min="4876" max="4876" width="2.23046875" style="2" customWidth="1"/>
    <col min="4877" max="4877" width="10.765625" style="2" customWidth="1"/>
    <col min="4878" max="4878" width="3" style="2" customWidth="1"/>
    <col min="4879" max="4879" width="9.765625" style="2" customWidth="1"/>
    <col min="4880" max="5114" width="8.765625" style="2"/>
    <col min="5115" max="5115" width="5" style="2" customWidth="1"/>
    <col min="5116" max="5116" width="3.3046875" style="2" customWidth="1"/>
    <col min="5117" max="5117" width="50.07421875" style="2" customWidth="1"/>
    <col min="5118" max="5118" width="1.765625" style="2" customWidth="1"/>
    <col min="5119" max="5119" width="11" style="2" customWidth="1"/>
    <col min="5120" max="5120" width="2.53515625" style="2" customWidth="1"/>
    <col min="5121" max="5121" width="9.765625" style="2" customWidth="1"/>
    <col min="5122" max="5122" width="2.23046875" style="2" customWidth="1"/>
    <col min="5123" max="5123" width="16.07421875" style="2" customWidth="1"/>
    <col min="5124" max="5124" width="1.84375" style="2" customWidth="1"/>
    <col min="5125" max="5125" width="12.4609375" style="2" customWidth="1"/>
    <col min="5126" max="5126" width="2.4609375" style="2" customWidth="1"/>
    <col min="5127" max="5127" width="12.53515625" style="2" customWidth="1"/>
    <col min="5128" max="5128" width="2.23046875" style="2" customWidth="1"/>
    <col min="5129" max="5129" width="11.84375" style="2" customWidth="1"/>
    <col min="5130" max="5130" width="2.765625" style="2" customWidth="1"/>
    <col min="5131" max="5131" width="10.765625" style="2" bestFit="1" customWidth="1"/>
    <col min="5132" max="5132" width="2.23046875" style="2" customWidth="1"/>
    <col min="5133" max="5133" width="10.765625" style="2" customWidth="1"/>
    <col min="5134" max="5134" width="3" style="2" customWidth="1"/>
    <col min="5135" max="5135" width="9.765625" style="2" customWidth="1"/>
    <col min="5136" max="5370" width="8.765625" style="2"/>
    <col min="5371" max="5371" width="5" style="2" customWidth="1"/>
    <col min="5372" max="5372" width="3.3046875" style="2" customWidth="1"/>
    <col min="5373" max="5373" width="50.07421875" style="2" customWidth="1"/>
    <col min="5374" max="5374" width="1.765625" style="2" customWidth="1"/>
    <col min="5375" max="5375" width="11" style="2" customWidth="1"/>
    <col min="5376" max="5376" width="2.53515625" style="2" customWidth="1"/>
    <col min="5377" max="5377" width="9.765625" style="2" customWidth="1"/>
    <col min="5378" max="5378" width="2.23046875" style="2" customWidth="1"/>
    <col min="5379" max="5379" width="16.07421875" style="2" customWidth="1"/>
    <col min="5380" max="5380" width="1.84375" style="2" customWidth="1"/>
    <col min="5381" max="5381" width="12.4609375" style="2" customWidth="1"/>
    <col min="5382" max="5382" width="2.4609375" style="2" customWidth="1"/>
    <col min="5383" max="5383" width="12.53515625" style="2" customWidth="1"/>
    <col min="5384" max="5384" width="2.23046875" style="2" customWidth="1"/>
    <col min="5385" max="5385" width="11.84375" style="2" customWidth="1"/>
    <col min="5386" max="5386" width="2.765625" style="2" customWidth="1"/>
    <col min="5387" max="5387" width="10.765625" style="2" bestFit="1" customWidth="1"/>
    <col min="5388" max="5388" width="2.23046875" style="2" customWidth="1"/>
    <col min="5389" max="5389" width="10.765625" style="2" customWidth="1"/>
    <col min="5390" max="5390" width="3" style="2" customWidth="1"/>
    <col min="5391" max="5391" width="9.765625" style="2" customWidth="1"/>
    <col min="5392" max="5626" width="8.765625" style="2"/>
    <col min="5627" max="5627" width="5" style="2" customWidth="1"/>
    <col min="5628" max="5628" width="3.3046875" style="2" customWidth="1"/>
    <col min="5629" max="5629" width="50.07421875" style="2" customWidth="1"/>
    <col min="5630" max="5630" width="1.765625" style="2" customWidth="1"/>
    <col min="5631" max="5631" width="11" style="2" customWidth="1"/>
    <col min="5632" max="5632" width="2.53515625" style="2" customWidth="1"/>
    <col min="5633" max="5633" width="9.765625" style="2" customWidth="1"/>
    <col min="5634" max="5634" width="2.23046875" style="2" customWidth="1"/>
    <col min="5635" max="5635" width="16.07421875" style="2" customWidth="1"/>
    <col min="5636" max="5636" width="1.84375" style="2" customWidth="1"/>
    <col min="5637" max="5637" width="12.4609375" style="2" customWidth="1"/>
    <col min="5638" max="5638" width="2.4609375" style="2" customWidth="1"/>
    <col min="5639" max="5639" width="12.53515625" style="2" customWidth="1"/>
    <col min="5640" max="5640" width="2.23046875" style="2" customWidth="1"/>
    <col min="5641" max="5641" width="11.84375" style="2" customWidth="1"/>
    <col min="5642" max="5642" width="2.765625" style="2" customWidth="1"/>
    <col min="5643" max="5643" width="10.765625" style="2" bestFit="1" customWidth="1"/>
    <col min="5644" max="5644" width="2.23046875" style="2" customWidth="1"/>
    <col min="5645" max="5645" width="10.765625" style="2" customWidth="1"/>
    <col min="5646" max="5646" width="3" style="2" customWidth="1"/>
    <col min="5647" max="5647" width="9.765625" style="2" customWidth="1"/>
    <col min="5648" max="5882" width="8.765625" style="2"/>
    <col min="5883" max="5883" width="5" style="2" customWidth="1"/>
    <col min="5884" max="5884" width="3.3046875" style="2" customWidth="1"/>
    <col min="5885" max="5885" width="50.07421875" style="2" customWidth="1"/>
    <col min="5886" max="5886" width="1.765625" style="2" customWidth="1"/>
    <col min="5887" max="5887" width="11" style="2" customWidth="1"/>
    <col min="5888" max="5888" width="2.53515625" style="2" customWidth="1"/>
    <col min="5889" max="5889" width="9.765625" style="2" customWidth="1"/>
    <col min="5890" max="5890" width="2.23046875" style="2" customWidth="1"/>
    <col min="5891" max="5891" width="16.07421875" style="2" customWidth="1"/>
    <col min="5892" max="5892" width="1.84375" style="2" customWidth="1"/>
    <col min="5893" max="5893" width="12.4609375" style="2" customWidth="1"/>
    <col min="5894" max="5894" width="2.4609375" style="2" customWidth="1"/>
    <col min="5895" max="5895" width="12.53515625" style="2" customWidth="1"/>
    <col min="5896" max="5896" width="2.23046875" style="2" customWidth="1"/>
    <col min="5897" max="5897" width="11.84375" style="2" customWidth="1"/>
    <col min="5898" max="5898" width="2.765625" style="2" customWidth="1"/>
    <col min="5899" max="5899" width="10.765625" style="2" bestFit="1" customWidth="1"/>
    <col min="5900" max="5900" width="2.23046875" style="2" customWidth="1"/>
    <col min="5901" max="5901" width="10.765625" style="2" customWidth="1"/>
    <col min="5902" max="5902" width="3" style="2" customWidth="1"/>
    <col min="5903" max="5903" width="9.765625" style="2" customWidth="1"/>
    <col min="5904" max="6138" width="8.765625" style="2"/>
    <col min="6139" max="6139" width="5" style="2" customWidth="1"/>
    <col min="6140" max="6140" width="3.3046875" style="2" customWidth="1"/>
    <col min="6141" max="6141" width="50.07421875" style="2" customWidth="1"/>
    <col min="6142" max="6142" width="1.765625" style="2" customWidth="1"/>
    <col min="6143" max="6143" width="11" style="2" customWidth="1"/>
    <col min="6144" max="6144" width="2.53515625" style="2" customWidth="1"/>
    <col min="6145" max="6145" width="9.765625" style="2" customWidth="1"/>
    <col min="6146" max="6146" width="2.23046875" style="2" customWidth="1"/>
    <col min="6147" max="6147" width="16.07421875" style="2" customWidth="1"/>
    <col min="6148" max="6148" width="1.84375" style="2" customWidth="1"/>
    <col min="6149" max="6149" width="12.4609375" style="2" customWidth="1"/>
    <col min="6150" max="6150" width="2.4609375" style="2" customWidth="1"/>
    <col min="6151" max="6151" width="12.53515625" style="2" customWidth="1"/>
    <col min="6152" max="6152" width="2.23046875" style="2" customWidth="1"/>
    <col min="6153" max="6153" width="11.84375" style="2" customWidth="1"/>
    <col min="6154" max="6154" width="2.765625" style="2" customWidth="1"/>
    <col min="6155" max="6155" width="10.765625" style="2" bestFit="1" customWidth="1"/>
    <col min="6156" max="6156" width="2.23046875" style="2" customWidth="1"/>
    <col min="6157" max="6157" width="10.765625" style="2" customWidth="1"/>
    <col min="6158" max="6158" width="3" style="2" customWidth="1"/>
    <col min="6159" max="6159" width="9.765625" style="2" customWidth="1"/>
    <col min="6160" max="6394" width="8.765625" style="2"/>
    <col min="6395" max="6395" width="5" style="2" customWidth="1"/>
    <col min="6396" max="6396" width="3.3046875" style="2" customWidth="1"/>
    <col min="6397" max="6397" width="50.07421875" style="2" customWidth="1"/>
    <col min="6398" max="6398" width="1.765625" style="2" customWidth="1"/>
    <col min="6399" max="6399" width="11" style="2" customWidth="1"/>
    <col min="6400" max="6400" width="2.53515625" style="2" customWidth="1"/>
    <col min="6401" max="6401" width="9.765625" style="2" customWidth="1"/>
    <col min="6402" max="6402" width="2.23046875" style="2" customWidth="1"/>
    <col min="6403" max="6403" width="16.07421875" style="2" customWidth="1"/>
    <col min="6404" max="6404" width="1.84375" style="2" customWidth="1"/>
    <col min="6405" max="6405" width="12.4609375" style="2" customWidth="1"/>
    <col min="6406" max="6406" width="2.4609375" style="2" customWidth="1"/>
    <col min="6407" max="6407" width="12.53515625" style="2" customWidth="1"/>
    <col min="6408" max="6408" width="2.23046875" style="2" customWidth="1"/>
    <col min="6409" max="6409" width="11.84375" style="2" customWidth="1"/>
    <col min="6410" max="6410" width="2.765625" style="2" customWidth="1"/>
    <col min="6411" max="6411" width="10.765625" style="2" bestFit="1" customWidth="1"/>
    <col min="6412" max="6412" width="2.23046875" style="2" customWidth="1"/>
    <col min="6413" max="6413" width="10.765625" style="2" customWidth="1"/>
    <col min="6414" max="6414" width="3" style="2" customWidth="1"/>
    <col min="6415" max="6415" width="9.765625" style="2" customWidth="1"/>
    <col min="6416" max="6650" width="8.765625" style="2"/>
    <col min="6651" max="6651" width="5" style="2" customWidth="1"/>
    <col min="6652" max="6652" width="3.3046875" style="2" customWidth="1"/>
    <col min="6653" max="6653" width="50.07421875" style="2" customWidth="1"/>
    <col min="6654" max="6654" width="1.765625" style="2" customWidth="1"/>
    <col min="6655" max="6655" width="11" style="2" customWidth="1"/>
    <col min="6656" max="6656" width="2.53515625" style="2" customWidth="1"/>
    <col min="6657" max="6657" width="9.765625" style="2" customWidth="1"/>
    <col min="6658" max="6658" width="2.23046875" style="2" customWidth="1"/>
    <col min="6659" max="6659" width="16.07421875" style="2" customWidth="1"/>
    <col min="6660" max="6660" width="1.84375" style="2" customWidth="1"/>
    <col min="6661" max="6661" width="12.4609375" style="2" customWidth="1"/>
    <col min="6662" max="6662" width="2.4609375" style="2" customWidth="1"/>
    <col min="6663" max="6663" width="12.53515625" style="2" customWidth="1"/>
    <col min="6664" max="6664" width="2.23046875" style="2" customWidth="1"/>
    <col min="6665" max="6665" width="11.84375" style="2" customWidth="1"/>
    <col min="6666" max="6666" width="2.765625" style="2" customWidth="1"/>
    <col min="6667" max="6667" width="10.765625" style="2" bestFit="1" customWidth="1"/>
    <col min="6668" max="6668" width="2.23046875" style="2" customWidth="1"/>
    <col min="6669" max="6669" width="10.765625" style="2" customWidth="1"/>
    <col min="6670" max="6670" width="3" style="2" customWidth="1"/>
    <col min="6671" max="6671" width="9.765625" style="2" customWidth="1"/>
    <col min="6672" max="6906" width="8.765625" style="2"/>
    <col min="6907" max="6907" width="5" style="2" customWidth="1"/>
    <col min="6908" max="6908" width="3.3046875" style="2" customWidth="1"/>
    <col min="6909" max="6909" width="50.07421875" style="2" customWidth="1"/>
    <col min="6910" max="6910" width="1.765625" style="2" customWidth="1"/>
    <col min="6911" max="6911" width="11" style="2" customWidth="1"/>
    <col min="6912" max="6912" width="2.53515625" style="2" customWidth="1"/>
    <col min="6913" max="6913" width="9.765625" style="2" customWidth="1"/>
    <col min="6914" max="6914" width="2.23046875" style="2" customWidth="1"/>
    <col min="6915" max="6915" width="16.07421875" style="2" customWidth="1"/>
    <col min="6916" max="6916" width="1.84375" style="2" customWidth="1"/>
    <col min="6917" max="6917" width="12.4609375" style="2" customWidth="1"/>
    <col min="6918" max="6918" width="2.4609375" style="2" customWidth="1"/>
    <col min="6919" max="6919" width="12.53515625" style="2" customWidth="1"/>
    <col min="6920" max="6920" width="2.23046875" style="2" customWidth="1"/>
    <col min="6921" max="6921" width="11.84375" style="2" customWidth="1"/>
    <col min="6922" max="6922" width="2.765625" style="2" customWidth="1"/>
    <col min="6923" max="6923" width="10.765625" style="2" bestFit="1" customWidth="1"/>
    <col min="6924" max="6924" width="2.23046875" style="2" customWidth="1"/>
    <col min="6925" max="6925" width="10.765625" style="2" customWidth="1"/>
    <col min="6926" max="6926" width="3" style="2" customWidth="1"/>
    <col min="6927" max="6927" width="9.765625" style="2" customWidth="1"/>
    <col min="6928" max="7162" width="8.765625" style="2"/>
    <col min="7163" max="7163" width="5" style="2" customWidth="1"/>
    <col min="7164" max="7164" width="3.3046875" style="2" customWidth="1"/>
    <col min="7165" max="7165" width="50.07421875" style="2" customWidth="1"/>
    <col min="7166" max="7166" width="1.765625" style="2" customWidth="1"/>
    <col min="7167" max="7167" width="11" style="2" customWidth="1"/>
    <col min="7168" max="7168" width="2.53515625" style="2" customWidth="1"/>
    <col min="7169" max="7169" width="9.765625" style="2" customWidth="1"/>
    <col min="7170" max="7170" width="2.23046875" style="2" customWidth="1"/>
    <col min="7171" max="7171" width="16.07421875" style="2" customWidth="1"/>
    <col min="7172" max="7172" width="1.84375" style="2" customWidth="1"/>
    <col min="7173" max="7173" width="12.4609375" style="2" customWidth="1"/>
    <col min="7174" max="7174" width="2.4609375" style="2" customWidth="1"/>
    <col min="7175" max="7175" width="12.53515625" style="2" customWidth="1"/>
    <col min="7176" max="7176" width="2.23046875" style="2" customWidth="1"/>
    <col min="7177" max="7177" width="11.84375" style="2" customWidth="1"/>
    <col min="7178" max="7178" width="2.765625" style="2" customWidth="1"/>
    <col min="7179" max="7179" width="10.765625" style="2" bestFit="1" customWidth="1"/>
    <col min="7180" max="7180" width="2.23046875" style="2" customWidth="1"/>
    <col min="7181" max="7181" width="10.765625" style="2" customWidth="1"/>
    <col min="7182" max="7182" width="3" style="2" customWidth="1"/>
    <col min="7183" max="7183" width="9.765625" style="2" customWidth="1"/>
    <col min="7184" max="7418" width="8.765625" style="2"/>
    <col min="7419" max="7419" width="5" style="2" customWidth="1"/>
    <col min="7420" max="7420" width="3.3046875" style="2" customWidth="1"/>
    <col min="7421" max="7421" width="50.07421875" style="2" customWidth="1"/>
    <col min="7422" max="7422" width="1.765625" style="2" customWidth="1"/>
    <col min="7423" max="7423" width="11" style="2" customWidth="1"/>
    <col min="7424" max="7424" width="2.53515625" style="2" customWidth="1"/>
    <col min="7425" max="7425" width="9.765625" style="2" customWidth="1"/>
    <col min="7426" max="7426" width="2.23046875" style="2" customWidth="1"/>
    <col min="7427" max="7427" width="16.07421875" style="2" customWidth="1"/>
    <col min="7428" max="7428" width="1.84375" style="2" customWidth="1"/>
    <col min="7429" max="7429" width="12.4609375" style="2" customWidth="1"/>
    <col min="7430" max="7430" width="2.4609375" style="2" customWidth="1"/>
    <col min="7431" max="7431" width="12.53515625" style="2" customWidth="1"/>
    <col min="7432" max="7432" width="2.23046875" style="2" customWidth="1"/>
    <col min="7433" max="7433" width="11.84375" style="2" customWidth="1"/>
    <col min="7434" max="7434" width="2.765625" style="2" customWidth="1"/>
    <col min="7435" max="7435" width="10.765625" style="2" bestFit="1" customWidth="1"/>
    <col min="7436" max="7436" width="2.23046875" style="2" customWidth="1"/>
    <col min="7437" max="7437" width="10.765625" style="2" customWidth="1"/>
    <col min="7438" max="7438" width="3" style="2" customWidth="1"/>
    <col min="7439" max="7439" width="9.765625" style="2" customWidth="1"/>
    <col min="7440" max="7674" width="8.765625" style="2"/>
    <col min="7675" max="7675" width="5" style="2" customWidth="1"/>
    <col min="7676" max="7676" width="3.3046875" style="2" customWidth="1"/>
    <col min="7677" max="7677" width="50.07421875" style="2" customWidth="1"/>
    <col min="7678" max="7678" width="1.765625" style="2" customWidth="1"/>
    <col min="7679" max="7679" width="11" style="2" customWidth="1"/>
    <col min="7680" max="7680" width="2.53515625" style="2" customWidth="1"/>
    <col min="7681" max="7681" width="9.765625" style="2" customWidth="1"/>
    <col min="7682" max="7682" width="2.23046875" style="2" customWidth="1"/>
    <col min="7683" max="7683" width="16.07421875" style="2" customWidth="1"/>
    <col min="7684" max="7684" width="1.84375" style="2" customWidth="1"/>
    <col min="7685" max="7685" width="12.4609375" style="2" customWidth="1"/>
    <col min="7686" max="7686" width="2.4609375" style="2" customWidth="1"/>
    <col min="7687" max="7687" width="12.53515625" style="2" customWidth="1"/>
    <col min="7688" max="7688" width="2.23046875" style="2" customWidth="1"/>
    <col min="7689" max="7689" width="11.84375" style="2" customWidth="1"/>
    <col min="7690" max="7690" width="2.765625" style="2" customWidth="1"/>
    <col min="7691" max="7691" width="10.765625" style="2" bestFit="1" customWidth="1"/>
    <col min="7692" max="7692" width="2.23046875" style="2" customWidth="1"/>
    <col min="7693" max="7693" width="10.765625" style="2" customWidth="1"/>
    <col min="7694" max="7694" width="3" style="2" customWidth="1"/>
    <col min="7695" max="7695" width="9.765625" style="2" customWidth="1"/>
    <col min="7696" max="7930" width="8.765625" style="2"/>
    <col min="7931" max="7931" width="5" style="2" customWidth="1"/>
    <col min="7932" max="7932" width="3.3046875" style="2" customWidth="1"/>
    <col min="7933" max="7933" width="50.07421875" style="2" customWidth="1"/>
    <col min="7934" max="7934" width="1.765625" style="2" customWidth="1"/>
    <col min="7935" max="7935" width="11" style="2" customWidth="1"/>
    <col min="7936" max="7936" width="2.53515625" style="2" customWidth="1"/>
    <col min="7937" max="7937" width="9.765625" style="2" customWidth="1"/>
    <col min="7938" max="7938" width="2.23046875" style="2" customWidth="1"/>
    <col min="7939" max="7939" width="16.07421875" style="2" customWidth="1"/>
    <col min="7940" max="7940" width="1.84375" style="2" customWidth="1"/>
    <col min="7941" max="7941" width="12.4609375" style="2" customWidth="1"/>
    <col min="7942" max="7942" width="2.4609375" style="2" customWidth="1"/>
    <col min="7943" max="7943" width="12.53515625" style="2" customWidth="1"/>
    <col min="7944" max="7944" width="2.23046875" style="2" customWidth="1"/>
    <col min="7945" max="7945" width="11.84375" style="2" customWidth="1"/>
    <col min="7946" max="7946" width="2.765625" style="2" customWidth="1"/>
    <col min="7947" max="7947" width="10.765625" style="2" bestFit="1" customWidth="1"/>
    <col min="7948" max="7948" width="2.23046875" style="2" customWidth="1"/>
    <col min="7949" max="7949" width="10.765625" style="2" customWidth="1"/>
    <col min="7950" max="7950" width="3" style="2" customWidth="1"/>
    <col min="7951" max="7951" width="9.765625" style="2" customWidth="1"/>
    <col min="7952" max="8186" width="8.765625" style="2"/>
    <col min="8187" max="8187" width="5" style="2" customWidth="1"/>
    <col min="8188" max="8188" width="3.3046875" style="2" customWidth="1"/>
    <col min="8189" max="8189" width="50.07421875" style="2" customWidth="1"/>
    <col min="8190" max="8190" width="1.765625" style="2" customWidth="1"/>
    <col min="8191" max="8191" width="11" style="2" customWidth="1"/>
    <col min="8192" max="8192" width="2.53515625" style="2" customWidth="1"/>
    <col min="8193" max="8193" width="9.765625" style="2" customWidth="1"/>
    <col min="8194" max="8194" width="2.23046875" style="2" customWidth="1"/>
    <col min="8195" max="8195" width="16.07421875" style="2" customWidth="1"/>
    <col min="8196" max="8196" width="1.84375" style="2" customWidth="1"/>
    <col min="8197" max="8197" width="12.4609375" style="2" customWidth="1"/>
    <col min="8198" max="8198" width="2.4609375" style="2" customWidth="1"/>
    <col min="8199" max="8199" width="12.53515625" style="2" customWidth="1"/>
    <col min="8200" max="8200" width="2.23046875" style="2" customWidth="1"/>
    <col min="8201" max="8201" width="11.84375" style="2" customWidth="1"/>
    <col min="8202" max="8202" width="2.765625" style="2" customWidth="1"/>
    <col min="8203" max="8203" width="10.765625" style="2" bestFit="1" customWidth="1"/>
    <col min="8204" max="8204" width="2.23046875" style="2" customWidth="1"/>
    <col min="8205" max="8205" width="10.765625" style="2" customWidth="1"/>
    <col min="8206" max="8206" width="3" style="2" customWidth="1"/>
    <col min="8207" max="8207" width="9.765625" style="2" customWidth="1"/>
    <col min="8208" max="8442" width="8.765625" style="2"/>
    <col min="8443" max="8443" width="5" style="2" customWidth="1"/>
    <col min="8444" max="8444" width="3.3046875" style="2" customWidth="1"/>
    <col min="8445" max="8445" width="50.07421875" style="2" customWidth="1"/>
    <col min="8446" max="8446" width="1.765625" style="2" customWidth="1"/>
    <col min="8447" max="8447" width="11" style="2" customWidth="1"/>
    <col min="8448" max="8448" width="2.53515625" style="2" customWidth="1"/>
    <col min="8449" max="8449" width="9.765625" style="2" customWidth="1"/>
    <col min="8450" max="8450" width="2.23046875" style="2" customWidth="1"/>
    <col min="8451" max="8451" width="16.07421875" style="2" customWidth="1"/>
    <col min="8452" max="8452" width="1.84375" style="2" customWidth="1"/>
    <col min="8453" max="8453" width="12.4609375" style="2" customWidth="1"/>
    <col min="8454" max="8454" width="2.4609375" style="2" customWidth="1"/>
    <col min="8455" max="8455" width="12.53515625" style="2" customWidth="1"/>
    <col min="8456" max="8456" width="2.23046875" style="2" customWidth="1"/>
    <col min="8457" max="8457" width="11.84375" style="2" customWidth="1"/>
    <col min="8458" max="8458" width="2.765625" style="2" customWidth="1"/>
    <col min="8459" max="8459" width="10.765625" style="2" bestFit="1" customWidth="1"/>
    <col min="8460" max="8460" width="2.23046875" style="2" customWidth="1"/>
    <col min="8461" max="8461" width="10.765625" style="2" customWidth="1"/>
    <col min="8462" max="8462" width="3" style="2" customWidth="1"/>
    <col min="8463" max="8463" width="9.765625" style="2" customWidth="1"/>
    <col min="8464" max="8698" width="8.765625" style="2"/>
    <col min="8699" max="8699" width="5" style="2" customWidth="1"/>
    <col min="8700" max="8700" width="3.3046875" style="2" customWidth="1"/>
    <col min="8701" max="8701" width="50.07421875" style="2" customWidth="1"/>
    <col min="8702" max="8702" width="1.765625" style="2" customWidth="1"/>
    <col min="8703" max="8703" width="11" style="2" customWidth="1"/>
    <col min="8704" max="8704" width="2.53515625" style="2" customWidth="1"/>
    <col min="8705" max="8705" width="9.765625" style="2" customWidth="1"/>
    <col min="8706" max="8706" width="2.23046875" style="2" customWidth="1"/>
    <col min="8707" max="8707" width="16.07421875" style="2" customWidth="1"/>
    <col min="8708" max="8708" width="1.84375" style="2" customWidth="1"/>
    <col min="8709" max="8709" width="12.4609375" style="2" customWidth="1"/>
    <col min="8710" max="8710" width="2.4609375" style="2" customWidth="1"/>
    <col min="8711" max="8711" width="12.53515625" style="2" customWidth="1"/>
    <col min="8712" max="8712" width="2.23046875" style="2" customWidth="1"/>
    <col min="8713" max="8713" width="11.84375" style="2" customWidth="1"/>
    <col min="8714" max="8714" width="2.765625" style="2" customWidth="1"/>
    <col min="8715" max="8715" width="10.765625" style="2" bestFit="1" customWidth="1"/>
    <col min="8716" max="8716" width="2.23046875" style="2" customWidth="1"/>
    <col min="8717" max="8717" width="10.765625" style="2" customWidth="1"/>
    <col min="8718" max="8718" width="3" style="2" customWidth="1"/>
    <col min="8719" max="8719" width="9.765625" style="2" customWidth="1"/>
    <col min="8720" max="8954" width="8.765625" style="2"/>
    <col min="8955" max="8955" width="5" style="2" customWidth="1"/>
    <col min="8956" max="8956" width="3.3046875" style="2" customWidth="1"/>
    <col min="8957" max="8957" width="50.07421875" style="2" customWidth="1"/>
    <col min="8958" max="8958" width="1.765625" style="2" customWidth="1"/>
    <col min="8959" max="8959" width="11" style="2" customWidth="1"/>
    <col min="8960" max="8960" width="2.53515625" style="2" customWidth="1"/>
    <col min="8961" max="8961" width="9.765625" style="2" customWidth="1"/>
    <col min="8962" max="8962" width="2.23046875" style="2" customWidth="1"/>
    <col min="8963" max="8963" width="16.07421875" style="2" customWidth="1"/>
    <col min="8964" max="8964" width="1.84375" style="2" customWidth="1"/>
    <col min="8965" max="8965" width="12.4609375" style="2" customWidth="1"/>
    <col min="8966" max="8966" width="2.4609375" style="2" customWidth="1"/>
    <col min="8967" max="8967" width="12.53515625" style="2" customWidth="1"/>
    <col min="8968" max="8968" width="2.23046875" style="2" customWidth="1"/>
    <col min="8969" max="8969" width="11.84375" style="2" customWidth="1"/>
    <col min="8970" max="8970" width="2.765625" style="2" customWidth="1"/>
    <col min="8971" max="8971" width="10.765625" style="2" bestFit="1" customWidth="1"/>
    <col min="8972" max="8972" width="2.23046875" style="2" customWidth="1"/>
    <col min="8973" max="8973" width="10.765625" style="2" customWidth="1"/>
    <col min="8974" max="8974" width="3" style="2" customWidth="1"/>
    <col min="8975" max="8975" width="9.765625" style="2" customWidth="1"/>
    <col min="8976" max="9210" width="8.765625" style="2"/>
    <col min="9211" max="9211" width="5" style="2" customWidth="1"/>
    <col min="9212" max="9212" width="3.3046875" style="2" customWidth="1"/>
    <col min="9213" max="9213" width="50.07421875" style="2" customWidth="1"/>
    <col min="9214" max="9214" width="1.765625" style="2" customWidth="1"/>
    <col min="9215" max="9215" width="11" style="2" customWidth="1"/>
    <col min="9216" max="9216" width="2.53515625" style="2" customWidth="1"/>
    <col min="9217" max="9217" width="9.765625" style="2" customWidth="1"/>
    <col min="9218" max="9218" width="2.23046875" style="2" customWidth="1"/>
    <col min="9219" max="9219" width="16.07421875" style="2" customWidth="1"/>
    <col min="9220" max="9220" width="1.84375" style="2" customWidth="1"/>
    <col min="9221" max="9221" width="12.4609375" style="2" customWidth="1"/>
    <col min="9222" max="9222" width="2.4609375" style="2" customWidth="1"/>
    <col min="9223" max="9223" width="12.53515625" style="2" customWidth="1"/>
    <col min="9224" max="9224" width="2.23046875" style="2" customWidth="1"/>
    <col min="9225" max="9225" width="11.84375" style="2" customWidth="1"/>
    <col min="9226" max="9226" width="2.765625" style="2" customWidth="1"/>
    <col min="9227" max="9227" width="10.765625" style="2" bestFit="1" customWidth="1"/>
    <col min="9228" max="9228" width="2.23046875" style="2" customWidth="1"/>
    <col min="9229" max="9229" width="10.765625" style="2" customWidth="1"/>
    <col min="9230" max="9230" width="3" style="2" customWidth="1"/>
    <col min="9231" max="9231" width="9.765625" style="2" customWidth="1"/>
    <col min="9232" max="9466" width="8.765625" style="2"/>
    <col min="9467" max="9467" width="5" style="2" customWidth="1"/>
    <col min="9468" max="9468" width="3.3046875" style="2" customWidth="1"/>
    <col min="9469" max="9469" width="50.07421875" style="2" customWidth="1"/>
    <col min="9470" max="9470" width="1.765625" style="2" customWidth="1"/>
    <col min="9471" max="9471" width="11" style="2" customWidth="1"/>
    <col min="9472" max="9472" width="2.53515625" style="2" customWidth="1"/>
    <col min="9473" max="9473" width="9.765625" style="2" customWidth="1"/>
    <col min="9474" max="9474" width="2.23046875" style="2" customWidth="1"/>
    <col min="9475" max="9475" width="16.07421875" style="2" customWidth="1"/>
    <col min="9476" max="9476" width="1.84375" style="2" customWidth="1"/>
    <col min="9477" max="9477" width="12.4609375" style="2" customWidth="1"/>
    <col min="9478" max="9478" width="2.4609375" style="2" customWidth="1"/>
    <col min="9479" max="9479" width="12.53515625" style="2" customWidth="1"/>
    <col min="9480" max="9480" width="2.23046875" style="2" customWidth="1"/>
    <col min="9481" max="9481" width="11.84375" style="2" customWidth="1"/>
    <col min="9482" max="9482" width="2.765625" style="2" customWidth="1"/>
    <col min="9483" max="9483" width="10.765625" style="2" bestFit="1" customWidth="1"/>
    <col min="9484" max="9484" width="2.23046875" style="2" customWidth="1"/>
    <col min="9485" max="9485" width="10.765625" style="2" customWidth="1"/>
    <col min="9486" max="9486" width="3" style="2" customWidth="1"/>
    <col min="9487" max="9487" width="9.765625" style="2" customWidth="1"/>
    <col min="9488" max="9722" width="8.765625" style="2"/>
    <col min="9723" max="9723" width="5" style="2" customWidth="1"/>
    <col min="9724" max="9724" width="3.3046875" style="2" customWidth="1"/>
    <col min="9725" max="9725" width="50.07421875" style="2" customWidth="1"/>
    <col min="9726" max="9726" width="1.765625" style="2" customWidth="1"/>
    <col min="9727" max="9727" width="11" style="2" customWidth="1"/>
    <col min="9728" max="9728" width="2.53515625" style="2" customWidth="1"/>
    <col min="9729" max="9729" width="9.765625" style="2" customWidth="1"/>
    <col min="9730" max="9730" width="2.23046875" style="2" customWidth="1"/>
    <col min="9731" max="9731" width="16.07421875" style="2" customWidth="1"/>
    <col min="9732" max="9732" width="1.84375" style="2" customWidth="1"/>
    <col min="9733" max="9733" width="12.4609375" style="2" customWidth="1"/>
    <col min="9734" max="9734" width="2.4609375" style="2" customWidth="1"/>
    <col min="9735" max="9735" width="12.53515625" style="2" customWidth="1"/>
    <col min="9736" max="9736" width="2.23046875" style="2" customWidth="1"/>
    <col min="9737" max="9737" width="11.84375" style="2" customWidth="1"/>
    <col min="9738" max="9738" width="2.765625" style="2" customWidth="1"/>
    <col min="9739" max="9739" width="10.765625" style="2" bestFit="1" customWidth="1"/>
    <col min="9740" max="9740" width="2.23046875" style="2" customWidth="1"/>
    <col min="9741" max="9741" width="10.765625" style="2" customWidth="1"/>
    <col min="9742" max="9742" width="3" style="2" customWidth="1"/>
    <col min="9743" max="9743" width="9.765625" style="2" customWidth="1"/>
    <col min="9744" max="9978" width="8.765625" style="2"/>
    <col min="9979" max="9979" width="5" style="2" customWidth="1"/>
    <col min="9980" max="9980" width="3.3046875" style="2" customWidth="1"/>
    <col min="9981" max="9981" width="50.07421875" style="2" customWidth="1"/>
    <col min="9982" max="9982" width="1.765625" style="2" customWidth="1"/>
    <col min="9983" max="9983" width="11" style="2" customWidth="1"/>
    <col min="9984" max="9984" width="2.53515625" style="2" customWidth="1"/>
    <col min="9985" max="9985" width="9.765625" style="2" customWidth="1"/>
    <col min="9986" max="9986" width="2.23046875" style="2" customWidth="1"/>
    <col min="9987" max="9987" width="16.07421875" style="2" customWidth="1"/>
    <col min="9988" max="9988" width="1.84375" style="2" customWidth="1"/>
    <col min="9989" max="9989" width="12.4609375" style="2" customWidth="1"/>
    <col min="9990" max="9990" width="2.4609375" style="2" customWidth="1"/>
    <col min="9991" max="9991" width="12.53515625" style="2" customWidth="1"/>
    <col min="9992" max="9992" width="2.23046875" style="2" customWidth="1"/>
    <col min="9993" max="9993" width="11.84375" style="2" customWidth="1"/>
    <col min="9994" max="9994" width="2.765625" style="2" customWidth="1"/>
    <col min="9995" max="9995" width="10.765625" style="2" bestFit="1" customWidth="1"/>
    <col min="9996" max="9996" width="2.23046875" style="2" customWidth="1"/>
    <col min="9997" max="9997" width="10.765625" style="2" customWidth="1"/>
    <col min="9998" max="9998" width="3" style="2" customWidth="1"/>
    <col min="9999" max="9999" width="9.765625" style="2" customWidth="1"/>
    <col min="10000" max="10234" width="8.765625" style="2"/>
    <col min="10235" max="10235" width="5" style="2" customWidth="1"/>
    <col min="10236" max="10236" width="3.3046875" style="2" customWidth="1"/>
    <col min="10237" max="10237" width="50.07421875" style="2" customWidth="1"/>
    <col min="10238" max="10238" width="1.765625" style="2" customWidth="1"/>
    <col min="10239" max="10239" width="11" style="2" customWidth="1"/>
    <col min="10240" max="10240" width="2.53515625" style="2" customWidth="1"/>
    <col min="10241" max="10241" width="9.765625" style="2" customWidth="1"/>
    <col min="10242" max="10242" width="2.23046875" style="2" customWidth="1"/>
    <col min="10243" max="10243" width="16.07421875" style="2" customWidth="1"/>
    <col min="10244" max="10244" width="1.84375" style="2" customWidth="1"/>
    <col min="10245" max="10245" width="12.4609375" style="2" customWidth="1"/>
    <col min="10246" max="10246" width="2.4609375" style="2" customWidth="1"/>
    <col min="10247" max="10247" width="12.53515625" style="2" customWidth="1"/>
    <col min="10248" max="10248" width="2.23046875" style="2" customWidth="1"/>
    <col min="10249" max="10249" width="11.84375" style="2" customWidth="1"/>
    <col min="10250" max="10250" width="2.765625" style="2" customWidth="1"/>
    <col min="10251" max="10251" width="10.765625" style="2" bestFit="1" customWidth="1"/>
    <col min="10252" max="10252" width="2.23046875" style="2" customWidth="1"/>
    <col min="10253" max="10253" width="10.765625" style="2" customWidth="1"/>
    <col min="10254" max="10254" width="3" style="2" customWidth="1"/>
    <col min="10255" max="10255" width="9.765625" style="2" customWidth="1"/>
    <col min="10256" max="10490" width="8.765625" style="2"/>
    <col min="10491" max="10491" width="5" style="2" customWidth="1"/>
    <col min="10492" max="10492" width="3.3046875" style="2" customWidth="1"/>
    <col min="10493" max="10493" width="50.07421875" style="2" customWidth="1"/>
    <col min="10494" max="10494" width="1.765625" style="2" customWidth="1"/>
    <col min="10495" max="10495" width="11" style="2" customWidth="1"/>
    <col min="10496" max="10496" width="2.53515625" style="2" customWidth="1"/>
    <col min="10497" max="10497" width="9.765625" style="2" customWidth="1"/>
    <col min="10498" max="10498" width="2.23046875" style="2" customWidth="1"/>
    <col min="10499" max="10499" width="16.07421875" style="2" customWidth="1"/>
    <col min="10500" max="10500" width="1.84375" style="2" customWidth="1"/>
    <col min="10501" max="10501" width="12.4609375" style="2" customWidth="1"/>
    <col min="10502" max="10502" width="2.4609375" style="2" customWidth="1"/>
    <col min="10503" max="10503" width="12.53515625" style="2" customWidth="1"/>
    <col min="10504" max="10504" width="2.23046875" style="2" customWidth="1"/>
    <col min="10505" max="10505" width="11.84375" style="2" customWidth="1"/>
    <col min="10506" max="10506" width="2.765625" style="2" customWidth="1"/>
    <col min="10507" max="10507" width="10.765625" style="2" bestFit="1" customWidth="1"/>
    <col min="10508" max="10508" width="2.23046875" style="2" customWidth="1"/>
    <col min="10509" max="10509" width="10.765625" style="2" customWidth="1"/>
    <col min="10510" max="10510" width="3" style="2" customWidth="1"/>
    <col min="10511" max="10511" width="9.765625" style="2" customWidth="1"/>
    <col min="10512" max="10746" width="8.765625" style="2"/>
    <col min="10747" max="10747" width="5" style="2" customWidth="1"/>
    <col min="10748" max="10748" width="3.3046875" style="2" customWidth="1"/>
    <col min="10749" max="10749" width="50.07421875" style="2" customWidth="1"/>
    <col min="10750" max="10750" width="1.765625" style="2" customWidth="1"/>
    <col min="10751" max="10751" width="11" style="2" customWidth="1"/>
    <col min="10752" max="10752" width="2.53515625" style="2" customWidth="1"/>
    <col min="10753" max="10753" width="9.765625" style="2" customWidth="1"/>
    <col min="10754" max="10754" width="2.23046875" style="2" customWidth="1"/>
    <col min="10755" max="10755" width="16.07421875" style="2" customWidth="1"/>
    <col min="10756" max="10756" width="1.84375" style="2" customWidth="1"/>
    <col min="10757" max="10757" width="12.4609375" style="2" customWidth="1"/>
    <col min="10758" max="10758" width="2.4609375" style="2" customWidth="1"/>
    <col min="10759" max="10759" width="12.53515625" style="2" customWidth="1"/>
    <col min="10760" max="10760" width="2.23046875" style="2" customWidth="1"/>
    <col min="10761" max="10761" width="11.84375" style="2" customWidth="1"/>
    <col min="10762" max="10762" width="2.765625" style="2" customWidth="1"/>
    <col min="10763" max="10763" width="10.765625" style="2" bestFit="1" customWidth="1"/>
    <col min="10764" max="10764" width="2.23046875" style="2" customWidth="1"/>
    <col min="10765" max="10765" width="10.765625" style="2" customWidth="1"/>
    <col min="10766" max="10766" width="3" style="2" customWidth="1"/>
    <col min="10767" max="10767" width="9.765625" style="2" customWidth="1"/>
    <col min="10768" max="11002" width="8.765625" style="2"/>
    <col min="11003" max="11003" width="5" style="2" customWidth="1"/>
    <col min="11004" max="11004" width="3.3046875" style="2" customWidth="1"/>
    <col min="11005" max="11005" width="50.07421875" style="2" customWidth="1"/>
    <col min="11006" max="11006" width="1.765625" style="2" customWidth="1"/>
    <col min="11007" max="11007" width="11" style="2" customWidth="1"/>
    <col min="11008" max="11008" width="2.53515625" style="2" customWidth="1"/>
    <col min="11009" max="11009" width="9.765625" style="2" customWidth="1"/>
    <col min="11010" max="11010" width="2.23046875" style="2" customWidth="1"/>
    <col min="11011" max="11011" width="16.07421875" style="2" customWidth="1"/>
    <col min="11012" max="11012" width="1.84375" style="2" customWidth="1"/>
    <col min="11013" max="11013" width="12.4609375" style="2" customWidth="1"/>
    <col min="11014" max="11014" width="2.4609375" style="2" customWidth="1"/>
    <col min="11015" max="11015" width="12.53515625" style="2" customWidth="1"/>
    <col min="11016" max="11016" width="2.23046875" style="2" customWidth="1"/>
    <col min="11017" max="11017" width="11.84375" style="2" customWidth="1"/>
    <col min="11018" max="11018" width="2.765625" style="2" customWidth="1"/>
    <col min="11019" max="11019" width="10.765625" style="2" bestFit="1" customWidth="1"/>
    <col min="11020" max="11020" width="2.23046875" style="2" customWidth="1"/>
    <col min="11021" max="11021" width="10.765625" style="2" customWidth="1"/>
    <col min="11022" max="11022" width="3" style="2" customWidth="1"/>
    <col min="11023" max="11023" width="9.765625" style="2" customWidth="1"/>
    <col min="11024" max="11258" width="8.765625" style="2"/>
    <col min="11259" max="11259" width="5" style="2" customWidth="1"/>
    <col min="11260" max="11260" width="3.3046875" style="2" customWidth="1"/>
    <col min="11261" max="11261" width="50.07421875" style="2" customWidth="1"/>
    <col min="11262" max="11262" width="1.765625" style="2" customWidth="1"/>
    <col min="11263" max="11263" width="11" style="2" customWidth="1"/>
    <col min="11264" max="11264" width="2.53515625" style="2" customWidth="1"/>
    <col min="11265" max="11265" width="9.765625" style="2" customWidth="1"/>
    <col min="11266" max="11266" width="2.23046875" style="2" customWidth="1"/>
    <col min="11267" max="11267" width="16.07421875" style="2" customWidth="1"/>
    <col min="11268" max="11268" width="1.84375" style="2" customWidth="1"/>
    <col min="11269" max="11269" width="12.4609375" style="2" customWidth="1"/>
    <col min="11270" max="11270" width="2.4609375" style="2" customWidth="1"/>
    <col min="11271" max="11271" width="12.53515625" style="2" customWidth="1"/>
    <col min="11272" max="11272" width="2.23046875" style="2" customWidth="1"/>
    <col min="11273" max="11273" width="11.84375" style="2" customWidth="1"/>
    <col min="11274" max="11274" width="2.765625" style="2" customWidth="1"/>
    <col min="11275" max="11275" width="10.765625" style="2" bestFit="1" customWidth="1"/>
    <col min="11276" max="11276" width="2.23046875" style="2" customWidth="1"/>
    <col min="11277" max="11277" width="10.765625" style="2" customWidth="1"/>
    <col min="11278" max="11278" width="3" style="2" customWidth="1"/>
    <col min="11279" max="11279" width="9.765625" style="2" customWidth="1"/>
    <col min="11280" max="11514" width="8.765625" style="2"/>
    <col min="11515" max="11515" width="5" style="2" customWidth="1"/>
    <col min="11516" max="11516" width="3.3046875" style="2" customWidth="1"/>
    <col min="11517" max="11517" width="50.07421875" style="2" customWidth="1"/>
    <col min="11518" max="11518" width="1.765625" style="2" customWidth="1"/>
    <col min="11519" max="11519" width="11" style="2" customWidth="1"/>
    <col min="11520" max="11520" width="2.53515625" style="2" customWidth="1"/>
    <col min="11521" max="11521" width="9.765625" style="2" customWidth="1"/>
    <col min="11522" max="11522" width="2.23046875" style="2" customWidth="1"/>
    <col min="11523" max="11523" width="16.07421875" style="2" customWidth="1"/>
    <col min="11524" max="11524" width="1.84375" style="2" customWidth="1"/>
    <col min="11525" max="11525" width="12.4609375" style="2" customWidth="1"/>
    <col min="11526" max="11526" width="2.4609375" style="2" customWidth="1"/>
    <col min="11527" max="11527" width="12.53515625" style="2" customWidth="1"/>
    <col min="11528" max="11528" width="2.23046875" style="2" customWidth="1"/>
    <col min="11529" max="11529" width="11.84375" style="2" customWidth="1"/>
    <col min="11530" max="11530" width="2.765625" style="2" customWidth="1"/>
    <col min="11531" max="11531" width="10.765625" style="2" bestFit="1" customWidth="1"/>
    <col min="11532" max="11532" width="2.23046875" style="2" customWidth="1"/>
    <col min="11533" max="11533" width="10.765625" style="2" customWidth="1"/>
    <col min="11534" max="11534" width="3" style="2" customWidth="1"/>
    <col min="11535" max="11535" width="9.765625" style="2" customWidth="1"/>
    <col min="11536" max="11770" width="8.765625" style="2"/>
    <col min="11771" max="11771" width="5" style="2" customWidth="1"/>
    <col min="11772" max="11772" width="3.3046875" style="2" customWidth="1"/>
    <col min="11773" max="11773" width="50.07421875" style="2" customWidth="1"/>
    <col min="11774" max="11774" width="1.765625" style="2" customWidth="1"/>
    <col min="11775" max="11775" width="11" style="2" customWidth="1"/>
    <col min="11776" max="11776" width="2.53515625" style="2" customWidth="1"/>
    <col min="11777" max="11777" width="9.765625" style="2" customWidth="1"/>
    <col min="11778" max="11778" width="2.23046875" style="2" customWidth="1"/>
    <col min="11779" max="11779" width="16.07421875" style="2" customWidth="1"/>
    <col min="11780" max="11780" width="1.84375" style="2" customWidth="1"/>
    <col min="11781" max="11781" width="12.4609375" style="2" customWidth="1"/>
    <col min="11782" max="11782" width="2.4609375" style="2" customWidth="1"/>
    <col min="11783" max="11783" width="12.53515625" style="2" customWidth="1"/>
    <col min="11784" max="11784" width="2.23046875" style="2" customWidth="1"/>
    <col min="11785" max="11785" width="11.84375" style="2" customWidth="1"/>
    <col min="11786" max="11786" width="2.765625" style="2" customWidth="1"/>
    <col min="11787" max="11787" width="10.765625" style="2" bestFit="1" customWidth="1"/>
    <col min="11788" max="11788" width="2.23046875" style="2" customWidth="1"/>
    <col min="11789" max="11789" width="10.765625" style="2" customWidth="1"/>
    <col min="11790" max="11790" width="3" style="2" customWidth="1"/>
    <col min="11791" max="11791" width="9.765625" style="2" customWidth="1"/>
    <col min="11792" max="12026" width="8.765625" style="2"/>
    <col min="12027" max="12027" width="5" style="2" customWidth="1"/>
    <col min="12028" max="12028" width="3.3046875" style="2" customWidth="1"/>
    <col min="12029" max="12029" width="50.07421875" style="2" customWidth="1"/>
    <col min="12030" max="12030" width="1.765625" style="2" customWidth="1"/>
    <col min="12031" max="12031" width="11" style="2" customWidth="1"/>
    <col min="12032" max="12032" width="2.53515625" style="2" customWidth="1"/>
    <col min="12033" max="12033" width="9.765625" style="2" customWidth="1"/>
    <col min="12034" max="12034" width="2.23046875" style="2" customWidth="1"/>
    <col min="12035" max="12035" width="16.07421875" style="2" customWidth="1"/>
    <col min="12036" max="12036" width="1.84375" style="2" customWidth="1"/>
    <col min="12037" max="12037" width="12.4609375" style="2" customWidth="1"/>
    <col min="12038" max="12038" width="2.4609375" style="2" customWidth="1"/>
    <col min="12039" max="12039" width="12.53515625" style="2" customWidth="1"/>
    <col min="12040" max="12040" width="2.23046875" style="2" customWidth="1"/>
    <col min="12041" max="12041" width="11.84375" style="2" customWidth="1"/>
    <col min="12042" max="12042" width="2.765625" style="2" customWidth="1"/>
    <col min="12043" max="12043" width="10.765625" style="2" bestFit="1" customWidth="1"/>
    <col min="12044" max="12044" width="2.23046875" style="2" customWidth="1"/>
    <col min="12045" max="12045" width="10.765625" style="2" customWidth="1"/>
    <col min="12046" max="12046" width="3" style="2" customWidth="1"/>
    <col min="12047" max="12047" width="9.765625" style="2" customWidth="1"/>
    <col min="12048" max="12282" width="8.765625" style="2"/>
    <col min="12283" max="12283" width="5" style="2" customWidth="1"/>
    <col min="12284" max="12284" width="3.3046875" style="2" customWidth="1"/>
    <col min="12285" max="12285" width="50.07421875" style="2" customWidth="1"/>
    <col min="12286" max="12286" width="1.765625" style="2" customWidth="1"/>
    <col min="12287" max="12287" width="11" style="2" customWidth="1"/>
    <col min="12288" max="12288" width="2.53515625" style="2" customWidth="1"/>
    <col min="12289" max="12289" width="9.765625" style="2" customWidth="1"/>
    <col min="12290" max="12290" width="2.23046875" style="2" customWidth="1"/>
    <col min="12291" max="12291" width="16.07421875" style="2" customWidth="1"/>
    <col min="12292" max="12292" width="1.84375" style="2" customWidth="1"/>
    <col min="12293" max="12293" width="12.4609375" style="2" customWidth="1"/>
    <col min="12294" max="12294" width="2.4609375" style="2" customWidth="1"/>
    <col min="12295" max="12295" width="12.53515625" style="2" customWidth="1"/>
    <col min="12296" max="12296" width="2.23046875" style="2" customWidth="1"/>
    <col min="12297" max="12297" width="11.84375" style="2" customWidth="1"/>
    <col min="12298" max="12298" width="2.765625" style="2" customWidth="1"/>
    <col min="12299" max="12299" width="10.765625" style="2" bestFit="1" customWidth="1"/>
    <col min="12300" max="12300" width="2.23046875" style="2" customWidth="1"/>
    <col min="12301" max="12301" width="10.765625" style="2" customWidth="1"/>
    <col min="12302" max="12302" width="3" style="2" customWidth="1"/>
    <col min="12303" max="12303" width="9.765625" style="2" customWidth="1"/>
    <col min="12304" max="12538" width="8.765625" style="2"/>
    <col min="12539" max="12539" width="5" style="2" customWidth="1"/>
    <col min="12540" max="12540" width="3.3046875" style="2" customWidth="1"/>
    <col min="12541" max="12541" width="50.07421875" style="2" customWidth="1"/>
    <col min="12542" max="12542" width="1.765625" style="2" customWidth="1"/>
    <col min="12543" max="12543" width="11" style="2" customWidth="1"/>
    <col min="12544" max="12544" width="2.53515625" style="2" customWidth="1"/>
    <col min="12545" max="12545" width="9.765625" style="2" customWidth="1"/>
    <col min="12546" max="12546" width="2.23046875" style="2" customWidth="1"/>
    <col min="12547" max="12547" width="16.07421875" style="2" customWidth="1"/>
    <col min="12548" max="12548" width="1.84375" style="2" customWidth="1"/>
    <col min="12549" max="12549" width="12.4609375" style="2" customWidth="1"/>
    <col min="12550" max="12550" width="2.4609375" style="2" customWidth="1"/>
    <col min="12551" max="12551" width="12.53515625" style="2" customWidth="1"/>
    <col min="12552" max="12552" width="2.23046875" style="2" customWidth="1"/>
    <col min="12553" max="12553" width="11.84375" style="2" customWidth="1"/>
    <col min="12554" max="12554" width="2.765625" style="2" customWidth="1"/>
    <col min="12555" max="12555" width="10.765625" style="2" bestFit="1" customWidth="1"/>
    <col min="12556" max="12556" width="2.23046875" style="2" customWidth="1"/>
    <col min="12557" max="12557" width="10.765625" style="2" customWidth="1"/>
    <col min="12558" max="12558" width="3" style="2" customWidth="1"/>
    <col min="12559" max="12559" width="9.765625" style="2" customWidth="1"/>
    <col min="12560" max="12794" width="8.765625" style="2"/>
    <col min="12795" max="12795" width="5" style="2" customWidth="1"/>
    <col min="12796" max="12796" width="3.3046875" style="2" customWidth="1"/>
    <col min="12797" max="12797" width="50.07421875" style="2" customWidth="1"/>
    <col min="12798" max="12798" width="1.765625" style="2" customWidth="1"/>
    <col min="12799" max="12799" width="11" style="2" customWidth="1"/>
    <col min="12800" max="12800" width="2.53515625" style="2" customWidth="1"/>
    <col min="12801" max="12801" width="9.765625" style="2" customWidth="1"/>
    <col min="12802" max="12802" width="2.23046875" style="2" customWidth="1"/>
    <col min="12803" max="12803" width="16.07421875" style="2" customWidth="1"/>
    <col min="12804" max="12804" width="1.84375" style="2" customWidth="1"/>
    <col min="12805" max="12805" width="12.4609375" style="2" customWidth="1"/>
    <col min="12806" max="12806" width="2.4609375" style="2" customWidth="1"/>
    <col min="12807" max="12807" width="12.53515625" style="2" customWidth="1"/>
    <col min="12808" max="12808" width="2.23046875" style="2" customWidth="1"/>
    <col min="12809" max="12809" width="11.84375" style="2" customWidth="1"/>
    <col min="12810" max="12810" width="2.765625" style="2" customWidth="1"/>
    <col min="12811" max="12811" width="10.765625" style="2" bestFit="1" customWidth="1"/>
    <col min="12812" max="12812" width="2.23046875" style="2" customWidth="1"/>
    <col min="12813" max="12813" width="10.765625" style="2" customWidth="1"/>
    <col min="12814" max="12814" width="3" style="2" customWidth="1"/>
    <col min="12815" max="12815" width="9.765625" style="2" customWidth="1"/>
    <col min="12816" max="13050" width="8.765625" style="2"/>
    <col min="13051" max="13051" width="5" style="2" customWidth="1"/>
    <col min="13052" max="13052" width="3.3046875" style="2" customWidth="1"/>
    <col min="13053" max="13053" width="50.07421875" style="2" customWidth="1"/>
    <col min="13054" max="13054" width="1.765625" style="2" customWidth="1"/>
    <col min="13055" max="13055" width="11" style="2" customWidth="1"/>
    <col min="13056" max="13056" width="2.53515625" style="2" customWidth="1"/>
    <col min="13057" max="13057" width="9.765625" style="2" customWidth="1"/>
    <col min="13058" max="13058" width="2.23046875" style="2" customWidth="1"/>
    <col min="13059" max="13059" width="16.07421875" style="2" customWidth="1"/>
    <col min="13060" max="13060" width="1.84375" style="2" customWidth="1"/>
    <col min="13061" max="13061" width="12.4609375" style="2" customWidth="1"/>
    <col min="13062" max="13062" width="2.4609375" style="2" customWidth="1"/>
    <col min="13063" max="13063" width="12.53515625" style="2" customWidth="1"/>
    <col min="13064" max="13064" width="2.23046875" style="2" customWidth="1"/>
    <col min="13065" max="13065" width="11.84375" style="2" customWidth="1"/>
    <col min="13066" max="13066" width="2.765625" style="2" customWidth="1"/>
    <col min="13067" max="13067" width="10.765625" style="2" bestFit="1" customWidth="1"/>
    <col min="13068" max="13068" width="2.23046875" style="2" customWidth="1"/>
    <col min="13069" max="13069" width="10.765625" style="2" customWidth="1"/>
    <col min="13070" max="13070" width="3" style="2" customWidth="1"/>
    <col min="13071" max="13071" width="9.765625" style="2" customWidth="1"/>
    <col min="13072" max="13306" width="8.765625" style="2"/>
    <col min="13307" max="13307" width="5" style="2" customWidth="1"/>
    <col min="13308" max="13308" width="3.3046875" style="2" customWidth="1"/>
    <col min="13309" max="13309" width="50.07421875" style="2" customWidth="1"/>
    <col min="13310" max="13310" width="1.765625" style="2" customWidth="1"/>
    <col min="13311" max="13311" width="11" style="2" customWidth="1"/>
    <col min="13312" max="13312" width="2.53515625" style="2" customWidth="1"/>
    <col min="13313" max="13313" width="9.765625" style="2" customWidth="1"/>
    <col min="13314" max="13314" width="2.23046875" style="2" customWidth="1"/>
    <col min="13315" max="13315" width="16.07421875" style="2" customWidth="1"/>
    <col min="13316" max="13316" width="1.84375" style="2" customWidth="1"/>
    <col min="13317" max="13317" width="12.4609375" style="2" customWidth="1"/>
    <col min="13318" max="13318" width="2.4609375" style="2" customWidth="1"/>
    <col min="13319" max="13319" width="12.53515625" style="2" customWidth="1"/>
    <col min="13320" max="13320" width="2.23046875" style="2" customWidth="1"/>
    <col min="13321" max="13321" width="11.84375" style="2" customWidth="1"/>
    <col min="13322" max="13322" width="2.765625" style="2" customWidth="1"/>
    <col min="13323" max="13323" width="10.765625" style="2" bestFit="1" customWidth="1"/>
    <col min="13324" max="13324" width="2.23046875" style="2" customWidth="1"/>
    <col min="13325" max="13325" width="10.765625" style="2" customWidth="1"/>
    <col min="13326" max="13326" width="3" style="2" customWidth="1"/>
    <col min="13327" max="13327" width="9.765625" style="2" customWidth="1"/>
    <col min="13328" max="13562" width="8.765625" style="2"/>
    <col min="13563" max="13563" width="5" style="2" customWidth="1"/>
    <col min="13564" max="13564" width="3.3046875" style="2" customWidth="1"/>
    <col min="13565" max="13565" width="50.07421875" style="2" customWidth="1"/>
    <col min="13566" max="13566" width="1.765625" style="2" customWidth="1"/>
    <col min="13567" max="13567" width="11" style="2" customWidth="1"/>
    <col min="13568" max="13568" width="2.53515625" style="2" customWidth="1"/>
    <col min="13569" max="13569" width="9.765625" style="2" customWidth="1"/>
    <col min="13570" max="13570" width="2.23046875" style="2" customWidth="1"/>
    <col min="13571" max="13571" width="16.07421875" style="2" customWidth="1"/>
    <col min="13572" max="13572" width="1.84375" style="2" customWidth="1"/>
    <col min="13573" max="13573" width="12.4609375" style="2" customWidth="1"/>
    <col min="13574" max="13574" width="2.4609375" style="2" customWidth="1"/>
    <col min="13575" max="13575" width="12.53515625" style="2" customWidth="1"/>
    <col min="13576" max="13576" width="2.23046875" style="2" customWidth="1"/>
    <col min="13577" max="13577" width="11.84375" style="2" customWidth="1"/>
    <col min="13578" max="13578" width="2.765625" style="2" customWidth="1"/>
    <col min="13579" max="13579" width="10.765625" style="2" bestFit="1" customWidth="1"/>
    <col min="13580" max="13580" width="2.23046875" style="2" customWidth="1"/>
    <col min="13581" max="13581" width="10.765625" style="2" customWidth="1"/>
    <col min="13582" max="13582" width="3" style="2" customWidth="1"/>
    <col min="13583" max="13583" width="9.765625" style="2" customWidth="1"/>
    <col min="13584" max="13818" width="8.765625" style="2"/>
    <col min="13819" max="13819" width="5" style="2" customWidth="1"/>
    <col min="13820" max="13820" width="3.3046875" style="2" customWidth="1"/>
    <col min="13821" max="13821" width="50.07421875" style="2" customWidth="1"/>
    <col min="13822" max="13822" width="1.765625" style="2" customWidth="1"/>
    <col min="13823" max="13823" width="11" style="2" customWidth="1"/>
    <col min="13824" max="13824" width="2.53515625" style="2" customWidth="1"/>
    <col min="13825" max="13825" width="9.765625" style="2" customWidth="1"/>
    <col min="13826" max="13826" width="2.23046875" style="2" customWidth="1"/>
    <col min="13827" max="13827" width="16.07421875" style="2" customWidth="1"/>
    <col min="13828" max="13828" width="1.84375" style="2" customWidth="1"/>
    <col min="13829" max="13829" width="12.4609375" style="2" customWidth="1"/>
    <col min="13830" max="13830" width="2.4609375" style="2" customWidth="1"/>
    <col min="13831" max="13831" width="12.53515625" style="2" customWidth="1"/>
    <col min="13832" max="13832" width="2.23046875" style="2" customWidth="1"/>
    <col min="13833" max="13833" width="11.84375" style="2" customWidth="1"/>
    <col min="13834" max="13834" width="2.765625" style="2" customWidth="1"/>
    <col min="13835" max="13835" width="10.765625" style="2" bestFit="1" customWidth="1"/>
    <col min="13836" max="13836" width="2.23046875" style="2" customWidth="1"/>
    <col min="13837" max="13837" width="10.765625" style="2" customWidth="1"/>
    <col min="13838" max="13838" width="3" style="2" customWidth="1"/>
    <col min="13839" max="13839" width="9.765625" style="2" customWidth="1"/>
    <col min="13840" max="14074" width="8.765625" style="2"/>
    <col min="14075" max="14075" width="5" style="2" customWidth="1"/>
    <col min="14076" max="14076" width="3.3046875" style="2" customWidth="1"/>
    <col min="14077" max="14077" width="50.07421875" style="2" customWidth="1"/>
    <col min="14078" max="14078" width="1.765625" style="2" customWidth="1"/>
    <col min="14079" max="14079" width="11" style="2" customWidth="1"/>
    <col min="14080" max="14080" width="2.53515625" style="2" customWidth="1"/>
    <col min="14081" max="14081" width="9.765625" style="2" customWidth="1"/>
    <col min="14082" max="14082" width="2.23046875" style="2" customWidth="1"/>
    <col min="14083" max="14083" width="16.07421875" style="2" customWidth="1"/>
    <col min="14084" max="14084" width="1.84375" style="2" customWidth="1"/>
    <col min="14085" max="14085" width="12.4609375" style="2" customWidth="1"/>
    <col min="14086" max="14086" width="2.4609375" style="2" customWidth="1"/>
    <col min="14087" max="14087" width="12.53515625" style="2" customWidth="1"/>
    <col min="14088" max="14088" width="2.23046875" style="2" customWidth="1"/>
    <col min="14089" max="14089" width="11.84375" style="2" customWidth="1"/>
    <col min="14090" max="14090" width="2.765625" style="2" customWidth="1"/>
    <col min="14091" max="14091" width="10.765625" style="2" bestFit="1" customWidth="1"/>
    <col min="14092" max="14092" width="2.23046875" style="2" customWidth="1"/>
    <col min="14093" max="14093" width="10.765625" style="2" customWidth="1"/>
    <col min="14094" max="14094" width="3" style="2" customWidth="1"/>
    <col min="14095" max="14095" width="9.765625" style="2" customWidth="1"/>
    <col min="14096" max="14330" width="8.765625" style="2"/>
    <col min="14331" max="14331" width="5" style="2" customWidth="1"/>
    <col min="14332" max="14332" width="3.3046875" style="2" customWidth="1"/>
    <col min="14333" max="14333" width="50.07421875" style="2" customWidth="1"/>
    <col min="14334" max="14334" width="1.765625" style="2" customWidth="1"/>
    <col min="14335" max="14335" width="11" style="2" customWidth="1"/>
    <col min="14336" max="14336" width="2.53515625" style="2" customWidth="1"/>
    <col min="14337" max="14337" width="9.765625" style="2" customWidth="1"/>
    <col min="14338" max="14338" width="2.23046875" style="2" customWidth="1"/>
    <col min="14339" max="14339" width="16.07421875" style="2" customWidth="1"/>
    <col min="14340" max="14340" width="1.84375" style="2" customWidth="1"/>
    <col min="14341" max="14341" width="12.4609375" style="2" customWidth="1"/>
    <col min="14342" max="14342" width="2.4609375" style="2" customWidth="1"/>
    <col min="14343" max="14343" width="12.53515625" style="2" customWidth="1"/>
    <col min="14344" max="14344" width="2.23046875" style="2" customWidth="1"/>
    <col min="14345" max="14345" width="11.84375" style="2" customWidth="1"/>
    <col min="14346" max="14346" width="2.765625" style="2" customWidth="1"/>
    <col min="14347" max="14347" width="10.765625" style="2" bestFit="1" customWidth="1"/>
    <col min="14348" max="14348" width="2.23046875" style="2" customWidth="1"/>
    <col min="14349" max="14349" width="10.765625" style="2" customWidth="1"/>
    <col min="14350" max="14350" width="3" style="2" customWidth="1"/>
    <col min="14351" max="14351" width="9.765625" style="2" customWidth="1"/>
    <col min="14352" max="14586" width="8.765625" style="2"/>
    <col min="14587" max="14587" width="5" style="2" customWidth="1"/>
    <col min="14588" max="14588" width="3.3046875" style="2" customWidth="1"/>
    <col min="14589" max="14589" width="50.07421875" style="2" customWidth="1"/>
    <col min="14590" max="14590" width="1.765625" style="2" customWidth="1"/>
    <col min="14591" max="14591" width="11" style="2" customWidth="1"/>
    <col min="14592" max="14592" width="2.53515625" style="2" customWidth="1"/>
    <col min="14593" max="14593" width="9.765625" style="2" customWidth="1"/>
    <col min="14594" max="14594" width="2.23046875" style="2" customWidth="1"/>
    <col min="14595" max="14595" width="16.07421875" style="2" customWidth="1"/>
    <col min="14596" max="14596" width="1.84375" style="2" customWidth="1"/>
    <col min="14597" max="14597" width="12.4609375" style="2" customWidth="1"/>
    <col min="14598" max="14598" width="2.4609375" style="2" customWidth="1"/>
    <col min="14599" max="14599" width="12.53515625" style="2" customWidth="1"/>
    <col min="14600" max="14600" width="2.23046875" style="2" customWidth="1"/>
    <col min="14601" max="14601" width="11.84375" style="2" customWidth="1"/>
    <col min="14602" max="14602" width="2.765625" style="2" customWidth="1"/>
    <col min="14603" max="14603" width="10.765625" style="2" bestFit="1" customWidth="1"/>
    <col min="14604" max="14604" width="2.23046875" style="2" customWidth="1"/>
    <col min="14605" max="14605" width="10.765625" style="2" customWidth="1"/>
    <col min="14606" max="14606" width="3" style="2" customWidth="1"/>
    <col min="14607" max="14607" width="9.765625" style="2" customWidth="1"/>
    <col min="14608" max="14842" width="8.765625" style="2"/>
    <col min="14843" max="14843" width="5" style="2" customWidth="1"/>
    <col min="14844" max="14844" width="3.3046875" style="2" customWidth="1"/>
    <col min="14845" max="14845" width="50.07421875" style="2" customWidth="1"/>
    <col min="14846" max="14846" width="1.765625" style="2" customWidth="1"/>
    <col min="14847" max="14847" width="11" style="2" customWidth="1"/>
    <col min="14848" max="14848" width="2.53515625" style="2" customWidth="1"/>
    <col min="14849" max="14849" width="9.765625" style="2" customWidth="1"/>
    <col min="14850" max="14850" width="2.23046875" style="2" customWidth="1"/>
    <col min="14851" max="14851" width="16.07421875" style="2" customWidth="1"/>
    <col min="14852" max="14852" width="1.84375" style="2" customWidth="1"/>
    <col min="14853" max="14853" width="12.4609375" style="2" customWidth="1"/>
    <col min="14854" max="14854" width="2.4609375" style="2" customWidth="1"/>
    <col min="14855" max="14855" width="12.53515625" style="2" customWidth="1"/>
    <col min="14856" max="14856" width="2.23046875" style="2" customWidth="1"/>
    <col min="14857" max="14857" width="11.84375" style="2" customWidth="1"/>
    <col min="14858" max="14858" width="2.765625" style="2" customWidth="1"/>
    <col min="14859" max="14859" width="10.765625" style="2" bestFit="1" customWidth="1"/>
    <col min="14860" max="14860" width="2.23046875" style="2" customWidth="1"/>
    <col min="14861" max="14861" width="10.765625" style="2" customWidth="1"/>
    <col min="14862" max="14862" width="3" style="2" customWidth="1"/>
    <col min="14863" max="14863" width="9.765625" style="2" customWidth="1"/>
    <col min="14864" max="15098" width="8.765625" style="2"/>
    <col min="15099" max="15099" width="5" style="2" customWidth="1"/>
    <col min="15100" max="15100" width="3.3046875" style="2" customWidth="1"/>
    <col min="15101" max="15101" width="50.07421875" style="2" customWidth="1"/>
    <col min="15102" max="15102" width="1.765625" style="2" customWidth="1"/>
    <col min="15103" max="15103" width="11" style="2" customWidth="1"/>
    <col min="15104" max="15104" width="2.53515625" style="2" customWidth="1"/>
    <col min="15105" max="15105" width="9.765625" style="2" customWidth="1"/>
    <col min="15106" max="15106" width="2.23046875" style="2" customWidth="1"/>
    <col min="15107" max="15107" width="16.07421875" style="2" customWidth="1"/>
    <col min="15108" max="15108" width="1.84375" style="2" customWidth="1"/>
    <col min="15109" max="15109" width="12.4609375" style="2" customWidth="1"/>
    <col min="15110" max="15110" width="2.4609375" style="2" customWidth="1"/>
    <col min="15111" max="15111" width="12.53515625" style="2" customWidth="1"/>
    <col min="15112" max="15112" width="2.23046875" style="2" customWidth="1"/>
    <col min="15113" max="15113" width="11.84375" style="2" customWidth="1"/>
    <col min="15114" max="15114" width="2.765625" style="2" customWidth="1"/>
    <col min="15115" max="15115" width="10.765625" style="2" bestFit="1" customWidth="1"/>
    <col min="15116" max="15116" width="2.23046875" style="2" customWidth="1"/>
    <col min="15117" max="15117" width="10.765625" style="2" customWidth="1"/>
    <col min="15118" max="15118" width="3" style="2" customWidth="1"/>
    <col min="15119" max="15119" width="9.765625" style="2" customWidth="1"/>
    <col min="15120" max="15354" width="8.765625" style="2"/>
    <col min="15355" max="15355" width="5" style="2" customWidth="1"/>
    <col min="15356" max="15356" width="3.3046875" style="2" customWidth="1"/>
    <col min="15357" max="15357" width="50.07421875" style="2" customWidth="1"/>
    <col min="15358" max="15358" width="1.765625" style="2" customWidth="1"/>
    <col min="15359" max="15359" width="11" style="2" customWidth="1"/>
    <col min="15360" max="15360" width="2.53515625" style="2" customWidth="1"/>
    <col min="15361" max="15361" width="9.765625" style="2" customWidth="1"/>
    <col min="15362" max="15362" width="2.23046875" style="2" customWidth="1"/>
    <col min="15363" max="15363" width="16.07421875" style="2" customWidth="1"/>
    <col min="15364" max="15364" width="1.84375" style="2" customWidth="1"/>
    <col min="15365" max="15365" width="12.4609375" style="2" customWidth="1"/>
    <col min="15366" max="15366" width="2.4609375" style="2" customWidth="1"/>
    <col min="15367" max="15367" width="12.53515625" style="2" customWidth="1"/>
    <col min="15368" max="15368" width="2.23046875" style="2" customWidth="1"/>
    <col min="15369" max="15369" width="11.84375" style="2" customWidth="1"/>
    <col min="15370" max="15370" width="2.765625" style="2" customWidth="1"/>
    <col min="15371" max="15371" width="10.765625" style="2" bestFit="1" customWidth="1"/>
    <col min="15372" max="15372" width="2.23046875" style="2" customWidth="1"/>
    <col min="15373" max="15373" width="10.765625" style="2" customWidth="1"/>
    <col min="15374" max="15374" width="3" style="2" customWidth="1"/>
    <col min="15375" max="15375" width="9.765625" style="2" customWidth="1"/>
    <col min="15376" max="15610" width="8.765625" style="2"/>
    <col min="15611" max="15611" width="5" style="2" customWidth="1"/>
    <col min="15612" max="15612" width="3.3046875" style="2" customWidth="1"/>
    <col min="15613" max="15613" width="50.07421875" style="2" customWidth="1"/>
    <col min="15614" max="15614" width="1.765625" style="2" customWidth="1"/>
    <col min="15615" max="15615" width="11" style="2" customWidth="1"/>
    <col min="15616" max="15616" width="2.53515625" style="2" customWidth="1"/>
    <col min="15617" max="15617" width="9.765625" style="2" customWidth="1"/>
    <col min="15618" max="15618" width="2.23046875" style="2" customWidth="1"/>
    <col min="15619" max="15619" width="16.07421875" style="2" customWidth="1"/>
    <col min="15620" max="15620" width="1.84375" style="2" customWidth="1"/>
    <col min="15621" max="15621" width="12.4609375" style="2" customWidth="1"/>
    <col min="15622" max="15622" width="2.4609375" style="2" customWidth="1"/>
    <col min="15623" max="15623" width="12.53515625" style="2" customWidth="1"/>
    <col min="15624" max="15624" width="2.23046875" style="2" customWidth="1"/>
    <col min="15625" max="15625" width="11.84375" style="2" customWidth="1"/>
    <col min="15626" max="15626" width="2.765625" style="2" customWidth="1"/>
    <col min="15627" max="15627" width="10.765625" style="2" bestFit="1" customWidth="1"/>
    <col min="15628" max="15628" width="2.23046875" style="2" customWidth="1"/>
    <col min="15629" max="15629" width="10.765625" style="2" customWidth="1"/>
    <col min="15630" max="15630" width="3" style="2" customWidth="1"/>
    <col min="15631" max="15631" width="9.765625" style="2" customWidth="1"/>
    <col min="15632" max="15866" width="8.765625" style="2"/>
    <col min="15867" max="15867" width="5" style="2" customWidth="1"/>
    <col min="15868" max="15868" width="3.3046875" style="2" customWidth="1"/>
    <col min="15869" max="15869" width="50.07421875" style="2" customWidth="1"/>
    <col min="15870" max="15870" width="1.765625" style="2" customWidth="1"/>
    <col min="15871" max="15871" width="11" style="2" customWidth="1"/>
    <col min="15872" max="15872" width="2.53515625" style="2" customWidth="1"/>
    <col min="15873" max="15873" width="9.765625" style="2" customWidth="1"/>
    <col min="15874" max="15874" width="2.23046875" style="2" customWidth="1"/>
    <col min="15875" max="15875" width="16.07421875" style="2" customWidth="1"/>
    <col min="15876" max="15876" width="1.84375" style="2" customWidth="1"/>
    <col min="15877" max="15877" width="12.4609375" style="2" customWidth="1"/>
    <col min="15878" max="15878" width="2.4609375" style="2" customWidth="1"/>
    <col min="15879" max="15879" width="12.53515625" style="2" customWidth="1"/>
    <col min="15880" max="15880" width="2.23046875" style="2" customWidth="1"/>
    <col min="15881" max="15881" width="11.84375" style="2" customWidth="1"/>
    <col min="15882" max="15882" width="2.765625" style="2" customWidth="1"/>
    <col min="15883" max="15883" width="10.765625" style="2" bestFit="1" customWidth="1"/>
    <col min="15884" max="15884" width="2.23046875" style="2" customWidth="1"/>
    <col min="15885" max="15885" width="10.765625" style="2" customWidth="1"/>
    <col min="15886" max="15886" width="3" style="2" customWidth="1"/>
    <col min="15887" max="15887" width="9.765625" style="2" customWidth="1"/>
    <col min="15888" max="16122" width="8.765625" style="2"/>
    <col min="16123" max="16123" width="5" style="2" customWidth="1"/>
    <col min="16124" max="16124" width="3.3046875" style="2" customWidth="1"/>
    <col min="16125" max="16125" width="50.07421875" style="2" customWidth="1"/>
    <col min="16126" max="16126" width="1.765625" style="2" customWidth="1"/>
    <col min="16127" max="16127" width="11" style="2" customWidth="1"/>
    <col min="16128" max="16128" width="2.53515625" style="2" customWidth="1"/>
    <col min="16129" max="16129" width="9.765625" style="2" customWidth="1"/>
    <col min="16130" max="16130" width="2.23046875" style="2" customWidth="1"/>
    <col min="16131" max="16131" width="16.07421875" style="2" customWidth="1"/>
    <col min="16132" max="16132" width="1.84375" style="2" customWidth="1"/>
    <col min="16133" max="16133" width="12.4609375" style="2" customWidth="1"/>
    <col min="16134" max="16134" width="2.4609375" style="2" customWidth="1"/>
    <col min="16135" max="16135" width="12.53515625" style="2" customWidth="1"/>
    <col min="16136" max="16136" width="2.23046875" style="2" customWidth="1"/>
    <col min="16137" max="16137" width="11.84375" style="2" customWidth="1"/>
    <col min="16138" max="16138" width="2.765625" style="2" customWidth="1"/>
    <col min="16139" max="16139" width="10.765625" style="2" bestFit="1" customWidth="1"/>
    <col min="16140" max="16140" width="2.23046875" style="2" customWidth="1"/>
    <col min="16141" max="16141" width="10.765625" style="2" customWidth="1"/>
    <col min="16142" max="16142" width="3" style="2" customWidth="1"/>
    <col min="16143" max="16143" width="9.765625" style="2" customWidth="1"/>
    <col min="16144" max="16384" width="8.765625" style="2"/>
  </cols>
  <sheetData>
    <row r="1" spans="1:23" ht="15" customHeight="1" x14ac:dyDescent="0.35">
      <c r="A1" s="85" t="s">
        <v>45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116"/>
      <c r="N1" s="116"/>
      <c r="O1" s="116"/>
      <c r="P1" s="116"/>
      <c r="Q1" s="116"/>
      <c r="R1" s="116"/>
      <c r="S1" s="116"/>
      <c r="T1" s="85"/>
      <c r="U1" s="85"/>
      <c r="V1" s="85"/>
      <c r="W1" s="1"/>
    </row>
    <row r="2" spans="1:23" ht="15" customHeight="1" x14ac:dyDescent="0.3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116"/>
      <c r="N2" s="116"/>
      <c r="O2" s="116"/>
      <c r="P2" s="116"/>
      <c r="Q2" s="116"/>
      <c r="R2" s="116"/>
      <c r="S2" s="116"/>
      <c r="T2" s="85"/>
      <c r="U2" s="85"/>
      <c r="V2" s="85"/>
      <c r="W2" s="1"/>
    </row>
    <row r="3" spans="1:23" ht="15" customHeight="1" x14ac:dyDescent="0.35">
      <c r="A3" s="85" t="s">
        <v>114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116"/>
      <c r="N3" s="116"/>
      <c r="O3" s="116"/>
      <c r="P3" s="116"/>
      <c r="Q3" s="116"/>
      <c r="R3" s="116"/>
      <c r="S3" s="116"/>
      <c r="T3" s="85"/>
      <c r="U3" s="85"/>
      <c r="V3" s="85"/>
      <c r="W3" s="3"/>
    </row>
    <row r="4" spans="1:23" ht="15" customHeight="1" x14ac:dyDescent="0.35">
      <c r="A4" s="85" t="s">
        <v>107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116"/>
      <c r="N4" s="116"/>
      <c r="O4" s="116"/>
      <c r="P4" s="116"/>
      <c r="Q4" s="116"/>
      <c r="R4" s="116"/>
      <c r="S4" s="116"/>
      <c r="T4" s="85"/>
      <c r="U4" s="85"/>
      <c r="V4" s="85"/>
      <c r="W4" s="3"/>
    </row>
    <row r="5" spans="1:23" ht="15" customHeight="1" x14ac:dyDescent="0.35">
      <c r="A5" s="4"/>
      <c r="B5" s="5"/>
      <c r="C5" s="6"/>
      <c r="D5" s="5"/>
      <c r="E5" s="7"/>
      <c r="F5" s="5"/>
      <c r="G5" s="7"/>
      <c r="H5" s="7"/>
      <c r="I5" s="8"/>
      <c r="J5" s="5"/>
      <c r="K5" s="9"/>
      <c r="L5" s="9"/>
      <c r="M5" s="8"/>
      <c r="N5" s="8"/>
      <c r="O5" s="8"/>
      <c r="P5" s="8"/>
      <c r="Q5" s="8"/>
      <c r="R5" s="6"/>
      <c r="S5" s="8"/>
      <c r="T5" s="10"/>
      <c r="U5" s="11"/>
      <c r="V5" s="12"/>
      <c r="W5" s="3"/>
    </row>
    <row r="6" spans="1:23" ht="15" customHeight="1" x14ac:dyDescent="0.35">
      <c r="B6" s="3"/>
      <c r="C6" s="7"/>
      <c r="D6" s="3"/>
      <c r="E6" s="7"/>
      <c r="F6" s="3"/>
      <c r="G6" s="7"/>
      <c r="H6" s="7"/>
      <c r="J6" s="3"/>
      <c r="R6" s="42"/>
      <c r="V6" s="18"/>
      <c r="W6" s="3"/>
    </row>
    <row r="7" spans="1:23" ht="15" customHeight="1" x14ac:dyDescent="0.35">
      <c r="B7" s="3"/>
      <c r="C7" s="3"/>
      <c r="D7" s="3"/>
      <c r="E7" s="19" t="s">
        <v>118</v>
      </c>
      <c r="F7" s="3"/>
      <c r="G7" s="7"/>
      <c r="H7" s="7"/>
      <c r="I7" s="19" t="s">
        <v>0</v>
      </c>
      <c r="J7" s="3"/>
      <c r="K7" s="23" t="s">
        <v>112</v>
      </c>
      <c r="M7" s="19" t="s">
        <v>6</v>
      </c>
      <c r="Q7" s="117" t="s">
        <v>1</v>
      </c>
      <c r="R7" s="117"/>
      <c r="S7" s="117"/>
      <c r="T7" s="2"/>
      <c r="U7" s="20" t="s">
        <v>2</v>
      </c>
      <c r="V7" s="21"/>
      <c r="W7" s="3"/>
    </row>
    <row r="8" spans="1:23" ht="15" customHeight="1" x14ac:dyDescent="0.35">
      <c r="B8" s="3"/>
      <c r="C8" s="3"/>
      <c r="D8" s="3"/>
      <c r="E8" s="19" t="s">
        <v>119</v>
      </c>
      <c r="F8" s="3"/>
      <c r="G8" s="22" t="s">
        <v>3</v>
      </c>
      <c r="H8" s="22"/>
      <c r="I8" s="19" t="s">
        <v>4</v>
      </c>
      <c r="J8" s="3" t="s">
        <v>5</v>
      </c>
      <c r="K8" s="23" t="s">
        <v>113</v>
      </c>
      <c r="L8" s="23" t="s">
        <v>37</v>
      </c>
      <c r="M8" s="19" t="s">
        <v>121</v>
      </c>
      <c r="O8" s="19" t="s">
        <v>7</v>
      </c>
      <c r="Q8" s="118" t="s">
        <v>8</v>
      </c>
      <c r="R8" s="118"/>
      <c r="S8" s="118"/>
      <c r="T8" s="2"/>
      <c r="U8" s="20" t="s">
        <v>9</v>
      </c>
      <c r="V8" s="21"/>
      <c r="W8" s="3"/>
    </row>
    <row r="9" spans="1:23" ht="15" customHeight="1" x14ac:dyDescent="0.35">
      <c r="B9" s="3"/>
      <c r="C9" s="24" t="s">
        <v>10</v>
      </c>
      <c r="D9" s="3"/>
      <c r="E9" s="19" t="s">
        <v>120</v>
      </c>
      <c r="F9" s="3"/>
      <c r="G9" s="22" t="s">
        <v>11</v>
      </c>
      <c r="H9" s="25"/>
      <c r="I9" s="19" t="s">
        <v>12</v>
      </c>
      <c r="J9" s="3"/>
      <c r="K9" s="112" t="s">
        <v>108</v>
      </c>
      <c r="L9" s="26" t="s">
        <v>37</v>
      </c>
      <c r="M9" s="19" t="s">
        <v>13</v>
      </c>
      <c r="O9" s="19" t="s">
        <v>14</v>
      </c>
      <c r="Q9" s="119" t="s">
        <v>16</v>
      </c>
      <c r="R9" s="42"/>
      <c r="S9" s="25" t="s">
        <v>15</v>
      </c>
      <c r="T9" s="27"/>
      <c r="U9" s="20" t="s">
        <v>17</v>
      </c>
      <c r="V9" s="21"/>
      <c r="W9" s="3"/>
    </row>
    <row r="10" spans="1:23" s="37" customFormat="1" ht="15" customHeight="1" x14ac:dyDescent="0.35">
      <c r="A10" s="28"/>
      <c r="B10" s="29"/>
      <c r="C10" s="30" t="s">
        <v>18</v>
      </c>
      <c r="D10" s="29"/>
      <c r="E10" s="31" t="s">
        <v>19</v>
      </c>
      <c r="F10" s="29"/>
      <c r="G10" s="31" t="s">
        <v>20</v>
      </c>
      <c r="H10" s="25"/>
      <c r="I10" s="32" t="s">
        <v>21</v>
      </c>
      <c r="J10" s="29" t="s">
        <v>37</v>
      </c>
      <c r="K10" s="33" t="s">
        <v>22</v>
      </c>
      <c r="L10" s="26" t="s">
        <v>5</v>
      </c>
      <c r="M10" s="32" t="s">
        <v>23</v>
      </c>
      <c r="N10" s="44"/>
      <c r="O10" s="32" t="s">
        <v>26</v>
      </c>
      <c r="P10" s="44"/>
      <c r="Q10" s="120" t="s">
        <v>115</v>
      </c>
      <c r="R10" s="121"/>
      <c r="S10" s="122" t="s">
        <v>116</v>
      </c>
      <c r="T10" s="34"/>
      <c r="U10" s="35" t="s">
        <v>117</v>
      </c>
      <c r="V10" s="36"/>
      <c r="W10" s="29"/>
    </row>
    <row r="11" spans="1:23" ht="15" customHeight="1" x14ac:dyDescent="0.35">
      <c r="B11" s="3"/>
      <c r="C11" s="3"/>
      <c r="D11" s="3"/>
      <c r="E11" s="7"/>
      <c r="F11" s="3"/>
      <c r="G11" s="7"/>
      <c r="H11" s="7"/>
      <c r="J11" s="3"/>
      <c r="L11" s="15" t="s">
        <v>37</v>
      </c>
      <c r="R11" s="42"/>
      <c r="S11" s="42"/>
      <c r="T11" s="3"/>
      <c r="V11" s="18"/>
      <c r="W11" s="3" t="s">
        <v>24</v>
      </c>
    </row>
    <row r="12" spans="1:23" ht="15" customHeight="1" x14ac:dyDescent="0.35">
      <c r="B12" s="38" t="s">
        <v>44</v>
      </c>
      <c r="C12" s="3"/>
      <c r="D12" s="3"/>
      <c r="E12" s="7"/>
      <c r="F12" s="3"/>
      <c r="G12" s="7"/>
      <c r="H12" s="7"/>
      <c r="J12" s="3"/>
      <c r="R12" s="42"/>
      <c r="S12" s="42"/>
      <c r="T12" s="3"/>
      <c r="V12" s="18"/>
      <c r="W12" s="3"/>
    </row>
    <row r="13" spans="1:23" ht="15" customHeight="1" x14ac:dyDescent="0.35">
      <c r="A13" s="13">
        <v>1900</v>
      </c>
      <c r="B13" s="3"/>
      <c r="C13" s="41" t="s">
        <v>57</v>
      </c>
      <c r="D13" s="3"/>
      <c r="E13" s="7"/>
      <c r="F13" s="3"/>
      <c r="G13" s="7"/>
      <c r="H13" s="7"/>
      <c r="I13" s="39"/>
      <c r="J13" s="3"/>
      <c r="K13" s="87"/>
      <c r="O13" s="14" t="s">
        <v>46</v>
      </c>
      <c r="Q13" s="41"/>
      <c r="R13" s="42"/>
      <c r="S13" s="100"/>
      <c r="T13" s="3"/>
      <c r="U13" s="102"/>
      <c r="V13" s="18"/>
      <c r="W13" s="3"/>
    </row>
    <row r="14" spans="1:23" ht="15" customHeight="1" x14ac:dyDescent="0.35">
      <c r="B14" s="3"/>
      <c r="C14" s="86" t="s">
        <v>69</v>
      </c>
      <c r="D14" s="3"/>
      <c r="E14" s="114">
        <v>60448</v>
      </c>
      <c r="F14" s="3"/>
      <c r="G14" s="7" t="s">
        <v>122</v>
      </c>
      <c r="H14" s="93" t="s">
        <v>25</v>
      </c>
      <c r="I14" s="39">
        <v>-10</v>
      </c>
      <c r="J14" s="3"/>
      <c r="K14" s="87">
        <v>4528568.63</v>
      </c>
      <c r="M14" s="14">
        <v>120980</v>
      </c>
      <c r="O14" s="14">
        <v>4860445</v>
      </c>
      <c r="Q14" s="14">
        <v>128268</v>
      </c>
      <c r="R14" s="42"/>
      <c r="S14" s="100">
        <v>2.83</v>
      </c>
      <c r="T14" s="40"/>
      <c r="U14" s="102">
        <v>37.9</v>
      </c>
      <c r="V14" s="18"/>
      <c r="W14" s="3"/>
    </row>
    <row r="15" spans="1:23" ht="15" customHeight="1" x14ac:dyDescent="0.35">
      <c r="B15" s="3"/>
      <c r="C15" s="86" t="s">
        <v>70</v>
      </c>
      <c r="D15" s="3"/>
      <c r="E15" s="114">
        <v>52047</v>
      </c>
      <c r="F15" s="3"/>
      <c r="G15" s="7" t="s">
        <v>122</v>
      </c>
      <c r="H15" s="93" t="s">
        <v>25</v>
      </c>
      <c r="I15" s="39">
        <v>-10</v>
      </c>
      <c r="J15" s="3"/>
      <c r="K15" s="87">
        <v>9151984.1600000001</v>
      </c>
      <c r="M15" s="14">
        <v>594401</v>
      </c>
      <c r="O15" s="14">
        <v>9472782</v>
      </c>
      <c r="Q15" s="14">
        <v>492900</v>
      </c>
      <c r="R15" s="42"/>
      <c r="S15" s="100">
        <v>5.39</v>
      </c>
      <c r="T15" s="40"/>
      <c r="U15" s="102">
        <v>19.2</v>
      </c>
      <c r="V15" s="18"/>
      <c r="W15" s="3"/>
    </row>
    <row r="16" spans="1:23" ht="15" customHeight="1" x14ac:dyDescent="0.35">
      <c r="B16" s="3"/>
      <c r="C16" s="86" t="s">
        <v>71</v>
      </c>
      <c r="D16" s="3"/>
      <c r="E16" s="7"/>
      <c r="F16" s="3"/>
      <c r="G16" s="7" t="s">
        <v>123</v>
      </c>
      <c r="H16" s="93"/>
      <c r="I16" s="39">
        <v>-10</v>
      </c>
      <c r="J16" s="3"/>
      <c r="K16" s="88">
        <v>123818</v>
      </c>
      <c r="M16" s="43">
        <v>2018</v>
      </c>
      <c r="O16" s="43">
        <v>134182</v>
      </c>
      <c r="Q16" s="43">
        <v>3184</v>
      </c>
      <c r="R16" s="42"/>
      <c r="S16" s="100">
        <v>2.57</v>
      </c>
      <c r="T16" s="40"/>
      <c r="U16" s="102">
        <v>42.1</v>
      </c>
      <c r="V16" s="18"/>
      <c r="W16" s="3"/>
    </row>
    <row r="17" spans="1:23" ht="15" customHeight="1" x14ac:dyDescent="0.35">
      <c r="B17" s="3"/>
      <c r="C17" s="3" t="s">
        <v>47</v>
      </c>
      <c r="D17" s="3"/>
      <c r="E17" s="7"/>
      <c r="F17" s="3"/>
      <c r="G17" s="7"/>
      <c r="H17" s="93"/>
      <c r="I17" s="39"/>
      <c r="J17" s="3"/>
      <c r="K17" s="87">
        <f>SUBTOTAL(9,K14:K16)</f>
        <v>13804370.789999999</v>
      </c>
      <c r="M17" s="14">
        <f>SUBTOTAL(9,M14:M16)</f>
        <v>717399</v>
      </c>
      <c r="N17" s="91"/>
      <c r="O17" s="14">
        <f>SUBTOTAL(9,O14:O16)</f>
        <v>14467409</v>
      </c>
      <c r="P17" s="91"/>
      <c r="Q17" s="14">
        <f>SUBTOTAL(9,Q14:Q16)</f>
        <v>624352</v>
      </c>
      <c r="R17" s="42"/>
      <c r="S17" s="100">
        <f>ROUND(Q17/K17*100,2)</f>
        <v>4.5199999999999996</v>
      </c>
      <c r="T17" s="40"/>
      <c r="U17" s="102">
        <f>ROUND(O17/Q17,1)</f>
        <v>23.2</v>
      </c>
      <c r="V17" s="18"/>
      <c r="W17" s="3"/>
    </row>
    <row r="18" spans="1:23" ht="15" customHeight="1" x14ac:dyDescent="0.35">
      <c r="B18" s="3"/>
      <c r="C18" s="3"/>
      <c r="D18" s="3"/>
      <c r="E18" s="7"/>
      <c r="F18" s="3"/>
      <c r="G18" s="7"/>
      <c r="H18" s="93"/>
      <c r="I18" s="39"/>
      <c r="J18" s="3"/>
      <c r="K18" s="87"/>
      <c r="Q18" s="41"/>
      <c r="R18" s="42"/>
      <c r="S18" s="100"/>
      <c r="T18" s="3"/>
      <c r="U18" s="102"/>
      <c r="V18" s="18"/>
      <c r="W18" s="3"/>
    </row>
    <row r="19" spans="1:23" ht="15" customHeight="1" x14ac:dyDescent="0.35">
      <c r="A19" s="13">
        <v>1910</v>
      </c>
      <c r="B19" s="3"/>
      <c r="C19" s="3" t="s">
        <v>48</v>
      </c>
      <c r="D19" s="3"/>
      <c r="E19" s="7"/>
      <c r="F19" s="3"/>
      <c r="G19" s="7" t="s">
        <v>124</v>
      </c>
      <c r="H19" s="93"/>
      <c r="I19" s="89">
        <v>0</v>
      </c>
      <c r="J19" s="3"/>
      <c r="K19" s="87">
        <v>788868.79</v>
      </c>
      <c r="M19" s="14">
        <v>185472</v>
      </c>
      <c r="O19" s="14">
        <v>603397</v>
      </c>
      <c r="Q19" s="14">
        <v>39443</v>
      </c>
      <c r="R19" s="42"/>
      <c r="S19" s="100">
        <v>5</v>
      </c>
      <c r="T19" s="40"/>
      <c r="U19" s="102">
        <v>15.3</v>
      </c>
      <c r="V19" s="18"/>
      <c r="W19" s="66"/>
    </row>
    <row r="20" spans="1:23" ht="15" customHeight="1" x14ac:dyDescent="0.35">
      <c r="A20" s="13">
        <v>1911</v>
      </c>
      <c r="B20" s="3"/>
      <c r="C20" s="3" t="s">
        <v>49</v>
      </c>
      <c r="D20" s="3"/>
      <c r="E20" s="7"/>
      <c r="F20" s="3"/>
      <c r="G20" s="7" t="s">
        <v>125</v>
      </c>
      <c r="H20" s="93"/>
      <c r="I20" s="89">
        <v>0</v>
      </c>
      <c r="J20" s="3"/>
      <c r="K20" s="87">
        <v>5177.1499999999996</v>
      </c>
      <c r="M20" s="14">
        <v>4659</v>
      </c>
      <c r="O20" s="14">
        <v>518</v>
      </c>
      <c r="Q20" s="14">
        <v>518</v>
      </c>
      <c r="R20" s="42"/>
      <c r="S20" s="100">
        <v>10.01</v>
      </c>
      <c r="T20" s="40"/>
      <c r="U20" s="102">
        <v>1</v>
      </c>
      <c r="V20" s="18"/>
      <c r="W20" s="66"/>
    </row>
    <row r="21" spans="1:23" ht="15" customHeight="1" x14ac:dyDescent="0.35">
      <c r="A21" s="13">
        <v>1940</v>
      </c>
      <c r="B21" s="3"/>
      <c r="C21" s="3" t="s">
        <v>50</v>
      </c>
      <c r="D21" s="3"/>
      <c r="E21" s="7"/>
      <c r="F21" s="3"/>
      <c r="G21" s="7" t="s">
        <v>126</v>
      </c>
      <c r="H21" s="93"/>
      <c r="I21" s="89">
        <v>0</v>
      </c>
      <c r="J21" s="3"/>
      <c r="K21" s="87">
        <v>113849.9</v>
      </c>
      <c r="M21" s="14">
        <v>57678</v>
      </c>
      <c r="O21" s="14">
        <v>56172</v>
      </c>
      <c r="Q21" s="14">
        <v>4555</v>
      </c>
      <c r="R21" s="42"/>
      <c r="S21" s="100">
        <v>4</v>
      </c>
      <c r="T21" s="40"/>
      <c r="U21" s="102">
        <v>12.3</v>
      </c>
      <c r="V21" s="18"/>
      <c r="W21" s="66"/>
    </row>
    <row r="22" spans="1:23" ht="15" customHeight="1" x14ac:dyDescent="0.35">
      <c r="A22" s="13">
        <v>1970</v>
      </c>
      <c r="B22" s="3"/>
      <c r="C22" s="3" t="s">
        <v>40</v>
      </c>
      <c r="D22" s="3"/>
      <c r="E22" s="7"/>
      <c r="F22" s="3"/>
      <c r="G22" s="7" t="s">
        <v>127</v>
      </c>
      <c r="H22" s="93"/>
      <c r="I22" s="89">
        <v>0</v>
      </c>
      <c r="J22" s="3"/>
      <c r="K22" s="87">
        <v>6414002.9699999997</v>
      </c>
      <c r="M22" s="14">
        <v>4631467</v>
      </c>
      <c r="O22" s="14">
        <v>1782536</v>
      </c>
      <c r="Q22" s="14">
        <v>427921</v>
      </c>
      <c r="R22" s="42"/>
      <c r="S22" s="100">
        <v>6.67</v>
      </c>
      <c r="T22" s="40"/>
      <c r="U22" s="102">
        <v>4.2</v>
      </c>
      <c r="V22" s="18"/>
      <c r="W22" s="66"/>
    </row>
    <row r="23" spans="1:23" ht="15" customHeight="1" x14ac:dyDescent="0.35">
      <c r="A23" s="13">
        <v>1980</v>
      </c>
      <c r="B23" s="3"/>
      <c r="C23" s="3" t="s">
        <v>51</v>
      </c>
      <c r="D23" s="3"/>
      <c r="E23" s="7"/>
      <c r="F23" s="3"/>
      <c r="G23" s="7" t="s">
        <v>127</v>
      </c>
      <c r="H23" s="93"/>
      <c r="I23" s="89">
        <v>0</v>
      </c>
      <c r="J23" s="3"/>
      <c r="K23" s="88">
        <v>95300.800000000003</v>
      </c>
      <c r="M23" s="43">
        <v>35189</v>
      </c>
      <c r="O23" s="43">
        <v>60112</v>
      </c>
      <c r="Q23" s="43">
        <v>6353</v>
      </c>
      <c r="R23" s="42"/>
      <c r="S23" s="100">
        <v>6.67</v>
      </c>
      <c r="T23" s="40"/>
      <c r="U23" s="102">
        <v>9.5</v>
      </c>
      <c r="V23" s="18"/>
      <c r="W23" s="66"/>
    </row>
    <row r="24" spans="1:23" ht="15" customHeight="1" x14ac:dyDescent="0.35">
      <c r="B24" s="3"/>
      <c r="C24" s="3"/>
      <c r="D24" s="3"/>
      <c r="E24" s="7"/>
      <c r="F24" s="3"/>
      <c r="G24" s="7"/>
      <c r="H24" s="93"/>
      <c r="J24" s="3"/>
      <c r="K24" s="87"/>
      <c r="R24" s="42"/>
      <c r="S24" s="100"/>
      <c r="T24" s="3"/>
      <c r="U24" s="102"/>
      <c r="V24" s="18"/>
      <c r="W24" s="3"/>
    </row>
    <row r="25" spans="1:23" s="37" customFormat="1" ht="15" customHeight="1" x14ac:dyDescent="0.35">
      <c r="A25" s="28"/>
      <c r="B25" s="38" t="s">
        <v>52</v>
      </c>
      <c r="C25" s="29"/>
      <c r="D25" s="29"/>
      <c r="E25" s="22"/>
      <c r="F25" s="29"/>
      <c r="G25" s="22"/>
      <c r="H25" s="94"/>
      <c r="I25" s="44"/>
      <c r="J25" s="29"/>
      <c r="K25" s="79">
        <f>SUBTOTAL(9,K14:K23)</f>
        <v>21221570.399999999</v>
      </c>
      <c r="L25" s="45"/>
      <c r="M25" s="44">
        <f>SUBTOTAL(9,M14:M23)</f>
        <v>5631864</v>
      </c>
      <c r="N25" s="44"/>
      <c r="O25" s="44">
        <f>SUBTOTAL(9,O14:O23)</f>
        <v>16970144</v>
      </c>
      <c r="P25" s="44"/>
      <c r="Q25" s="44">
        <f>SUBTOTAL(9,Q14:Q23)</f>
        <v>1103142</v>
      </c>
      <c r="R25" s="121"/>
      <c r="S25" s="101">
        <f>ROUND(Q25/K25*100,2)</f>
        <v>5.2</v>
      </c>
      <c r="T25" s="46"/>
      <c r="U25" s="103">
        <f>ROUND(O25/Q25,1)</f>
        <v>15.4</v>
      </c>
      <c r="V25" s="48"/>
      <c r="W25" s="29"/>
    </row>
    <row r="26" spans="1:23" ht="15" customHeight="1" x14ac:dyDescent="0.35">
      <c r="B26" s="3"/>
      <c r="C26" s="3"/>
      <c r="D26" s="3"/>
      <c r="E26" s="7"/>
      <c r="F26" s="3"/>
      <c r="G26" s="7"/>
      <c r="H26" s="93"/>
      <c r="J26" s="3"/>
      <c r="K26" s="87"/>
      <c r="R26" s="42"/>
      <c r="S26" s="100"/>
      <c r="T26" s="3"/>
      <c r="U26" s="102"/>
      <c r="V26" s="18"/>
      <c r="W26" s="3"/>
    </row>
    <row r="27" spans="1:23" ht="15" customHeight="1" x14ac:dyDescent="0.35">
      <c r="B27" s="3"/>
      <c r="C27" s="3"/>
      <c r="D27" s="3"/>
      <c r="E27" s="7"/>
      <c r="F27" s="3"/>
      <c r="G27" s="7"/>
      <c r="H27" s="93"/>
      <c r="J27" s="3"/>
      <c r="K27" s="87"/>
      <c r="R27" s="42"/>
      <c r="S27" s="100"/>
      <c r="T27" s="3"/>
      <c r="U27" s="102"/>
      <c r="V27" s="18"/>
      <c r="W27" s="3"/>
    </row>
    <row r="28" spans="1:23" s="51" customFormat="1" ht="15" customHeight="1" x14ac:dyDescent="0.35">
      <c r="A28" s="28"/>
      <c r="B28" s="38" t="s">
        <v>27</v>
      </c>
      <c r="C28" s="37"/>
      <c r="D28" s="37"/>
      <c r="E28" s="49"/>
      <c r="F28" s="37"/>
      <c r="G28" s="49"/>
      <c r="H28" s="95"/>
      <c r="I28" s="50"/>
      <c r="J28" s="138"/>
      <c r="K28" s="79"/>
      <c r="L28" s="45"/>
      <c r="M28" s="44"/>
      <c r="N28" s="44"/>
      <c r="O28" s="44"/>
      <c r="P28" s="44"/>
      <c r="Q28" s="44"/>
      <c r="R28" s="65"/>
      <c r="S28" s="101"/>
      <c r="T28" s="46"/>
      <c r="U28" s="103"/>
      <c r="V28" s="37"/>
      <c r="W28" s="37"/>
    </row>
    <row r="29" spans="1:23" s="51" customFormat="1" ht="15" customHeight="1" x14ac:dyDescent="0.35">
      <c r="A29" s="52">
        <v>3110</v>
      </c>
      <c r="B29" s="53"/>
      <c r="C29" s="2" t="s">
        <v>57</v>
      </c>
      <c r="D29" s="138"/>
      <c r="E29" s="114">
        <v>49490</v>
      </c>
      <c r="F29" s="138"/>
      <c r="G29" s="7" t="s">
        <v>128</v>
      </c>
      <c r="H29" s="62" t="s">
        <v>25</v>
      </c>
      <c r="I29" s="39">
        <v>-10</v>
      </c>
      <c r="J29" s="138"/>
      <c r="K29" s="107">
        <v>183717638.41999999</v>
      </c>
      <c r="L29" s="57"/>
      <c r="M29" s="90">
        <v>46934083</v>
      </c>
      <c r="N29" s="90"/>
      <c r="O29" s="90">
        <v>155155319</v>
      </c>
      <c r="P29" s="90"/>
      <c r="Q29" s="90">
        <v>11576821</v>
      </c>
      <c r="R29" s="123"/>
      <c r="S29" s="100">
        <v>6.3</v>
      </c>
      <c r="T29" s="40"/>
      <c r="U29" s="102">
        <v>13.4</v>
      </c>
      <c r="V29" s="37"/>
      <c r="W29" s="37"/>
    </row>
    <row r="30" spans="1:23" s="51" customFormat="1" ht="15" customHeight="1" x14ac:dyDescent="0.35">
      <c r="A30" s="52">
        <v>3120</v>
      </c>
      <c r="B30" s="53"/>
      <c r="C30" s="2" t="s">
        <v>72</v>
      </c>
      <c r="D30" s="138"/>
      <c r="E30" s="114">
        <v>49490</v>
      </c>
      <c r="F30" s="138"/>
      <c r="G30" s="7" t="s">
        <v>129</v>
      </c>
      <c r="H30" s="62" t="s">
        <v>25</v>
      </c>
      <c r="I30" s="39">
        <v>-10</v>
      </c>
      <c r="J30" s="138"/>
      <c r="K30" s="107">
        <v>545368156.24000001</v>
      </c>
      <c r="L30" s="57"/>
      <c r="M30" s="90">
        <v>298832215</v>
      </c>
      <c r="N30" s="90"/>
      <c r="O30" s="90">
        <v>301072757</v>
      </c>
      <c r="P30" s="90"/>
      <c r="Q30" s="90">
        <v>23609292</v>
      </c>
      <c r="R30" s="123"/>
      <c r="S30" s="100">
        <v>4.33</v>
      </c>
      <c r="T30" s="40"/>
      <c r="U30" s="102">
        <v>12.8</v>
      </c>
      <c r="V30" s="37"/>
      <c r="W30" s="37"/>
    </row>
    <row r="31" spans="1:23" s="51" customFormat="1" ht="15" customHeight="1" x14ac:dyDescent="0.35">
      <c r="A31" s="52">
        <v>3123</v>
      </c>
      <c r="B31" s="53"/>
      <c r="C31" s="2" t="s">
        <v>73</v>
      </c>
      <c r="D31" s="138"/>
      <c r="E31" s="114">
        <v>49490</v>
      </c>
      <c r="F31" s="138"/>
      <c r="G31" s="7" t="s">
        <v>130</v>
      </c>
      <c r="H31" s="62" t="s">
        <v>25</v>
      </c>
      <c r="I31" s="89">
        <v>0</v>
      </c>
      <c r="J31" s="138"/>
      <c r="K31" s="107">
        <v>7984157.5800000001</v>
      </c>
      <c r="L31" s="57"/>
      <c r="M31" s="90">
        <v>5266747</v>
      </c>
      <c r="N31" s="90"/>
      <c r="O31" s="90">
        <v>2717411</v>
      </c>
      <c r="P31" s="90"/>
      <c r="Q31" s="90">
        <v>472160</v>
      </c>
      <c r="R31" s="123"/>
      <c r="S31" s="100">
        <v>5.91</v>
      </c>
      <c r="T31" s="40"/>
      <c r="U31" s="102">
        <v>5.8</v>
      </c>
      <c r="V31" s="37"/>
      <c r="W31" s="37"/>
    </row>
    <row r="32" spans="1:23" s="51" customFormat="1" ht="15" customHeight="1" x14ac:dyDescent="0.35">
      <c r="A32" s="52">
        <v>3140</v>
      </c>
      <c r="B32" s="53"/>
      <c r="C32" s="2" t="s">
        <v>53</v>
      </c>
      <c r="D32" s="138"/>
      <c r="E32" s="114">
        <v>49490</v>
      </c>
      <c r="F32" s="138"/>
      <c r="G32" s="7" t="s">
        <v>131</v>
      </c>
      <c r="H32" s="62" t="s">
        <v>25</v>
      </c>
      <c r="I32" s="39">
        <v>-10</v>
      </c>
      <c r="J32" s="138"/>
      <c r="K32" s="107">
        <v>109285792.05</v>
      </c>
      <c r="L32" s="57"/>
      <c r="M32" s="90">
        <v>59323750</v>
      </c>
      <c r="N32" s="90"/>
      <c r="O32" s="90">
        <v>60890621</v>
      </c>
      <c r="P32" s="90"/>
      <c r="Q32" s="90">
        <v>4954311</v>
      </c>
      <c r="R32" s="123"/>
      <c r="S32" s="100">
        <v>4.53</v>
      </c>
      <c r="T32" s="40"/>
      <c r="U32" s="102">
        <v>12.3</v>
      </c>
      <c r="V32" s="37"/>
      <c r="W32" s="37"/>
    </row>
    <row r="33" spans="1:24" s="51" customFormat="1" ht="15" customHeight="1" x14ac:dyDescent="0.35">
      <c r="A33" s="52">
        <v>3150</v>
      </c>
      <c r="B33" s="53"/>
      <c r="C33" s="2" t="s">
        <v>54</v>
      </c>
      <c r="D33" s="138"/>
      <c r="E33" s="114">
        <v>49490</v>
      </c>
      <c r="F33" s="138"/>
      <c r="G33" s="7" t="s">
        <v>132</v>
      </c>
      <c r="H33" s="62" t="s">
        <v>25</v>
      </c>
      <c r="I33" s="39">
        <v>-10</v>
      </c>
      <c r="J33" s="138"/>
      <c r="K33" s="107">
        <v>48173349.899999999</v>
      </c>
      <c r="L33" s="57"/>
      <c r="M33" s="90">
        <v>33908388</v>
      </c>
      <c r="N33" s="90"/>
      <c r="O33" s="90">
        <v>19082297</v>
      </c>
      <c r="P33" s="90"/>
      <c r="Q33" s="90">
        <v>1442046</v>
      </c>
      <c r="R33" s="123"/>
      <c r="S33" s="100">
        <v>2.99</v>
      </c>
      <c r="T33" s="40"/>
      <c r="U33" s="102">
        <v>13.2</v>
      </c>
      <c r="V33" s="37"/>
      <c r="W33" s="37"/>
    </row>
    <row r="34" spans="1:24" s="51" customFormat="1" ht="15" customHeight="1" x14ac:dyDescent="0.35">
      <c r="A34" s="52">
        <v>3160</v>
      </c>
      <c r="B34" s="53"/>
      <c r="C34" s="2" t="s">
        <v>55</v>
      </c>
      <c r="D34" s="138"/>
      <c r="E34" s="114">
        <v>49490</v>
      </c>
      <c r="F34" s="138"/>
      <c r="G34" s="7" t="s">
        <v>133</v>
      </c>
      <c r="H34" s="62" t="s">
        <v>25</v>
      </c>
      <c r="I34" s="39">
        <v>-10</v>
      </c>
      <c r="J34" s="138"/>
      <c r="K34" s="108">
        <v>23997105.75</v>
      </c>
      <c r="L34" s="57"/>
      <c r="M34" s="92">
        <v>11357282</v>
      </c>
      <c r="N34" s="90"/>
      <c r="O34" s="92">
        <v>15039534</v>
      </c>
      <c r="P34" s="90"/>
      <c r="Q34" s="92">
        <v>1171041</v>
      </c>
      <c r="R34" s="123"/>
      <c r="S34" s="100">
        <v>4.88</v>
      </c>
      <c r="T34" s="40"/>
      <c r="U34" s="102">
        <v>12.8</v>
      </c>
      <c r="V34" s="37"/>
      <c r="W34" s="37"/>
    </row>
    <row r="35" spans="1:24" s="51" customFormat="1" ht="15" customHeight="1" x14ac:dyDescent="0.35">
      <c r="A35" s="52"/>
      <c r="B35" s="53"/>
      <c r="C35" s="2"/>
      <c r="D35" s="138"/>
      <c r="E35" s="54"/>
      <c r="F35" s="138"/>
      <c r="G35" s="54"/>
      <c r="H35" s="62"/>
      <c r="I35" s="39"/>
      <c r="J35" s="138"/>
      <c r="K35" s="109"/>
      <c r="L35" s="55"/>
      <c r="M35" s="91"/>
      <c r="N35" s="91"/>
      <c r="O35" s="91"/>
      <c r="P35" s="91"/>
      <c r="Q35" s="91"/>
      <c r="R35" s="65"/>
      <c r="S35" s="100"/>
      <c r="T35" s="40"/>
      <c r="U35" s="102"/>
      <c r="V35" s="37"/>
      <c r="W35" s="37"/>
    </row>
    <row r="36" spans="1:24" s="51" customFormat="1" ht="15" customHeight="1" x14ac:dyDescent="0.35">
      <c r="A36" s="52"/>
      <c r="B36" s="38" t="s">
        <v>28</v>
      </c>
      <c r="C36" s="2"/>
      <c r="D36" s="138"/>
      <c r="E36" s="54"/>
      <c r="F36" s="138"/>
      <c r="G36" s="54"/>
      <c r="H36" s="62"/>
      <c r="I36" s="39"/>
      <c r="J36" s="138"/>
      <c r="K36" s="110">
        <f>SUBTOTAL(9,K29:K35)</f>
        <v>918526199.93999994</v>
      </c>
      <c r="L36" s="59"/>
      <c r="M36" s="124">
        <f>SUBTOTAL(9,M29:M35)</f>
        <v>455622465</v>
      </c>
      <c r="N36" s="124"/>
      <c r="O36" s="124">
        <f>SUBTOTAL(9,O29:O35)</f>
        <v>553957939</v>
      </c>
      <c r="P36" s="124"/>
      <c r="Q36" s="124">
        <f>SUBTOTAL(9,Q29:Q35)</f>
        <v>43225671</v>
      </c>
      <c r="R36" s="65"/>
      <c r="S36" s="101">
        <f>ROUND(Q36/K36*100,2)</f>
        <v>4.71</v>
      </c>
      <c r="T36" s="46"/>
      <c r="U36" s="103">
        <f>ROUND(O36/Q36,1)</f>
        <v>12.8</v>
      </c>
      <c r="V36" s="37"/>
      <c r="W36" s="37"/>
    </row>
    <row r="37" spans="1:24" s="56" customFormat="1" ht="15" customHeight="1" x14ac:dyDescent="0.35">
      <c r="A37" s="52"/>
      <c r="B37" s="53"/>
      <c r="C37" s="2"/>
      <c r="D37" s="138"/>
      <c r="E37" s="54"/>
      <c r="F37" s="138"/>
      <c r="G37" s="54"/>
      <c r="H37" s="62"/>
      <c r="I37" s="39"/>
      <c r="J37" s="138"/>
      <c r="K37" s="109"/>
      <c r="L37" s="55"/>
      <c r="M37" s="91"/>
      <c r="N37" s="91"/>
      <c r="O37" s="91"/>
      <c r="P37" s="91"/>
      <c r="Q37" s="91"/>
      <c r="R37" s="65"/>
      <c r="S37" s="100"/>
      <c r="T37" s="40"/>
      <c r="U37" s="102"/>
      <c r="V37" s="2"/>
      <c r="W37" s="2"/>
    </row>
    <row r="38" spans="1:24" s="56" customFormat="1" ht="15" customHeight="1" x14ac:dyDescent="0.35">
      <c r="A38" s="52"/>
      <c r="B38" s="53"/>
      <c r="C38" s="2"/>
      <c r="D38" s="138"/>
      <c r="E38" s="54"/>
      <c r="F38" s="138"/>
      <c r="G38" s="54"/>
      <c r="H38" s="62"/>
      <c r="I38" s="39"/>
      <c r="J38" s="138"/>
      <c r="K38" s="109"/>
      <c r="L38" s="55"/>
      <c r="M38" s="91"/>
      <c r="N38" s="91"/>
      <c r="O38" s="91"/>
      <c r="P38" s="91"/>
      <c r="Q38" s="91"/>
      <c r="R38" s="65"/>
      <c r="S38" s="100"/>
      <c r="T38" s="40"/>
      <c r="U38" s="102"/>
      <c r="V38" s="2"/>
      <c r="W38" s="2"/>
    </row>
    <row r="39" spans="1:24" s="56" customFormat="1" ht="15" customHeight="1" x14ac:dyDescent="0.35">
      <c r="A39" s="52"/>
      <c r="B39" s="38" t="s">
        <v>38</v>
      </c>
      <c r="C39" s="2"/>
      <c r="D39" s="138"/>
      <c r="E39" s="54"/>
      <c r="F39" s="138"/>
      <c r="G39" s="54"/>
      <c r="H39" s="62"/>
      <c r="I39" s="39"/>
      <c r="J39" s="138"/>
      <c r="K39" s="109"/>
      <c r="L39" s="55"/>
      <c r="M39" s="91"/>
      <c r="N39" s="91"/>
      <c r="O39" s="91"/>
      <c r="P39" s="91"/>
      <c r="Q39" s="91"/>
      <c r="R39" s="65"/>
      <c r="S39" s="100"/>
      <c r="T39" s="40"/>
      <c r="U39" s="102"/>
      <c r="V39" s="2"/>
      <c r="W39" s="2"/>
    </row>
    <row r="40" spans="1:24" s="67" customFormat="1" ht="15" customHeight="1" x14ac:dyDescent="0.35">
      <c r="A40" s="61">
        <v>3410</v>
      </c>
      <c r="B40" s="62"/>
      <c r="C40" s="41" t="s">
        <v>57</v>
      </c>
      <c r="D40" s="139"/>
      <c r="E40" s="114">
        <v>51317</v>
      </c>
      <c r="F40" s="139"/>
      <c r="G40" s="7" t="s">
        <v>134</v>
      </c>
      <c r="H40" s="62" t="s">
        <v>25</v>
      </c>
      <c r="I40" s="39">
        <v>-8</v>
      </c>
      <c r="J40" s="139"/>
      <c r="K40" s="63">
        <v>36379260.229999997</v>
      </c>
      <c r="L40" s="63"/>
      <c r="M40" s="64">
        <v>27885105</v>
      </c>
      <c r="N40" s="64"/>
      <c r="O40" s="64">
        <v>11404496</v>
      </c>
      <c r="P40" s="64"/>
      <c r="Q40" s="64">
        <v>645377</v>
      </c>
      <c r="R40" s="65"/>
      <c r="S40" s="100">
        <v>1.77</v>
      </c>
      <c r="T40" s="66"/>
      <c r="U40" s="104">
        <v>17.7</v>
      </c>
      <c r="V40" s="41"/>
      <c r="W40" s="41"/>
    </row>
    <row r="41" spans="1:24" s="67" customFormat="1" ht="15" customHeight="1" x14ac:dyDescent="0.35">
      <c r="A41" s="61">
        <v>3420</v>
      </c>
      <c r="B41" s="62"/>
      <c r="C41" s="41" t="s">
        <v>30</v>
      </c>
      <c r="D41" s="139"/>
      <c r="E41" s="114">
        <v>51317</v>
      </c>
      <c r="F41" s="139"/>
      <c r="G41" s="7" t="s">
        <v>135</v>
      </c>
      <c r="H41" s="62" t="s">
        <v>25</v>
      </c>
      <c r="I41" s="39">
        <v>-8</v>
      </c>
      <c r="J41" s="139"/>
      <c r="K41" s="63">
        <v>61310889.909999996</v>
      </c>
      <c r="L41" s="63"/>
      <c r="M41" s="64">
        <v>6744645</v>
      </c>
      <c r="N41" s="64"/>
      <c r="O41" s="64">
        <v>59471116</v>
      </c>
      <c r="P41" s="64"/>
      <c r="Q41" s="64">
        <v>3347024</v>
      </c>
      <c r="R41" s="65"/>
      <c r="S41" s="100">
        <v>5.46</v>
      </c>
      <c r="T41" s="66"/>
      <c r="U41" s="104">
        <v>17.8</v>
      </c>
      <c r="V41" s="41"/>
      <c r="W41" s="41"/>
    </row>
    <row r="42" spans="1:24" s="67" customFormat="1" ht="15" customHeight="1" x14ac:dyDescent="0.35">
      <c r="A42" s="61">
        <v>3430</v>
      </c>
      <c r="B42" s="62"/>
      <c r="C42" s="41" t="s">
        <v>109</v>
      </c>
      <c r="D42" s="139"/>
      <c r="E42" s="114">
        <v>51317</v>
      </c>
      <c r="F42" s="139"/>
      <c r="G42" s="7" t="s">
        <v>136</v>
      </c>
      <c r="H42" s="62" t="s">
        <v>25</v>
      </c>
      <c r="I42" s="39">
        <v>-8</v>
      </c>
      <c r="J42" s="139"/>
      <c r="K42" s="63">
        <v>10340709.699999999</v>
      </c>
      <c r="L42" s="63"/>
      <c r="M42" s="64">
        <v>1522502</v>
      </c>
      <c r="N42" s="64"/>
      <c r="O42" s="64">
        <v>9645464</v>
      </c>
      <c r="P42" s="64"/>
      <c r="Q42" s="64">
        <v>635081</v>
      </c>
      <c r="R42" s="65"/>
      <c r="S42" s="100">
        <v>6.14</v>
      </c>
      <c r="T42" s="66"/>
      <c r="U42" s="104">
        <v>15.2</v>
      </c>
      <c r="V42" s="41"/>
      <c r="W42" s="41"/>
      <c r="X42" s="74"/>
    </row>
    <row r="43" spans="1:24" s="67" customFormat="1" ht="15" customHeight="1" x14ac:dyDescent="0.35">
      <c r="A43" s="61">
        <v>3440</v>
      </c>
      <c r="B43" s="62"/>
      <c r="C43" s="41" t="s">
        <v>58</v>
      </c>
      <c r="D43" s="139"/>
      <c r="E43" s="114">
        <v>51317</v>
      </c>
      <c r="F43" s="139"/>
      <c r="G43" s="7" t="s">
        <v>131</v>
      </c>
      <c r="H43" s="62" t="s">
        <v>25</v>
      </c>
      <c r="I43" s="39">
        <v>-8</v>
      </c>
      <c r="J43" s="139"/>
      <c r="K43" s="63">
        <v>211248425.03999999</v>
      </c>
      <c r="L43" s="63"/>
      <c r="M43" s="64">
        <v>137426306</v>
      </c>
      <c r="N43" s="64"/>
      <c r="O43" s="64">
        <v>90721993</v>
      </c>
      <c r="P43" s="64"/>
      <c r="Q43" s="64">
        <v>5985695</v>
      </c>
      <c r="R43" s="65"/>
      <c r="S43" s="100">
        <v>2.83</v>
      </c>
      <c r="T43" s="66"/>
      <c r="U43" s="104">
        <v>15.2</v>
      </c>
      <c r="V43" s="41"/>
      <c r="W43" s="41"/>
      <c r="X43" s="74"/>
    </row>
    <row r="44" spans="1:24" s="67" customFormat="1" ht="15" customHeight="1" x14ac:dyDescent="0.35">
      <c r="A44" s="61">
        <v>3446</v>
      </c>
      <c r="B44" s="62"/>
      <c r="C44" s="41" t="s">
        <v>98</v>
      </c>
      <c r="D44" s="139"/>
      <c r="E44" s="7"/>
      <c r="F44" s="139"/>
      <c r="G44" s="7"/>
      <c r="H44" s="62"/>
      <c r="I44" s="39"/>
      <c r="J44" s="139"/>
      <c r="K44" s="63"/>
      <c r="L44" s="63"/>
      <c r="M44" s="64"/>
      <c r="N44" s="64"/>
      <c r="O44" s="64"/>
      <c r="P44" s="64"/>
      <c r="Q44" s="64"/>
      <c r="R44" s="65"/>
      <c r="S44" s="100"/>
      <c r="T44" s="66"/>
      <c r="U44" s="104"/>
      <c r="V44" s="41"/>
      <c r="W44" s="41"/>
    </row>
    <row r="45" spans="1:24" s="67" customFormat="1" ht="15" customHeight="1" x14ac:dyDescent="0.35">
      <c r="A45" s="61"/>
      <c r="B45" s="62"/>
      <c r="C45" s="106" t="s">
        <v>100</v>
      </c>
      <c r="D45" s="139"/>
      <c r="E45" s="114">
        <v>53873</v>
      </c>
      <c r="F45" s="139"/>
      <c r="G45" s="7" t="s">
        <v>137</v>
      </c>
      <c r="H45" s="62" t="s">
        <v>25</v>
      </c>
      <c r="I45" s="39">
        <v>-20</v>
      </c>
      <c r="J45" s="139"/>
      <c r="K45" s="63">
        <v>4143038.53</v>
      </c>
      <c r="L45" s="63"/>
      <c r="M45" s="64">
        <v>787881</v>
      </c>
      <c r="N45" s="64"/>
      <c r="O45" s="64">
        <v>4183765</v>
      </c>
      <c r="P45" s="64"/>
      <c r="Q45" s="64">
        <v>214222</v>
      </c>
      <c r="R45" s="65"/>
      <c r="S45" s="100">
        <v>5.17</v>
      </c>
      <c r="T45" s="66"/>
      <c r="U45" s="104">
        <v>19.5</v>
      </c>
      <c r="V45" s="41"/>
      <c r="W45" s="41"/>
    </row>
    <row r="46" spans="1:24" s="67" customFormat="1" ht="15" customHeight="1" x14ac:dyDescent="0.35">
      <c r="A46" s="61"/>
      <c r="B46" s="62"/>
      <c r="C46" s="106" t="s">
        <v>101</v>
      </c>
      <c r="D46" s="139"/>
      <c r="E46" s="114">
        <v>53873</v>
      </c>
      <c r="F46" s="139"/>
      <c r="G46" s="7" t="s">
        <v>137</v>
      </c>
      <c r="H46" s="62" t="s">
        <v>25</v>
      </c>
      <c r="I46" s="39">
        <v>-20</v>
      </c>
      <c r="J46" s="139"/>
      <c r="K46" s="71">
        <v>5670767.0700000003</v>
      </c>
      <c r="L46" s="63"/>
      <c r="M46" s="72">
        <v>1078410</v>
      </c>
      <c r="N46" s="64"/>
      <c r="O46" s="72">
        <v>5726510</v>
      </c>
      <c r="P46" s="64"/>
      <c r="Q46" s="72">
        <v>293216</v>
      </c>
      <c r="R46" s="65"/>
      <c r="S46" s="100">
        <v>5.17</v>
      </c>
      <c r="T46" s="66"/>
      <c r="U46" s="104">
        <v>19.5</v>
      </c>
      <c r="V46" s="41"/>
      <c r="W46" s="41"/>
    </row>
    <row r="47" spans="1:24" s="67" customFormat="1" ht="15" customHeight="1" x14ac:dyDescent="0.35">
      <c r="A47" s="61"/>
      <c r="B47" s="62"/>
      <c r="C47" s="41" t="s">
        <v>102</v>
      </c>
      <c r="D47" s="139"/>
      <c r="E47" s="7"/>
      <c r="F47" s="139"/>
      <c r="G47" s="7"/>
      <c r="H47" s="62"/>
      <c r="I47" s="39"/>
      <c r="J47" s="139"/>
      <c r="K47" s="63">
        <f>SUBTOTAL(9,K45:K46)</f>
        <v>9813805.5999999996</v>
      </c>
      <c r="L47" s="63"/>
      <c r="M47" s="64">
        <f>SUBTOTAL(9,M45:M46)</f>
        <v>1866291</v>
      </c>
      <c r="N47" s="64"/>
      <c r="O47" s="64">
        <f>SUBTOTAL(9,O45:O46)</f>
        <v>9910275</v>
      </c>
      <c r="P47" s="64"/>
      <c r="Q47" s="64">
        <f>SUBTOTAL(9,Q45:Q46)</f>
        <v>507438</v>
      </c>
      <c r="R47" s="65"/>
      <c r="S47" s="100"/>
      <c r="T47" s="66"/>
      <c r="U47" s="104"/>
      <c r="V47" s="41"/>
      <c r="W47" s="41"/>
    </row>
    <row r="48" spans="1:24" s="67" customFormat="1" ht="15" customHeight="1" x14ac:dyDescent="0.35">
      <c r="A48" s="61"/>
      <c r="B48" s="62"/>
      <c r="C48" s="41"/>
      <c r="D48" s="139"/>
      <c r="E48" s="7"/>
      <c r="F48" s="139"/>
      <c r="G48" s="7"/>
      <c r="H48" s="62"/>
      <c r="I48" s="39"/>
      <c r="J48" s="139"/>
      <c r="K48" s="63"/>
      <c r="L48" s="63"/>
      <c r="M48" s="64"/>
      <c r="N48" s="64"/>
      <c r="O48" s="64"/>
      <c r="P48" s="64"/>
      <c r="Q48" s="64"/>
      <c r="R48" s="65"/>
      <c r="S48" s="100"/>
      <c r="T48" s="66"/>
      <c r="U48" s="104"/>
      <c r="V48" s="41"/>
      <c r="W48" s="41"/>
    </row>
    <row r="49" spans="1:23" s="56" customFormat="1" ht="15" customHeight="1" x14ac:dyDescent="0.35">
      <c r="A49" s="52">
        <v>3450</v>
      </c>
      <c r="B49" s="53"/>
      <c r="C49" s="2" t="s">
        <v>54</v>
      </c>
      <c r="D49" s="138"/>
      <c r="E49" s="114">
        <v>51317</v>
      </c>
      <c r="F49" s="138"/>
      <c r="G49" s="7" t="s">
        <v>138</v>
      </c>
      <c r="H49" s="62" t="s">
        <v>25</v>
      </c>
      <c r="I49" s="39">
        <v>-8</v>
      </c>
      <c r="J49" s="138"/>
      <c r="K49" s="63">
        <v>19858901.690000001</v>
      </c>
      <c r="L49" s="60"/>
      <c r="M49" s="64">
        <v>12312595</v>
      </c>
      <c r="N49" s="64"/>
      <c r="O49" s="64">
        <v>9135019</v>
      </c>
      <c r="P49" s="64"/>
      <c r="Q49" s="64">
        <v>642291</v>
      </c>
      <c r="R49" s="65"/>
      <c r="S49" s="100">
        <v>3.23</v>
      </c>
      <c r="T49" s="40"/>
      <c r="U49" s="102">
        <v>14.2</v>
      </c>
      <c r="V49" s="2"/>
      <c r="W49" s="2"/>
    </row>
    <row r="50" spans="1:23" s="56" customFormat="1" ht="15" customHeight="1" x14ac:dyDescent="0.35">
      <c r="A50" s="52">
        <v>3456</v>
      </c>
      <c r="B50" s="53"/>
      <c r="C50" s="2" t="s">
        <v>99</v>
      </c>
      <c r="D50" s="138"/>
      <c r="E50" s="7"/>
      <c r="F50" s="138"/>
      <c r="G50" s="7"/>
      <c r="H50" s="62"/>
      <c r="I50" s="39"/>
      <c r="J50" s="138"/>
      <c r="K50" s="63"/>
      <c r="L50" s="60"/>
      <c r="M50" s="64"/>
      <c r="N50" s="64"/>
      <c r="O50" s="64"/>
      <c r="P50" s="64"/>
      <c r="Q50" s="64"/>
      <c r="R50" s="65"/>
      <c r="S50" s="100"/>
      <c r="T50" s="40"/>
      <c r="U50" s="102"/>
      <c r="V50" s="2"/>
      <c r="W50" s="2"/>
    </row>
    <row r="51" spans="1:23" s="56" customFormat="1" ht="15" customHeight="1" x14ac:dyDescent="0.35">
      <c r="A51" s="52"/>
      <c r="B51" s="53"/>
      <c r="C51" s="106" t="s">
        <v>100</v>
      </c>
      <c r="D51" s="138"/>
      <c r="E51" s="114">
        <v>53873</v>
      </c>
      <c r="F51" s="138"/>
      <c r="G51" s="7" t="s">
        <v>137</v>
      </c>
      <c r="H51" s="62" t="s">
        <v>25</v>
      </c>
      <c r="I51" s="39">
        <v>-20</v>
      </c>
      <c r="J51" s="138"/>
      <c r="K51" s="63">
        <v>637652.32999999996</v>
      </c>
      <c r="L51" s="63"/>
      <c r="M51" s="64">
        <v>85328</v>
      </c>
      <c r="N51" s="64"/>
      <c r="O51" s="64">
        <v>679855</v>
      </c>
      <c r="P51" s="64"/>
      <c r="Q51" s="64">
        <v>34811</v>
      </c>
      <c r="R51" s="65"/>
      <c r="S51" s="100">
        <v>5.46</v>
      </c>
      <c r="T51" s="66"/>
      <c r="U51" s="104">
        <v>19.5</v>
      </c>
      <c r="V51" s="2"/>
      <c r="W51" s="2"/>
    </row>
    <row r="52" spans="1:23" s="56" customFormat="1" ht="15" customHeight="1" x14ac:dyDescent="0.35">
      <c r="A52" s="52"/>
      <c r="B52" s="53"/>
      <c r="C52" s="106" t="s">
        <v>101</v>
      </c>
      <c r="D52" s="138"/>
      <c r="E52" s="114">
        <v>53873</v>
      </c>
      <c r="F52" s="138"/>
      <c r="G52" s="7" t="s">
        <v>137</v>
      </c>
      <c r="H52" s="62" t="s">
        <v>25</v>
      </c>
      <c r="I52" s="39">
        <v>-20</v>
      </c>
      <c r="J52" s="138"/>
      <c r="K52" s="71">
        <v>979306.42</v>
      </c>
      <c r="L52" s="63"/>
      <c r="M52" s="72">
        <v>131046</v>
      </c>
      <c r="N52" s="64"/>
      <c r="O52" s="72">
        <v>1044122</v>
      </c>
      <c r="P52" s="64"/>
      <c r="Q52" s="72">
        <v>53462</v>
      </c>
      <c r="R52" s="65"/>
      <c r="S52" s="100">
        <v>5.46</v>
      </c>
      <c r="T52" s="66"/>
      <c r="U52" s="104">
        <v>19.5</v>
      </c>
      <c r="V52" s="2"/>
      <c r="W52" s="2"/>
    </row>
    <row r="53" spans="1:23" s="56" customFormat="1" ht="15" customHeight="1" x14ac:dyDescent="0.35">
      <c r="A53" s="52"/>
      <c r="B53" s="53"/>
      <c r="C53" s="2" t="s">
        <v>103</v>
      </c>
      <c r="D53" s="138"/>
      <c r="E53" s="7"/>
      <c r="F53" s="138"/>
      <c r="G53" s="7"/>
      <c r="H53" s="62"/>
      <c r="I53" s="39"/>
      <c r="J53" s="138"/>
      <c r="K53" s="63">
        <f>SUBTOTAL(9,K51:K52)</f>
        <v>1616958.75</v>
      </c>
      <c r="L53" s="63"/>
      <c r="M53" s="64">
        <f>SUBTOTAL(9,M51:M52)</f>
        <v>216374</v>
      </c>
      <c r="N53" s="64"/>
      <c r="O53" s="64">
        <f>SUBTOTAL(9,O51:O52)</f>
        <v>1723977</v>
      </c>
      <c r="P53" s="64"/>
      <c r="Q53" s="64">
        <f>SUBTOTAL(9,Q51:Q52)</f>
        <v>88273</v>
      </c>
      <c r="R53" s="65"/>
      <c r="S53" s="100"/>
      <c r="T53" s="66"/>
      <c r="U53" s="104"/>
      <c r="V53" s="2"/>
      <c r="W53" s="2"/>
    </row>
    <row r="54" spans="1:23" s="56" customFormat="1" ht="15" customHeight="1" x14ac:dyDescent="0.35">
      <c r="A54" s="52"/>
      <c r="B54" s="53"/>
      <c r="C54" s="2"/>
      <c r="D54" s="138"/>
      <c r="E54" s="7"/>
      <c r="F54" s="138"/>
      <c r="G54" s="7"/>
      <c r="H54" s="62"/>
      <c r="I54" s="39"/>
      <c r="J54" s="138"/>
      <c r="K54" s="63"/>
      <c r="L54" s="60"/>
      <c r="M54" s="64"/>
      <c r="N54" s="64"/>
      <c r="O54" s="64"/>
      <c r="P54" s="64"/>
      <c r="Q54" s="64"/>
      <c r="R54" s="65"/>
      <c r="S54" s="100"/>
      <c r="T54" s="40"/>
      <c r="U54" s="102"/>
      <c r="V54" s="2"/>
      <c r="W54" s="2"/>
    </row>
    <row r="55" spans="1:23" s="56" customFormat="1" ht="15" customHeight="1" x14ac:dyDescent="0.35">
      <c r="A55" s="52">
        <v>3460</v>
      </c>
      <c r="B55" s="53"/>
      <c r="C55" s="2" t="s">
        <v>55</v>
      </c>
      <c r="D55" s="138"/>
      <c r="E55" s="114">
        <v>51317</v>
      </c>
      <c r="F55" s="138"/>
      <c r="G55" s="7" t="s">
        <v>123</v>
      </c>
      <c r="H55" s="62" t="s">
        <v>25</v>
      </c>
      <c r="I55" s="39">
        <v>-8</v>
      </c>
      <c r="J55" s="138"/>
      <c r="K55" s="71">
        <v>5152109.78</v>
      </c>
      <c r="L55" s="60"/>
      <c r="M55" s="72">
        <v>3329034</v>
      </c>
      <c r="N55" s="64"/>
      <c r="O55" s="72">
        <v>2235245</v>
      </c>
      <c r="P55" s="64"/>
      <c r="Q55" s="72">
        <v>135197</v>
      </c>
      <c r="R55" s="65"/>
      <c r="S55" s="100">
        <v>2.62</v>
      </c>
      <c r="T55" s="40"/>
      <c r="U55" s="102">
        <v>16.5</v>
      </c>
      <c r="V55" s="2"/>
      <c r="W55" s="2"/>
    </row>
    <row r="56" spans="1:23" s="56" customFormat="1" ht="15" customHeight="1" x14ac:dyDescent="0.35">
      <c r="A56" s="13"/>
      <c r="B56" s="53"/>
      <c r="C56" s="2"/>
      <c r="D56" s="138"/>
      <c r="E56" s="54"/>
      <c r="F56" s="138"/>
      <c r="G56" s="54"/>
      <c r="H56" s="62"/>
      <c r="I56" s="50"/>
      <c r="J56" s="138"/>
      <c r="K56" s="87"/>
      <c r="L56" s="15"/>
      <c r="M56" s="14"/>
      <c r="N56" s="14"/>
      <c r="O56" s="14"/>
      <c r="P56" s="14"/>
      <c r="Q56" s="14"/>
      <c r="R56" s="65"/>
      <c r="S56" s="100"/>
      <c r="T56" s="40"/>
      <c r="U56" s="102"/>
      <c r="V56" s="2"/>
      <c r="W56" s="2"/>
    </row>
    <row r="57" spans="1:23" s="51" customFormat="1" ht="15" customHeight="1" x14ac:dyDescent="0.35">
      <c r="A57" s="28"/>
      <c r="B57" s="38" t="s">
        <v>39</v>
      </c>
      <c r="C57" s="37"/>
      <c r="D57" s="138"/>
      <c r="E57" s="49"/>
      <c r="F57" s="138"/>
      <c r="G57" s="49"/>
      <c r="H57" s="95"/>
      <c r="I57" s="50"/>
      <c r="J57" s="138"/>
      <c r="K57" s="79">
        <f>SUBTOTAL(9,K40:K55)</f>
        <v>355721060.69999993</v>
      </c>
      <c r="L57" s="45"/>
      <c r="M57" s="44">
        <f>SUBTOTAL(9,M40:M55)</f>
        <v>191302852</v>
      </c>
      <c r="N57" s="44"/>
      <c r="O57" s="44">
        <f>SUBTOTAL(9,O40:O55)</f>
        <v>194247585</v>
      </c>
      <c r="P57" s="44"/>
      <c r="Q57" s="44">
        <f>SUBTOTAL(9,Q40:Q55)</f>
        <v>11986376</v>
      </c>
      <c r="R57" s="125"/>
      <c r="S57" s="101">
        <f>ROUND(Q57/K57*100,2)</f>
        <v>3.37</v>
      </c>
      <c r="T57" s="46"/>
      <c r="U57" s="103">
        <f>ROUND(O57/Q57,1)</f>
        <v>16.2</v>
      </c>
      <c r="V57" s="37"/>
      <c r="W57" s="37"/>
    </row>
    <row r="58" spans="1:23" s="51" customFormat="1" ht="15" customHeight="1" x14ac:dyDescent="0.35">
      <c r="A58" s="28"/>
      <c r="B58" s="38"/>
      <c r="C58" s="37"/>
      <c r="D58" s="138"/>
      <c r="E58" s="49"/>
      <c r="F58" s="138"/>
      <c r="G58" s="49"/>
      <c r="H58" s="95"/>
      <c r="I58" s="50"/>
      <c r="J58" s="138"/>
      <c r="K58" s="79"/>
      <c r="L58" s="45"/>
      <c r="M58" s="44"/>
      <c r="N58" s="44"/>
      <c r="O58" s="44"/>
      <c r="P58" s="44"/>
      <c r="Q58" s="44"/>
      <c r="R58" s="65"/>
      <c r="S58" s="101"/>
      <c r="T58" s="46"/>
      <c r="U58" s="103"/>
      <c r="V58" s="37"/>
      <c r="W58" s="37"/>
    </row>
    <row r="59" spans="1:23" s="51" customFormat="1" ht="15" customHeight="1" x14ac:dyDescent="0.35">
      <c r="A59" s="28"/>
      <c r="B59" s="38" t="s">
        <v>31</v>
      </c>
      <c r="C59" s="37"/>
      <c r="D59" s="138"/>
      <c r="E59" s="49"/>
      <c r="F59" s="138"/>
      <c r="G59" s="49"/>
      <c r="H59" s="95"/>
      <c r="I59" s="50"/>
      <c r="J59" s="138"/>
      <c r="K59" s="79"/>
      <c r="L59" s="45"/>
      <c r="M59" s="44"/>
      <c r="N59" s="44"/>
      <c r="O59" s="44"/>
      <c r="P59" s="44"/>
      <c r="Q59" s="44"/>
      <c r="R59" s="65"/>
      <c r="S59" s="101"/>
      <c r="T59" s="46"/>
      <c r="U59" s="103"/>
      <c r="V59" s="37"/>
      <c r="W59" s="37"/>
    </row>
    <row r="60" spans="1:23" s="51" customFormat="1" ht="15" customHeight="1" x14ac:dyDescent="0.35">
      <c r="A60" s="13">
        <v>3501</v>
      </c>
      <c r="B60" s="38"/>
      <c r="C60" s="2" t="s">
        <v>56</v>
      </c>
      <c r="D60" s="138"/>
      <c r="E60" s="7"/>
      <c r="F60" s="138"/>
      <c r="G60" s="7" t="s">
        <v>139</v>
      </c>
      <c r="H60" s="62"/>
      <c r="I60" s="89">
        <v>0</v>
      </c>
      <c r="J60" s="138"/>
      <c r="K60" s="63">
        <v>1333532.32</v>
      </c>
      <c r="L60" s="60"/>
      <c r="M60" s="64">
        <v>718038</v>
      </c>
      <c r="N60" s="64"/>
      <c r="O60" s="64">
        <v>615494</v>
      </c>
      <c r="P60" s="64"/>
      <c r="Q60" s="64">
        <v>12417</v>
      </c>
      <c r="R60" s="65"/>
      <c r="S60" s="100">
        <v>0.93</v>
      </c>
      <c r="T60" s="40"/>
      <c r="U60" s="102">
        <v>49.6</v>
      </c>
      <c r="V60" s="37"/>
      <c r="W60" s="37"/>
    </row>
    <row r="61" spans="1:23" s="51" customFormat="1" ht="15" customHeight="1" x14ac:dyDescent="0.35">
      <c r="A61" s="13">
        <v>3520</v>
      </c>
      <c r="B61" s="38"/>
      <c r="C61" s="2" t="s">
        <v>57</v>
      </c>
      <c r="D61" s="138"/>
      <c r="E61" s="7"/>
      <c r="F61" s="138"/>
      <c r="G61" s="7" t="s">
        <v>140</v>
      </c>
      <c r="H61" s="62"/>
      <c r="I61" s="39">
        <v>-15</v>
      </c>
      <c r="J61" s="138"/>
      <c r="K61" s="63">
        <v>5985540.2800000003</v>
      </c>
      <c r="L61" s="60"/>
      <c r="M61" s="64">
        <v>445312</v>
      </c>
      <c r="N61" s="64"/>
      <c r="O61" s="64">
        <v>6438059</v>
      </c>
      <c r="P61" s="64"/>
      <c r="Q61" s="64">
        <v>101410</v>
      </c>
      <c r="R61" s="65"/>
      <c r="S61" s="100">
        <v>1.69</v>
      </c>
      <c r="T61" s="40"/>
      <c r="U61" s="102">
        <v>63.5</v>
      </c>
      <c r="V61" s="37"/>
      <c r="W61" s="37"/>
    </row>
    <row r="62" spans="1:23" s="51" customFormat="1" ht="15" customHeight="1" x14ac:dyDescent="0.35">
      <c r="A62" s="13">
        <v>3530</v>
      </c>
      <c r="B62" s="38"/>
      <c r="C62" s="2" t="s">
        <v>96</v>
      </c>
      <c r="D62" s="138"/>
      <c r="E62" s="7"/>
      <c r="F62" s="138"/>
      <c r="G62" s="7" t="s">
        <v>141</v>
      </c>
      <c r="H62" s="62"/>
      <c r="I62" s="39">
        <v>-10</v>
      </c>
      <c r="J62" s="138"/>
      <c r="K62" s="63">
        <v>29941037.25</v>
      </c>
      <c r="L62" s="60"/>
      <c r="M62" s="64">
        <v>3024220</v>
      </c>
      <c r="N62" s="64"/>
      <c r="O62" s="64">
        <v>29910921</v>
      </c>
      <c r="P62" s="64"/>
      <c r="Q62" s="64">
        <v>692521</v>
      </c>
      <c r="R62" s="65"/>
      <c r="S62" s="100">
        <v>2.31</v>
      </c>
      <c r="T62" s="40"/>
      <c r="U62" s="102">
        <v>43.2</v>
      </c>
      <c r="V62" s="37"/>
      <c r="W62" s="37"/>
    </row>
    <row r="63" spans="1:23" s="51" customFormat="1" ht="15" customHeight="1" x14ac:dyDescent="0.35">
      <c r="A63" s="13">
        <v>3531</v>
      </c>
      <c r="B63" s="38"/>
      <c r="C63" s="2" t="s">
        <v>59</v>
      </c>
      <c r="D63" s="138"/>
      <c r="E63" s="7"/>
      <c r="F63" s="138"/>
      <c r="G63" s="7" t="s">
        <v>142</v>
      </c>
      <c r="H63" s="62"/>
      <c r="I63" s="39">
        <v>-10</v>
      </c>
      <c r="J63" s="138"/>
      <c r="K63" s="63">
        <v>9373633.9800000004</v>
      </c>
      <c r="L63" s="60"/>
      <c r="M63" s="64">
        <v>4731216</v>
      </c>
      <c r="N63" s="64"/>
      <c r="O63" s="64">
        <v>5579781</v>
      </c>
      <c r="P63" s="64"/>
      <c r="Q63" s="64">
        <v>236594</v>
      </c>
      <c r="R63" s="65"/>
      <c r="S63" s="100">
        <v>2.52</v>
      </c>
      <c r="T63" s="40"/>
      <c r="U63" s="102">
        <v>23.6</v>
      </c>
      <c r="V63" s="37"/>
      <c r="W63" s="37"/>
    </row>
    <row r="64" spans="1:23" s="51" customFormat="1" ht="15" customHeight="1" x14ac:dyDescent="0.35">
      <c r="A64" s="13">
        <v>3532</v>
      </c>
      <c r="B64" s="38"/>
      <c r="C64" s="2" t="s">
        <v>95</v>
      </c>
      <c r="D64" s="138"/>
      <c r="E64" s="7"/>
      <c r="F64" s="138"/>
      <c r="G64" s="7" t="s">
        <v>143</v>
      </c>
      <c r="H64" s="62"/>
      <c r="I64" s="39">
        <v>-10</v>
      </c>
      <c r="J64" s="138"/>
      <c r="K64" s="63">
        <v>11448790.49</v>
      </c>
      <c r="L64" s="60"/>
      <c r="M64" s="64">
        <v>2305016</v>
      </c>
      <c r="N64" s="64"/>
      <c r="O64" s="64">
        <v>10288654</v>
      </c>
      <c r="P64" s="64"/>
      <c r="Q64" s="64">
        <v>204290</v>
      </c>
      <c r="R64" s="65"/>
      <c r="S64" s="100">
        <v>1.78</v>
      </c>
      <c r="T64" s="40"/>
      <c r="U64" s="102">
        <v>50.4</v>
      </c>
      <c r="V64" s="37"/>
      <c r="W64" s="37"/>
    </row>
    <row r="65" spans="1:23" s="51" customFormat="1" ht="15" customHeight="1" x14ac:dyDescent="0.35">
      <c r="A65" s="13">
        <v>3534</v>
      </c>
      <c r="B65" s="38"/>
      <c r="C65" s="2" t="s">
        <v>60</v>
      </c>
      <c r="D65" s="138"/>
      <c r="E65" s="7"/>
      <c r="F65" s="138"/>
      <c r="G65" s="7" t="s">
        <v>144</v>
      </c>
      <c r="H65" s="62"/>
      <c r="I65" s="39">
        <v>-10</v>
      </c>
      <c r="J65" s="138"/>
      <c r="K65" s="63">
        <v>7672013.5</v>
      </c>
      <c r="L65" s="60"/>
      <c r="M65" s="64">
        <v>2029313</v>
      </c>
      <c r="N65" s="64"/>
      <c r="O65" s="64">
        <v>6409902</v>
      </c>
      <c r="P65" s="64"/>
      <c r="Q65" s="64">
        <v>219899</v>
      </c>
      <c r="R65" s="65"/>
      <c r="S65" s="100">
        <v>2.87</v>
      </c>
      <c r="T65" s="40"/>
      <c r="U65" s="102">
        <v>29.1</v>
      </c>
      <c r="V65" s="37"/>
      <c r="W65" s="37"/>
    </row>
    <row r="66" spans="1:23" s="51" customFormat="1" ht="15" customHeight="1" x14ac:dyDescent="0.35">
      <c r="A66" s="13">
        <v>3550</v>
      </c>
      <c r="B66" s="38"/>
      <c r="C66" s="2" t="s">
        <v>97</v>
      </c>
      <c r="D66" s="138"/>
      <c r="E66" s="7"/>
      <c r="F66" s="138"/>
      <c r="G66" s="7" t="s">
        <v>145</v>
      </c>
      <c r="H66" s="62"/>
      <c r="I66" s="39">
        <v>-30</v>
      </c>
      <c r="J66" s="138"/>
      <c r="K66" s="63">
        <v>15265498.48</v>
      </c>
      <c r="L66" s="60"/>
      <c r="M66" s="64">
        <v>1982378.7</v>
      </c>
      <c r="N66" s="64"/>
      <c r="O66" s="64">
        <v>17862769</v>
      </c>
      <c r="P66" s="64"/>
      <c r="Q66" s="64">
        <v>392346</v>
      </c>
      <c r="R66" s="65"/>
      <c r="S66" s="100">
        <v>2.57</v>
      </c>
      <c r="T66" s="40"/>
      <c r="U66" s="102">
        <v>45.5</v>
      </c>
      <c r="V66" s="37"/>
      <c r="W66" s="37"/>
    </row>
    <row r="67" spans="1:23" s="51" customFormat="1" ht="15" customHeight="1" x14ac:dyDescent="0.35">
      <c r="A67" s="13">
        <v>3560</v>
      </c>
      <c r="B67" s="38"/>
      <c r="C67" s="2" t="s">
        <v>93</v>
      </c>
      <c r="D67" s="138"/>
      <c r="E67" s="7"/>
      <c r="F67" s="138"/>
      <c r="G67" s="7" t="s">
        <v>145</v>
      </c>
      <c r="H67" s="62"/>
      <c r="I67" s="39">
        <v>-25</v>
      </c>
      <c r="J67" s="138"/>
      <c r="K67" s="63">
        <v>11048347.48</v>
      </c>
      <c r="L67" s="60"/>
      <c r="M67" s="64">
        <v>3077904</v>
      </c>
      <c r="N67" s="64"/>
      <c r="O67" s="64">
        <v>10732530</v>
      </c>
      <c r="P67" s="64"/>
      <c r="Q67" s="64">
        <v>231320</v>
      </c>
      <c r="R67" s="65"/>
      <c r="S67" s="100">
        <v>2.09</v>
      </c>
      <c r="T67" s="40"/>
      <c r="U67" s="102">
        <v>46.4</v>
      </c>
      <c r="V67" s="37"/>
      <c r="W67" s="37"/>
    </row>
    <row r="68" spans="1:23" s="51" customFormat="1" ht="15" customHeight="1" x14ac:dyDescent="0.35">
      <c r="A68" s="13">
        <v>3561</v>
      </c>
      <c r="B68" s="38"/>
      <c r="C68" s="2" t="s">
        <v>106</v>
      </c>
      <c r="D68" s="138"/>
      <c r="E68" s="7"/>
      <c r="F68" s="138"/>
      <c r="G68" s="7" t="s">
        <v>146</v>
      </c>
      <c r="H68" s="62"/>
      <c r="I68" s="89">
        <v>0</v>
      </c>
      <c r="J68" s="138"/>
      <c r="K68" s="71">
        <v>1841852.59</v>
      </c>
      <c r="L68" s="60"/>
      <c r="M68" s="72">
        <v>85851</v>
      </c>
      <c r="N68" s="64"/>
      <c r="O68" s="72">
        <v>1756002</v>
      </c>
      <c r="P68" s="64"/>
      <c r="Q68" s="72">
        <v>28365</v>
      </c>
      <c r="R68" s="65"/>
      <c r="S68" s="100">
        <v>1.54</v>
      </c>
      <c r="T68" s="40"/>
      <c r="U68" s="102">
        <v>61.9</v>
      </c>
      <c r="V68" s="37"/>
      <c r="W68" s="37"/>
    </row>
    <row r="69" spans="1:23" s="51" customFormat="1" ht="15" customHeight="1" x14ac:dyDescent="0.35">
      <c r="A69" s="28"/>
      <c r="B69" s="38"/>
      <c r="C69" s="37"/>
      <c r="D69" s="138"/>
      <c r="E69" s="54"/>
      <c r="F69" s="138"/>
      <c r="G69" s="54"/>
      <c r="H69" s="62"/>
      <c r="I69" s="50"/>
      <c r="J69" s="138"/>
      <c r="K69" s="79"/>
      <c r="L69" s="45"/>
      <c r="M69" s="44"/>
      <c r="N69" s="44"/>
      <c r="O69" s="44"/>
      <c r="P69" s="44"/>
      <c r="Q69" s="44"/>
      <c r="R69" s="65"/>
      <c r="S69" s="100"/>
      <c r="T69" s="40"/>
      <c r="U69" s="102"/>
      <c r="V69" s="37"/>
      <c r="W69" s="37"/>
    </row>
    <row r="70" spans="1:23" s="51" customFormat="1" ht="15" customHeight="1" x14ac:dyDescent="0.35">
      <c r="A70" s="28"/>
      <c r="B70" s="38" t="s">
        <v>32</v>
      </c>
      <c r="C70" s="37"/>
      <c r="D70" s="138"/>
      <c r="E70" s="49"/>
      <c r="F70" s="138"/>
      <c r="G70" s="49"/>
      <c r="H70" s="95"/>
      <c r="I70" s="50"/>
      <c r="J70" s="138"/>
      <c r="K70" s="79">
        <f>SUBTOTAL(9,K60:K68)</f>
        <v>93910246.370000005</v>
      </c>
      <c r="L70" s="45"/>
      <c r="M70" s="44">
        <f>SUBTOTAL(9,M60:M68)</f>
        <v>18399248.699999999</v>
      </c>
      <c r="N70" s="44"/>
      <c r="O70" s="44">
        <f>SUBTOTAL(9,O60:O68)</f>
        <v>89594112</v>
      </c>
      <c r="P70" s="44"/>
      <c r="Q70" s="44">
        <f>SUBTOTAL(9,Q60:Q68)</f>
        <v>2119162</v>
      </c>
      <c r="R70" s="125"/>
      <c r="S70" s="101">
        <f>ROUND(Q70/K70*100,2)</f>
        <v>2.2599999999999998</v>
      </c>
      <c r="T70" s="46"/>
      <c r="U70" s="103">
        <f t="shared" ref="U70" si="0">ROUND(O70/Q70,1)</f>
        <v>42.3</v>
      </c>
      <c r="V70" s="37"/>
      <c r="W70" s="37"/>
    </row>
    <row r="71" spans="1:23" s="51" customFormat="1" ht="15" customHeight="1" x14ac:dyDescent="0.35">
      <c r="A71" s="28"/>
      <c r="B71" s="38"/>
      <c r="C71" s="37"/>
      <c r="D71" s="138"/>
      <c r="E71" s="49"/>
      <c r="F71" s="138"/>
      <c r="G71" s="49"/>
      <c r="H71" s="95"/>
      <c r="I71" s="50"/>
      <c r="J71" s="138"/>
      <c r="K71" s="79"/>
      <c r="L71" s="45"/>
      <c r="M71" s="44"/>
      <c r="N71" s="44"/>
      <c r="O71" s="44"/>
      <c r="P71" s="44"/>
      <c r="Q71" s="44"/>
      <c r="R71" s="65"/>
      <c r="S71" s="101"/>
      <c r="T71" s="46"/>
      <c r="U71" s="103"/>
      <c r="V71" s="37"/>
      <c r="W71" s="37"/>
    </row>
    <row r="72" spans="1:23" s="51" customFormat="1" ht="15" customHeight="1" x14ac:dyDescent="0.35">
      <c r="A72" s="28"/>
      <c r="B72" s="38"/>
      <c r="C72" s="37"/>
      <c r="D72" s="138"/>
      <c r="E72" s="49"/>
      <c r="F72" s="138"/>
      <c r="G72" s="49"/>
      <c r="H72" s="95"/>
      <c r="I72" s="50"/>
      <c r="J72" s="138"/>
      <c r="K72" s="79"/>
      <c r="L72" s="45"/>
      <c r="M72" s="44"/>
      <c r="N72" s="44"/>
      <c r="O72" s="44"/>
      <c r="P72" s="44"/>
      <c r="Q72" s="44"/>
      <c r="R72" s="65"/>
      <c r="S72" s="101"/>
      <c r="T72" s="46"/>
      <c r="U72" s="103"/>
      <c r="V72" s="37"/>
      <c r="W72" s="37"/>
    </row>
    <row r="73" spans="1:23" s="56" customFormat="1" ht="15" customHeight="1" x14ac:dyDescent="0.35">
      <c r="A73" s="13"/>
      <c r="B73" s="38" t="s">
        <v>33</v>
      </c>
      <c r="C73" s="2"/>
      <c r="D73" s="138"/>
      <c r="E73" s="54"/>
      <c r="F73" s="138"/>
      <c r="G73" s="54"/>
      <c r="H73" s="62"/>
      <c r="I73" s="50"/>
      <c r="J73" s="138"/>
      <c r="K73" s="87"/>
      <c r="L73" s="15"/>
      <c r="M73" s="14"/>
      <c r="N73" s="14"/>
      <c r="O73" s="14"/>
      <c r="P73" s="14"/>
      <c r="Q73" s="14"/>
      <c r="R73" s="65"/>
      <c r="S73" s="100"/>
      <c r="T73" s="40"/>
      <c r="U73" s="102"/>
      <c r="V73" s="2"/>
      <c r="W73" s="2"/>
    </row>
    <row r="74" spans="1:23" ht="15" customHeight="1" x14ac:dyDescent="0.35">
      <c r="A74" s="140">
        <v>3601</v>
      </c>
      <c r="B74" s="29"/>
      <c r="C74" s="2" t="s">
        <v>56</v>
      </c>
      <c r="E74" s="7"/>
      <c r="G74" s="7" t="s">
        <v>139</v>
      </c>
      <c r="H74" s="94"/>
      <c r="I74" s="39">
        <v>0</v>
      </c>
      <c r="J74" s="56"/>
      <c r="K74" s="63">
        <v>4497571.3099999996</v>
      </c>
      <c r="L74" s="60"/>
      <c r="M74" s="64">
        <v>3188000</v>
      </c>
      <c r="N74" s="64"/>
      <c r="O74" s="64">
        <v>1309571</v>
      </c>
      <c r="P74" s="64"/>
      <c r="Q74" s="64">
        <v>31113</v>
      </c>
      <c r="S74" s="100">
        <v>0.69</v>
      </c>
      <c r="T74" s="40"/>
      <c r="U74" s="102">
        <v>42.1</v>
      </c>
      <c r="V74" s="18"/>
      <c r="W74" s="3"/>
    </row>
    <row r="75" spans="1:23" s="56" customFormat="1" ht="15" customHeight="1" x14ac:dyDescent="0.35">
      <c r="A75" s="68">
        <v>3610</v>
      </c>
      <c r="C75" s="56" t="s">
        <v>57</v>
      </c>
      <c r="D75" s="138"/>
      <c r="E75" s="7"/>
      <c r="F75" s="138"/>
      <c r="G75" s="7" t="s">
        <v>140</v>
      </c>
      <c r="H75" s="96"/>
      <c r="I75" s="39">
        <v>-15</v>
      </c>
      <c r="J75" s="138"/>
      <c r="K75" s="63">
        <v>1420206</v>
      </c>
      <c r="L75" s="60"/>
      <c r="M75" s="64">
        <v>133335</v>
      </c>
      <c r="N75" s="64"/>
      <c r="O75" s="64">
        <v>1499902</v>
      </c>
      <c r="P75" s="64"/>
      <c r="Q75" s="64">
        <v>26676</v>
      </c>
      <c r="R75" s="65"/>
      <c r="S75" s="100">
        <v>1.88</v>
      </c>
      <c r="T75" s="40"/>
      <c r="U75" s="102">
        <v>56.2</v>
      </c>
    </row>
    <row r="76" spans="1:23" s="56" customFormat="1" ht="15" customHeight="1" x14ac:dyDescent="0.35">
      <c r="A76" s="68">
        <v>3620</v>
      </c>
      <c r="C76" s="56" t="s">
        <v>96</v>
      </c>
      <c r="D76" s="138"/>
      <c r="E76" s="7"/>
      <c r="F76" s="138"/>
      <c r="G76" s="7" t="s">
        <v>147</v>
      </c>
      <c r="H76" s="62"/>
      <c r="I76" s="39">
        <v>-10</v>
      </c>
      <c r="J76" s="138"/>
      <c r="K76" s="63">
        <v>74309691.329999998</v>
      </c>
      <c r="L76" s="60"/>
      <c r="M76" s="64">
        <v>2701461</v>
      </c>
      <c r="N76" s="64"/>
      <c r="O76" s="64">
        <v>79039199</v>
      </c>
      <c r="P76" s="64"/>
      <c r="Q76" s="64">
        <v>2908569</v>
      </c>
      <c r="R76" s="65"/>
      <c r="S76" s="100">
        <v>3.91</v>
      </c>
      <c r="T76" s="40"/>
      <c r="U76" s="102">
        <v>27.2</v>
      </c>
    </row>
    <row r="77" spans="1:23" s="56" customFormat="1" ht="15" customHeight="1" x14ac:dyDescent="0.35">
      <c r="A77" s="68">
        <v>3622</v>
      </c>
      <c r="C77" s="56" t="s">
        <v>95</v>
      </c>
      <c r="D77" s="138"/>
      <c r="E77" s="7"/>
      <c r="F77" s="138"/>
      <c r="G77" s="7" t="s">
        <v>143</v>
      </c>
      <c r="H77" s="96"/>
      <c r="I77" s="39">
        <v>-10</v>
      </c>
      <c r="J77" s="138"/>
      <c r="K77" s="63">
        <v>42685560.460000001</v>
      </c>
      <c r="L77" s="60"/>
      <c r="M77" s="64">
        <v>10534388</v>
      </c>
      <c r="N77" s="64"/>
      <c r="O77" s="64">
        <v>36419729</v>
      </c>
      <c r="P77" s="64"/>
      <c r="Q77" s="64">
        <v>739611</v>
      </c>
      <c r="R77" s="65"/>
      <c r="S77" s="100">
        <v>1.73</v>
      </c>
      <c r="T77" s="40"/>
      <c r="U77" s="102">
        <v>49.2</v>
      </c>
    </row>
    <row r="78" spans="1:23" s="56" customFormat="1" ht="15" customHeight="1" x14ac:dyDescent="0.35">
      <c r="A78" s="68">
        <v>3640</v>
      </c>
      <c r="C78" s="56" t="s">
        <v>94</v>
      </c>
      <c r="D78" s="138"/>
      <c r="E78" s="7"/>
      <c r="F78" s="138"/>
      <c r="G78" s="7" t="s">
        <v>148</v>
      </c>
      <c r="H78" s="96"/>
      <c r="I78" s="39">
        <v>-50</v>
      </c>
      <c r="J78" s="138"/>
      <c r="K78" s="63">
        <v>74482036.530000001</v>
      </c>
      <c r="L78" s="60"/>
      <c r="M78" s="64">
        <v>30437147</v>
      </c>
      <c r="N78" s="64"/>
      <c r="O78" s="64">
        <v>81285908</v>
      </c>
      <c r="P78" s="64"/>
      <c r="Q78" s="64">
        <v>1770540</v>
      </c>
      <c r="R78" s="65"/>
      <c r="S78" s="100">
        <v>2.38</v>
      </c>
      <c r="T78" s="40"/>
      <c r="U78" s="102">
        <v>45.9</v>
      </c>
    </row>
    <row r="79" spans="1:23" s="56" customFormat="1" ht="15" customHeight="1" x14ac:dyDescent="0.35">
      <c r="A79" s="68">
        <v>3650</v>
      </c>
      <c r="C79" s="56" t="s">
        <v>93</v>
      </c>
      <c r="D79" s="138"/>
      <c r="E79" s="7"/>
      <c r="F79" s="138"/>
      <c r="G79" s="7" t="s">
        <v>149</v>
      </c>
      <c r="H79" s="96"/>
      <c r="I79" s="39">
        <v>-40</v>
      </c>
      <c r="J79" s="138"/>
      <c r="K79" s="63">
        <v>144890225.86000001</v>
      </c>
      <c r="L79" s="60"/>
      <c r="M79" s="64">
        <v>36592558</v>
      </c>
      <c r="N79" s="64"/>
      <c r="O79" s="64">
        <v>166253758</v>
      </c>
      <c r="P79" s="64"/>
      <c r="Q79" s="64">
        <v>3640144</v>
      </c>
      <c r="R79" s="65"/>
      <c r="S79" s="100">
        <v>2.5099999999999998</v>
      </c>
      <c r="T79" s="40"/>
      <c r="U79" s="102">
        <v>45.7</v>
      </c>
    </row>
    <row r="80" spans="1:23" s="56" customFormat="1" ht="15" customHeight="1" x14ac:dyDescent="0.35">
      <c r="A80" s="68">
        <v>3651</v>
      </c>
      <c r="C80" s="2" t="s">
        <v>106</v>
      </c>
      <c r="D80" s="138"/>
      <c r="E80" s="7"/>
      <c r="F80" s="138"/>
      <c r="G80" s="7" t="s">
        <v>146</v>
      </c>
      <c r="H80" s="96"/>
      <c r="I80" s="39">
        <v>0</v>
      </c>
      <c r="J80" s="138"/>
      <c r="K80" s="63">
        <v>7177611.9199999999</v>
      </c>
      <c r="L80" s="60"/>
      <c r="M80" s="64">
        <v>526432</v>
      </c>
      <c r="N80" s="64"/>
      <c r="O80" s="64">
        <v>6651180</v>
      </c>
      <c r="P80" s="64"/>
      <c r="Q80" s="64">
        <v>107441</v>
      </c>
      <c r="R80" s="65"/>
      <c r="S80" s="100">
        <v>1.5</v>
      </c>
      <c r="T80" s="40"/>
      <c r="U80" s="102">
        <v>61.9</v>
      </c>
    </row>
    <row r="81" spans="1:25" s="56" customFormat="1" ht="15" customHeight="1" x14ac:dyDescent="0.35">
      <c r="A81" s="68">
        <v>3660</v>
      </c>
      <c r="C81" s="56" t="s">
        <v>92</v>
      </c>
      <c r="D81" s="138"/>
      <c r="E81" s="7"/>
      <c r="F81" s="138"/>
      <c r="G81" s="7" t="s">
        <v>150</v>
      </c>
      <c r="H81" s="96"/>
      <c r="I81" s="39">
        <v>-25</v>
      </c>
      <c r="J81" s="138"/>
      <c r="K81" s="63">
        <v>43372544.850000001</v>
      </c>
      <c r="L81" s="60"/>
      <c r="M81" s="64">
        <v>8759919</v>
      </c>
      <c r="N81" s="64"/>
      <c r="O81" s="64">
        <v>45455762</v>
      </c>
      <c r="P81" s="64"/>
      <c r="Q81" s="64">
        <v>694427</v>
      </c>
      <c r="R81" s="65"/>
      <c r="S81" s="100">
        <v>1.6</v>
      </c>
      <c r="T81" s="40"/>
      <c r="U81" s="102">
        <v>65.5</v>
      </c>
    </row>
    <row r="82" spans="1:25" s="56" customFormat="1" ht="15" customHeight="1" x14ac:dyDescent="0.35">
      <c r="A82" s="68">
        <v>3670</v>
      </c>
      <c r="C82" s="56" t="s">
        <v>91</v>
      </c>
      <c r="D82" s="138"/>
      <c r="E82" s="7"/>
      <c r="F82" s="138"/>
      <c r="G82" s="7" t="s">
        <v>151</v>
      </c>
      <c r="H82" s="96"/>
      <c r="I82" s="39">
        <v>-35</v>
      </c>
      <c r="J82" s="138"/>
      <c r="K82" s="63">
        <v>81870581.370000005</v>
      </c>
      <c r="L82" s="60"/>
      <c r="M82" s="64">
        <v>19997687</v>
      </c>
      <c r="N82" s="64"/>
      <c r="O82" s="64">
        <v>90527598</v>
      </c>
      <c r="P82" s="64"/>
      <c r="Q82" s="64">
        <v>2074660</v>
      </c>
      <c r="R82" s="65"/>
      <c r="S82" s="100">
        <v>2.5299999999999998</v>
      </c>
      <c r="T82" s="40"/>
      <c r="U82" s="102">
        <v>43.6</v>
      </c>
    </row>
    <row r="83" spans="1:25" s="56" customFormat="1" ht="15" customHeight="1" x14ac:dyDescent="0.35">
      <c r="A83" s="68">
        <v>3680</v>
      </c>
      <c r="C83" s="67" t="s">
        <v>90</v>
      </c>
      <c r="D83" s="138"/>
      <c r="E83" s="7"/>
      <c r="F83" s="138"/>
      <c r="G83" s="7" t="s">
        <v>152</v>
      </c>
      <c r="H83" s="96"/>
      <c r="I83" s="39">
        <v>-15</v>
      </c>
      <c r="J83" s="138"/>
      <c r="K83" s="63">
        <v>73741779.670000002</v>
      </c>
      <c r="L83" s="60"/>
      <c r="M83" s="64">
        <v>27436641</v>
      </c>
      <c r="N83" s="64"/>
      <c r="O83" s="64">
        <v>57366406</v>
      </c>
      <c r="P83" s="64"/>
      <c r="Q83" s="64">
        <v>1498764</v>
      </c>
      <c r="R83" s="65"/>
      <c r="S83" s="100">
        <v>2.0299999999999998</v>
      </c>
      <c r="T83" s="40"/>
      <c r="U83" s="102">
        <v>38.299999999999997</v>
      </c>
    </row>
    <row r="84" spans="1:25" s="56" customFormat="1" ht="15" customHeight="1" x14ac:dyDescent="0.35">
      <c r="A84" s="68">
        <v>3682</v>
      </c>
      <c r="C84" s="56" t="s">
        <v>89</v>
      </c>
      <c r="D84" s="138"/>
      <c r="E84" s="7"/>
      <c r="F84" s="138"/>
      <c r="G84" s="7" t="s">
        <v>153</v>
      </c>
      <c r="H84" s="96"/>
      <c r="I84" s="39">
        <v>-15</v>
      </c>
      <c r="J84" s="138"/>
      <c r="K84" s="63">
        <v>273660.52</v>
      </c>
      <c r="L84" s="60"/>
      <c r="M84" s="64">
        <v>279832</v>
      </c>
      <c r="N84" s="64"/>
      <c r="O84" s="64">
        <v>34878</v>
      </c>
      <c r="P84" s="64"/>
      <c r="Q84" s="64">
        <v>1453</v>
      </c>
      <c r="R84" s="65"/>
      <c r="S84" s="100">
        <v>0.53</v>
      </c>
      <c r="T84" s="40"/>
      <c r="U84" s="102">
        <v>24</v>
      </c>
    </row>
    <row r="85" spans="1:25" s="56" customFormat="1" ht="15" customHeight="1" x14ac:dyDescent="0.35">
      <c r="A85" s="68">
        <v>3691</v>
      </c>
      <c r="C85" s="56" t="s">
        <v>88</v>
      </c>
      <c r="D85" s="138"/>
      <c r="E85" s="7"/>
      <c r="F85" s="138"/>
      <c r="G85" s="7" t="s">
        <v>146</v>
      </c>
      <c r="H85" s="96"/>
      <c r="I85" s="39">
        <v>-40</v>
      </c>
      <c r="J85" s="138"/>
      <c r="K85" s="63">
        <v>2765626.1</v>
      </c>
      <c r="L85" s="60"/>
      <c r="M85" s="64">
        <v>754485</v>
      </c>
      <c r="N85" s="64"/>
      <c r="O85" s="64">
        <v>3117392</v>
      </c>
      <c r="P85" s="64"/>
      <c r="Q85" s="64">
        <v>54614</v>
      </c>
      <c r="R85" s="65"/>
      <c r="S85" s="100">
        <v>1.97</v>
      </c>
      <c r="T85" s="40"/>
      <c r="U85" s="102">
        <v>57.1</v>
      </c>
    </row>
    <row r="86" spans="1:25" s="56" customFormat="1" ht="15" customHeight="1" x14ac:dyDescent="0.35">
      <c r="A86" s="68">
        <v>3692</v>
      </c>
      <c r="C86" s="56" t="s">
        <v>87</v>
      </c>
      <c r="D86" s="138"/>
      <c r="E86" s="7"/>
      <c r="F86" s="138"/>
      <c r="G86" s="7" t="s">
        <v>154</v>
      </c>
      <c r="H86" s="96"/>
      <c r="I86" s="39">
        <v>-40</v>
      </c>
      <c r="J86" s="138"/>
      <c r="K86" s="63">
        <v>19464620.52</v>
      </c>
      <c r="L86" s="60"/>
      <c r="M86" s="64">
        <v>10671301</v>
      </c>
      <c r="N86" s="64"/>
      <c r="O86" s="64">
        <v>16579168</v>
      </c>
      <c r="P86" s="64"/>
      <c r="Q86" s="64">
        <v>330957</v>
      </c>
      <c r="R86" s="65"/>
      <c r="S86" s="100">
        <v>1.7</v>
      </c>
      <c r="T86" s="40"/>
      <c r="U86" s="102">
        <v>50.1</v>
      </c>
    </row>
    <row r="87" spans="1:25" s="56" customFormat="1" ht="15" customHeight="1" x14ac:dyDescent="0.35">
      <c r="A87" s="70">
        <v>3700</v>
      </c>
      <c r="B87" s="67"/>
      <c r="C87" s="67" t="s">
        <v>104</v>
      </c>
      <c r="D87" s="139"/>
      <c r="E87" s="7"/>
      <c r="F87" s="139"/>
      <c r="G87" s="7" t="s">
        <v>155</v>
      </c>
      <c r="H87" s="96"/>
      <c r="I87" s="39">
        <v>-2</v>
      </c>
      <c r="J87" s="139"/>
      <c r="K87" s="63">
        <v>2620523.38</v>
      </c>
      <c r="L87" s="60"/>
      <c r="M87" s="64">
        <v>834658</v>
      </c>
      <c r="N87" s="64"/>
      <c r="O87" s="64">
        <v>1838276</v>
      </c>
      <c r="P87" s="64"/>
      <c r="Q87" s="64">
        <v>120438</v>
      </c>
      <c r="R87" s="65"/>
      <c r="S87" s="100">
        <v>4.5999999999999996</v>
      </c>
      <c r="T87" s="40"/>
      <c r="U87" s="102">
        <v>15.3</v>
      </c>
    </row>
    <row r="88" spans="1:25" s="56" customFormat="1" ht="15" customHeight="1" x14ac:dyDescent="0.35">
      <c r="A88" s="70">
        <v>3702</v>
      </c>
      <c r="B88" s="67"/>
      <c r="C88" s="67" t="s">
        <v>74</v>
      </c>
      <c r="D88" s="139"/>
      <c r="E88" s="7"/>
      <c r="F88" s="139"/>
      <c r="G88" s="7" t="s">
        <v>156</v>
      </c>
      <c r="H88" s="96"/>
      <c r="I88" s="39">
        <v>0</v>
      </c>
      <c r="J88" s="139"/>
      <c r="K88" s="63">
        <v>25906841.190000001</v>
      </c>
      <c r="L88" s="60"/>
      <c r="M88" s="64">
        <v>6086656</v>
      </c>
      <c r="N88" s="64"/>
      <c r="O88" s="64">
        <v>19820185</v>
      </c>
      <c r="P88" s="64"/>
      <c r="Q88" s="64">
        <v>1586353</v>
      </c>
      <c r="R88" s="65"/>
      <c r="S88" s="100">
        <v>6.12</v>
      </c>
      <c r="T88" s="40"/>
      <c r="U88" s="102">
        <v>12.5</v>
      </c>
    </row>
    <row r="89" spans="1:25" s="56" customFormat="1" ht="15" customHeight="1" x14ac:dyDescent="0.35">
      <c r="A89" s="70">
        <v>3711</v>
      </c>
      <c r="B89" s="67"/>
      <c r="C89" s="67" t="s">
        <v>171</v>
      </c>
      <c r="D89" s="139"/>
      <c r="E89" s="7"/>
      <c r="F89" s="139"/>
      <c r="G89" s="7" t="s">
        <v>157</v>
      </c>
      <c r="H89" s="96"/>
      <c r="I89" s="39">
        <v>0</v>
      </c>
      <c r="J89" s="139"/>
      <c r="K89" s="63">
        <v>1051.24</v>
      </c>
      <c r="L89" s="60"/>
      <c r="M89" s="64">
        <v>130.94999999999999</v>
      </c>
      <c r="N89" s="64"/>
      <c r="O89" s="64">
        <v>920</v>
      </c>
      <c r="P89" s="64"/>
      <c r="Q89" s="64">
        <v>48</v>
      </c>
      <c r="R89" s="65"/>
      <c r="S89" s="100">
        <v>4.57</v>
      </c>
      <c r="T89" s="40"/>
      <c r="U89" s="102">
        <v>19.2</v>
      </c>
    </row>
    <row r="90" spans="1:25" s="56" customFormat="1" ht="15" customHeight="1" x14ac:dyDescent="0.35">
      <c r="A90" s="68">
        <v>3712</v>
      </c>
      <c r="C90" s="56" t="s">
        <v>76</v>
      </c>
      <c r="D90" s="138"/>
      <c r="E90" s="7"/>
      <c r="F90" s="138"/>
      <c r="G90" s="7" t="s">
        <v>158</v>
      </c>
      <c r="H90" s="96"/>
      <c r="I90" s="39">
        <v>-5</v>
      </c>
      <c r="J90" s="138"/>
      <c r="K90" s="63">
        <v>861284.3</v>
      </c>
      <c r="L90" s="60"/>
      <c r="M90" s="64">
        <v>124052</v>
      </c>
      <c r="N90" s="64"/>
      <c r="O90" s="64">
        <v>780297</v>
      </c>
      <c r="P90" s="64"/>
      <c r="Q90" s="64">
        <v>92852</v>
      </c>
      <c r="R90" s="65"/>
      <c r="S90" s="100">
        <v>10.78</v>
      </c>
      <c r="T90" s="40"/>
      <c r="U90" s="102">
        <v>8.4</v>
      </c>
      <c r="X90" s="16"/>
      <c r="Y90" s="16"/>
    </row>
    <row r="91" spans="1:25" s="56" customFormat="1" ht="15" customHeight="1" x14ac:dyDescent="0.35">
      <c r="A91" s="68">
        <v>3720</v>
      </c>
      <c r="C91" s="67" t="s">
        <v>105</v>
      </c>
      <c r="D91" s="138"/>
      <c r="E91" s="7"/>
      <c r="F91" s="138"/>
      <c r="G91" s="7" t="s">
        <v>159</v>
      </c>
      <c r="H91" s="96"/>
      <c r="I91" s="39">
        <v>0</v>
      </c>
      <c r="J91" s="138"/>
      <c r="K91" s="63">
        <v>9647.36</v>
      </c>
      <c r="L91" s="60"/>
      <c r="M91" s="64">
        <v>9647.36</v>
      </c>
      <c r="N91" s="64"/>
      <c r="O91" s="64">
        <v>0</v>
      </c>
      <c r="P91" s="64"/>
      <c r="Q91" s="64">
        <v>0</v>
      </c>
      <c r="R91" s="65"/>
      <c r="S91" s="126">
        <v>0</v>
      </c>
      <c r="T91" s="58"/>
      <c r="U91" s="105">
        <v>0</v>
      </c>
    </row>
    <row r="92" spans="1:25" s="67" customFormat="1" ht="15" customHeight="1" x14ac:dyDescent="0.35">
      <c r="A92" s="70">
        <v>3731</v>
      </c>
      <c r="C92" s="67" t="s">
        <v>86</v>
      </c>
      <c r="D92" s="138"/>
      <c r="E92" s="7"/>
      <c r="F92" s="138"/>
      <c r="G92" s="7" t="s">
        <v>160</v>
      </c>
      <c r="H92" s="96"/>
      <c r="I92" s="39">
        <v>-15</v>
      </c>
      <c r="J92" s="138"/>
      <c r="K92" s="63">
        <v>2507459.2200000002</v>
      </c>
      <c r="L92" s="60"/>
      <c r="M92" s="64">
        <v>2105390</v>
      </c>
      <c r="N92" s="64"/>
      <c r="O92" s="64">
        <v>778188</v>
      </c>
      <c r="P92" s="64"/>
      <c r="Q92" s="64">
        <v>31453</v>
      </c>
      <c r="R92" s="65"/>
      <c r="S92" s="100">
        <v>1.25</v>
      </c>
      <c r="T92" s="40"/>
      <c r="U92" s="102">
        <v>24.7</v>
      </c>
    </row>
    <row r="93" spans="1:25" s="67" customFormat="1" ht="15" customHeight="1" x14ac:dyDescent="0.35">
      <c r="A93" s="70">
        <v>3732</v>
      </c>
      <c r="C93" s="67" t="s">
        <v>85</v>
      </c>
      <c r="D93" s="139"/>
      <c r="E93" s="7"/>
      <c r="F93" s="139"/>
      <c r="G93" s="7" t="s">
        <v>153</v>
      </c>
      <c r="H93" s="96"/>
      <c r="I93" s="39">
        <v>-20</v>
      </c>
      <c r="J93" s="139"/>
      <c r="K93" s="63">
        <v>3368422.54</v>
      </c>
      <c r="L93" s="63"/>
      <c r="M93" s="64">
        <v>2568569</v>
      </c>
      <c r="N93" s="64"/>
      <c r="O93" s="64">
        <v>1473538</v>
      </c>
      <c r="P93" s="64"/>
      <c r="Q93" s="64">
        <v>37692</v>
      </c>
      <c r="R93" s="65"/>
      <c r="S93" s="100">
        <v>1.1200000000000001</v>
      </c>
      <c r="T93" s="66"/>
      <c r="U93" s="104">
        <v>39.1</v>
      </c>
    </row>
    <row r="94" spans="1:25" s="67" customFormat="1" ht="15" customHeight="1" x14ac:dyDescent="0.35">
      <c r="A94" s="70">
        <v>3733</v>
      </c>
      <c r="C94" s="67" t="s">
        <v>84</v>
      </c>
      <c r="D94" s="139"/>
      <c r="E94" s="7"/>
      <c r="F94" s="139"/>
      <c r="G94" s="7" t="s">
        <v>161</v>
      </c>
      <c r="H94" s="96"/>
      <c r="I94" s="39">
        <v>-10</v>
      </c>
      <c r="J94" s="139"/>
      <c r="K94" s="71">
        <v>3858522.09</v>
      </c>
      <c r="L94" s="63"/>
      <c r="M94" s="72">
        <v>852584</v>
      </c>
      <c r="N94" s="64"/>
      <c r="O94" s="72">
        <v>3391790</v>
      </c>
      <c r="P94" s="64"/>
      <c r="Q94" s="72">
        <v>162629</v>
      </c>
      <c r="R94" s="65"/>
      <c r="S94" s="100">
        <v>4.21</v>
      </c>
      <c r="T94" s="66"/>
      <c r="U94" s="104">
        <v>20.9</v>
      </c>
    </row>
    <row r="95" spans="1:25" s="56" customFormat="1" ht="15" customHeight="1" x14ac:dyDescent="0.35">
      <c r="A95" s="68"/>
      <c r="D95" s="138"/>
      <c r="F95" s="138"/>
      <c r="H95" s="97"/>
      <c r="J95" s="138"/>
      <c r="K95" s="111"/>
      <c r="L95" s="73"/>
      <c r="M95" s="74"/>
      <c r="N95" s="74"/>
      <c r="O95" s="74"/>
      <c r="P95" s="74"/>
      <c r="Q95" s="74"/>
      <c r="R95" s="65"/>
      <c r="S95" s="100"/>
      <c r="T95" s="40"/>
      <c r="U95" s="102"/>
    </row>
    <row r="96" spans="1:25" s="51" customFormat="1" ht="15" customHeight="1" x14ac:dyDescent="0.35">
      <c r="A96" s="75"/>
      <c r="B96" s="38" t="s">
        <v>34</v>
      </c>
      <c r="D96" s="138"/>
      <c r="E96" s="76"/>
      <c r="F96" s="138"/>
      <c r="G96" s="76"/>
      <c r="H96" s="98"/>
      <c r="I96" s="50"/>
      <c r="J96" s="138"/>
      <c r="K96" s="79">
        <f>SUBTOTAL(9,K74:K94)</f>
        <v>610085467.76000011</v>
      </c>
      <c r="L96" s="77"/>
      <c r="M96" s="44">
        <f>SUBTOTAL(9,M74:M94)</f>
        <v>164594873.31</v>
      </c>
      <c r="N96" s="127"/>
      <c r="O96" s="44">
        <f>SUBTOTAL(9,O74:O94)</f>
        <v>613623645</v>
      </c>
      <c r="P96" s="127"/>
      <c r="Q96" s="44">
        <f>SUBTOTAL(9,Q74:Q94)</f>
        <v>15910434</v>
      </c>
      <c r="R96" s="125"/>
      <c r="S96" s="101">
        <f>ROUND(Q96/K96*100,2)</f>
        <v>2.61</v>
      </c>
      <c r="T96" s="46"/>
      <c r="U96" s="103">
        <f t="shared" ref="U96" si="1">ROUND(O96/Q96,1)</f>
        <v>38.6</v>
      </c>
    </row>
    <row r="97" spans="1:23" s="56" customFormat="1" ht="15" customHeight="1" x14ac:dyDescent="0.35">
      <c r="A97" s="68"/>
      <c r="D97" s="138"/>
      <c r="E97" s="69"/>
      <c r="F97" s="138"/>
      <c r="G97" s="69"/>
      <c r="H97" s="96"/>
      <c r="I97" s="50"/>
      <c r="J97" s="138"/>
      <c r="K97" s="111"/>
      <c r="L97" s="73"/>
      <c r="M97" s="74"/>
      <c r="N97" s="74"/>
      <c r="O97" s="74"/>
      <c r="P97" s="74"/>
      <c r="Q97" s="74"/>
      <c r="R97" s="65"/>
      <c r="S97" s="100"/>
      <c r="T97" s="40"/>
      <c r="U97" s="102"/>
    </row>
    <row r="98" spans="1:23" s="56" customFormat="1" ht="15" customHeight="1" x14ac:dyDescent="0.35">
      <c r="A98" s="68"/>
      <c r="D98" s="138"/>
      <c r="E98" s="69"/>
      <c r="F98" s="138"/>
      <c r="G98" s="69"/>
      <c r="H98" s="96"/>
      <c r="I98" s="50"/>
      <c r="J98" s="138"/>
      <c r="K98" s="111"/>
      <c r="L98" s="73"/>
      <c r="M98" s="74"/>
      <c r="N98" s="74"/>
      <c r="O98" s="74"/>
      <c r="P98" s="74"/>
      <c r="Q98" s="74"/>
      <c r="R98" s="65"/>
      <c r="S98" s="100"/>
      <c r="T98" s="40"/>
      <c r="U98" s="102"/>
    </row>
    <row r="99" spans="1:23" s="56" customFormat="1" ht="15" customHeight="1" x14ac:dyDescent="0.35">
      <c r="A99" s="68"/>
      <c r="B99" s="38" t="s">
        <v>35</v>
      </c>
      <c r="D99" s="138"/>
      <c r="E99" s="69"/>
      <c r="F99" s="138"/>
      <c r="G99" s="69"/>
      <c r="H99" s="96"/>
      <c r="I99" s="50"/>
      <c r="J99" s="138"/>
      <c r="K99" s="111"/>
      <c r="L99" s="73"/>
      <c r="M99" s="74"/>
      <c r="N99" s="74"/>
      <c r="O99" s="74"/>
      <c r="P99" s="74"/>
      <c r="Q99" s="74"/>
      <c r="R99" s="65"/>
      <c r="S99" s="100"/>
      <c r="T99" s="40"/>
      <c r="U99" s="102"/>
    </row>
    <row r="100" spans="1:23" s="56" customFormat="1" ht="15" customHeight="1" x14ac:dyDescent="0.35">
      <c r="A100" s="68">
        <v>3900</v>
      </c>
      <c r="C100" s="56" t="s">
        <v>57</v>
      </c>
      <c r="D100" s="138"/>
      <c r="E100" s="7"/>
      <c r="F100" s="138"/>
      <c r="G100" s="7" t="s">
        <v>162</v>
      </c>
      <c r="H100" s="96"/>
      <c r="I100" s="39">
        <v>-10</v>
      </c>
      <c r="J100" s="138"/>
      <c r="K100" s="63">
        <v>165341.66</v>
      </c>
      <c r="L100" s="60"/>
      <c r="M100" s="64">
        <v>51643</v>
      </c>
      <c r="N100" s="64"/>
      <c r="O100" s="64">
        <v>130233</v>
      </c>
      <c r="P100" s="64"/>
      <c r="Q100" s="64">
        <v>5505</v>
      </c>
      <c r="R100" s="65"/>
      <c r="S100" s="100">
        <v>3.33</v>
      </c>
      <c r="T100" s="40"/>
      <c r="U100" s="102">
        <v>23.7</v>
      </c>
    </row>
    <row r="101" spans="1:23" s="56" customFormat="1" ht="15" customHeight="1" x14ac:dyDescent="0.35">
      <c r="A101" s="68">
        <v>3910</v>
      </c>
      <c r="C101" s="2" t="s">
        <v>48</v>
      </c>
      <c r="D101" s="138"/>
      <c r="E101" s="7"/>
      <c r="F101" s="138"/>
      <c r="G101" s="7" t="s">
        <v>124</v>
      </c>
      <c r="H101" s="96"/>
      <c r="I101" s="89">
        <v>0</v>
      </c>
      <c r="J101" s="138"/>
      <c r="K101" s="63">
        <v>374028.27</v>
      </c>
      <c r="L101" s="60"/>
      <c r="M101" s="64">
        <v>20503</v>
      </c>
      <c r="N101" s="64"/>
      <c r="O101" s="64">
        <v>353525</v>
      </c>
      <c r="P101" s="64"/>
      <c r="Q101" s="64">
        <v>18699</v>
      </c>
      <c r="R101" s="65"/>
      <c r="S101" s="100">
        <v>5</v>
      </c>
      <c r="T101" s="40"/>
      <c r="U101" s="102">
        <v>18.899999999999999</v>
      </c>
      <c r="W101" s="66"/>
    </row>
    <row r="102" spans="1:23" s="56" customFormat="1" ht="15" customHeight="1" x14ac:dyDescent="0.35">
      <c r="A102" s="13">
        <v>3911</v>
      </c>
      <c r="B102" s="3"/>
      <c r="C102" s="3" t="s">
        <v>49</v>
      </c>
      <c r="D102" s="138"/>
      <c r="E102" s="7"/>
      <c r="F102" s="138"/>
      <c r="G102" s="7" t="s">
        <v>125</v>
      </c>
      <c r="H102" s="96"/>
      <c r="I102" s="89">
        <v>0</v>
      </c>
      <c r="J102" s="138"/>
      <c r="K102" s="63">
        <v>2793949.44</v>
      </c>
      <c r="L102" s="60"/>
      <c r="M102" s="64">
        <v>1555554</v>
      </c>
      <c r="N102" s="64"/>
      <c r="O102" s="64">
        <v>1238395</v>
      </c>
      <c r="P102" s="64"/>
      <c r="Q102" s="64">
        <v>558763</v>
      </c>
      <c r="R102" s="65"/>
      <c r="S102" s="100">
        <v>20</v>
      </c>
      <c r="T102" s="40"/>
      <c r="U102" s="102">
        <v>2.2000000000000002</v>
      </c>
      <c r="W102" s="66"/>
    </row>
    <row r="103" spans="1:23" s="56" customFormat="1" ht="15" customHeight="1" x14ac:dyDescent="0.35">
      <c r="A103" s="68">
        <v>3920</v>
      </c>
      <c r="B103" s="3"/>
      <c r="C103" s="56" t="s">
        <v>81</v>
      </c>
      <c r="D103" s="138"/>
      <c r="E103" s="7"/>
      <c r="F103" s="138"/>
      <c r="G103" s="7" t="s">
        <v>163</v>
      </c>
      <c r="H103" s="96"/>
      <c r="I103" s="89">
        <v>0</v>
      </c>
      <c r="J103" s="138"/>
      <c r="K103" s="63">
        <v>1059153.6499999999</v>
      </c>
      <c r="L103" s="60"/>
      <c r="M103" s="64">
        <v>362709</v>
      </c>
      <c r="N103" s="64"/>
      <c r="O103" s="64">
        <v>696445</v>
      </c>
      <c r="P103" s="64"/>
      <c r="Q103" s="64">
        <v>65691</v>
      </c>
      <c r="R103" s="65"/>
      <c r="S103" s="100">
        <v>6.2</v>
      </c>
      <c r="T103" s="40"/>
      <c r="U103" s="102">
        <v>10.6</v>
      </c>
      <c r="W103" s="66"/>
    </row>
    <row r="104" spans="1:23" s="56" customFormat="1" ht="15" customHeight="1" x14ac:dyDescent="0.35">
      <c r="A104" s="68">
        <v>3921</v>
      </c>
      <c r="C104" s="56" t="s">
        <v>82</v>
      </c>
      <c r="D104" s="138"/>
      <c r="E104" s="7"/>
      <c r="F104" s="138"/>
      <c r="G104" s="7" t="s">
        <v>164</v>
      </c>
      <c r="H104" s="96"/>
      <c r="I104" s="89">
        <v>5</v>
      </c>
      <c r="J104" s="138"/>
      <c r="K104" s="63">
        <v>272066.39</v>
      </c>
      <c r="L104" s="60"/>
      <c r="M104" s="64">
        <v>190206</v>
      </c>
      <c r="N104" s="64"/>
      <c r="O104" s="64">
        <v>68257</v>
      </c>
      <c r="P104" s="64"/>
      <c r="Q104" s="64">
        <v>5253</v>
      </c>
      <c r="R104" s="65"/>
      <c r="S104" s="100">
        <v>1.93</v>
      </c>
      <c r="T104" s="40"/>
      <c r="U104" s="102">
        <v>13</v>
      </c>
      <c r="W104" s="66"/>
    </row>
    <row r="105" spans="1:23" s="56" customFormat="1" ht="15" customHeight="1" x14ac:dyDescent="0.35">
      <c r="A105" s="68">
        <v>3940</v>
      </c>
      <c r="C105" s="56" t="s">
        <v>50</v>
      </c>
      <c r="D105" s="138"/>
      <c r="E105" s="7"/>
      <c r="F105" s="138"/>
      <c r="G105" s="7" t="s">
        <v>126</v>
      </c>
      <c r="H105" s="96"/>
      <c r="I105" s="89">
        <v>0</v>
      </c>
      <c r="J105" s="138"/>
      <c r="K105" s="63">
        <v>3161672.92</v>
      </c>
      <c r="L105" s="60"/>
      <c r="M105" s="64">
        <v>591552</v>
      </c>
      <c r="N105" s="64"/>
      <c r="O105" s="64">
        <v>2570121</v>
      </c>
      <c r="P105" s="64"/>
      <c r="Q105" s="64">
        <v>126327</v>
      </c>
      <c r="R105" s="99"/>
      <c r="S105" s="100">
        <v>4</v>
      </c>
      <c r="T105" s="40"/>
      <c r="U105" s="102">
        <v>20.3</v>
      </c>
      <c r="W105" s="66"/>
    </row>
    <row r="106" spans="1:23" s="56" customFormat="1" ht="15" customHeight="1" x14ac:dyDescent="0.35">
      <c r="A106" s="68">
        <v>3960</v>
      </c>
      <c r="C106" s="56" t="s">
        <v>83</v>
      </c>
      <c r="D106" s="138"/>
      <c r="E106" s="7"/>
      <c r="F106" s="138"/>
      <c r="G106" s="7" t="s">
        <v>165</v>
      </c>
      <c r="H106" s="96"/>
      <c r="I106" s="89">
        <v>0</v>
      </c>
      <c r="J106" s="138"/>
      <c r="K106" s="63">
        <v>11770</v>
      </c>
      <c r="L106" s="60"/>
      <c r="M106" s="64">
        <v>8718</v>
      </c>
      <c r="N106" s="64"/>
      <c r="O106" s="64">
        <v>3052</v>
      </c>
      <c r="P106" s="64"/>
      <c r="Q106" s="64">
        <v>492</v>
      </c>
      <c r="R106" s="99"/>
      <c r="S106" s="100">
        <v>4.18</v>
      </c>
      <c r="T106" s="40"/>
      <c r="U106" s="102">
        <v>6.2</v>
      </c>
      <c r="W106" s="66"/>
    </row>
    <row r="107" spans="1:23" s="56" customFormat="1" ht="15" customHeight="1" x14ac:dyDescent="0.35">
      <c r="A107" s="68">
        <v>3970</v>
      </c>
      <c r="C107" s="56" t="s">
        <v>40</v>
      </c>
      <c r="D107" s="138"/>
      <c r="E107" s="7"/>
      <c r="F107" s="138"/>
      <c r="G107" s="7" t="s">
        <v>127</v>
      </c>
      <c r="H107" s="96"/>
      <c r="I107" s="89">
        <v>0</v>
      </c>
      <c r="J107" s="138"/>
      <c r="K107" s="71">
        <v>9004323.9700000007</v>
      </c>
      <c r="L107" s="60"/>
      <c r="M107" s="72">
        <v>2552312</v>
      </c>
      <c r="N107" s="64"/>
      <c r="O107" s="72">
        <v>6452012</v>
      </c>
      <c r="P107" s="64"/>
      <c r="Q107" s="72">
        <v>600577</v>
      </c>
      <c r="R107" s="41"/>
      <c r="S107" s="100">
        <v>6.67</v>
      </c>
      <c r="T107" s="40"/>
      <c r="U107" s="102">
        <v>10.7</v>
      </c>
      <c r="W107" s="66"/>
    </row>
    <row r="108" spans="1:23" s="56" customFormat="1" ht="15" customHeight="1" x14ac:dyDescent="0.35">
      <c r="A108" s="13"/>
      <c r="B108" s="2"/>
      <c r="C108" s="2"/>
      <c r="E108" s="54"/>
      <c r="G108" s="54"/>
      <c r="H108" s="54"/>
      <c r="I108" s="39"/>
      <c r="K108" s="87"/>
      <c r="L108" s="15"/>
      <c r="M108" s="14"/>
      <c r="N108" s="14"/>
      <c r="O108" s="14"/>
      <c r="P108" s="14"/>
      <c r="Q108" s="14"/>
      <c r="R108" s="41"/>
      <c r="S108" s="100"/>
      <c r="T108" s="40"/>
      <c r="U108" s="102"/>
      <c r="V108" s="2"/>
      <c r="W108" s="41"/>
    </row>
    <row r="109" spans="1:23" s="51" customFormat="1" ht="15" customHeight="1" x14ac:dyDescent="0.35">
      <c r="A109" s="28"/>
      <c r="B109" s="38" t="s">
        <v>36</v>
      </c>
      <c r="C109" s="37"/>
      <c r="D109" s="56"/>
      <c r="E109" s="49"/>
      <c r="F109" s="56"/>
      <c r="G109" s="49"/>
      <c r="H109" s="49"/>
      <c r="I109" s="19"/>
      <c r="J109" s="56"/>
      <c r="K109" s="79">
        <f>SUBTOTAL(9,K100:K107)</f>
        <v>16842306.300000001</v>
      </c>
      <c r="L109" s="45"/>
      <c r="M109" s="44">
        <f>SUBTOTAL(9,M100:M107)</f>
        <v>5333197</v>
      </c>
      <c r="N109" s="44"/>
      <c r="O109" s="44">
        <f>SUBTOTAL(9,O100:O107)</f>
        <v>11512040</v>
      </c>
      <c r="P109" s="44"/>
      <c r="Q109" s="44">
        <f>SUBTOTAL(9,Q100:Q107)</f>
        <v>1381307</v>
      </c>
      <c r="R109" s="99"/>
      <c r="S109" s="101">
        <f>ROUND(Q109/K109*100,2)</f>
        <v>8.1999999999999993</v>
      </c>
      <c r="T109" s="46"/>
      <c r="U109" s="103">
        <f t="shared" ref="U109" si="2">ROUND(O109/Q109,1)</f>
        <v>8.3000000000000007</v>
      </c>
      <c r="V109" s="37"/>
      <c r="W109" s="99"/>
    </row>
    <row r="110" spans="1:23" s="56" customFormat="1" ht="15" customHeight="1" x14ac:dyDescent="0.35">
      <c r="A110" s="13"/>
      <c r="B110" s="2"/>
      <c r="C110" s="2"/>
      <c r="E110" s="54"/>
      <c r="G110" s="54"/>
      <c r="H110" s="54"/>
      <c r="I110" s="39"/>
      <c r="J110" s="67"/>
      <c r="K110" s="87"/>
      <c r="L110" s="15"/>
      <c r="M110" s="14"/>
      <c r="N110" s="14"/>
      <c r="O110" s="14"/>
      <c r="P110" s="14"/>
      <c r="Q110" s="14"/>
      <c r="R110" s="41"/>
      <c r="S110" s="100"/>
      <c r="T110" s="40"/>
      <c r="U110" s="102"/>
      <c r="V110" s="2"/>
      <c r="W110" s="2"/>
    </row>
    <row r="111" spans="1:23" s="56" customFormat="1" ht="15" customHeight="1" x14ac:dyDescent="0.35">
      <c r="A111" s="13"/>
      <c r="B111" s="2"/>
      <c r="C111" s="2"/>
      <c r="E111" s="54"/>
      <c r="G111" s="54"/>
      <c r="H111" s="54"/>
      <c r="I111" s="39"/>
      <c r="K111" s="87"/>
      <c r="L111" s="15"/>
      <c r="M111" s="14"/>
      <c r="N111" s="14"/>
      <c r="O111" s="14"/>
      <c r="P111" s="14"/>
      <c r="Q111" s="14"/>
      <c r="R111" s="41"/>
      <c r="S111" s="100"/>
      <c r="T111" s="40"/>
      <c r="U111" s="102"/>
      <c r="V111" s="2"/>
      <c r="W111" s="2"/>
    </row>
    <row r="112" spans="1:23" s="56" customFormat="1" ht="15" customHeight="1" x14ac:dyDescent="0.35">
      <c r="A112" s="13"/>
      <c r="B112" s="38" t="s">
        <v>77</v>
      </c>
      <c r="C112" s="2"/>
      <c r="E112" s="54"/>
      <c r="G112" s="54"/>
      <c r="H112" s="54"/>
      <c r="I112" s="39"/>
      <c r="K112" s="87"/>
      <c r="L112" s="15"/>
      <c r="M112" s="14"/>
      <c r="N112" s="14"/>
      <c r="O112" s="14"/>
      <c r="P112" s="14"/>
      <c r="Q112" s="14"/>
      <c r="R112" s="41"/>
      <c r="S112" s="100"/>
      <c r="T112" s="40"/>
      <c r="U112" s="102"/>
      <c r="V112" s="2"/>
      <c r="W112" s="2"/>
    </row>
    <row r="113" spans="1:23" s="56" customFormat="1" ht="15" customHeight="1" x14ac:dyDescent="0.35">
      <c r="A113" s="13"/>
      <c r="B113" s="2"/>
      <c r="C113" s="2"/>
      <c r="E113" s="54"/>
      <c r="G113" s="54"/>
      <c r="H113" s="54"/>
      <c r="I113" s="39"/>
      <c r="K113" s="87"/>
      <c r="L113" s="15"/>
      <c r="M113" s="14"/>
      <c r="N113" s="14"/>
      <c r="O113" s="14"/>
      <c r="P113" s="14"/>
      <c r="Q113" s="14"/>
      <c r="R113" s="41"/>
      <c r="S113" s="100"/>
      <c r="T113" s="40"/>
      <c r="U113" s="102"/>
      <c r="V113" s="2"/>
      <c r="W113" s="2"/>
    </row>
    <row r="114" spans="1:23" s="56" customFormat="1" ht="15" customHeight="1" x14ac:dyDescent="0.35">
      <c r="A114" s="13"/>
      <c r="B114" s="2"/>
      <c r="C114" s="37" t="s">
        <v>44</v>
      </c>
      <c r="E114" s="54"/>
      <c r="G114" s="54"/>
      <c r="H114" s="54"/>
      <c r="I114" s="39"/>
      <c r="K114" s="87"/>
      <c r="L114" s="15"/>
      <c r="M114" s="14"/>
      <c r="N114" s="14"/>
      <c r="O114" s="14"/>
      <c r="P114" s="14"/>
      <c r="Q114" s="14"/>
      <c r="R114" s="41"/>
      <c r="S114" s="100"/>
      <c r="T114" s="40"/>
      <c r="U114" s="102"/>
      <c r="V114" s="2"/>
      <c r="W114" s="2"/>
    </row>
    <row r="115" spans="1:23" s="56" customFormat="1" ht="15" customHeight="1" x14ac:dyDescent="0.35">
      <c r="A115" s="13">
        <v>1910</v>
      </c>
      <c r="B115" s="3"/>
      <c r="C115" s="3" t="s">
        <v>48</v>
      </c>
      <c r="E115" s="54"/>
      <c r="G115" s="54"/>
      <c r="H115" s="54"/>
      <c r="I115" s="39"/>
      <c r="K115" s="87"/>
      <c r="L115" s="15"/>
      <c r="M115" s="14">
        <v>56834.040000000008</v>
      </c>
      <c r="N115" s="14"/>
      <c r="O115" s="14"/>
      <c r="P115" s="14"/>
      <c r="Q115" s="74">
        <f>-ROUND(M115/5,0)</f>
        <v>-11367</v>
      </c>
      <c r="R115" s="41"/>
      <c r="S115" s="100"/>
      <c r="T115" s="40"/>
      <c r="U115" s="102"/>
      <c r="V115" s="2"/>
      <c r="W115" s="2"/>
    </row>
    <row r="116" spans="1:23" s="56" customFormat="1" ht="15" customHeight="1" x14ac:dyDescent="0.35">
      <c r="A116" s="13">
        <v>1911</v>
      </c>
      <c r="B116" s="2"/>
      <c r="C116" s="2" t="s">
        <v>49</v>
      </c>
      <c r="E116" s="54"/>
      <c r="G116" s="54"/>
      <c r="H116" s="54"/>
      <c r="I116" s="39"/>
      <c r="K116" s="87"/>
      <c r="L116" s="15"/>
      <c r="M116" s="14">
        <v>-14841.71</v>
      </c>
      <c r="N116" s="14"/>
      <c r="O116" s="14"/>
      <c r="P116" s="14"/>
      <c r="Q116" s="74">
        <f t="shared" ref="Q116:Q118" si="3">-ROUND(M116/5,0)</f>
        <v>2968</v>
      </c>
      <c r="R116" s="41"/>
      <c r="S116" s="100"/>
      <c r="T116" s="40"/>
      <c r="U116" s="102"/>
      <c r="V116" s="2"/>
      <c r="W116" s="2"/>
    </row>
    <row r="117" spans="1:23" s="56" customFormat="1" ht="15" customHeight="1" x14ac:dyDescent="0.35">
      <c r="A117" s="13">
        <v>1940</v>
      </c>
      <c r="B117" s="2"/>
      <c r="C117" s="2" t="s">
        <v>50</v>
      </c>
      <c r="E117" s="54"/>
      <c r="G117" s="54"/>
      <c r="H117" s="54"/>
      <c r="I117" s="39"/>
      <c r="K117" s="87"/>
      <c r="L117" s="15"/>
      <c r="M117" s="14">
        <v>11272.839999999997</v>
      </c>
      <c r="N117" s="14"/>
      <c r="O117" s="14"/>
      <c r="P117" s="14"/>
      <c r="Q117" s="74">
        <f t="shared" si="3"/>
        <v>-2255</v>
      </c>
      <c r="R117" s="41"/>
      <c r="S117" s="100"/>
      <c r="T117" s="40"/>
      <c r="U117" s="102"/>
      <c r="V117" s="2"/>
      <c r="W117" s="2"/>
    </row>
    <row r="118" spans="1:23" s="56" customFormat="1" ht="15" customHeight="1" x14ac:dyDescent="0.35">
      <c r="A118" s="13">
        <v>1970</v>
      </c>
      <c r="B118" s="2"/>
      <c r="C118" s="2" t="s">
        <v>40</v>
      </c>
      <c r="E118" s="54"/>
      <c r="G118" s="54"/>
      <c r="H118" s="54"/>
      <c r="I118" s="39"/>
      <c r="K118" s="87"/>
      <c r="L118" s="15"/>
      <c r="M118" s="14">
        <v>1376868.3899999997</v>
      </c>
      <c r="N118" s="14"/>
      <c r="O118" s="14"/>
      <c r="P118" s="14"/>
      <c r="Q118" s="74">
        <f t="shared" si="3"/>
        <v>-275374</v>
      </c>
      <c r="R118" s="41"/>
      <c r="S118" s="100"/>
      <c r="T118" s="40"/>
      <c r="U118" s="102"/>
      <c r="V118" s="2"/>
      <c r="W118" s="2"/>
    </row>
    <row r="119" spans="1:23" s="56" customFormat="1" ht="15" customHeight="1" x14ac:dyDescent="0.35">
      <c r="A119" s="13">
        <v>1980</v>
      </c>
      <c r="B119" s="2"/>
      <c r="C119" s="2" t="s">
        <v>51</v>
      </c>
      <c r="E119" s="54"/>
      <c r="G119" s="54"/>
      <c r="H119" s="54"/>
      <c r="I119" s="39"/>
      <c r="K119" s="87"/>
      <c r="L119" s="15"/>
      <c r="M119" s="43">
        <v>-3716.3199999999997</v>
      </c>
      <c r="N119" s="14"/>
      <c r="O119" s="14"/>
      <c r="P119" s="14"/>
      <c r="Q119" s="43">
        <f t="shared" ref="Q119" si="4">-ROUND(M119/5,0)</f>
        <v>743</v>
      </c>
      <c r="R119" s="41"/>
      <c r="S119" s="100"/>
      <c r="T119" s="40"/>
      <c r="U119" s="102"/>
      <c r="V119" s="2"/>
      <c r="W119" s="2"/>
    </row>
    <row r="120" spans="1:23" s="56" customFormat="1" ht="15" customHeight="1" x14ac:dyDescent="0.35">
      <c r="A120" s="13"/>
      <c r="B120" s="2"/>
      <c r="C120" s="2"/>
      <c r="E120" s="54"/>
      <c r="G120" s="54"/>
      <c r="H120" s="54"/>
      <c r="I120" s="39"/>
      <c r="K120" s="87"/>
      <c r="L120" s="15"/>
      <c r="M120" s="14"/>
      <c r="N120" s="14"/>
      <c r="O120" s="14"/>
      <c r="P120" s="14"/>
      <c r="Q120" s="14"/>
      <c r="R120" s="41"/>
      <c r="S120" s="100"/>
      <c r="T120" s="40"/>
      <c r="U120" s="102"/>
      <c r="V120" s="2"/>
      <c r="W120" s="2"/>
    </row>
    <row r="121" spans="1:23" s="56" customFormat="1" ht="15" customHeight="1" x14ac:dyDescent="0.35">
      <c r="A121" s="13"/>
      <c r="B121" s="37"/>
      <c r="C121" s="37" t="s">
        <v>52</v>
      </c>
      <c r="E121" s="54"/>
      <c r="G121" s="54"/>
      <c r="H121" s="54"/>
      <c r="I121" s="39"/>
      <c r="K121" s="87"/>
      <c r="L121" s="15"/>
      <c r="M121" s="44">
        <f>SUBTOTAL(9,M115:M119)</f>
        <v>1426417.2399999995</v>
      </c>
      <c r="N121" s="14"/>
      <c r="O121" s="14"/>
      <c r="P121" s="14"/>
      <c r="Q121" s="44">
        <f>SUBTOTAL(9,Q115:Q119)</f>
        <v>-285285</v>
      </c>
      <c r="R121" s="41"/>
      <c r="S121" s="100"/>
      <c r="T121" s="40"/>
      <c r="U121" s="102"/>
      <c r="V121" s="2"/>
      <c r="W121" s="2"/>
    </row>
    <row r="122" spans="1:23" s="56" customFormat="1" ht="15" customHeight="1" x14ac:dyDescent="0.35">
      <c r="A122" s="13"/>
      <c r="B122" s="2"/>
      <c r="C122" s="2"/>
      <c r="E122" s="54"/>
      <c r="G122" s="54"/>
      <c r="H122" s="54"/>
      <c r="I122" s="39"/>
      <c r="K122" s="87"/>
      <c r="L122" s="15"/>
      <c r="M122" s="14"/>
      <c r="N122" s="14"/>
      <c r="O122" s="14"/>
      <c r="P122" s="14"/>
      <c r="Q122" s="14"/>
      <c r="R122" s="41"/>
      <c r="S122" s="100"/>
      <c r="T122" s="40"/>
      <c r="U122" s="102"/>
      <c r="V122" s="2"/>
      <c r="W122" s="2"/>
    </row>
    <row r="123" spans="1:23" s="56" customFormat="1" ht="15" customHeight="1" x14ac:dyDescent="0.35">
      <c r="A123" s="13"/>
      <c r="B123" s="2"/>
      <c r="C123" s="37" t="s">
        <v>80</v>
      </c>
      <c r="E123" s="54"/>
      <c r="G123" s="54"/>
      <c r="H123" s="54"/>
      <c r="I123" s="39"/>
      <c r="K123" s="87"/>
      <c r="L123" s="15"/>
      <c r="M123" s="14"/>
      <c r="N123" s="14"/>
      <c r="O123" s="14"/>
      <c r="P123" s="14"/>
      <c r="Q123" s="14"/>
      <c r="R123" s="41"/>
      <c r="S123" s="100"/>
      <c r="T123" s="40"/>
      <c r="U123" s="102"/>
      <c r="V123" s="2"/>
      <c r="W123" s="2"/>
    </row>
    <row r="124" spans="1:23" s="56" customFormat="1" ht="15" customHeight="1" x14ac:dyDescent="0.35">
      <c r="A124" s="68">
        <v>3910</v>
      </c>
      <c r="C124" s="2" t="s">
        <v>61</v>
      </c>
      <c r="E124" s="54"/>
      <c r="G124" s="54"/>
      <c r="H124" s="54"/>
      <c r="I124" s="39"/>
      <c r="K124" s="87"/>
      <c r="L124" s="15"/>
      <c r="M124" s="14">
        <v>-4992.4799999999977</v>
      </c>
      <c r="N124" s="14"/>
      <c r="O124" s="14"/>
      <c r="P124" s="14"/>
      <c r="Q124" s="14">
        <f t="shared" ref="Q124:Q127" si="5">-ROUND(M124/5,0)</f>
        <v>998</v>
      </c>
      <c r="R124" s="41"/>
      <c r="S124" s="100"/>
      <c r="T124" s="40"/>
      <c r="U124" s="102"/>
      <c r="V124" s="2"/>
      <c r="W124" s="2"/>
    </row>
    <row r="125" spans="1:23" s="56" customFormat="1" ht="15" customHeight="1" x14ac:dyDescent="0.35">
      <c r="A125" s="13">
        <v>3911</v>
      </c>
      <c r="B125" s="3"/>
      <c r="C125" s="3" t="s">
        <v>49</v>
      </c>
      <c r="E125" s="54"/>
      <c r="G125" s="54"/>
      <c r="H125" s="54"/>
      <c r="I125" s="39"/>
      <c r="K125" s="87"/>
      <c r="L125" s="15"/>
      <c r="M125" s="14">
        <v>-91797.179999999935</v>
      </c>
      <c r="N125" s="14"/>
      <c r="O125" s="14"/>
      <c r="P125" s="14"/>
      <c r="Q125" s="14">
        <f t="shared" si="5"/>
        <v>18359</v>
      </c>
      <c r="R125" s="41"/>
      <c r="S125" s="100"/>
      <c r="T125" s="40"/>
      <c r="U125" s="102"/>
      <c r="V125" s="2"/>
      <c r="W125" s="2"/>
    </row>
    <row r="126" spans="1:23" s="56" customFormat="1" ht="15" customHeight="1" x14ac:dyDescent="0.35">
      <c r="A126" s="68">
        <v>3940</v>
      </c>
      <c r="C126" s="56" t="s">
        <v>62</v>
      </c>
      <c r="E126" s="54"/>
      <c r="G126" s="54"/>
      <c r="H126" s="54"/>
      <c r="I126" s="39"/>
      <c r="K126" s="87"/>
      <c r="L126" s="15"/>
      <c r="M126" s="14">
        <v>357627.41000000003</v>
      </c>
      <c r="N126" s="14"/>
      <c r="O126" s="14"/>
      <c r="P126" s="14"/>
      <c r="Q126" s="74">
        <f t="shared" si="5"/>
        <v>-71525</v>
      </c>
      <c r="R126" s="41"/>
      <c r="S126" s="100"/>
      <c r="T126" s="40"/>
      <c r="U126" s="102"/>
      <c r="V126" s="2"/>
      <c r="W126" s="2"/>
    </row>
    <row r="127" spans="1:23" s="56" customFormat="1" ht="15" customHeight="1" x14ac:dyDescent="0.35">
      <c r="A127" s="68">
        <v>3970</v>
      </c>
      <c r="C127" s="56" t="s">
        <v>63</v>
      </c>
      <c r="E127" s="54"/>
      <c r="G127" s="54"/>
      <c r="H127" s="54"/>
      <c r="I127" s="39"/>
      <c r="K127" s="87"/>
      <c r="L127" s="15"/>
      <c r="M127" s="43">
        <v>222478.35999999987</v>
      </c>
      <c r="N127" s="14"/>
      <c r="O127" s="14"/>
      <c r="P127" s="14"/>
      <c r="Q127" s="43">
        <f t="shared" si="5"/>
        <v>-44496</v>
      </c>
      <c r="R127" s="41"/>
      <c r="S127" s="100"/>
      <c r="T127" s="40"/>
      <c r="U127" s="102"/>
      <c r="V127" s="2"/>
      <c r="W127" s="2"/>
    </row>
    <row r="128" spans="1:23" s="56" customFormat="1" ht="15" customHeight="1" x14ac:dyDescent="0.35">
      <c r="A128" s="13"/>
      <c r="B128" s="2"/>
      <c r="C128" s="2"/>
      <c r="E128" s="54"/>
      <c r="G128" s="54"/>
      <c r="H128" s="54"/>
      <c r="I128" s="39"/>
      <c r="K128" s="87"/>
      <c r="L128" s="15"/>
      <c r="M128" s="14"/>
      <c r="N128" s="14"/>
      <c r="O128" s="14"/>
      <c r="P128" s="14"/>
      <c r="Q128" s="14"/>
      <c r="R128" s="41"/>
      <c r="S128" s="100"/>
      <c r="T128" s="40"/>
      <c r="U128" s="17"/>
      <c r="V128" s="2"/>
      <c r="W128" s="2"/>
    </row>
    <row r="129" spans="1:23" s="56" customFormat="1" ht="15" customHeight="1" x14ac:dyDescent="0.35">
      <c r="A129" s="13"/>
      <c r="B129" s="37"/>
      <c r="C129" s="37" t="s">
        <v>79</v>
      </c>
      <c r="E129" s="54"/>
      <c r="G129" s="54"/>
      <c r="H129" s="54"/>
      <c r="I129" s="39"/>
      <c r="K129" s="87"/>
      <c r="L129" s="15"/>
      <c r="M129" s="128">
        <f>SUBTOTAL(9,M124:M127)</f>
        <v>483316.11</v>
      </c>
      <c r="N129" s="14"/>
      <c r="O129" s="14"/>
      <c r="P129" s="14"/>
      <c r="Q129" s="128">
        <f>SUBTOTAL(9,Q124:Q127)</f>
        <v>-96664</v>
      </c>
      <c r="R129" s="41"/>
      <c r="S129" s="100"/>
      <c r="T129" s="40"/>
      <c r="U129" s="17"/>
      <c r="V129" s="2"/>
      <c r="W129" s="2"/>
    </row>
    <row r="130" spans="1:23" s="56" customFormat="1" ht="15" customHeight="1" x14ac:dyDescent="0.35">
      <c r="A130" s="13"/>
      <c r="B130" s="2"/>
      <c r="C130" s="2"/>
      <c r="E130" s="54"/>
      <c r="G130" s="54"/>
      <c r="H130" s="54"/>
      <c r="I130" s="39"/>
      <c r="K130" s="87"/>
      <c r="L130" s="15"/>
      <c r="M130" s="14"/>
      <c r="N130" s="14"/>
      <c r="O130" s="14"/>
      <c r="P130" s="14"/>
      <c r="Q130" s="14"/>
      <c r="R130" s="41"/>
      <c r="S130" s="100"/>
      <c r="T130" s="40"/>
      <c r="U130" s="17"/>
      <c r="V130" s="2"/>
      <c r="W130" s="2"/>
    </row>
    <row r="131" spans="1:23" s="56" customFormat="1" ht="15" customHeight="1" x14ac:dyDescent="0.35">
      <c r="A131" s="13"/>
      <c r="B131" s="37" t="s">
        <v>78</v>
      </c>
      <c r="C131" s="2"/>
      <c r="E131" s="54"/>
      <c r="G131" s="54"/>
      <c r="H131" s="54"/>
      <c r="I131" s="39"/>
      <c r="K131" s="87"/>
      <c r="L131" s="15"/>
      <c r="M131" s="128">
        <f>SUBTOTAL(9,M115:M130)</f>
        <v>1909733.3499999996</v>
      </c>
      <c r="N131" s="14"/>
      <c r="O131" s="74"/>
      <c r="P131" s="14"/>
      <c r="Q131" s="128">
        <f>SUBTOTAL(9,Q115:Q130)</f>
        <v>-381949</v>
      </c>
      <c r="R131" s="41"/>
      <c r="S131" s="100"/>
      <c r="T131" s="40"/>
      <c r="U131" s="17"/>
      <c r="V131" s="2"/>
      <c r="W131" s="2"/>
    </row>
    <row r="132" spans="1:23" s="56" customFormat="1" ht="15" customHeight="1" x14ac:dyDescent="0.35">
      <c r="A132" s="13"/>
      <c r="B132" s="2"/>
      <c r="C132" s="2"/>
      <c r="E132" s="54"/>
      <c r="G132" s="54"/>
      <c r="H132" s="54"/>
      <c r="I132" s="39"/>
      <c r="K132" s="87"/>
      <c r="L132" s="15"/>
      <c r="M132" s="67"/>
      <c r="N132" s="67"/>
      <c r="O132" s="67"/>
      <c r="P132" s="67"/>
      <c r="Q132" s="67"/>
      <c r="R132" s="41"/>
      <c r="S132" s="100"/>
      <c r="T132" s="40"/>
      <c r="U132" s="17"/>
      <c r="V132" s="2"/>
      <c r="W132" s="2"/>
    </row>
    <row r="133" spans="1:23" s="56" customFormat="1" ht="15" customHeight="1" x14ac:dyDescent="0.35">
      <c r="A133" s="13"/>
      <c r="B133" s="2"/>
      <c r="C133" s="2"/>
      <c r="E133" s="54"/>
      <c r="G133" s="54"/>
      <c r="H133" s="54"/>
      <c r="I133" s="39"/>
      <c r="K133" s="87"/>
      <c r="L133" s="15"/>
      <c r="M133" s="67"/>
      <c r="N133" s="67"/>
      <c r="O133" s="67"/>
      <c r="P133" s="67"/>
      <c r="Q133" s="67"/>
      <c r="R133" s="41"/>
      <c r="S133" s="100"/>
      <c r="T133" s="40"/>
      <c r="U133" s="17"/>
      <c r="V133" s="2"/>
      <c r="W133" s="2"/>
    </row>
    <row r="134" spans="1:23" s="56" customFormat="1" ht="15" customHeight="1" thickBot="1" x14ac:dyDescent="0.4">
      <c r="A134" s="13"/>
      <c r="B134" s="38" t="s">
        <v>29</v>
      </c>
      <c r="C134" s="37"/>
      <c r="E134" s="49"/>
      <c r="G134" s="49"/>
      <c r="H134" s="49"/>
      <c r="I134" s="19"/>
      <c r="K134" s="83">
        <f>SUBTOTAL(9,K14:K131)</f>
        <v>2016306851.4699998</v>
      </c>
      <c r="L134" s="78"/>
      <c r="M134" s="131">
        <f>SUBTOTAL(9,M14:M131)</f>
        <v>842794233.36000001</v>
      </c>
      <c r="N134" s="44"/>
      <c r="O134" s="131">
        <f>SUBTOTAL(9,O14:O131)</f>
        <v>1479905465</v>
      </c>
      <c r="P134" s="44"/>
      <c r="Q134" s="131">
        <f>SUBTOTAL(9,Q14:Q131)</f>
        <v>75344143</v>
      </c>
      <c r="R134" s="99"/>
      <c r="S134" s="101">
        <f>ROUND(Q134/K134*100,2)</f>
        <v>3.74</v>
      </c>
      <c r="T134" s="40"/>
      <c r="U134" s="17"/>
      <c r="V134" s="2"/>
      <c r="W134" s="2"/>
    </row>
    <row r="135" spans="1:23" s="56" customFormat="1" ht="15" customHeight="1" thickTop="1" x14ac:dyDescent="0.35">
      <c r="A135" s="13"/>
      <c r="B135" s="2"/>
      <c r="C135" s="2"/>
      <c r="E135" s="54"/>
      <c r="G135" s="54"/>
      <c r="H135" s="54"/>
      <c r="I135" s="39"/>
      <c r="K135" s="87"/>
      <c r="L135" s="15"/>
      <c r="M135" s="67"/>
      <c r="N135" s="67"/>
      <c r="O135" s="67"/>
      <c r="P135" s="67"/>
      <c r="Q135" s="67"/>
      <c r="R135" s="41"/>
      <c r="S135" s="100"/>
      <c r="T135" s="40"/>
      <c r="U135" s="17"/>
      <c r="V135" s="2"/>
      <c r="W135" s="2"/>
    </row>
    <row r="136" spans="1:23" s="56" customFormat="1" ht="15" customHeight="1" x14ac:dyDescent="0.35">
      <c r="A136" s="13"/>
      <c r="B136" s="2"/>
      <c r="C136" s="2"/>
      <c r="E136" s="54"/>
      <c r="G136" s="54"/>
      <c r="H136" s="54"/>
      <c r="I136" s="39"/>
      <c r="K136" s="87"/>
      <c r="L136" s="15"/>
      <c r="M136" s="14"/>
      <c r="N136" s="14"/>
      <c r="O136" s="14"/>
      <c r="P136" s="14"/>
      <c r="Q136" s="14"/>
      <c r="R136" s="41"/>
      <c r="S136" s="100"/>
      <c r="T136" s="40"/>
      <c r="U136" s="17"/>
      <c r="V136" s="2"/>
      <c r="W136" s="2"/>
    </row>
    <row r="137" spans="1:23" ht="15" customHeight="1" x14ac:dyDescent="0.35">
      <c r="B137" s="29" t="s">
        <v>64</v>
      </c>
      <c r="D137" s="56"/>
      <c r="E137" s="22"/>
      <c r="F137" s="56"/>
      <c r="G137" s="22"/>
      <c r="H137" s="22"/>
      <c r="I137" s="44"/>
      <c r="J137" s="56"/>
      <c r="K137" s="79"/>
      <c r="L137" s="45"/>
      <c r="M137" s="44"/>
      <c r="N137" s="44"/>
      <c r="O137" s="44"/>
      <c r="P137" s="44"/>
      <c r="Q137" s="129"/>
      <c r="S137" s="101"/>
      <c r="T137" s="46"/>
      <c r="U137" s="47"/>
      <c r="V137" s="18"/>
      <c r="W137" s="3"/>
    </row>
    <row r="138" spans="1:23" ht="15" customHeight="1" x14ac:dyDescent="0.35">
      <c r="A138" s="13">
        <v>1890</v>
      </c>
      <c r="B138" s="29"/>
      <c r="C138" s="2" t="s">
        <v>43</v>
      </c>
      <c r="D138" s="56"/>
      <c r="E138" s="22"/>
      <c r="F138" s="56"/>
      <c r="G138" s="22"/>
      <c r="H138" s="22"/>
      <c r="I138" s="44"/>
      <c r="J138" s="56"/>
      <c r="K138" s="87">
        <v>1041678.45</v>
      </c>
      <c r="L138" s="79"/>
      <c r="M138" s="64"/>
      <c r="N138" s="44"/>
      <c r="O138" s="44"/>
      <c r="P138" s="44"/>
      <c r="Q138" s="129"/>
      <c r="S138" s="101"/>
      <c r="T138" s="46"/>
      <c r="U138" s="47"/>
      <c r="V138" s="18"/>
      <c r="W138" s="3"/>
    </row>
    <row r="139" spans="1:23" ht="15" customHeight="1" x14ac:dyDescent="0.35">
      <c r="A139" s="140">
        <v>3100</v>
      </c>
      <c r="B139" s="29"/>
      <c r="C139" s="2" t="s">
        <v>43</v>
      </c>
      <c r="E139" s="22"/>
      <c r="G139" s="22"/>
      <c r="H139" s="22"/>
      <c r="I139" s="44"/>
      <c r="J139" s="56"/>
      <c r="K139" s="63">
        <v>7046983.5599999996</v>
      </c>
      <c r="L139" s="87"/>
      <c r="M139" s="64">
        <v>101422.52</v>
      </c>
      <c r="Q139" s="129"/>
      <c r="S139" s="101"/>
      <c r="T139" s="46"/>
      <c r="U139" s="47"/>
      <c r="V139" s="18"/>
      <c r="W139" s="3"/>
    </row>
    <row r="140" spans="1:23" ht="15" customHeight="1" x14ac:dyDescent="0.35">
      <c r="A140" s="140">
        <v>3170</v>
      </c>
      <c r="B140" s="29"/>
      <c r="C140" s="2" t="s">
        <v>75</v>
      </c>
      <c r="E140" s="22"/>
      <c r="G140" s="22"/>
      <c r="H140" s="22"/>
      <c r="I140" s="44"/>
      <c r="J140" s="56"/>
      <c r="K140" s="63">
        <v>100701442.92</v>
      </c>
      <c r="L140" s="87"/>
      <c r="M140" s="64"/>
      <c r="Q140" s="129"/>
      <c r="S140" s="101"/>
      <c r="T140" s="46"/>
      <c r="U140" s="47"/>
      <c r="V140" s="18"/>
      <c r="W140" s="3"/>
    </row>
    <row r="141" spans="1:23" ht="15" customHeight="1" x14ac:dyDescent="0.35">
      <c r="A141" s="140">
        <v>3400</v>
      </c>
      <c r="B141" s="29"/>
      <c r="C141" s="2" t="s">
        <v>43</v>
      </c>
      <c r="D141" s="37"/>
      <c r="E141" s="22"/>
      <c r="F141" s="37"/>
      <c r="G141" s="115"/>
      <c r="H141" s="22"/>
      <c r="I141" s="87"/>
      <c r="J141" s="56"/>
      <c r="K141" s="87">
        <v>2258588.39</v>
      </c>
      <c r="L141" s="87"/>
      <c r="M141" s="64">
        <v>3677</v>
      </c>
      <c r="Q141" s="129"/>
      <c r="S141" s="101"/>
      <c r="T141" s="46"/>
      <c r="U141" s="47"/>
      <c r="V141" s="18"/>
      <c r="W141" s="3"/>
    </row>
    <row r="142" spans="1:23" ht="15" customHeight="1" x14ac:dyDescent="0.35">
      <c r="A142" s="140">
        <v>3406</v>
      </c>
      <c r="B142" s="29"/>
      <c r="C142" s="2" t="s">
        <v>43</v>
      </c>
      <c r="D142" s="37"/>
      <c r="E142" s="22"/>
      <c r="F142" s="37"/>
      <c r="G142" s="115"/>
      <c r="H142" s="22"/>
      <c r="I142" s="87"/>
      <c r="J142" s="56"/>
      <c r="K142" s="87">
        <v>776981.31</v>
      </c>
      <c r="L142" s="87"/>
      <c r="M142" s="64"/>
      <c r="Q142" s="129"/>
      <c r="S142" s="101"/>
      <c r="T142" s="46"/>
      <c r="U142" s="47"/>
      <c r="V142" s="18"/>
      <c r="W142" s="3"/>
    </row>
    <row r="143" spans="1:23" ht="15" customHeight="1" x14ac:dyDescent="0.35">
      <c r="A143" s="140">
        <v>3500</v>
      </c>
      <c r="B143" s="29"/>
      <c r="C143" s="2" t="s">
        <v>43</v>
      </c>
      <c r="E143" s="22"/>
      <c r="G143" s="22"/>
      <c r="H143" s="22"/>
      <c r="I143" s="44"/>
      <c r="J143" s="56"/>
      <c r="K143" s="63">
        <v>2055417.5</v>
      </c>
      <c r="L143" s="87"/>
      <c r="M143" s="64"/>
      <c r="Q143" s="129"/>
      <c r="S143" s="101"/>
      <c r="T143" s="46"/>
      <c r="U143" s="47"/>
      <c r="V143" s="18"/>
      <c r="W143" s="3"/>
    </row>
    <row r="144" spans="1:23" ht="15" customHeight="1" x14ac:dyDescent="0.35">
      <c r="A144" s="140">
        <v>3600</v>
      </c>
      <c r="B144" s="29"/>
      <c r="C144" s="2" t="s">
        <v>43</v>
      </c>
      <c r="E144" s="22"/>
      <c r="G144" s="22"/>
      <c r="H144" s="22"/>
      <c r="I144" s="44"/>
      <c r="J144" s="56"/>
      <c r="K144" s="71">
        <v>12594411.92</v>
      </c>
      <c r="L144" s="87"/>
      <c r="M144" s="72"/>
      <c r="Q144" s="129"/>
      <c r="S144" s="101"/>
      <c r="T144" s="46"/>
      <c r="U144" s="47"/>
      <c r="V144" s="18"/>
      <c r="W144" s="3"/>
    </row>
    <row r="145" spans="1:23" s="41" customFormat="1" ht="15" customHeight="1" x14ac:dyDescent="0.35">
      <c r="A145" s="141"/>
      <c r="B145" s="141"/>
      <c r="C145" s="142"/>
      <c r="D145" s="29"/>
      <c r="E145" s="22"/>
      <c r="F145" s="29"/>
      <c r="G145" s="22"/>
      <c r="H145" s="22"/>
      <c r="I145" s="44"/>
      <c r="J145" s="56"/>
      <c r="K145" s="79"/>
      <c r="L145" s="79"/>
      <c r="M145" s="79"/>
      <c r="N145" s="44"/>
      <c r="O145" s="44"/>
      <c r="P145" s="44"/>
      <c r="Q145" s="44"/>
      <c r="S145" s="101"/>
      <c r="T145" s="80"/>
      <c r="U145" s="81"/>
      <c r="V145" s="82"/>
      <c r="W145" s="42"/>
    </row>
    <row r="146" spans="1:23" s="37" customFormat="1" ht="15" customHeight="1" x14ac:dyDescent="0.35">
      <c r="A146" s="28"/>
      <c r="B146" s="29" t="s">
        <v>65</v>
      </c>
      <c r="D146" s="29"/>
      <c r="E146" s="22"/>
      <c r="F146" s="29"/>
      <c r="G146" s="22"/>
      <c r="H146" s="22"/>
      <c r="I146" s="44"/>
      <c r="J146" s="2"/>
      <c r="K146" s="79">
        <f>SUBTOTAL(9,K138:K144)</f>
        <v>126475504.05000001</v>
      </c>
      <c r="L146" s="45"/>
      <c r="M146" s="44">
        <f>SUBTOTAL(9,M138:M144)</f>
        <v>105099.52</v>
      </c>
      <c r="N146" s="44"/>
      <c r="O146" s="44"/>
      <c r="P146" s="44"/>
      <c r="Q146" s="44"/>
      <c r="R146" s="41"/>
      <c r="S146" s="101"/>
      <c r="T146" s="46"/>
      <c r="U146" s="47"/>
      <c r="V146" s="48"/>
      <c r="W146" s="29"/>
    </row>
    <row r="147" spans="1:23" s="37" customFormat="1" ht="15" customHeight="1" x14ac:dyDescent="0.35">
      <c r="A147" s="28"/>
      <c r="B147" s="29"/>
      <c r="D147" s="29"/>
      <c r="E147" s="22"/>
      <c r="F147" s="29"/>
      <c r="G147" s="22"/>
      <c r="H147" s="22"/>
      <c r="I147" s="44"/>
      <c r="J147" s="2"/>
      <c r="K147" s="79"/>
      <c r="L147" s="45"/>
      <c r="M147" s="44"/>
      <c r="N147" s="44"/>
      <c r="O147" s="44"/>
      <c r="P147" s="44"/>
      <c r="Q147" s="44"/>
      <c r="R147" s="41"/>
      <c r="S147" s="101"/>
      <c r="T147" s="46"/>
      <c r="U147" s="47"/>
      <c r="V147" s="48"/>
      <c r="W147" s="29"/>
    </row>
    <row r="148" spans="1:23" s="37" customFormat="1" ht="15" customHeight="1" x14ac:dyDescent="0.35">
      <c r="A148" s="28"/>
      <c r="B148" s="29"/>
      <c r="D148" s="29"/>
      <c r="E148" s="22"/>
      <c r="F148" s="29"/>
      <c r="G148" s="22"/>
      <c r="H148" s="22"/>
      <c r="I148" s="44"/>
      <c r="J148" s="2"/>
      <c r="K148" s="79"/>
      <c r="L148" s="45"/>
      <c r="M148" s="44"/>
      <c r="N148" s="44"/>
      <c r="O148" s="44"/>
      <c r="P148" s="44"/>
      <c r="Q148" s="44"/>
      <c r="R148" s="41"/>
      <c r="S148" s="101"/>
      <c r="T148" s="46"/>
      <c r="U148" s="47"/>
      <c r="V148" s="48"/>
      <c r="W148" s="29"/>
    </row>
    <row r="149" spans="1:23" s="37" customFormat="1" ht="15" customHeight="1" x14ac:dyDescent="0.35">
      <c r="A149" s="28"/>
      <c r="B149" s="29" t="s">
        <v>66</v>
      </c>
      <c r="D149" s="29"/>
      <c r="E149" s="22"/>
      <c r="F149" s="29"/>
      <c r="G149" s="22"/>
      <c r="H149" s="22"/>
      <c r="I149" s="44"/>
      <c r="J149" s="2"/>
      <c r="K149" s="79"/>
      <c r="L149" s="45"/>
      <c r="M149" s="44"/>
      <c r="N149" s="44"/>
      <c r="O149" s="44"/>
      <c r="P149" s="44"/>
      <c r="Q149" s="44"/>
      <c r="R149" s="41"/>
      <c r="S149" s="101"/>
      <c r="T149" s="46"/>
      <c r="U149" s="47"/>
      <c r="V149" s="48"/>
      <c r="W149" s="29"/>
    </row>
    <row r="150" spans="1:23" s="37" customFormat="1" ht="15" customHeight="1" x14ac:dyDescent="0.35">
      <c r="A150" s="13">
        <v>1030</v>
      </c>
      <c r="B150" s="29"/>
      <c r="C150" s="2" t="s">
        <v>41</v>
      </c>
      <c r="D150" s="56"/>
      <c r="E150" s="22"/>
      <c r="F150" s="56"/>
      <c r="G150" s="22"/>
      <c r="H150" s="22"/>
      <c r="I150" s="44"/>
      <c r="J150" s="56"/>
      <c r="K150" s="87">
        <v>22366609.539999999</v>
      </c>
      <c r="L150" s="79"/>
      <c r="M150" s="64">
        <v>22345887.359999999</v>
      </c>
      <c r="N150" s="44"/>
      <c r="O150" s="44"/>
      <c r="P150" s="44"/>
      <c r="Q150" s="44"/>
      <c r="R150" s="41"/>
      <c r="S150" s="101"/>
      <c r="T150" s="46"/>
      <c r="U150" s="47"/>
      <c r="V150" s="48"/>
      <c r="W150" s="29"/>
    </row>
    <row r="151" spans="1:23" s="37" customFormat="1" ht="15" customHeight="1" x14ac:dyDescent="0.35">
      <c r="A151" s="13">
        <v>3030</v>
      </c>
      <c r="B151" s="29"/>
      <c r="C151" s="2" t="s">
        <v>41</v>
      </c>
      <c r="D151" s="56"/>
      <c r="E151" s="22"/>
      <c r="F151" s="56"/>
      <c r="G151" s="22"/>
      <c r="H151" s="22"/>
      <c r="I151" s="44"/>
      <c r="J151" s="56"/>
      <c r="K151" s="87">
        <v>14264277.590000002</v>
      </c>
      <c r="L151" s="79"/>
      <c r="M151" s="64">
        <v>8884478.2800000012</v>
      </c>
      <c r="N151" s="44"/>
      <c r="O151" s="44"/>
      <c r="P151" s="44"/>
      <c r="Q151" s="44"/>
      <c r="R151" s="41"/>
      <c r="S151" s="101"/>
      <c r="T151" s="46"/>
      <c r="U151" s="47"/>
      <c r="V151" s="48"/>
      <c r="W151" s="29"/>
    </row>
    <row r="152" spans="1:23" s="37" customFormat="1" ht="15" customHeight="1" x14ac:dyDescent="0.35">
      <c r="A152" s="13">
        <v>30303</v>
      </c>
      <c r="B152" s="29"/>
      <c r="C152" s="2" t="s">
        <v>111</v>
      </c>
      <c r="D152" s="56"/>
      <c r="E152" s="22"/>
      <c r="F152" s="56"/>
      <c r="G152" s="22"/>
      <c r="H152" s="22"/>
      <c r="I152" s="44"/>
      <c r="J152" s="56"/>
      <c r="K152" s="87">
        <v>1385510.26</v>
      </c>
      <c r="L152" s="79"/>
      <c r="M152" s="64">
        <v>815783.57000000007</v>
      </c>
      <c r="N152" s="44"/>
      <c r="O152" s="44"/>
      <c r="P152" s="44"/>
      <c r="Q152" s="44"/>
      <c r="R152" s="41"/>
      <c r="S152" s="101"/>
      <c r="T152" s="46"/>
      <c r="U152" s="47"/>
      <c r="V152" s="48"/>
      <c r="W152" s="29"/>
    </row>
    <row r="153" spans="1:23" s="37" customFormat="1" ht="15" customHeight="1" x14ac:dyDescent="0.35">
      <c r="A153" s="13">
        <v>3031</v>
      </c>
      <c r="B153" s="29"/>
      <c r="C153" s="2" t="s">
        <v>110</v>
      </c>
      <c r="D153" s="56"/>
      <c r="E153" s="22"/>
      <c r="F153" s="56"/>
      <c r="G153" s="22"/>
      <c r="H153" s="22"/>
      <c r="I153" s="44"/>
      <c r="J153" s="56"/>
      <c r="K153" s="88">
        <v>5092076.5</v>
      </c>
      <c r="L153" s="79"/>
      <c r="M153" s="72">
        <v>2168892.9899999998</v>
      </c>
      <c r="N153" s="44"/>
      <c r="O153" s="44"/>
      <c r="P153" s="44"/>
      <c r="Q153" s="44"/>
      <c r="R153" s="41"/>
      <c r="S153" s="101"/>
      <c r="T153" s="46"/>
      <c r="U153" s="47"/>
      <c r="V153" s="48"/>
      <c r="W153" s="29"/>
    </row>
    <row r="154" spans="1:23" s="37" customFormat="1" ht="15" customHeight="1" x14ac:dyDescent="0.35">
      <c r="A154" s="141"/>
      <c r="B154" s="141"/>
      <c r="C154" s="142"/>
      <c r="D154" s="29"/>
      <c r="E154" s="22"/>
      <c r="F154" s="29"/>
      <c r="G154" s="22"/>
      <c r="H154" s="22"/>
      <c r="I154" s="44"/>
      <c r="J154" s="56"/>
      <c r="K154" s="79"/>
      <c r="L154" s="79"/>
      <c r="M154" s="79"/>
      <c r="N154" s="44"/>
      <c r="O154" s="44"/>
      <c r="P154" s="44"/>
      <c r="Q154" s="44"/>
      <c r="R154" s="41"/>
      <c r="S154" s="101"/>
      <c r="T154" s="46"/>
      <c r="U154" s="47"/>
      <c r="V154" s="48"/>
      <c r="W154" s="29"/>
    </row>
    <row r="155" spans="1:23" s="37" customFormat="1" ht="15" customHeight="1" x14ac:dyDescent="0.35">
      <c r="A155" s="28"/>
      <c r="B155" s="29" t="s">
        <v>67</v>
      </c>
      <c r="D155" s="29"/>
      <c r="E155" s="22"/>
      <c r="F155" s="29"/>
      <c r="G155" s="22"/>
      <c r="H155" s="22"/>
      <c r="I155" s="44"/>
      <c r="J155" s="2"/>
      <c r="K155" s="113">
        <f>SUBTOTAL(9,K150:K153)</f>
        <v>43108473.890000001</v>
      </c>
      <c r="L155" s="59"/>
      <c r="M155" s="130">
        <f>SUBTOTAL(9,M150:M153)</f>
        <v>34215042.200000003</v>
      </c>
      <c r="N155" s="44"/>
      <c r="O155" s="44"/>
      <c r="P155" s="44"/>
      <c r="Q155" s="44"/>
      <c r="R155" s="41"/>
      <c r="S155" s="80"/>
      <c r="T155" s="46"/>
      <c r="U155" s="47"/>
      <c r="V155" s="48"/>
      <c r="W155" s="29"/>
    </row>
    <row r="156" spans="1:23" s="37" customFormat="1" ht="15" customHeight="1" x14ac:dyDescent="0.35">
      <c r="A156" s="28"/>
      <c r="B156" s="29"/>
      <c r="D156" s="29"/>
      <c r="E156" s="22"/>
      <c r="F156" s="29"/>
      <c r="G156" s="22"/>
      <c r="H156" s="22"/>
      <c r="I156" s="44"/>
      <c r="K156" s="45"/>
      <c r="L156" s="45"/>
      <c r="M156" s="44"/>
      <c r="N156" s="44"/>
      <c r="O156" s="44"/>
      <c r="P156" s="44"/>
      <c r="Q156" s="44"/>
      <c r="R156" s="41"/>
      <c r="S156" s="80"/>
      <c r="T156" s="46"/>
      <c r="U156" s="47"/>
      <c r="V156" s="48"/>
      <c r="W156" s="29"/>
    </row>
    <row r="157" spans="1:23" s="37" customFormat="1" ht="15" customHeight="1" x14ac:dyDescent="0.35">
      <c r="A157" s="28"/>
      <c r="B157" s="29"/>
      <c r="D157" s="29"/>
      <c r="E157" s="22"/>
      <c r="F157" s="29"/>
      <c r="G157" s="22"/>
      <c r="H157" s="22"/>
      <c r="I157" s="44"/>
      <c r="K157" s="45"/>
      <c r="L157" s="45"/>
      <c r="M157" s="44"/>
      <c r="N157" s="44"/>
      <c r="O157" s="44"/>
      <c r="P157" s="44"/>
      <c r="Q157" s="44"/>
      <c r="R157" s="41"/>
      <c r="S157" s="80"/>
      <c r="T157" s="46"/>
      <c r="U157" s="47"/>
      <c r="V157" s="48"/>
      <c r="W157" s="29"/>
    </row>
    <row r="158" spans="1:23" s="37" customFormat="1" ht="15" customHeight="1" thickBot="1" x14ac:dyDescent="0.4">
      <c r="A158" s="28"/>
      <c r="B158" s="29" t="s">
        <v>68</v>
      </c>
      <c r="D158" s="29"/>
      <c r="E158" s="22"/>
      <c r="F158" s="29"/>
      <c r="G158" s="22"/>
      <c r="H158" s="22"/>
      <c r="I158" s="44"/>
      <c r="J158" s="2"/>
      <c r="K158" s="83">
        <f>SUBTOTAL(9,K14:K155)</f>
        <v>2185890829.4100003</v>
      </c>
      <c r="L158" s="45"/>
      <c r="M158" s="131">
        <f>SUBTOTAL(9,M14:M155)</f>
        <v>877114375.08000004</v>
      </c>
      <c r="N158" s="44"/>
      <c r="O158" s="131">
        <f>SUBTOTAL(9,O14:O155)</f>
        <v>1479905465</v>
      </c>
      <c r="P158" s="44"/>
      <c r="Q158" s="131">
        <f>SUBTOTAL(9,Q14:Q155)</f>
        <v>75344143</v>
      </c>
      <c r="R158" s="41"/>
      <c r="S158" s="80"/>
      <c r="T158" s="46"/>
      <c r="U158" s="47"/>
      <c r="V158" s="48"/>
      <c r="W158" s="29"/>
    </row>
    <row r="159" spans="1:23" ht="15" customHeight="1" thickTop="1" x14ac:dyDescent="0.35">
      <c r="B159" s="29"/>
      <c r="D159" s="29"/>
      <c r="E159" s="22"/>
      <c r="F159" s="29"/>
      <c r="G159" s="22"/>
      <c r="H159" s="22"/>
      <c r="I159" s="44"/>
      <c r="J159" s="37"/>
      <c r="K159" s="77"/>
      <c r="L159" s="45"/>
      <c r="M159" s="44"/>
      <c r="N159" s="44"/>
      <c r="O159" s="44"/>
      <c r="P159" s="44"/>
      <c r="Q159" s="127"/>
      <c r="S159" s="80"/>
      <c r="T159" s="46"/>
      <c r="U159" s="47"/>
      <c r="V159" s="18"/>
      <c r="W159" s="3"/>
    </row>
    <row r="160" spans="1:23" ht="15" customHeight="1" x14ac:dyDescent="0.35">
      <c r="B160" s="29"/>
      <c r="D160" s="29"/>
      <c r="E160" s="22"/>
      <c r="F160" s="29"/>
      <c r="G160" s="22"/>
      <c r="H160" s="22"/>
      <c r="I160" s="44"/>
      <c r="J160" s="37"/>
      <c r="K160" s="77"/>
      <c r="L160" s="45"/>
      <c r="M160" s="44"/>
      <c r="N160" s="44"/>
      <c r="O160" s="44"/>
      <c r="P160" s="44"/>
      <c r="Q160" s="127"/>
      <c r="S160" s="80"/>
      <c r="T160" s="46"/>
      <c r="U160" s="47"/>
      <c r="V160" s="18"/>
      <c r="W160" s="3"/>
    </row>
    <row r="161" spans="1:23" ht="15" customHeight="1" x14ac:dyDescent="0.35">
      <c r="B161" s="29"/>
      <c r="D161" s="29"/>
      <c r="E161" s="22"/>
      <c r="F161" s="29"/>
      <c r="G161" s="22"/>
      <c r="H161" s="22"/>
      <c r="I161" s="44"/>
      <c r="J161" s="37"/>
      <c r="K161" s="77"/>
      <c r="L161" s="45"/>
      <c r="M161" s="44"/>
      <c r="N161" s="44"/>
      <c r="O161" s="44"/>
      <c r="P161" s="44"/>
      <c r="Q161" s="127"/>
      <c r="S161" s="80"/>
      <c r="T161" s="46"/>
      <c r="U161" s="47"/>
      <c r="V161" s="18"/>
      <c r="W161" s="3"/>
    </row>
    <row r="162" spans="1:23" ht="15" customHeight="1" x14ac:dyDescent="0.35">
      <c r="B162" s="143" t="s">
        <v>25</v>
      </c>
      <c r="C162" s="42" t="s">
        <v>42</v>
      </c>
      <c r="D162" s="121"/>
      <c r="E162" s="7"/>
      <c r="F162" s="121"/>
      <c r="G162" s="7"/>
      <c r="H162" s="7"/>
      <c r="J162" s="41"/>
      <c r="K162" s="87"/>
      <c r="L162" s="87"/>
      <c r="R162" s="67"/>
      <c r="S162" s="66"/>
      <c r="T162" s="40"/>
      <c r="V162" s="18"/>
      <c r="W162" s="3"/>
    </row>
    <row r="163" spans="1:23" ht="15" customHeight="1" x14ac:dyDescent="0.35">
      <c r="B163" s="84"/>
      <c r="C163" s="3"/>
      <c r="D163" s="29"/>
      <c r="E163" s="7"/>
      <c r="F163" s="29"/>
      <c r="G163" s="7"/>
      <c r="H163" s="7"/>
      <c r="J163" s="29"/>
      <c r="R163" s="67"/>
      <c r="V163" s="18"/>
      <c r="W163" s="3"/>
    </row>
    <row r="164" spans="1:23" ht="15" customHeight="1" x14ac:dyDescent="0.35">
      <c r="A164" s="134"/>
      <c r="B164" s="143" t="s">
        <v>166</v>
      </c>
      <c r="C164" s="42" t="s">
        <v>167</v>
      </c>
      <c r="D164" s="29"/>
      <c r="E164" s="7"/>
      <c r="F164" s="29"/>
      <c r="G164" s="7"/>
      <c r="H164" s="7"/>
      <c r="J164" s="29"/>
      <c r="K164" s="144"/>
      <c r="L164" s="145"/>
      <c r="M164" s="146"/>
      <c r="R164" s="67"/>
      <c r="V164" s="18"/>
      <c r="W164" s="3"/>
    </row>
    <row r="165" spans="1:23" ht="15" customHeight="1" x14ac:dyDescent="0.35">
      <c r="B165" s="84"/>
      <c r="C165" s="42" t="s">
        <v>168</v>
      </c>
      <c r="E165" s="136" t="s">
        <v>10</v>
      </c>
      <c r="G165" s="136" t="s">
        <v>15</v>
      </c>
      <c r="K165" s="144"/>
      <c r="L165" s="87"/>
      <c r="R165" s="67"/>
      <c r="V165" s="18"/>
      <c r="W165" s="3"/>
    </row>
    <row r="166" spans="1:23" ht="15" customHeight="1" x14ac:dyDescent="0.35">
      <c r="B166" s="84"/>
      <c r="C166" s="3"/>
      <c r="D166" s="29"/>
      <c r="E166" s="135">
        <v>348</v>
      </c>
      <c r="F166" s="29"/>
      <c r="G166" s="135">
        <v>6.9</v>
      </c>
      <c r="H166" s="7"/>
      <c r="J166" s="29"/>
      <c r="R166" s="67"/>
      <c r="V166" s="18"/>
      <c r="W166" s="3"/>
    </row>
    <row r="167" spans="1:23" ht="15" customHeight="1" x14ac:dyDescent="0.35">
      <c r="B167" s="84"/>
      <c r="C167" s="3"/>
      <c r="D167" s="29"/>
      <c r="E167" s="135">
        <v>351</v>
      </c>
      <c r="F167" s="29"/>
      <c r="G167" s="135">
        <v>6.9</v>
      </c>
      <c r="H167" s="7"/>
      <c r="J167" s="29"/>
      <c r="R167" s="67"/>
      <c r="V167" s="18"/>
      <c r="W167" s="3"/>
    </row>
    <row r="168" spans="1:23" ht="15" customHeight="1" x14ac:dyDescent="0.35">
      <c r="E168" s="135">
        <v>363</v>
      </c>
      <c r="G168" s="135">
        <v>6.9</v>
      </c>
    </row>
    <row r="169" spans="1:23" ht="15" customHeight="1" x14ac:dyDescent="0.35"/>
    <row r="170" spans="1:23" ht="15" customHeight="1" x14ac:dyDescent="0.35">
      <c r="B170" s="137"/>
      <c r="C170" s="137" t="s">
        <v>169</v>
      </c>
      <c r="K170" s="144"/>
    </row>
    <row r="171" spans="1:23" s="16" customFormat="1" ht="15" customHeight="1" x14ac:dyDescent="0.35">
      <c r="A171" s="13"/>
      <c r="B171" s="137"/>
      <c r="C171" s="137" t="s">
        <v>170</v>
      </c>
      <c r="D171" s="2"/>
      <c r="E171" s="136" t="s">
        <v>10</v>
      </c>
      <c r="F171" s="2"/>
      <c r="G171" s="136" t="s">
        <v>15</v>
      </c>
      <c r="H171" s="54"/>
      <c r="I171" s="14"/>
      <c r="J171" s="2"/>
      <c r="K171" s="144"/>
      <c r="L171" s="15"/>
      <c r="M171" s="14"/>
      <c r="N171" s="14"/>
      <c r="O171" s="14"/>
      <c r="P171" s="14"/>
      <c r="Q171" s="14"/>
      <c r="R171" s="82"/>
      <c r="S171" s="14"/>
      <c r="U171" s="17"/>
      <c r="V171" s="2"/>
      <c r="W171" s="2"/>
    </row>
    <row r="172" spans="1:23" s="16" customFormat="1" ht="15" customHeight="1" x14ac:dyDescent="0.35">
      <c r="A172" s="13"/>
      <c r="B172" s="2"/>
      <c r="C172" s="2"/>
      <c r="D172" s="2"/>
      <c r="E172" s="135">
        <v>370.7</v>
      </c>
      <c r="F172" s="2"/>
      <c r="G172" s="54">
        <v>10.74</v>
      </c>
      <c r="H172" s="54"/>
      <c r="I172" s="14"/>
      <c r="J172" s="2"/>
      <c r="K172" s="15"/>
      <c r="L172" s="15"/>
      <c r="M172" s="14"/>
      <c r="N172" s="14"/>
      <c r="O172" s="14"/>
      <c r="P172" s="14"/>
      <c r="Q172" s="14"/>
      <c r="R172" s="82"/>
      <c r="S172" s="14"/>
      <c r="U172" s="17"/>
      <c r="V172" s="2"/>
      <c r="W172" s="2"/>
    </row>
    <row r="173" spans="1:23" s="16" customFormat="1" ht="15" customHeight="1" x14ac:dyDescent="0.35">
      <c r="A173" s="13"/>
      <c r="B173" s="2"/>
      <c r="C173" s="2"/>
      <c r="D173" s="2"/>
      <c r="E173" s="135">
        <v>394.7</v>
      </c>
      <c r="F173" s="2"/>
      <c r="G173" s="54">
        <v>10.74</v>
      </c>
      <c r="H173" s="54"/>
      <c r="I173" s="14"/>
      <c r="J173" s="2"/>
      <c r="K173" s="15"/>
      <c r="L173" s="15"/>
      <c r="M173" s="14"/>
      <c r="N173" s="14"/>
      <c r="O173" s="14"/>
      <c r="P173" s="14"/>
      <c r="Q173" s="14"/>
      <c r="R173" s="82"/>
      <c r="S173" s="14"/>
      <c r="U173" s="17"/>
      <c r="V173" s="2"/>
      <c r="W173" s="2"/>
    </row>
    <row r="174" spans="1:23" s="16" customFormat="1" ht="15" customHeight="1" x14ac:dyDescent="0.35">
      <c r="A174" s="13"/>
      <c r="B174" s="2"/>
      <c r="C174" s="2"/>
      <c r="D174" s="2"/>
      <c r="E174" s="54"/>
      <c r="F174" s="2"/>
      <c r="G174" s="54"/>
      <c r="H174" s="54"/>
      <c r="I174" s="14"/>
      <c r="J174" s="2"/>
      <c r="K174" s="15"/>
      <c r="L174" s="15"/>
      <c r="M174" s="87"/>
      <c r="N174" s="14"/>
      <c r="O174" s="14"/>
      <c r="P174" s="14"/>
      <c r="Q174" s="14"/>
      <c r="R174" s="82"/>
      <c r="S174" s="14"/>
      <c r="U174" s="17"/>
      <c r="V174" s="2"/>
      <c r="W174" s="2"/>
    </row>
    <row r="175" spans="1:23" s="16" customFormat="1" ht="15" customHeight="1" x14ac:dyDescent="0.35">
      <c r="A175" s="13"/>
      <c r="B175" s="2"/>
      <c r="C175" s="137" t="s">
        <v>173</v>
      </c>
      <c r="D175" s="2"/>
      <c r="E175" s="54"/>
      <c r="F175" s="2"/>
      <c r="G175" s="54"/>
      <c r="H175" s="54"/>
      <c r="I175" s="14"/>
      <c r="J175" s="2"/>
      <c r="K175" s="15"/>
      <c r="L175" s="15"/>
      <c r="M175" s="14"/>
      <c r="N175" s="14"/>
      <c r="O175" s="14"/>
      <c r="P175" s="14"/>
      <c r="Q175" s="14"/>
      <c r="R175" s="82"/>
      <c r="S175" s="14"/>
      <c r="U175" s="17"/>
      <c r="V175" s="2"/>
      <c r="W175" s="2"/>
    </row>
    <row r="176" spans="1:23" s="16" customFormat="1" ht="15" customHeight="1" x14ac:dyDescent="0.35">
      <c r="A176" s="13"/>
      <c r="B176" s="2"/>
      <c r="C176" s="137" t="s">
        <v>172</v>
      </c>
      <c r="D176" s="2"/>
      <c r="E176" s="136" t="s">
        <v>10</v>
      </c>
      <c r="F176" s="2"/>
      <c r="G176" s="136" t="s">
        <v>15</v>
      </c>
      <c r="H176" s="54"/>
      <c r="I176" s="14"/>
      <c r="J176" s="2"/>
      <c r="K176" s="15"/>
      <c r="L176" s="15"/>
      <c r="M176" s="14"/>
      <c r="N176" s="14"/>
      <c r="O176" s="14"/>
      <c r="P176" s="14"/>
      <c r="Q176" s="14"/>
      <c r="R176" s="82"/>
      <c r="S176" s="14"/>
      <c r="U176" s="17"/>
      <c r="V176" s="2"/>
      <c r="W176" s="2"/>
    </row>
    <row r="177" spans="1:23" s="16" customFormat="1" ht="15" customHeight="1" x14ac:dyDescent="0.35">
      <c r="A177" s="13"/>
      <c r="B177" s="2"/>
      <c r="C177" s="2"/>
      <c r="D177" s="2"/>
      <c r="E177" s="135">
        <v>371.7</v>
      </c>
      <c r="F177" s="2"/>
      <c r="G177" s="54">
        <v>10.63</v>
      </c>
      <c r="H177" s="54"/>
      <c r="I177" s="14"/>
      <c r="J177" s="2"/>
      <c r="K177" s="15"/>
      <c r="L177" s="15"/>
      <c r="M177" s="14"/>
      <c r="N177" s="14"/>
      <c r="O177" s="14"/>
      <c r="P177" s="14"/>
      <c r="Q177" s="14"/>
      <c r="R177" s="82"/>
      <c r="S177" s="14"/>
      <c r="U177" s="17"/>
      <c r="V177" s="2"/>
      <c r="W177" s="2"/>
    </row>
    <row r="178" spans="1:23" s="16" customFormat="1" ht="15" customHeight="1" x14ac:dyDescent="0.35">
      <c r="A178" s="13"/>
      <c r="B178" s="2"/>
      <c r="C178" s="2"/>
      <c r="D178" s="2"/>
      <c r="E178" s="54">
        <v>394.72</v>
      </c>
      <c r="F178" s="2"/>
      <c r="G178" s="54">
        <v>10.63</v>
      </c>
      <c r="H178" s="54"/>
      <c r="I178" s="14"/>
      <c r="J178" s="2"/>
      <c r="K178" s="15"/>
      <c r="L178" s="15"/>
      <c r="M178" s="14"/>
      <c r="N178" s="14"/>
      <c r="O178" s="14"/>
      <c r="P178" s="14"/>
      <c r="Q178" s="14"/>
      <c r="R178" s="82"/>
      <c r="S178" s="14"/>
      <c r="U178" s="17"/>
      <c r="V178" s="2"/>
      <c r="W178" s="2"/>
    </row>
    <row r="179" spans="1:23" s="16" customFormat="1" ht="15" customHeight="1" x14ac:dyDescent="0.35">
      <c r="A179" s="13"/>
      <c r="B179" s="2"/>
      <c r="C179" s="2"/>
      <c r="D179" s="2"/>
      <c r="E179" s="54"/>
      <c r="F179" s="2"/>
      <c r="G179" s="54"/>
      <c r="H179" s="54"/>
      <c r="I179" s="14"/>
      <c r="J179" s="2"/>
      <c r="K179" s="15"/>
      <c r="L179" s="15"/>
      <c r="M179" s="14"/>
      <c r="N179" s="14"/>
      <c r="O179" s="14"/>
      <c r="P179" s="14"/>
      <c r="Q179" s="14"/>
      <c r="R179" s="82"/>
      <c r="S179" s="14"/>
      <c r="U179" s="17"/>
      <c r="V179" s="2"/>
      <c r="W179" s="2"/>
    </row>
    <row r="180" spans="1:23" s="16" customFormat="1" ht="15" customHeight="1" x14ac:dyDescent="0.35">
      <c r="A180" s="13"/>
      <c r="B180" s="2"/>
      <c r="C180" s="2"/>
      <c r="D180" s="2"/>
      <c r="E180" s="54"/>
      <c r="F180" s="2"/>
      <c r="G180" s="54"/>
      <c r="H180" s="54"/>
      <c r="I180" s="14"/>
      <c r="J180" s="2"/>
      <c r="K180" s="15"/>
      <c r="L180" s="15"/>
      <c r="M180" s="14"/>
      <c r="N180" s="14"/>
      <c r="O180" s="14"/>
      <c r="P180" s="14"/>
      <c r="Q180" s="14"/>
      <c r="R180" s="82"/>
      <c r="S180" s="14"/>
      <c r="U180" s="17"/>
      <c r="V180" s="2"/>
      <c r="W180" s="2"/>
    </row>
    <row r="181" spans="1:23" s="16" customFormat="1" ht="15" customHeight="1" x14ac:dyDescent="0.35">
      <c r="A181" s="13"/>
      <c r="B181" s="2"/>
      <c r="C181" s="2"/>
      <c r="D181" s="2"/>
      <c r="E181" s="54"/>
      <c r="F181" s="2"/>
      <c r="G181" s="54"/>
      <c r="H181" s="54"/>
      <c r="I181" s="14"/>
      <c r="J181" s="2"/>
      <c r="K181" s="15"/>
      <c r="L181" s="15"/>
      <c r="M181" s="14"/>
      <c r="N181" s="14"/>
      <c r="O181" s="14"/>
      <c r="P181" s="14"/>
      <c r="Q181" s="14"/>
      <c r="R181" s="82"/>
      <c r="S181" s="14"/>
      <c r="U181" s="17"/>
      <c r="V181" s="2"/>
      <c r="W181" s="2"/>
    </row>
    <row r="182" spans="1:23" s="16" customFormat="1" ht="15" customHeight="1" x14ac:dyDescent="0.35">
      <c r="A182" s="13"/>
      <c r="B182" s="2"/>
      <c r="C182" s="2"/>
      <c r="D182" s="2"/>
      <c r="E182" s="54"/>
      <c r="F182" s="2"/>
      <c r="G182" s="54"/>
      <c r="H182" s="54"/>
      <c r="I182" s="14"/>
      <c r="J182" s="2"/>
      <c r="K182" s="15"/>
      <c r="L182" s="15"/>
      <c r="M182" s="14"/>
      <c r="N182" s="14"/>
      <c r="O182" s="14"/>
      <c r="P182" s="14"/>
      <c r="Q182" s="14"/>
      <c r="R182" s="132"/>
      <c r="S182" s="14"/>
      <c r="U182" s="17"/>
      <c r="V182" s="2"/>
      <c r="W182" s="2"/>
    </row>
    <row r="183" spans="1:23" s="16" customFormat="1" ht="15" customHeight="1" x14ac:dyDescent="0.35">
      <c r="A183" s="13"/>
      <c r="B183" s="2"/>
      <c r="C183" s="2"/>
      <c r="D183" s="2"/>
      <c r="E183" s="54"/>
      <c r="F183" s="2"/>
      <c r="G183" s="54"/>
      <c r="H183" s="54"/>
      <c r="I183" s="14"/>
      <c r="J183" s="2"/>
      <c r="K183" s="15"/>
      <c r="L183" s="15"/>
      <c r="M183" s="14"/>
      <c r="N183" s="14"/>
      <c r="O183" s="14"/>
      <c r="P183" s="14"/>
      <c r="Q183" s="14"/>
      <c r="R183" s="132"/>
      <c r="S183" s="14"/>
      <c r="U183" s="17"/>
      <c r="V183" s="2"/>
      <c r="W183" s="2"/>
    </row>
    <row r="184" spans="1:23" s="16" customFormat="1" ht="15" customHeight="1" x14ac:dyDescent="0.35">
      <c r="A184" s="13"/>
      <c r="B184" s="2"/>
      <c r="C184" s="2"/>
      <c r="D184" s="2"/>
      <c r="E184" s="54"/>
      <c r="F184" s="2"/>
      <c r="G184" s="54"/>
      <c r="H184" s="54"/>
      <c r="I184" s="14"/>
      <c r="J184" s="2"/>
      <c r="K184" s="15"/>
      <c r="L184" s="15"/>
      <c r="M184" s="14"/>
      <c r="N184" s="14"/>
      <c r="O184" s="14"/>
      <c r="P184" s="14"/>
      <c r="Q184" s="14"/>
      <c r="R184" s="82"/>
      <c r="S184" s="14"/>
      <c r="U184" s="17"/>
      <c r="V184" s="2"/>
      <c r="W184" s="2"/>
    </row>
    <row r="185" spans="1:23" s="16" customFormat="1" ht="15" customHeight="1" x14ac:dyDescent="0.35">
      <c r="A185" s="13"/>
      <c r="B185" s="2"/>
      <c r="C185" s="2"/>
      <c r="D185" s="2"/>
      <c r="E185" s="54"/>
      <c r="F185" s="2"/>
      <c r="G185" s="54"/>
      <c r="H185" s="54"/>
      <c r="I185" s="14"/>
      <c r="J185" s="2"/>
      <c r="K185" s="15"/>
      <c r="L185" s="15"/>
      <c r="M185" s="14"/>
      <c r="N185" s="14"/>
      <c r="O185" s="14"/>
      <c r="P185" s="14"/>
      <c r="Q185" s="14"/>
      <c r="R185" s="82"/>
      <c r="S185" s="14"/>
      <c r="U185" s="17"/>
      <c r="V185" s="2"/>
      <c r="W185" s="2"/>
    </row>
    <row r="186" spans="1:23" s="16" customFormat="1" ht="15" customHeight="1" x14ac:dyDescent="0.35">
      <c r="A186" s="13"/>
      <c r="B186" s="2"/>
      <c r="C186" s="2"/>
      <c r="D186" s="2"/>
      <c r="E186" s="54"/>
      <c r="F186" s="2"/>
      <c r="G186" s="54"/>
      <c r="H186" s="54"/>
      <c r="I186" s="14"/>
      <c r="J186" s="2"/>
      <c r="K186" s="15"/>
      <c r="L186" s="15"/>
      <c r="M186" s="14"/>
      <c r="N186" s="14"/>
      <c r="O186" s="14"/>
      <c r="P186" s="14"/>
      <c r="Q186" s="14"/>
      <c r="R186" s="67"/>
      <c r="S186" s="14"/>
      <c r="U186" s="17"/>
      <c r="V186" s="2"/>
      <c r="W186" s="2"/>
    </row>
    <row r="187" spans="1:23" s="16" customFormat="1" ht="15" customHeight="1" x14ac:dyDescent="0.35">
      <c r="A187" s="13"/>
      <c r="B187" s="2"/>
      <c r="C187" s="2"/>
      <c r="D187" s="2"/>
      <c r="E187" s="54"/>
      <c r="F187" s="2"/>
      <c r="G187" s="54"/>
      <c r="H187" s="54"/>
      <c r="I187" s="14"/>
      <c r="J187" s="2"/>
      <c r="K187" s="15"/>
      <c r="L187" s="15"/>
      <c r="M187" s="14"/>
      <c r="N187" s="14"/>
      <c r="O187" s="14"/>
      <c r="P187" s="14"/>
      <c r="Q187" s="14"/>
      <c r="R187" s="67"/>
      <c r="S187" s="14"/>
      <c r="U187" s="17"/>
      <c r="V187" s="2"/>
      <c r="W187" s="2"/>
    </row>
    <row r="188" spans="1:23" s="16" customFormat="1" ht="15" customHeight="1" x14ac:dyDescent="0.35">
      <c r="A188" s="13"/>
      <c r="B188" s="2"/>
      <c r="C188" s="2"/>
      <c r="D188" s="2"/>
      <c r="E188" s="54"/>
      <c r="F188" s="2"/>
      <c r="G188" s="54"/>
      <c r="H188" s="54"/>
      <c r="I188" s="14"/>
      <c r="J188" s="2"/>
      <c r="K188" s="15"/>
      <c r="L188" s="15"/>
      <c r="M188" s="14"/>
      <c r="N188" s="14"/>
      <c r="O188" s="14"/>
      <c r="P188" s="14"/>
      <c r="Q188" s="14"/>
      <c r="R188" s="67"/>
      <c r="S188" s="14"/>
      <c r="U188" s="17"/>
      <c r="V188" s="2"/>
      <c r="W188" s="2"/>
    </row>
    <row r="189" spans="1:23" s="16" customFormat="1" ht="15" customHeight="1" x14ac:dyDescent="0.35">
      <c r="A189" s="13"/>
      <c r="B189" s="2"/>
      <c r="C189" s="2"/>
      <c r="D189" s="2"/>
      <c r="E189" s="54"/>
      <c r="F189" s="2"/>
      <c r="G189" s="54"/>
      <c r="H189" s="54"/>
      <c r="I189" s="14"/>
      <c r="J189" s="2"/>
      <c r="K189" s="15"/>
      <c r="L189" s="15"/>
      <c r="M189" s="14"/>
      <c r="N189" s="14"/>
      <c r="O189" s="14"/>
      <c r="P189" s="14"/>
      <c r="Q189" s="14"/>
      <c r="R189" s="133"/>
      <c r="S189" s="14"/>
      <c r="U189" s="17"/>
      <c r="V189" s="2"/>
      <c r="W189" s="2"/>
    </row>
    <row r="190" spans="1:23" s="16" customFormat="1" ht="15" customHeight="1" x14ac:dyDescent="0.35">
      <c r="A190" s="13"/>
      <c r="B190" s="2"/>
      <c r="C190" s="2"/>
      <c r="D190" s="2"/>
      <c r="E190" s="54"/>
      <c r="F190" s="2"/>
      <c r="G190" s="54"/>
      <c r="H190" s="54"/>
      <c r="I190" s="14"/>
      <c r="J190" s="2"/>
      <c r="K190" s="15"/>
      <c r="L190" s="15"/>
      <c r="M190" s="14"/>
      <c r="N190" s="14"/>
      <c r="O190" s="14"/>
      <c r="P190" s="14"/>
      <c r="Q190" s="14"/>
      <c r="R190" s="67"/>
      <c r="S190" s="14"/>
      <c r="U190" s="17"/>
      <c r="V190" s="2"/>
      <c r="W190" s="2"/>
    </row>
    <row r="191" spans="1:23" s="16" customFormat="1" ht="15" customHeight="1" x14ac:dyDescent="0.35">
      <c r="A191" s="13"/>
      <c r="B191" s="2"/>
      <c r="C191" s="2"/>
      <c r="D191" s="2"/>
      <c r="E191" s="54"/>
      <c r="F191" s="2"/>
      <c r="G191" s="54"/>
      <c r="H191" s="54"/>
      <c r="I191" s="14"/>
      <c r="J191" s="2"/>
      <c r="K191" s="15"/>
      <c r="L191" s="15"/>
      <c r="M191" s="14"/>
      <c r="N191" s="14"/>
      <c r="O191" s="14"/>
      <c r="P191" s="14"/>
      <c r="Q191" s="14"/>
      <c r="R191" s="82"/>
      <c r="S191" s="14"/>
      <c r="U191" s="17"/>
      <c r="V191" s="2"/>
      <c r="W191" s="2"/>
    </row>
    <row r="192" spans="1:23" s="16" customFormat="1" ht="15" customHeight="1" x14ac:dyDescent="0.35">
      <c r="A192" s="13"/>
      <c r="B192" s="2"/>
      <c r="C192" s="2"/>
      <c r="D192" s="2"/>
      <c r="E192" s="54"/>
      <c r="F192" s="2"/>
      <c r="G192" s="54"/>
      <c r="H192" s="54"/>
      <c r="I192" s="14"/>
      <c r="J192" s="2"/>
      <c r="K192" s="15"/>
      <c r="L192" s="15"/>
      <c r="M192" s="14"/>
      <c r="N192" s="14"/>
      <c r="O192" s="14"/>
      <c r="P192" s="14"/>
      <c r="Q192" s="14"/>
      <c r="R192" s="82"/>
      <c r="S192" s="14"/>
      <c r="U192" s="17"/>
      <c r="V192" s="2"/>
      <c r="W192" s="2"/>
    </row>
    <row r="193" spans="1:23" s="16" customFormat="1" ht="15" customHeight="1" x14ac:dyDescent="0.35">
      <c r="A193" s="13"/>
      <c r="B193" s="2"/>
      <c r="C193" s="2"/>
      <c r="D193" s="2"/>
      <c r="E193" s="54"/>
      <c r="F193" s="2"/>
      <c r="G193" s="54"/>
      <c r="H193" s="54"/>
      <c r="I193" s="14"/>
      <c r="J193" s="2"/>
      <c r="K193" s="15"/>
      <c r="L193" s="15"/>
      <c r="M193" s="14"/>
      <c r="N193" s="14"/>
      <c r="O193" s="14"/>
      <c r="P193" s="14"/>
      <c r="Q193" s="14"/>
      <c r="R193" s="82"/>
      <c r="S193" s="14"/>
      <c r="U193" s="17"/>
      <c r="V193" s="2"/>
      <c r="W193" s="2"/>
    </row>
    <row r="194" spans="1:23" s="16" customFormat="1" ht="15" customHeight="1" x14ac:dyDescent="0.35">
      <c r="A194" s="13"/>
      <c r="B194" s="2"/>
      <c r="C194" s="2"/>
      <c r="D194" s="2"/>
      <c r="E194" s="54"/>
      <c r="F194" s="2"/>
      <c r="G194" s="54"/>
      <c r="H194" s="54"/>
      <c r="I194" s="14"/>
      <c r="J194" s="2"/>
      <c r="K194" s="15"/>
      <c r="L194" s="15"/>
      <c r="M194" s="14"/>
      <c r="N194" s="14"/>
      <c r="O194" s="14"/>
      <c r="P194" s="14"/>
      <c r="Q194" s="14"/>
      <c r="R194" s="82"/>
      <c r="S194" s="14"/>
      <c r="U194" s="17"/>
      <c r="V194" s="2"/>
      <c r="W194" s="2"/>
    </row>
    <row r="195" spans="1:23" s="16" customFormat="1" ht="15" customHeight="1" x14ac:dyDescent="0.35">
      <c r="A195" s="13"/>
      <c r="B195" s="2"/>
      <c r="C195" s="2"/>
      <c r="D195" s="2"/>
      <c r="E195" s="54"/>
      <c r="F195" s="2"/>
      <c r="G195" s="54"/>
      <c r="H195" s="54"/>
      <c r="I195" s="14"/>
      <c r="J195" s="2"/>
      <c r="K195" s="15"/>
      <c r="L195" s="15"/>
      <c r="M195" s="14"/>
      <c r="N195" s="14"/>
      <c r="O195" s="14"/>
      <c r="P195" s="14"/>
      <c r="Q195" s="14"/>
      <c r="R195" s="82"/>
      <c r="S195" s="14"/>
      <c r="U195" s="17"/>
      <c r="V195" s="2"/>
      <c r="W195" s="2"/>
    </row>
    <row r="196" spans="1:23" s="16" customFormat="1" ht="15" customHeight="1" x14ac:dyDescent="0.35">
      <c r="A196" s="13"/>
      <c r="B196" s="2"/>
      <c r="C196" s="2"/>
      <c r="D196" s="2"/>
      <c r="E196" s="54"/>
      <c r="F196" s="2"/>
      <c r="G196" s="54"/>
      <c r="H196" s="54"/>
      <c r="I196" s="14"/>
      <c r="J196" s="2"/>
      <c r="K196" s="15"/>
      <c r="L196" s="15"/>
      <c r="M196" s="14"/>
      <c r="N196" s="14"/>
      <c r="O196" s="14"/>
      <c r="P196" s="14"/>
      <c r="Q196" s="14"/>
      <c r="R196" s="82"/>
      <c r="S196" s="14"/>
      <c r="U196" s="17"/>
      <c r="V196" s="2"/>
      <c r="W196" s="2"/>
    </row>
  </sheetData>
  <printOptions horizontalCentered="1"/>
  <pageMargins left="0.75" right="0.75" top="0.75" bottom="0.5" header="0.3" footer="0.3"/>
  <pageSetup scale="45" fitToHeight="4" orientation="landscape" r:id="rId1"/>
  <headerFooter alignWithMargins="0">
    <oddHeader>&amp;R&amp;"Times New Roman,Bold"&amp;10KyPSC Case No. 2022-00372
AG-DR-01-117 Attachment 1 - Depreciation Table 1
Page &amp;P of &amp;N</oddHeader>
  </headerFooter>
  <rowBreaks count="2" manualBreakCount="2">
    <brk id="72" max="21" man="1"/>
    <brk id="136" max="2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Spanos</Witn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1CC77E-0C96-45DC-ABCA-16110C13B1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708611-A2E7-4F78-9C4C-B187E12E9A66}">
  <ds:schemaRefs>
    <ds:schemaRef ds:uri="http://www.w3.org/XML/1998/namespace"/>
    <ds:schemaRef ds:uri="5ba878c6-b33b-4b7d-8b1a-66240161f50d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45fd72d-7e83-4669-aadd-86863736241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7811102-5294-4B2E-8D2C-E266A2C730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DEK 2021</vt:lpstr>
      <vt:lpstr>'DEK 2021'!Print_Area</vt:lpstr>
      <vt:lpstr>'DEK 2021'!Print_Titles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Depreciation Table 1</dc:subject>
  <dc:creator>John J. Spanos</dc:creator>
  <cp:lastModifiedBy>D'Ascenzo, Rocco</cp:lastModifiedBy>
  <cp:lastPrinted>2023-01-23T22:19:57Z</cp:lastPrinted>
  <dcterms:created xsi:type="dcterms:W3CDTF">2002-11-15T14:48:58Z</dcterms:created>
  <dcterms:modified xsi:type="dcterms:W3CDTF">2023-01-23T22:20:04Z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