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AG 1st Set Data Requests/"/>
    </mc:Choice>
  </mc:AlternateContent>
  <xr:revisionPtr revIDLastSave="0" documentId="13_ncr:1_{F42CC873-F4C8-47D8-94E0-3F199E5128B8}" xr6:coauthVersionLast="47" xr6:coauthVersionMax="47" xr10:uidLastSave="{00000000-0000-0000-0000-000000000000}"/>
  <bookViews>
    <workbookView xWindow="-120" yWindow="-120" windowWidth="29040" windowHeight="15840" xr2:uid="{9F28B223-6441-46EE-9085-489FA6DDCC56}"/>
  </bookViews>
  <sheets>
    <sheet name="GL Elec&amp;Gas Control worksheet" sheetId="1" r:id="rId1"/>
  </sheets>
  <definedNames>
    <definedName name="_xlnm.Print_Area" localSheetId="0">'GL Elec&amp;Gas Control worksheet'!$B$1:$AA$65</definedName>
    <definedName name="_xlnm.Print_Titles" localSheetId="0">'GL Elec&amp;Gas Control worksheet'!$1:$2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4" i="1" l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Y63" i="1"/>
  <c r="W63" i="1"/>
  <c r="U63" i="1"/>
  <c r="S63" i="1"/>
  <c r="Q63" i="1"/>
  <c r="O63" i="1"/>
  <c r="M63" i="1"/>
  <c r="K63" i="1"/>
  <c r="I63" i="1"/>
  <c r="G63" i="1"/>
  <c r="E63" i="1"/>
  <c r="C63" i="1"/>
  <c r="A4" i="1"/>
  <c r="Y57" i="1"/>
  <c r="W57" i="1"/>
  <c r="W64" i="1" s="1"/>
  <c r="U57" i="1"/>
  <c r="S57" i="1"/>
  <c r="S64" i="1" s="1"/>
  <c r="Q57" i="1"/>
  <c r="Q64" i="1" s="1"/>
  <c r="O57" i="1"/>
  <c r="M57" i="1"/>
  <c r="K57" i="1"/>
  <c r="I57" i="1"/>
  <c r="G57" i="1"/>
  <c r="G64" i="1" s="1"/>
  <c r="E57" i="1"/>
  <c r="E64" i="1" s="1"/>
  <c r="C57" i="1"/>
  <c r="A3" i="1"/>
  <c r="U64" i="1" l="1"/>
  <c r="O64" i="1"/>
  <c r="Y64" i="1"/>
  <c r="I64" i="1"/>
  <c r="K64" i="1"/>
  <c r="M64" i="1"/>
  <c r="C64" i="1"/>
</calcChain>
</file>

<file path=xl/sharedStrings.xml><?xml version="1.0" encoding="utf-8"?>
<sst xmlns="http://schemas.openxmlformats.org/spreadsheetml/2006/main" count="61" uniqueCount="60">
  <si>
    <t>ALL ACCOUNTS FOR ELECTRIC and GAS REVENUE</t>
  </si>
  <si>
    <t>0440000 - Residential</t>
  </si>
  <si>
    <t>0440990 - Residential Unbilled Rev</t>
  </si>
  <si>
    <t>0442100 - General Service</t>
  </si>
  <si>
    <t>0442190 - General Service Unbilled Rev</t>
  </si>
  <si>
    <t>0442200 - Industrial Service</t>
  </si>
  <si>
    <t>0442290 - Industrial Svc Unbilled Rev</t>
  </si>
  <si>
    <t>0444000 - Public St and Highway Lighting</t>
  </si>
  <si>
    <t>0445000 - Other Sales To Public Auth</t>
  </si>
  <si>
    <t>0445090 - OPA Unbilled</t>
  </si>
  <si>
    <t>0447150 - Sales For Resale - Outside</t>
  </si>
  <si>
    <t>0448000 - Interdepartmental Sales - Elec</t>
  </si>
  <si>
    <t>0449100 - Provisions For Rate Refunds</t>
  </si>
  <si>
    <t>0449111 - Tax Reform - Residential</t>
  </si>
  <si>
    <t>0450100 - Late Pmt and Forf Disc</t>
  </si>
  <si>
    <t>0451100 - Misc Service Revenue</t>
  </si>
  <si>
    <t>0454200 - Pole and Line Attachments</t>
  </si>
  <si>
    <t>0454300 - Tower Lease Revenues</t>
  </si>
  <si>
    <t>0454400 - Other Electric Rents</t>
  </si>
  <si>
    <t>0456025 - RSG Rev - MISO Make Whole</t>
  </si>
  <si>
    <t>0456040 - Sales Use Tax Coll Fee</t>
  </si>
  <si>
    <t>0456075 - Data Processing Service</t>
  </si>
  <si>
    <t>0456100 - Profit Or Loss on Sale of M&amp;S</t>
  </si>
  <si>
    <t>0456110 - Transmission Charge Ptp</t>
  </si>
  <si>
    <t>0456111 - Other Transmission Revenues</t>
  </si>
  <si>
    <t>0456610 - Other Electric Revenues</t>
  </si>
  <si>
    <t>0456630 - Gross Up - Contr in Aid of Const</t>
  </si>
  <si>
    <t>0456970 - Wheel Transmission Rev - ED</t>
  </si>
  <si>
    <t>0457105 - Scheduling &amp; Dispatch Revenues</t>
  </si>
  <si>
    <t>0457204 - PJM Reactive Rev</t>
  </si>
  <si>
    <t>0480000 - Residential Sales-Gas</t>
  </si>
  <si>
    <t>0480990 - Gas Residential Sales-Unbilled</t>
  </si>
  <si>
    <t>0481000 - Industrial Sales-Gas</t>
  </si>
  <si>
    <t>0481090 - Gas Industrial Sales Unbilled</t>
  </si>
  <si>
    <t>0481200 - Gas Commercial Sales</t>
  </si>
  <si>
    <t>0481290 - Gas Commercial Sales Unbilled</t>
  </si>
  <si>
    <t>0482000 - Other Sales To Public Auth-Gas</t>
  </si>
  <si>
    <t>0482090 - Gas OPA Unbilled</t>
  </si>
  <si>
    <t>0484000 - Interdepartmental Sales</t>
  </si>
  <si>
    <t>0487001 - Discounts Earn/Lost</t>
  </si>
  <si>
    <t>0488000 - Misc Service Revenue-Gas</t>
  </si>
  <si>
    <t>0488100 - IC Misc Svc Reg Gas Reg</t>
  </si>
  <si>
    <t>0489000 - Transp Gas of Others</t>
  </si>
  <si>
    <t>0489010 - IC Gas Transp Rev Reg</t>
  </si>
  <si>
    <t>0489020 - Comm Gas Transp Only</t>
  </si>
  <si>
    <t>0489025 - Comm Gas Transp Unbilled</t>
  </si>
  <si>
    <t>0489030 - Indust Gas Transp Only</t>
  </si>
  <si>
    <t>0489035 - Indust Gas Transp Unbilled</t>
  </si>
  <si>
    <t>0489040 - OPA Gas Transp Only</t>
  </si>
  <si>
    <t>0489045 - OPA Gas Transp Unbilled</t>
  </si>
  <si>
    <t>0495031 - Gas Losses Damaged Lines</t>
  </si>
  <si>
    <t>0496020 - Provision for rate refund - Ta</t>
  </si>
  <si>
    <t>Total Electric &amp; Gas Revenue (tie to TB)</t>
  </si>
  <si>
    <t>Less 0448000</t>
  </si>
  <si>
    <t>Less 0456025</t>
  </si>
  <si>
    <t>Less 0484000</t>
  </si>
  <si>
    <t>Less 0488100</t>
  </si>
  <si>
    <t>Less 0489010</t>
  </si>
  <si>
    <t>Less Unbilled</t>
  </si>
  <si>
    <t xml:space="preserve">TOTAL Retail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</si>
</sst>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8" x14ac:knownFonts="1"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color rgb="FFFF0000"/>
      <name val="Wingdings 2"/>
      <family val="1"/>
      <charset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0" applyFont="1"/>
    <xf numFmtId="0" fontId="2" fillId="0" borderId="0" xfId="2"/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/>
    <xf numFmtId="43" fontId="2" fillId="0" borderId="0" xfId="2" applyNumberFormat="1"/>
    <xf numFmtId="0" fontId="5" fillId="0" borderId="0" xfId="2" applyFont="1"/>
    <xf numFmtId="165" fontId="0" fillId="0" borderId="0" xfId="1" applyNumberFormat="1" applyFont="1" applyFill="1"/>
    <xf numFmtId="0" fontId="2" fillId="2" borderId="0" xfId="0" applyFont="1" applyFill="1"/>
    <xf numFmtId="165" fontId="2" fillId="0" borderId="0" xfId="2" applyNumberFormat="1"/>
    <xf numFmtId="0" fontId="2" fillId="3" borderId="0" xfId="0" applyFont="1" applyFill="1"/>
    <xf numFmtId="165" fontId="2" fillId="0" borderId="0" xfId="1" applyNumberFormat="1" applyFont="1" applyFill="1"/>
    <xf numFmtId="43" fontId="2" fillId="0" borderId="2" xfId="2" applyNumberFormat="1" applyBorder="1"/>
    <xf numFmtId="165" fontId="6" fillId="0" borderId="0" xfId="1" applyNumberFormat="1" applyFont="1" applyAlignment="1">
      <alignment horizontal="left"/>
    </xf>
    <xf numFmtId="165" fontId="2" fillId="0" borderId="0" xfId="1" applyNumberFormat="1" applyFont="1"/>
    <xf numFmtId="0" fontId="6" fillId="0" borderId="0" xfId="0" applyFont="1" applyAlignment="1">
      <alignment horizontal="left"/>
    </xf>
    <xf numFmtId="165" fontId="2" fillId="2" borderId="0" xfId="1" applyNumberFormat="1" applyFont="1" applyFill="1"/>
    <xf numFmtId="165" fontId="7" fillId="2" borderId="0" xfId="1" applyNumberFormat="1" applyFont="1" applyFill="1" applyAlignment="1">
      <alignment horizontal="left"/>
    </xf>
    <xf numFmtId="165" fontId="2" fillId="3" borderId="0" xfId="1" applyNumberFormat="1" applyFont="1" applyFill="1" applyBorder="1"/>
    <xf numFmtId="165" fontId="7" fillId="3" borderId="0" xfId="1" applyNumberFormat="1" applyFont="1" applyFill="1" applyBorder="1" applyAlignment="1">
      <alignment horizontal="left"/>
    </xf>
    <xf numFmtId="165" fontId="2" fillId="2" borderId="0" xfId="1" applyNumberFormat="1" applyFont="1" applyFill="1" applyBorder="1"/>
    <xf numFmtId="165" fontId="7" fillId="2" borderId="0" xfId="1" applyNumberFormat="1" applyFont="1" applyFill="1" applyBorder="1" applyAlignment="1">
      <alignment horizontal="left"/>
    </xf>
    <xf numFmtId="0" fontId="2" fillId="2" borderId="0" xfId="0" quotePrefix="1" applyFont="1" applyFill="1" applyAlignment="1">
      <alignment horizontal="left"/>
    </xf>
    <xf numFmtId="43" fontId="2" fillId="2" borderId="0" xfId="2" applyNumberFormat="1" applyFill="1"/>
    <xf numFmtId="165" fontId="4" fillId="0" borderId="0" xfId="1" applyNumberFormat="1" applyFont="1" applyFill="1"/>
    <xf numFmtId="0" fontId="1" fillId="0" borderId="0" xfId="0" applyFont="1"/>
  </cellXfs>
  <cellStyles count="3">
    <cellStyle name="Comma" xfId="1" builtinId="3"/>
    <cellStyle name="Normal" xfId="0" builtinId="0"/>
    <cellStyle name="Normal 3" xfId="2" xr:uid="{9AEEA11D-5CB5-48B0-A336-96B11B3F8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66CB-41AF-494F-8260-276281D5B00F}">
  <sheetPr codeName="Sheet14">
    <pageSetUpPr fitToPage="1"/>
  </sheetPr>
  <dimension ref="A1:AB79"/>
  <sheetViews>
    <sheetView tabSelected="1" view="pageLayout" zoomScaleNormal="100" workbookViewId="0">
      <selection activeCell="C61" sqref="C61"/>
    </sheetView>
  </sheetViews>
  <sheetFormatPr defaultColWidth="9.140625" defaultRowHeight="12.75" x14ac:dyDescent="0.2"/>
  <cols>
    <col min="1" max="1" width="13.5703125" style="2" customWidth="1"/>
    <col min="2" max="2" width="55.140625" style="2" customWidth="1"/>
    <col min="3" max="3" width="16.5703125" style="6" customWidth="1"/>
    <col min="4" max="4" width="3.5703125" style="6" customWidth="1"/>
    <col min="5" max="5" width="16.85546875" style="6" bestFit="1" customWidth="1"/>
    <col min="6" max="6" width="3.5703125" style="6" customWidth="1"/>
    <col min="7" max="7" width="16.85546875" style="6" bestFit="1" customWidth="1"/>
    <col min="8" max="8" width="3.5703125" style="6" customWidth="1"/>
    <col min="9" max="9" width="16.85546875" style="6" bestFit="1" customWidth="1"/>
    <col min="10" max="10" width="3.5703125" style="6" customWidth="1"/>
    <col min="11" max="11" width="16.85546875" style="6" bestFit="1" customWidth="1"/>
    <col min="12" max="12" width="3.5703125" style="6" customWidth="1"/>
    <col min="13" max="13" width="16.85546875" style="6" bestFit="1" customWidth="1"/>
    <col min="14" max="14" width="3.5703125" style="6" customWidth="1"/>
    <col min="15" max="15" width="16.85546875" style="6" bestFit="1" customWidth="1"/>
    <col min="16" max="16" width="3.5703125" style="6" customWidth="1"/>
    <col min="17" max="17" width="16.85546875" style="6" bestFit="1" customWidth="1"/>
    <col min="18" max="18" width="3.5703125" style="6" customWidth="1"/>
    <col min="19" max="19" width="16.85546875" style="6" bestFit="1" customWidth="1"/>
    <col min="20" max="20" width="3.5703125" style="6" customWidth="1"/>
    <col min="21" max="21" width="16.85546875" style="6" bestFit="1" customWidth="1"/>
    <col min="22" max="22" width="3.5703125" style="6" customWidth="1"/>
    <col min="23" max="23" width="16.85546875" style="6" bestFit="1" customWidth="1"/>
    <col min="24" max="24" width="3.5703125" style="6" customWidth="1"/>
    <col min="25" max="25" width="16.85546875" style="6" bestFit="1" customWidth="1"/>
    <col min="26" max="26" width="3.5703125" style="6" customWidth="1"/>
    <col min="27" max="27" width="16.5703125" style="2" bestFit="1" customWidth="1"/>
    <col min="28" max="16384" width="9.140625" style="2"/>
  </cols>
  <sheetData>
    <row r="1" spans="1:27" ht="15.75" thickBot="1" x14ac:dyDescent="0.3">
      <c r="A1" s="1"/>
      <c r="C1" s="3">
        <v>44197</v>
      </c>
      <c r="D1" s="3"/>
      <c r="E1" s="3">
        <v>44228</v>
      </c>
      <c r="F1" s="3"/>
      <c r="G1" s="3">
        <v>44256</v>
      </c>
      <c r="H1" s="3"/>
      <c r="I1" s="3">
        <v>44287</v>
      </c>
      <c r="J1" s="3"/>
      <c r="K1" s="3">
        <v>44317</v>
      </c>
      <c r="L1" s="3"/>
      <c r="M1" s="3">
        <v>44348</v>
      </c>
      <c r="N1" s="3"/>
      <c r="O1" s="3">
        <v>44378</v>
      </c>
      <c r="P1" s="3"/>
      <c r="Q1" s="3">
        <v>44409</v>
      </c>
      <c r="R1" s="3"/>
      <c r="S1" s="3">
        <v>44440</v>
      </c>
      <c r="T1" s="3"/>
      <c r="U1" s="3">
        <v>44470</v>
      </c>
      <c r="V1" s="3"/>
      <c r="W1" s="3">
        <v>44501</v>
      </c>
      <c r="X1" s="3"/>
      <c r="Y1" s="3">
        <v>44531</v>
      </c>
      <c r="Z1" s="4"/>
    </row>
    <row r="2" spans="1:27" x14ac:dyDescent="0.2">
      <c r="B2" s="5" t="s">
        <v>0</v>
      </c>
    </row>
    <row r="3" spans="1:27" x14ac:dyDescent="0.2">
      <c r="A3" s="7" t="str">
        <f>+LEFT(B3,7)</f>
        <v>0440000</v>
      </c>
      <c r="B3" s="5" t="s">
        <v>1</v>
      </c>
      <c r="C3" s="8">
        <v>14742626.51</v>
      </c>
      <c r="D3" s="8"/>
      <c r="E3" s="8">
        <v>14728044.65</v>
      </c>
      <c r="F3" s="8"/>
      <c r="G3" s="8">
        <v>11796806.18</v>
      </c>
      <c r="H3" s="8"/>
      <c r="I3" s="8">
        <v>9657400.9900000002</v>
      </c>
      <c r="J3" s="8"/>
      <c r="K3" s="8">
        <v>9828780.5</v>
      </c>
      <c r="L3" s="8"/>
      <c r="M3" s="8">
        <v>12642762.68</v>
      </c>
      <c r="N3" s="8"/>
      <c r="O3" s="8">
        <v>15525798.299999999</v>
      </c>
      <c r="P3" s="8"/>
      <c r="Q3" s="8">
        <v>15008156.450000001</v>
      </c>
      <c r="R3" s="8"/>
      <c r="S3" s="8">
        <v>14902237.479999999</v>
      </c>
      <c r="T3" s="8"/>
      <c r="U3" s="8">
        <v>10769497.790000001</v>
      </c>
      <c r="V3" s="8"/>
      <c r="W3" s="8">
        <v>11587106.32</v>
      </c>
      <c r="X3" s="8"/>
      <c r="Y3" s="8">
        <v>16001721.409999998</v>
      </c>
    </row>
    <row r="4" spans="1:27" x14ac:dyDescent="0.2">
      <c r="A4" s="7" t="str">
        <f t="shared" ref="A4:A54" si="0">+LEFT(B4,7)</f>
        <v>0440990</v>
      </c>
      <c r="B4" s="9" t="s">
        <v>2</v>
      </c>
      <c r="C4" s="8">
        <v>-1644439.9999999998</v>
      </c>
      <c r="D4" s="8"/>
      <c r="E4" s="8">
        <v>-159481</v>
      </c>
      <c r="F4" s="8"/>
      <c r="G4" s="8">
        <v>-1655381</v>
      </c>
      <c r="H4" s="8"/>
      <c r="I4" s="8">
        <v>251346</v>
      </c>
      <c r="J4" s="8"/>
      <c r="K4" s="8">
        <v>796996</v>
      </c>
      <c r="L4" s="8"/>
      <c r="M4" s="8">
        <v>1960237</v>
      </c>
      <c r="N4" s="8"/>
      <c r="O4" s="8">
        <v>-242370</v>
      </c>
      <c r="P4" s="8"/>
      <c r="Q4" s="8">
        <v>1472852</v>
      </c>
      <c r="R4" s="8"/>
      <c r="S4" s="8">
        <v>-2646250</v>
      </c>
      <c r="T4" s="8"/>
      <c r="U4" s="8">
        <v>570419</v>
      </c>
      <c r="V4" s="8"/>
      <c r="W4" s="8">
        <v>1986138</v>
      </c>
      <c r="X4" s="8"/>
      <c r="Y4" s="8">
        <v>563220</v>
      </c>
      <c r="AA4" s="10"/>
    </row>
    <row r="5" spans="1:27" x14ac:dyDescent="0.2">
      <c r="A5" s="7" t="str">
        <f t="shared" si="0"/>
        <v>0442100</v>
      </c>
      <c r="B5" s="5" t="s">
        <v>3</v>
      </c>
      <c r="C5" s="8">
        <v>11400616.02</v>
      </c>
      <c r="D5" s="8"/>
      <c r="E5" s="8">
        <v>11089691.800000001</v>
      </c>
      <c r="F5" s="8"/>
      <c r="G5" s="8">
        <v>10652618.48</v>
      </c>
      <c r="H5" s="8"/>
      <c r="I5" s="8">
        <v>10818951.41</v>
      </c>
      <c r="J5" s="8"/>
      <c r="K5" s="8">
        <v>10663738.82</v>
      </c>
      <c r="L5" s="8"/>
      <c r="M5" s="8">
        <v>12008676.180000002</v>
      </c>
      <c r="N5" s="8"/>
      <c r="O5" s="8">
        <v>13290679.65</v>
      </c>
      <c r="P5" s="8"/>
      <c r="Q5" s="8">
        <v>11620325.07</v>
      </c>
      <c r="R5" s="8"/>
      <c r="S5" s="8">
        <v>12103005.189999999</v>
      </c>
      <c r="T5" s="8"/>
      <c r="U5" s="8">
        <v>10029983.539999999</v>
      </c>
      <c r="V5" s="8"/>
      <c r="W5" s="8">
        <v>11070185.399999999</v>
      </c>
      <c r="X5" s="8"/>
      <c r="Y5" s="8">
        <v>12922870.970000001</v>
      </c>
    </row>
    <row r="6" spans="1:27" x14ac:dyDescent="0.2">
      <c r="A6" s="7" t="str">
        <f t="shared" si="0"/>
        <v>0442190</v>
      </c>
      <c r="B6" s="9" t="s">
        <v>4</v>
      </c>
      <c r="C6" s="8">
        <v>-903297</v>
      </c>
      <c r="D6" s="8"/>
      <c r="E6" s="8">
        <v>-100763</v>
      </c>
      <c r="F6" s="8"/>
      <c r="G6" s="8">
        <v>322714</v>
      </c>
      <c r="H6" s="8"/>
      <c r="I6" s="8">
        <v>-301001</v>
      </c>
      <c r="J6" s="8"/>
      <c r="K6" s="8">
        <v>563908</v>
      </c>
      <c r="L6" s="8"/>
      <c r="M6" s="8">
        <v>499866</v>
      </c>
      <c r="N6" s="8"/>
      <c r="O6" s="8">
        <v>21599</v>
      </c>
      <c r="P6" s="8"/>
      <c r="Q6" s="8">
        <v>790131</v>
      </c>
      <c r="R6" s="8"/>
      <c r="S6" s="8">
        <v>-764211</v>
      </c>
      <c r="T6" s="8"/>
      <c r="U6" s="8">
        <v>755190</v>
      </c>
      <c r="V6" s="8"/>
      <c r="W6" s="8">
        <v>373029</v>
      </c>
      <c r="X6" s="8"/>
      <c r="Y6" s="8">
        <v>223773</v>
      </c>
      <c r="AA6" s="10"/>
    </row>
    <row r="7" spans="1:27" x14ac:dyDescent="0.2">
      <c r="A7" s="7" t="str">
        <f t="shared" si="0"/>
        <v>0442200</v>
      </c>
      <c r="B7" s="5" t="s">
        <v>5</v>
      </c>
      <c r="C7" s="8">
        <v>4584347.42</v>
      </c>
      <c r="D7" s="8"/>
      <c r="E7" s="8">
        <v>4573510.62</v>
      </c>
      <c r="F7" s="8"/>
      <c r="G7" s="8">
        <v>4106505.88</v>
      </c>
      <c r="H7" s="8"/>
      <c r="I7" s="8">
        <v>4716578.41</v>
      </c>
      <c r="J7" s="8"/>
      <c r="K7" s="8">
        <v>4635740.1399999997</v>
      </c>
      <c r="L7" s="8"/>
      <c r="M7" s="8">
        <v>5023082.3</v>
      </c>
      <c r="N7" s="8"/>
      <c r="O7" s="8">
        <v>5123813.58</v>
      </c>
      <c r="P7" s="8"/>
      <c r="Q7" s="8">
        <v>4965838.1400000006</v>
      </c>
      <c r="R7" s="8"/>
      <c r="S7" s="8">
        <v>5152903.7700000005</v>
      </c>
      <c r="T7" s="8"/>
      <c r="U7" s="8">
        <v>4382026.25</v>
      </c>
      <c r="V7" s="8"/>
      <c r="W7" s="8">
        <v>5202691.9499999993</v>
      </c>
      <c r="X7" s="8"/>
      <c r="Y7" s="8">
        <v>5762972.1100000003</v>
      </c>
    </row>
    <row r="8" spans="1:27" x14ac:dyDescent="0.2">
      <c r="A8" s="7" t="str">
        <f t="shared" si="0"/>
        <v>0442290</v>
      </c>
      <c r="B8" s="9" t="s">
        <v>6</v>
      </c>
      <c r="C8" s="8">
        <v>-455516</v>
      </c>
      <c r="D8" s="8"/>
      <c r="E8" s="8">
        <v>-82345</v>
      </c>
      <c r="F8" s="8"/>
      <c r="G8" s="8">
        <v>361242</v>
      </c>
      <c r="H8" s="8"/>
      <c r="I8" s="8">
        <v>-212536</v>
      </c>
      <c r="J8" s="8"/>
      <c r="K8" s="8">
        <v>236064</v>
      </c>
      <c r="L8" s="8"/>
      <c r="M8" s="8">
        <v>95170</v>
      </c>
      <c r="N8" s="8"/>
      <c r="O8" s="8">
        <v>4775</v>
      </c>
      <c r="P8" s="8"/>
      <c r="Q8" s="8">
        <v>351684</v>
      </c>
      <c r="R8" s="8"/>
      <c r="S8" s="8">
        <v>-338063</v>
      </c>
      <c r="T8" s="8"/>
      <c r="U8" s="8">
        <v>664914</v>
      </c>
      <c r="V8" s="8"/>
      <c r="W8" s="8">
        <v>202428</v>
      </c>
      <c r="X8" s="8"/>
      <c r="Y8" s="8">
        <v>225670</v>
      </c>
      <c r="AA8" s="10"/>
    </row>
    <row r="9" spans="1:27" x14ac:dyDescent="0.2">
      <c r="A9" s="7" t="str">
        <f t="shared" si="0"/>
        <v>0444000</v>
      </c>
      <c r="B9" s="5" t="s">
        <v>7</v>
      </c>
      <c r="C9" s="8">
        <v>142662.24</v>
      </c>
      <c r="D9" s="8"/>
      <c r="E9" s="8">
        <v>144013.82</v>
      </c>
      <c r="F9" s="8"/>
      <c r="G9" s="8">
        <v>137318.07</v>
      </c>
      <c r="H9" s="8"/>
      <c r="I9" s="8">
        <v>138853.72</v>
      </c>
      <c r="J9" s="8"/>
      <c r="K9" s="8">
        <v>137944.04</v>
      </c>
      <c r="L9" s="8"/>
      <c r="M9" s="8">
        <v>136827.03</v>
      </c>
      <c r="N9" s="8"/>
      <c r="O9" s="8">
        <v>139287.59</v>
      </c>
      <c r="P9" s="8"/>
      <c r="Q9" s="8">
        <v>135076.96</v>
      </c>
      <c r="R9" s="8"/>
      <c r="S9" s="8">
        <v>135550.51</v>
      </c>
      <c r="T9" s="8"/>
      <c r="U9" s="8">
        <v>131096.63</v>
      </c>
      <c r="V9" s="8"/>
      <c r="W9" s="8">
        <v>149004.54</v>
      </c>
      <c r="X9" s="8"/>
      <c r="Y9" s="8">
        <v>152800.48000000001</v>
      </c>
    </row>
    <row r="10" spans="1:27" x14ac:dyDescent="0.2">
      <c r="A10" s="7" t="str">
        <f t="shared" si="0"/>
        <v>0445000</v>
      </c>
      <c r="B10" s="5" t="s">
        <v>8</v>
      </c>
      <c r="C10" s="8">
        <v>572361.46</v>
      </c>
      <c r="D10" s="8"/>
      <c r="E10" s="8">
        <v>514756.23</v>
      </c>
      <c r="F10" s="8"/>
      <c r="G10" s="8">
        <v>542172.28</v>
      </c>
      <c r="H10" s="8"/>
      <c r="I10" s="8">
        <v>486800.11</v>
      </c>
      <c r="J10" s="8"/>
      <c r="K10" s="8">
        <v>461245.94</v>
      </c>
      <c r="L10" s="8"/>
      <c r="M10" s="8">
        <v>499271.77</v>
      </c>
      <c r="N10" s="8"/>
      <c r="O10" s="8">
        <v>925689.99</v>
      </c>
      <c r="P10" s="8"/>
      <c r="Q10" s="8">
        <v>1802169.5999999999</v>
      </c>
      <c r="R10" s="8"/>
      <c r="S10" s="8">
        <v>1936103.3599999999</v>
      </c>
      <c r="T10" s="8"/>
      <c r="U10" s="8">
        <v>1634788.8599999999</v>
      </c>
      <c r="V10" s="8"/>
      <c r="W10" s="8">
        <v>1859995.1099999999</v>
      </c>
      <c r="X10" s="8"/>
      <c r="Y10" s="8">
        <v>2063639.2799999998</v>
      </c>
    </row>
    <row r="11" spans="1:27" x14ac:dyDescent="0.2">
      <c r="A11" s="7" t="str">
        <f t="shared" si="0"/>
        <v>0445090</v>
      </c>
      <c r="B11" s="9" t="s">
        <v>9</v>
      </c>
      <c r="C11" s="8">
        <v>-189732</v>
      </c>
      <c r="D11" s="8"/>
      <c r="E11" s="8">
        <v>-11406</v>
      </c>
      <c r="F11" s="8"/>
      <c r="G11" s="8">
        <v>124236</v>
      </c>
      <c r="H11" s="8"/>
      <c r="I11" s="8">
        <v>-52732</v>
      </c>
      <c r="J11" s="8"/>
      <c r="K11" s="8">
        <v>86740</v>
      </c>
      <c r="L11" s="8"/>
      <c r="M11" s="8">
        <v>23092</v>
      </c>
      <c r="N11" s="8"/>
      <c r="O11" s="8">
        <v>17592</v>
      </c>
      <c r="P11" s="8"/>
      <c r="Q11" s="8">
        <v>142476</v>
      </c>
      <c r="R11" s="8"/>
      <c r="S11" s="8">
        <v>-155654</v>
      </c>
      <c r="T11" s="8"/>
      <c r="U11" s="8">
        <v>276678</v>
      </c>
      <c r="V11" s="8"/>
      <c r="W11" s="8">
        <v>90966</v>
      </c>
      <c r="X11" s="8"/>
      <c r="Y11" s="8">
        <v>42118</v>
      </c>
      <c r="AA11" s="10"/>
    </row>
    <row r="12" spans="1:27" x14ac:dyDescent="0.2">
      <c r="A12" s="7" t="str">
        <f t="shared" si="0"/>
        <v>0447150</v>
      </c>
      <c r="B12" s="5" t="s">
        <v>10</v>
      </c>
      <c r="C12" s="8">
        <v>1041652.65</v>
      </c>
      <c r="D12" s="8"/>
      <c r="E12" s="8">
        <v>1274062.97</v>
      </c>
      <c r="F12" s="8"/>
      <c r="G12" s="8">
        <v>741991.33</v>
      </c>
      <c r="H12" s="8"/>
      <c r="I12" s="8">
        <v>1349403.3</v>
      </c>
      <c r="J12" s="8"/>
      <c r="K12" s="8">
        <v>1609615.78</v>
      </c>
      <c r="L12" s="8"/>
      <c r="M12" s="8">
        <v>2737501.91</v>
      </c>
      <c r="N12" s="8"/>
      <c r="O12" s="8">
        <v>464440.57</v>
      </c>
      <c r="P12" s="8"/>
      <c r="Q12" s="8">
        <v>1101120.28</v>
      </c>
      <c r="R12" s="8"/>
      <c r="S12" s="8">
        <v>3628463.1500000004</v>
      </c>
      <c r="T12" s="8"/>
      <c r="U12" s="8">
        <v>68642.61</v>
      </c>
      <c r="V12" s="8"/>
      <c r="W12" s="8">
        <v>55396.2</v>
      </c>
      <c r="X12" s="8"/>
      <c r="Y12" s="8">
        <v>1450507.6500000001</v>
      </c>
    </row>
    <row r="13" spans="1:27" x14ac:dyDescent="0.2">
      <c r="A13" s="7" t="str">
        <f t="shared" si="0"/>
        <v>0448000</v>
      </c>
      <c r="B13" s="9" t="s">
        <v>11</v>
      </c>
      <c r="C13" s="8">
        <v>6359.26</v>
      </c>
      <c r="D13" s="8"/>
      <c r="E13" s="8">
        <v>5142.63</v>
      </c>
      <c r="F13" s="8"/>
      <c r="G13" s="8">
        <v>5147</v>
      </c>
      <c r="H13" s="8"/>
      <c r="I13" s="8">
        <v>3652.8</v>
      </c>
      <c r="J13" s="8"/>
      <c r="K13" s="8">
        <v>3242.52</v>
      </c>
      <c r="L13" s="8"/>
      <c r="M13" s="8">
        <v>2969.13</v>
      </c>
      <c r="N13" s="8"/>
      <c r="O13" s="8">
        <v>3475.4</v>
      </c>
      <c r="P13" s="8"/>
      <c r="Q13" s="8">
        <v>3537.74</v>
      </c>
      <c r="R13" s="8"/>
      <c r="S13" s="8">
        <v>3481.07</v>
      </c>
      <c r="T13" s="8"/>
      <c r="U13" s="8">
        <v>3942</v>
      </c>
      <c r="V13" s="8"/>
      <c r="W13" s="8">
        <v>2983.83</v>
      </c>
      <c r="X13" s="8"/>
      <c r="Y13" s="8">
        <v>9571.8799999999992</v>
      </c>
    </row>
    <row r="14" spans="1:27" x14ac:dyDescent="0.2">
      <c r="A14" s="7" t="str">
        <f t="shared" si="0"/>
        <v>0449100</v>
      </c>
      <c r="B14" s="5" t="s">
        <v>12</v>
      </c>
      <c r="C14" s="8">
        <v>247102.57</v>
      </c>
      <c r="D14" s="8"/>
      <c r="E14" s="8">
        <v>8211.64</v>
      </c>
      <c r="F14" s="8"/>
      <c r="G14" s="8">
        <v>221933.43</v>
      </c>
      <c r="H14" s="8"/>
      <c r="I14" s="8">
        <v>148828.76999999999</v>
      </c>
      <c r="J14" s="8"/>
      <c r="K14" s="8">
        <v>-133410.48000000001</v>
      </c>
      <c r="L14" s="8"/>
      <c r="M14" s="8">
        <v>-637156.48</v>
      </c>
      <c r="N14" s="8"/>
      <c r="O14" s="8">
        <v>303232.44</v>
      </c>
      <c r="P14" s="8"/>
      <c r="Q14" s="8">
        <v>-186984.37</v>
      </c>
      <c r="R14" s="8"/>
      <c r="S14" s="8">
        <v>443933.96</v>
      </c>
      <c r="T14" s="8"/>
      <c r="U14" s="8">
        <v>425346.18</v>
      </c>
      <c r="V14" s="8"/>
      <c r="W14" s="8">
        <v>-58805.22</v>
      </c>
      <c r="X14" s="8"/>
      <c r="Y14" s="8">
        <v>269085.03999999998</v>
      </c>
    </row>
    <row r="15" spans="1:27" x14ac:dyDescent="0.2">
      <c r="A15" s="7" t="str">
        <f t="shared" si="0"/>
        <v>0449111</v>
      </c>
      <c r="B15" s="5" t="s">
        <v>13</v>
      </c>
      <c r="C15" s="8">
        <v>9230</v>
      </c>
      <c r="D15" s="8"/>
      <c r="E15" s="8">
        <v>9230</v>
      </c>
      <c r="F15" s="8"/>
      <c r="G15" s="8">
        <v>9230</v>
      </c>
      <c r="H15" s="8"/>
      <c r="I15" s="8">
        <v>9230</v>
      </c>
      <c r="J15" s="8"/>
      <c r="K15" s="8">
        <v>9230</v>
      </c>
      <c r="L15" s="8"/>
      <c r="M15" s="8">
        <v>9230</v>
      </c>
      <c r="N15" s="8"/>
      <c r="O15" s="8">
        <v>9230</v>
      </c>
      <c r="P15" s="8"/>
      <c r="Q15" s="8">
        <v>9230</v>
      </c>
      <c r="R15" s="8"/>
      <c r="S15" s="8">
        <v>9230</v>
      </c>
      <c r="T15" s="8"/>
      <c r="U15" s="8">
        <v>9230</v>
      </c>
      <c r="V15" s="8"/>
      <c r="W15" s="8">
        <v>9230</v>
      </c>
      <c r="X15" s="8"/>
      <c r="Y15" s="8">
        <v>9230</v>
      </c>
    </row>
    <row r="16" spans="1:27" x14ac:dyDescent="0.2">
      <c r="A16" s="7" t="str">
        <f t="shared" si="0"/>
        <v>0450100</v>
      </c>
      <c r="B16" s="5" t="s">
        <v>14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0</v>
      </c>
      <c r="R16" s="8"/>
      <c r="S16" s="8">
        <v>0</v>
      </c>
      <c r="T16" s="8"/>
      <c r="U16" s="8">
        <v>0</v>
      </c>
      <c r="V16" s="8"/>
      <c r="W16" s="8">
        <v>0</v>
      </c>
      <c r="X16" s="8"/>
      <c r="Y16" s="8">
        <v>0</v>
      </c>
    </row>
    <row r="17" spans="1:25" x14ac:dyDescent="0.2">
      <c r="A17" s="7" t="str">
        <f t="shared" si="0"/>
        <v>0451100</v>
      </c>
      <c r="B17" s="5" t="s">
        <v>15</v>
      </c>
      <c r="C17" s="8">
        <v>20320.939999999999</v>
      </c>
      <c r="D17" s="8"/>
      <c r="E17" s="8">
        <v>18985.43</v>
      </c>
      <c r="F17" s="8"/>
      <c r="G17" s="8">
        <v>-1892.83</v>
      </c>
      <c r="H17" s="8"/>
      <c r="I17" s="8">
        <v>20406.41</v>
      </c>
      <c r="J17" s="8"/>
      <c r="K17" s="8">
        <v>18196.310000000001</v>
      </c>
      <c r="L17" s="8"/>
      <c r="M17" s="8">
        <v>7104.98</v>
      </c>
      <c r="N17" s="8"/>
      <c r="O17" s="8">
        <v>18805.03</v>
      </c>
      <c r="P17" s="8"/>
      <c r="Q17" s="8">
        <v>19778.43</v>
      </c>
      <c r="R17" s="8"/>
      <c r="S17" s="8">
        <v>15653.33</v>
      </c>
      <c r="T17" s="8"/>
      <c r="U17" s="8">
        <v>20581.259999999998</v>
      </c>
      <c r="V17" s="8"/>
      <c r="W17" s="8">
        <v>20408.55</v>
      </c>
      <c r="X17" s="8"/>
      <c r="Y17" s="8">
        <v>30241.64</v>
      </c>
    </row>
    <row r="18" spans="1:25" x14ac:dyDescent="0.2">
      <c r="A18" s="7" t="str">
        <f t="shared" si="0"/>
        <v>0454200</v>
      </c>
      <c r="B18" s="5" t="s">
        <v>16</v>
      </c>
      <c r="C18" s="8">
        <v>462588.68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0</v>
      </c>
      <c r="R18" s="8"/>
      <c r="S18" s="8">
        <v>0</v>
      </c>
      <c r="T18" s="8"/>
      <c r="U18" s="8">
        <v>0</v>
      </c>
      <c r="V18" s="8"/>
      <c r="W18" s="8">
        <v>0</v>
      </c>
      <c r="X18" s="8"/>
      <c r="Y18" s="8">
        <v>0</v>
      </c>
    </row>
    <row r="19" spans="1:25" x14ac:dyDescent="0.2">
      <c r="A19" s="7" t="str">
        <f t="shared" si="0"/>
        <v>0454300</v>
      </c>
      <c r="B19" s="5" t="s">
        <v>17</v>
      </c>
      <c r="C19" s="8">
        <v>270.14999999999998</v>
      </c>
      <c r="D19" s="8"/>
      <c r="E19" s="8">
        <v>270.14999999999998</v>
      </c>
      <c r="F19" s="8"/>
      <c r="G19" s="8">
        <v>270.14999999999998</v>
      </c>
      <c r="H19" s="8"/>
      <c r="I19" s="8">
        <v>270.14999999999998</v>
      </c>
      <c r="J19" s="8"/>
      <c r="K19" s="8">
        <v>270.14999999999998</v>
      </c>
      <c r="L19" s="8"/>
      <c r="M19" s="8">
        <v>270.14999999999998</v>
      </c>
      <c r="N19" s="8"/>
      <c r="O19" s="8">
        <v>270.14999999999998</v>
      </c>
      <c r="P19" s="8"/>
      <c r="Q19" s="8">
        <v>10245.81</v>
      </c>
      <c r="R19" s="8"/>
      <c r="S19" s="8">
        <v>270.14999999999998</v>
      </c>
      <c r="T19" s="8"/>
      <c r="U19" s="8">
        <v>282.76</v>
      </c>
      <c r="V19" s="8"/>
      <c r="W19" s="8">
        <v>280.95999999999998</v>
      </c>
      <c r="X19" s="8"/>
      <c r="Y19" s="8">
        <v>280.95999999999998</v>
      </c>
    </row>
    <row r="20" spans="1:25" x14ac:dyDescent="0.2">
      <c r="A20" s="7" t="str">
        <f t="shared" si="0"/>
        <v>0454400</v>
      </c>
      <c r="B20" s="5" t="s">
        <v>18</v>
      </c>
      <c r="C20" s="8">
        <v>85001.31</v>
      </c>
      <c r="D20" s="8"/>
      <c r="E20" s="8">
        <v>79604.789999999994</v>
      </c>
      <c r="F20" s="8"/>
      <c r="G20" s="8">
        <v>90501.27</v>
      </c>
      <c r="H20" s="8"/>
      <c r="I20" s="8">
        <v>85053.03</v>
      </c>
      <c r="J20" s="8"/>
      <c r="K20" s="8">
        <v>85053.03</v>
      </c>
      <c r="L20" s="8"/>
      <c r="M20" s="8">
        <v>91838.03</v>
      </c>
      <c r="N20" s="8"/>
      <c r="O20" s="8">
        <v>85715.73</v>
      </c>
      <c r="P20" s="8"/>
      <c r="Q20" s="8">
        <v>85335.73</v>
      </c>
      <c r="R20" s="8"/>
      <c r="S20" s="8">
        <v>85715.73</v>
      </c>
      <c r="T20" s="8"/>
      <c r="U20" s="8">
        <v>85335.73</v>
      </c>
      <c r="V20" s="8"/>
      <c r="W20" s="8">
        <v>98905.73</v>
      </c>
      <c r="X20" s="8"/>
      <c r="Y20" s="8">
        <v>87835.73</v>
      </c>
    </row>
    <row r="21" spans="1:25" x14ac:dyDescent="0.2">
      <c r="A21" s="7" t="str">
        <f t="shared" si="0"/>
        <v>0456025</v>
      </c>
      <c r="B21" s="11" t="s">
        <v>19</v>
      </c>
      <c r="C21" s="8">
        <v>27803.66</v>
      </c>
      <c r="D21" s="8"/>
      <c r="E21" s="8">
        <v>399030.56</v>
      </c>
      <c r="F21" s="8"/>
      <c r="G21" s="8">
        <v>59088.87</v>
      </c>
      <c r="H21" s="8"/>
      <c r="I21" s="8">
        <v>256011.57</v>
      </c>
      <c r="J21" s="8"/>
      <c r="K21" s="8">
        <v>198018.07</v>
      </c>
      <c r="L21" s="8"/>
      <c r="M21" s="8">
        <v>227296.19</v>
      </c>
      <c r="N21" s="8"/>
      <c r="O21" s="8">
        <v>425371.16</v>
      </c>
      <c r="P21" s="8"/>
      <c r="Q21" s="8">
        <v>517004.75</v>
      </c>
      <c r="R21" s="8"/>
      <c r="S21" s="8">
        <v>101895.16</v>
      </c>
      <c r="T21" s="8"/>
      <c r="U21" s="8">
        <v>213712.41</v>
      </c>
      <c r="V21" s="8"/>
      <c r="W21" s="8">
        <v>357397.2</v>
      </c>
      <c r="X21" s="8"/>
      <c r="Y21" s="8">
        <v>202349.36</v>
      </c>
    </row>
    <row r="22" spans="1:25" x14ac:dyDescent="0.2">
      <c r="A22" s="7" t="str">
        <f t="shared" si="0"/>
        <v>0456040</v>
      </c>
      <c r="B22" s="5" t="s">
        <v>20</v>
      </c>
      <c r="C22" s="8">
        <v>50.02</v>
      </c>
      <c r="D22" s="8"/>
      <c r="E22" s="8">
        <v>49.98</v>
      </c>
      <c r="F22" s="8"/>
      <c r="G22" s="8">
        <v>50.02</v>
      </c>
      <c r="H22" s="8"/>
      <c r="I22" s="8">
        <v>50</v>
      </c>
      <c r="J22" s="8"/>
      <c r="K22" s="8">
        <v>50</v>
      </c>
      <c r="L22" s="8"/>
      <c r="M22" s="8">
        <v>49.98</v>
      </c>
      <c r="N22" s="8"/>
      <c r="O22" s="8">
        <v>50.02</v>
      </c>
      <c r="P22" s="8"/>
      <c r="Q22" s="8">
        <v>50</v>
      </c>
      <c r="R22" s="8"/>
      <c r="S22" s="8">
        <v>50.02</v>
      </c>
      <c r="T22" s="8"/>
      <c r="U22" s="8">
        <v>49.98</v>
      </c>
      <c r="V22" s="8"/>
      <c r="W22" s="8">
        <v>49.99</v>
      </c>
      <c r="X22" s="8"/>
      <c r="Y22" s="8">
        <v>49.99</v>
      </c>
    </row>
    <row r="23" spans="1:25" x14ac:dyDescent="0.2">
      <c r="A23" s="7" t="str">
        <f t="shared" si="0"/>
        <v>0456075</v>
      </c>
      <c r="B23" s="5" t="s">
        <v>21</v>
      </c>
      <c r="C23" s="8">
        <v>80</v>
      </c>
      <c r="D23" s="8"/>
      <c r="E23" s="8">
        <v>80</v>
      </c>
      <c r="F23" s="8"/>
      <c r="G23" s="8">
        <v>80</v>
      </c>
      <c r="H23" s="8"/>
      <c r="I23" s="8">
        <v>80</v>
      </c>
      <c r="J23" s="8"/>
      <c r="K23" s="8">
        <v>80</v>
      </c>
      <c r="L23" s="8"/>
      <c r="M23" s="8">
        <v>80</v>
      </c>
      <c r="N23" s="8"/>
      <c r="O23" s="8">
        <v>80</v>
      </c>
      <c r="P23" s="8"/>
      <c r="Q23" s="8">
        <v>80</v>
      </c>
      <c r="R23" s="8"/>
      <c r="S23" s="8">
        <v>80</v>
      </c>
      <c r="T23" s="8"/>
      <c r="U23" s="8">
        <v>80</v>
      </c>
      <c r="V23" s="8"/>
      <c r="W23" s="8">
        <v>80</v>
      </c>
      <c r="X23" s="8"/>
      <c r="Y23" s="8">
        <v>80</v>
      </c>
    </row>
    <row r="24" spans="1:25" x14ac:dyDescent="0.2">
      <c r="A24" s="7" t="str">
        <f t="shared" si="0"/>
        <v>0456100</v>
      </c>
      <c r="B24" s="5" t="s">
        <v>22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653.64</v>
      </c>
      <c r="L24" s="8"/>
      <c r="M24" s="8">
        <v>0</v>
      </c>
      <c r="N24" s="8"/>
      <c r="O24" s="8">
        <v>0</v>
      </c>
      <c r="P24" s="8"/>
      <c r="Q24" s="8">
        <v>0</v>
      </c>
      <c r="R24" s="8"/>
      <c r="S24" s="8">
        <v>0</v>
      </c>
      <c r="T24" s="8"/>
      <c r="U24" s="8">
        <v>0</v>
      </c>
      <c r="V24" s="8"/>
      <c r="W24" s="8">
        <v>0</v>
      </c>
      <c r="X24" s="8"/>
      <c r="Y24" s="8">
        <v>0</v>
      </c>
    </row>
    <row r="25" spans="1:25" x14ac:dyDescent="0.2">
      <c r="A25" s="7" t="str">
        <f t="shared" si="0"/>
        <v>0456110</v>
      </c>
      <c r="B25" s="5" t="s">
        <v>23</v>
      </c>
      <c r="C25" s="8">
        <v>5808.38</v>
      </c>
      <c r="D25" s="8"/>
      <c r="E25" s="8">
        <v>9219.49</v>
      </c>
      <c r="F25" s="8"/>
      <c r="G25" s="8">
        <v>7235.48</v>
      </c>
      <c r="H25" s="8"/>
      <c r="I25" s="8">
        <v>5913.27</v>
      </c>
      <c r="J25" s="8"/>
      <c r="K25" s="8">
        <v>10009.530000000001</v>
      </c>
      <c r="L25" s="8"/>
      <c r="M25" s="8">
        <v>5409.45</v>
      </c>
      <c r="N25" s="8"/>
      <c r="O25" s="8">
        <v>9665.23</v>
      </c>
      <c r="P25" s="8"/>
      <c r="Q25" s="8">
        <v>13239.78</v>
      </c>
      <c r="R25" s="8"/>
      <c r="S25" s="8">
        <v>16001.02</v>
      </c>
      <c r="T25" s="8"/>
      <c r="U25" s="8">
        <v>7419.47</v>
      </c>
      <c r="V25" s="8"/>
      <c r="W25" s="8">
        <v>9935.7199999999993</v>
      </c>
      <c r="X25" s="8"/>
      <c r="Y25" s="8">
        <v>10153.34</v>
      </c>
    </row>
    <row r="26" spans="1:25" x14ac:dyDescent="0.2">
      <c r="A26" s="7"/>
      <c r="B26" s="5" t="s">
        <v>24</v>
      </c>
      <c r="C26" s="8">
        <v>-37496.44</v>
      </c>
      <c r="D26" s="8"/>
      <c r="E26" s="8">
        <v>338661.46</v>
      </c>
      <c r="F26" s="8"/>
      <c r="G26" s="8">
        <v>824911.42</v>
      </c>
      <c r="H26" s="8"/>
      <c r="I26" s="8">
        <v>210971.69</v>
      </c>
      <c r="J26" s="8"/>
      <c r="K26" s="8">
        <v>383014.88</v>
      </c>
      <c r="L26" s="8"/>
      <c r="M26" s="8">
        <v>191981.13</v>
      </c>
      <c r="N26" s="8"/>
      <c r="O26" s="8">
        <v>291645.14</v>
      </c>
      <c r="P26" s="8"/>
      <c r="Q26" s="8">
        <v>191388.48</v>
      </c>
      <c r="R26" s="8"/>
      <c r="S26" s="8">
        <v>99580.74</v>
      </c>
      <c r="T26" s="8"/>
      <c r="U26" s="8">
        <v>90060.63</v>
      </c>
      <c r="V26" s="8"/>
      <c r="W26" s="8">
        <v>99528.6</v>
      </c>
      <c r="X26" s="8"/>
      <c r="Y26" s="8">
        <v>48296.08</v>
      </c>
    </row>
    <row r="27" spans="1:25" x14ac:dyDescent="0.2">
      <c r="A27" s="7"/>
      <c r="B27" s="5" t="s">
        <v>25</v>
      </c>
      <c r="C27" s="8">
        <v>5000</v>
      </c>
      <c r="D27" s="8"/>
      <c r="E27" s="8">
        <v>10000</v>
      </c>
      <c r="F27" s="8"/>
      <c r="G27" s="8">
        <v>0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0</v>
      </c>
      <c r="R27" s="8"/>
      <c r="S27" s="8">
        <v>0</v>
      </c>
      <c r="T27" s="8"/>
      <c r="U27" s="8">
        <v>0</v>
      </c>
      <c r="V27" s="8"/>
      <c r="W27" s="8">
        <v>0</v>
      </c>
      <c r="X27" s="8"/>
      <c r="Y27" s="8">
        <v>0</v>
      </c>
    </row>
    <row r="28" spans="1:25" x14ac:dyDescent="0.2">
      <c r="A28" s="7"/>
      <c r="B28" s="5" t="s">
        <v>26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-31592.94</v>
      </c>
      <c r="L28" s="8"/>
      <c r="M28" s="8">
        <v>0</v>
      </c>
      <c r="N28" s="8"/>
      <c r="O28" s="8">
        <v>0</v>
      </c>
      <c r="P28" s="8"/>
      <c r="Q28" s="8">
        <v>0</v>
      </c>
      <c r="R28" s="8"/>
      <c r="S28" s="8">
        <v>0</v>
      </c>
      <c r="T28" s="8"/>
      <c r="U28" s="8">
        <v>0</v>
      </c>
      <c r="V28" s="8"/>
      <c r="W28" s="8">
        <v>0</v>
      </c>
      <c r="X28" s="8"/>
      <c r="Y28" s="8">
        <v>0</v>
      </c>
    </row>
    <row r="29" spans="1:25" x14ac:dyDescent="0.2">
      <c r="A29" s="7"/>
      <c r="B29" s="5" t="s">
        <v>27</v>
      </c>
      <c r="C29" s="8">
        <v>4598.1000000000004</v>
      </c>
      <c r="D29" s="8"/>
      <c r="E29" s="8">
        <v>4077.45</v>
      </c>
      <c r="F29" s="8"/>
      <c r="G29" s="8">
        <v>4307.55</v>
      </c>
      <c r="H29" s="8"/>
      <c r="I29" s="8">
        <v>3506.1</v>
      </c>
      <c r="J29" s="8"/>
      <c r="K29" s="8">
        <v>3636.1</v>
      </c>
      <c r="L29" s="8"/>
      <c r="M29" s="8">
        <v>4284.1499999999996</v>
      </c>
      <c r="N29" s="8"/>
      <c r="O29" s="8">
        <v>4965.3500000000004</v>
      </c>
      <c r="P29" s="8"/>
      <c r="Q29" s="8">
        <v>4788.55</v>
      </c>
      <c r="R29" s="8"/>
      <c r="S29" s="8">
        <v>5242.9</v>
      </c>
      <c r="T29" s="8"/>
      <c r="U29" s="8">
        <v>4529.8500000000004</v>
      </c>
      <c r="V29" s="8"/>
      <c r="W29" s="8">
        <v>3513.25</v>
      </c>
      <c r="X29" s="8"/>
      <c r="Y29" s="8">
        <v>4436.8999999999996</v>
      </c>
    </row>
    <row r="30" spans="1:25" x14ac:dyDescent="0.2">
      <c r="A30" s="7"/>
      <c r="B30" s="5" t="s">
        <v>28</v>
      </c>
      <c r="C30" s="8">
        <v>15736</v>
      </c>
      <c r="D30" s="8"/>
      <c r="E30" s="8">
        <v>15920.48</v>
      </c>
      <c r="F30" s="8"/>
      <c r="G30" s="8">
        <v>15426.63</v>
      </c>
      <c r="H30" s="8"/>
      <c r="I30" s="8">
        <v>13775.22</v>
      </c>
      <c r="J30" s="8"/>
      <c r="K30" s="8">
        <v>23882.44</v>
      </c>
      <c r="L30" s="8"/>
      <c r="M30" s="8">
        <v>8611.86</v>
      </c>
      <c r="N30" s="8"/>
      <c r="O30" s="8">
        <v>23530.46</v>
      </c>
      <c r="P30" s="8"/>
      <c r="Q30" s="8">
        <v>25432.28</v>
      </c>
      <c r="R30" s="8"/>
      <c r="S30" s="8">
        <v>26202.16</v>
      </c>
      <c r="T30" s="8"/>
      <c r="U30" s="8">
        <v>21390.77</v>
      </c>
      <c r="V30" s="8"/>
      <c r="W30" s="8">
        <v>19675.38</v>
      </c>
      <c r="X30" s="8"/>
      <c r="Y30" s="8">
        <v>19642.3</v>
      </c>
    </row>
    <row r="31" spans="1:25" x14ac:dyDescent="0.2">
      <c r="A31" s="7"/>
      <c r="B31" s="5" t="s">
        <v>29</v>
      </c>
      <c r="C31" s="8">
        <v>156915.15</v>
      </c>
      <c r="D31" s="8"/>
      <c r="E31" s="8">
        <v>156260.62</v>
      </c>
      <c r="F31" s="8"/>
      <c r="G31" s="8">
        <v>157325.84</v>
      </c>
      <c r="H31" s="8"/>
      <c r="I31" s="8">
        <v>156925.48000000001</v>
      </c>
      <c r="J31" s="8"/>
      <c r="K31" s="8">
        <v>313289.84999999998</v>
      </c>
      <c r="L31" s="8"/>
      <c r="M31" s="8">
        <v>284052.78999999998</v>
      </c>
      <c r="N31" s="8"/>
      <c r="O31" s="8">
        <v>282875.95</v>
      </c>
      <c r="P31" s="8"/>
      <c r="Q31" s="8">
        <v>155975.28</v>
      </c>
      <c r="R31" s="8"/>
      <c r="S31" s="8">
        <v>159173.07</v>
      </c>
      <c r="T31" s="8"/>
      <c r="U31" s="8">
        <v>-93856.35</v>
      </c>
      <c r="V31" s="8"/>
      <c r="W31" s="8">
        <v>159903.91</v>
      </c>
      <c r="X31" s="8"/>
      <c r="Y31" s="8">
        <v>314186.87</v>
      </c>
    </row>
    <row r="32" spans="1:25" x14ac:dyDescent="0.2">
      <c r="A32" s="7" t="str">
        <f t="shared" si="0"/>
        <v>0480000</v>
      </c>
      <c r="B32" s="5" t="s">
        <v>30</v>
      </c>
      <c r="C32" s="12">
        <v>12781880.9</v>
      </c>
      <c r="D32" s="12"/>
      <c r="E32" s="12">
        <v>12701058.720000001</v>
      </c>
      <c r="F32" s="12"/>
      <c r="G32" s="12">
        <v>9335367.7899999991</v>
      </c>
      <c r="H32" s="12"/>
      <c r="I32" s="12">
        <v>5533670.5800000001</v>
      </c>
      <c r="J32" s="12"/>
      <c r="K32" s="12">
        <v>3914466.7899999996</v>
      </c>
      <c r="L32" s="12"/>
      <c r="M32" s="12">
        <v>2969035.52</v>
      </c>
      <c r="N32" s="12"/>
      <c r="O32" s="12">
        <v>2494105.86</v>
      </c>
      <c r="P32" s="12"/>
      <c r="Q32" s="12">
        <v>2411216.5299999998</v>
      </c>
      <c r="R32" s="12"/>
      <c r="S32" s="12">
        <v>2565072.2799999998</v>
      </c>
      <c r="T32" s="12"/>
      <c r="U32" s="12">
        <v>2720749.18</v>
      </c>
      <c r="V32" s="12"/>
      <c r="W32" s="12">
        <v>5617771.8300000001</v>
      </c>
      <c r="X32" s="12"/>
      <c r="Y32" s="12">
        <v>12595730.289999999</v>
      </c>
    </row>
    <row r="33" spans="1:27" x14ac:dyDescent="0.2">
      <c r="A33" s="7" t="str">
        <f t="shared" si="0"/>
        <v>0480990</v>
      </c>
      <c r="B33" s="9" t="s">
        <v>31</v>
      </c>
      <c r="C33" s="12">
        <v>-899242</v>
      </c>
      <c r="D33" s="12"/>
      <c r="E33" s="12">
        <v>-683202</v>
      </c>
      <c r="F33" s="12"/>
      <c r="G33" s="12">
        <v>-1612984.0000000002</v>
      </c>
      <c r="H33" s="12"/>
      <c r="I33" s="12">
        <v>-488831</v>
      </c>
      <c r="J33" s="12"/>
      <c r="K33" s="12">
        <v>-783238</v>
      </c>
      <c r="L33" s="12"/>
      <c r="M33" s="12">
        <v>-131379</v>
      </c>
      <c r="N33" s="12"/>
      <c r="O33" s="12">
        <v>14558</v>
      </c>
      <c r="P33" s="12"/>
      <c r="Q33" s="12">
        <v>112506</v>
      </c>
      <c r="R33" s="12"/>
      <c r="S33" s="12">
        <v>-22064</v>
      </c>
      <c r="T33" s="12"/>
      <c r="U33" s="12">
        <v>745345</v>
      </c>
      <c r="V33" s="12"/>
      <c r="W33" s="12">
        <v>2386409</v>
      </c>
      <c r="X33" s="12"/>
      <c r="Y33" s="12">
        <v>1029858</v>
      </c>
      <c r="AA33" s="10"/>
    </row>
    <row r="34" spans="1:27" x14ac:dyDescent="0.2">
      <c r="A34" s="7" t="str">
        <f t="shared" si="0"/>
        <v>0481000</v>
      </c>
      <c r="B34" s="5" t="s">
        <v>32</v>
      </c>
      <c r="C34" s="12">
        <v>347799.16</v>
      </c>
      <c r="D34" s="12"/>
      <c r="E34" s="12">
        <v>349929.15</v>
      </c>
      <c r="F34" s="12"/>
      <c r="G34" s="12">
        <v>255243.12</v>
      </c>
      <c r="H34" s="12"/>
      <c r="I34" s="12">
        <v>162997.74</v>
      </c>
      <c r="J34" s="12"/>
      <c r="K34" s="12">
        <v>79031.5</v>
      </c>
      <c r="L34" s="12"/>
      <c r="M34" s="12">
        <v>61169.84</v>
      </c>
      <c r="N34" s="12"/>
      <c r="O34" s="12">
        <v>62211.88</v>
      </c>
      <c r="P34" s="12"/>
      <c r="Q34" s="12">
        <v>60416.38</v>
      </c>
      <c r="R34" s="12"/>
      <c r="S34" s="12">
        <v>61849.68</v>
      </c>
      <c r="T34" s="12"/>
      <c r="U34" s="12">
        <v>62791.82</v>
      </c>
      <c r="V34" s="12"/>
      <c r="W34" s="12">
        <v>136647.1</v>
      </c>
      <c r="X34" s="12"/>
      <c r="Y34" s="12">
        <v>343430.44</v>
      </c>
    </row>
    <row r="35" spans="1:27" x14ac:dyDescent="0.2">
      <c r="A35" s="7" t="str">
        <f t="shared" si="0"/>
        <v>0481090</v>
      </c>
      <c r="B35" s="9" t="s">
        <v>33</v>
      </c>
      <c r="C35" s="12">
        <v>-24021</v>
      </c>
      <c r="D35" s="12"/>
      <c r="E35" s="12">
        <v>-8648</v>
      </c>
      <c r="F35" s="12"/>
      <c r="G35" s="12">
        <v>-10368</v>
      </c>
      <c r="H35" s="12"/>
      <c r="I35" s="12">
        <v>-9175</v>
      </c>
      <c r="J35" s="12"/>
      <c r="K35" s="12">
        <v>-3306</v>
      </c>
      <c r="L35" s="12"/>
      <c r="M35" s="12">
        <v>-2235</v>
      </c>
      <c r="N35" s="12"/>
      <c r="O35" s="12">
        <v>393</v>
      </c>
      <c r="P35" s="12"/>
      <c r="Q35" s="12">
        <v>9876</v>
      </c>
      <c r="R35" s="12"/>
      <c r="S35" s="12">
        <v>-1761</v>
      </c>
      <c r="T35" s="12"/>
      <c r="U35" s="12">
        <v>17621</v>
      </c>
      <c r="V35" s="12"/>
      <c r="W35" s="12">
        <v>68395</v>
      </c>
      <c r="X35" s="12"/>
      <c r="Y35" s="12">
        <v>-20416</v>
      </c>
      <c r="AA35" s="10"/>
    </row>
    <row r="36" spans="1:27" x14ac:dyDescent="0.2">
      <c r="A36" s="7" t="str">
        <f t="shared" si="0"/>
        <v>0481200</v>
      </c>
      <c r="B36" s="5" t="s">
        <v>34</v>
      </c>
      <c r="C36" s="12">
        <v>4854582.1800000006</v>
      </c>
      <c r="D36" s="12"/>
      <c r="E36" s="12">
        <v>4863356.97</v>
      </c>
      <c r="F36" s="12"/>
      <c r="G36" s="12">
        <v>3856693.61</v>
      </c>
      <c r="H36" s="12"/>
      <c r="I36" s="12">
        <v>2070898.68</v>
      </c>
      <c r="J36" s="12"/>
      <c r="K36" s="12">
        <v>1453568.7599999998</v>
      </c>
      <c r="L36" s="12"/>
      <c r="M36" s="12">
        <v>1057390.3899999999</v>
      </c>
      <c r="N36" s="12"/>
      <c r="O36" s="12">
        <v>860233.8</v>
      </c>
      <c r="P36" s="12"/>
      <c r="Q36" s="12">
        <v>828480.54</v>
      </c>
      <c r="R36" s="12"/>
      <c r="S36" s="12">
        <v>938883.78</v>
      </c>
      <c r="T36" s="12"/>
      <c r="U36" s="12">
        <v>1012840.17</v>
      </c>
      <c r="V36" s="12"/>
      <c r="W36" s="12">
        <v>2116885.6599999997</v>
      </c>
      <c r="X36" s="12"/>
      <c r="Y36" s="12">
        <v>4981882.6599999992</v>
      </c>
    </row>
    <row r="37" spans="1:27" x14ac:dyDescent="0.2">
      <c r="A37" s="7" t="str">
        <f t="shared" si="0"/>
        <v>0481290</v>
      </c>
      <c r="B37" s="9" t="s">
        <v>35</v>
      </c>
      <c r="C37" s="12">
        <v>-359140</v>
      </c>
      <c r="D37" s="12"/>
      <c r="E37" s="12">
        <v>-188131</v>
      </c>
      <c r="F37" s="12"/>
      <c r="G37" s="12">
        <v>-449272</v>
      </c>
      <c r="H37" s="12"/>
      <c r="I37" s="12">
        <v>-280804</v>
      </c>
      <c r="J37" s="12"/>
      <c r="K37" s="12">
        <v>-144667</v>
      </c>
      <c r="L37" s="12"/>
      <c r="M37" s="12">
        <v>-100108</v>
      </c>
      <c r="N37" s="12"/>
      <c r="O37" s="12">
        <v>5791</v>
      </c>
      <c r="P37" s="12"/>
      <c r="Q37" s="12">
        <v>50042</v>
      </c>
      <c r="R37" s="12"/>
      <c r="S37" s="12">
        <v>-3762</v>
      </c>
      <c r="T37" s="12"/>
      <c r="U37" s="12">
        <v>283690</v>
      </c>
      <c r="V37" s="12"/>
      <c r="W37" s="12">
        <v>1207162</v>
      </c>
      <c r="X37" s="12"/>
      <c r="Y37" s="12">
        <v>90236</v>
      </c>
      <c r="AA37" s="10"/>
    </row>
    <row r="38" spans="1:27" x14ac:dyDescent="0.2">
      <c r="A38" s="7" t="str">
        <f t="shared" si="0"/>
        <v>0482000</v>
      </c>
      <c r="B38" s="5" t="s">
        <v>36</v>
      </c>
      <c r="C38" s="12">
        <v>122938.43</v>
      </c>
      <c r="D38" s="12"/>
      <c r="E38" s="12">
        <v>116381.62</v>
      </c>
      <c r="F38" s="12"/>
      <c r="G38" s="12">
        <v>91303.69</v>
      </c>
      <c r="H38" s="12"/>
      <c r="I38" s="12">
        <v>51701</v>
      </c>
      <c r="J38" s="12"/>
      <c r="K38" s="12">
        <v>27386.39</v>
      </c>
      <c r="L38" s="12"/>
      <c r="M38" s="12">
        <v>16902.98</v>
      </c>
      <c r="N38" s="12"/>
      <c r="O38" s="12">
        <v>26688.98</v>
      </c>
      <c r="P38" s="12"/>
      <c r="Q38" s="12">
        <v>49848.160000000003</v>
      </c>
      <c r="R38" s="12"/>
      <c r="S38" s="12">
        <v>55199.54</v>
      </c>
      <c r="T38" s="12"/>
      <c r="U38" s="12">
        <v>68279.070000000007</v>
      </c>
      <c r="V38" s="12"/>
      <c r="W38" s="12">
        <v>165288.82999999999</v>
      </c>
      <c r="X38" s="12"/>
      <c r="Y38" s="12">
        <v>395487.47</v>
      </c>
    </row>
    <row r="39" spans="1:27" x14ac:dyDescent="0.2">
      <c r="A39" s="7" t="str">
        <f t="shared" si="0"/>
        <v>0482090</v>
      </c>
      <c r="B39" s="9" t="s">
        <v>37</v>
      </c>
      <c r="C39" s="12">
        <v>-43796</v>
      </c>
      <c r="D39" s="12"/>
      <c r="E39" s="12">
        <v>-24281</v>
      </c>
      <c r="F39" s="12"/>
      <c r="G39" s="12">
        <v>-22903</v>
      </c>
      <c r="H39" s="12"/>
      <c r="I39" s="12">
        <v>-25795</v>
      </c>
      <c r="J39" s="12"/>
      <c r="K39" s="12">
        <v>-4876</v>
      </c>
      <c r="L39" s="12"/>
      <c r="M39" s="12">
        <v>-6109</v>
      </c>
      <c r="N39" s="12"/>
      <c r="O39" s="12">
        <v>-106</v>
      </c>
      <c r="P39" s="12"/>
      <c r="Q39" s="12">
        <v>5740</v>
      </c>
      <c r="R39" s="12"/>
      <c r="S39" s="12">
        <v>-736</v>
      </c>
      <c r="T39" s="12"/>
      <c r="U39" s="12">
        <v>17344</v>
      </c>
      <c r="V39" s="12"/>
      <c r="W39" s="12">
        <v>99012</v>
      </c>
      <c r="X39" s="12"/>
      <c r="Y39" s="12">
        <v>-25083</v>
      </c>
      <c r="AA39" s="10"/>
    </row>
    <row r="40" spans="1:27" x14ac:dyDescent="0.2">
      <c r="A40" s="7" t="str">
        <f t="shared" si="0"/>
        <v>0484000</v>
      </c>
      <c r="B40" s="9" t="s">
        <v>38</v>
      </c>
      <c r="C40" s="12">
        <v>6122.11</v>
      </c>
      <c r="D40" s="12"/>
      <c r="E40" s="12">
        <v>5671.57</v>
      </c>
      <c r="F40" s="12"/>
      <c r="G40" s="12">
        <v>6665.98</v>
      </c>
      <c r="H40" s="12"/>
      <c r="I40" s="12">
        <v>3322.83</v>
      </c>
      <c r="J40" s="12"/>
      <c r="K40" s="12">
        <v>1929.6</v>
      </c>
      <c r="L40" s="12"/>
      <c r="M40" s="12">
        <v>660.64</v>
      </c>
      <c r="N40" s="12"/>
      <c r="O40" s="12">
        <v>203.64</v>
      </c>
      <c r="P40" s="12"/>
      <c r="Q40" s="12">
        <v>36.369999999999997</v>
      </c>
      <c r="R40" s="12"/>
      <c r="S40" s="12">
        <v>29.09</v>
      </c>
      <c r="T40" s="12"/>
      <c r="U40" s="12">
        <v>40.86</v>
      </c>
      <c r="V40" s="12"/>
      <c r="W40" s="12">
        <v>236.96</v>
      </c>
      <c r="X40" s="12"/>
      <c r="Y40" s="12">
        <v>2418.62</v>
      </c>
    </row>
    <row r="41" spans="1:27" x14ac:dyDescent="0.2">
      <c r="A41" s="7" t="str">
        <f t="shared" si="0"/>
        <v>0487001</v>
      </c>
      <c r="B41" s="5" t="s">
        <v>39</v>
      </c>
      <c r="C41" s="12">
        <v>0</v>
      </c>
      <c r="D41" s="12"/>
      <c r="E41" s="12">
        <v>2.99</v>
      </c>
      <c r="F41" s="12"/>
      <c r="G41" s="12">
        <v>-2.99</v>
      </c>
      <c r="H41" s="12"/>
      <c r="I41" s="12">
        <v>0</v>
      </c>
      <c r="J41" s="12"/>
      <c r="K41" s="12">
        <v>0</v>
      </c>
      <c r="L41" s="12"/>
      <c r="M41" s="12">
        <v>0</v>
      </c>
      <c r="N41" s="12"/>
      <c r="O41" s="12">
        <v>0</v>
      </c>
      <c r="P41" s="12"/>
      <c r="Q41" s="12">
        <v>0</v>
      </c>
      <c r="R41" s="12"/>
      <c r="S41" s="12">
        <v>0</v>
      </c>
      <c r="T41" s="12"/>
      <c r="U41" s="12">
        <v>0</v>
      </c>
      <c r="V41" s="12"/>
      <c r="W41" s="12">
        <v>0</v>
      </c>
      <c r="X41" s="12"/>
      <c r="Y41" s="12">
        <v>0</v>
      </c>
    </row>
    <row r="42" spans="1:27" x14ac:dyDescent="0.2">
      <c r="A42" s="7" t="str">
        <f t="shared" si="0"/>
        <v>0488000</v>
      </c>
      <c r="B42" s="5" t="s">
        <v>40</v>
      </c>
      <c r="C42" s="12">
        <v>2089.42</v>
      </c>
      <c r="D42" s="12"/>
      <c r="E42" s="12">
        <v>1513.38</v>
      </c>
      <c r="F42" s="12"/>
      <c r="G42" s="12">
        <v>3064.26</v>
      </c>
      <c r="H42" s="12"/>
      <c r="I42" s="12">
        <v>2905.54</v>
      </c>
      <c r="J42" s="12"/>
      <c r="K42" s="12">
        <v>1234.3800000000001</v>
      </c>
      <c r="L42" s="12"/>
      <c r="M42" s="12">
        <v>1469.12</v>
      </c>
      <c r="N42" s="12"/>
      <c r="O42" s="12">
        <v>1871.72</v>
      </c>
      <c r="P42" s="12"/>
      <c r="Q42" s="12">
        <v>1602.76</v>
      </c>
      <c r="R42" s="12"/>
      <c r="S42" s="12">
        <v>1585.94</v>
      </c>
      <c r="T42" s="12"/>
      <c r="U42" s="12">
        <v>2202.3200000000002</v>
      </c>
      <c r="V42" s="12"/>
      <c r="W42" s="12">
        <v>3648.5</v>
      </c>
      <c r="X42" s="12"/>
      <c r="Y42" s="12">
        <v>2160.19</v>
      </c>
    </row>
    <row r="43" spans="1:27" x14ac:dyDescent="0.2">
      <c r="A43" s="7" t="str">
        <f t="shared" si="0"/>
        <v>0488100</v>
      </c>
      <c r="B43" s="9" t="s">
        <v>41</v>
      </c>
      <c r="C43" s="12">
        <v>70641</v>
      </c>
      <c r="D43" s="12"/>
      <c r="E43" s="12">
        <v>70641</v>
      </c>
      <c r="F43" s="12"/>
      <c r="G43" s="12">
        <v>76883</v>
      </c>
      <c r="H43" s="12"/>
      <c r="I43" s="12">
        <v>70641</v>
      </c>
      <c r="J43" s="12"/>
      <c r="K43" s="12">
        <v>70641</v>
      </c>
      <c r="L43" s="12"/>
      <c r="M43" s="12">
        <v>70641</v>
      </c>
      <c r="N43" s="12"/>
      <c r="O43" s="12">
        <v>70641</v>
      </c>
      <c r="P43" s="12"/>
      <c r="Q43" s="12">
        <v>70641</v>
      </c>
      <c r="R43" s="12"/>
      <c r="S43" s="12">
        <v>70641</v>
      </c>
      <c r="T43" s="12"/>
      <c r="U43" s="12">
        <v>70641</v>
      </c>
      <c r="V43" s="12"/>
      <c r="W43" s="12">
        <v>70641</v>
      </c>
      <c r="X43" s="12"/>
      <c r="Y43" s="12">
        <v>146925</v>
      </c>
    </row>
    <row r="44" spans="1:27" x14ac:dyDescent="0.2">
      <c r="A44" s="7" t="str">
        <f t="shared" si="0"/>
        <v>0489000</v>
      </c>
      <c r="B44" s="5" t="s">
        <v>42</v>
      </c>
      <c r="C44" s="12">
        <v>113694.31</v>
      </c>
      <c r="D44" s="12"/>
      <c r="E44" s="12">
        <v>97454.74</v>
      </c>
      <c r="F44" s="12"/>
      <c r="G44" s="12">
        <v>94898.02</v>
      </c>
      <c r="H44" s="12"/>
      <c r="I44" s="12">
        <v>96864.52</v>
      </c>
      <c r="J44" s="12"/>
      <c r="K44" s="12">
        <v>103362.2</v>
      </c>
      <c r="L44" s="12"/>
      <c r="M44" s="12">
        <v>106591.85</v>
      </c>
      <c r="N44" s="12"/>
      <c r="O44" s="12">
        <v>114690.06</v>
      </c>
      <c r="P44" s="12"/>
      <c r="Q44" s="12">
        <v>109484.73</v>
      </c>
      <c r="R44" s="12"/>
      <c r="S44" s="12">
        <v>103533.96</v>
      </c>
      <c r="T44" s="12"/>
      <c r="U44" s="12">
        <v>119932.09</v>
      </c>
      <c r="V44" s="12"/>
      <c r="W44" s="12">
        <v>131491.01</v>
      </c>
      <c r="X44" s="12"/>
      <c r="Y44" s="12">
        <v>102511.77</v>
      </c>
    </row>
    <row r="45" spans="1:27" x14ac:dyDescent="0.2">
      <c r="A45" s="7" t="str">
        <f t="shared" si="0"/>
        <v>0489010</v>
      </c>
      <c r="B45" s="9" t="s">
        <v>43</v>
      </c>
      <c r="C45" s="12">
        <v>50292</v>
      </c>
      <c r="D45" s="12"/>
      <c r="E45" s="12">
        <v>50292</v>
      </c>
      <c r="F45" s="12"/>
      <c r="G45" s="12">
        <v>50292</v>
      </c>
      <c r="H45" s="12"/>
      <c r="I45" s="12">
        <v>50292</v>
      </c>
      <c r="J45" s="12"/>
      <c r="K45" s="12">
        <v>50292</v>
      </c>
      <c r="L45" s="12"/>
      <c r="M45" s="12">
        <v>50292</v>
      </c>
      <c r="N45" s="12"/>
      <c r="O45" s="12">
        <v>50292</v>
      </c>
      <c r="P45" s="12"/>
      <c r="Q45" s="12">
        <v>50292</v>
      </c>
      <c r="R45" s="12"/>
      <c r="S45" s="12">
        <v>50292</v>
      </c>
      <c r="T45" s="12"/>
      <c r="U45" s="12">
        <v>50292</v>
      </c>
      <c r="V45" s="12"/>
      <c r="W45" s="12">
        <v>50292</v>
      </c>
      <c r="X45" s="12"/>
      <c r="Y45" s="12">
        <v>50292</v>
      </c>
    </row>
    <row r="46" spans="1:27" x14ac:dyDescent="0.2">
      <c r="A46" s="7" t="str">
        <f t="shared" si="0"/>
        <v>0489020</v>
      </c>
      <c r="B46" s="5" t="s">
        <v>44</v>
      </c>
      <c r="C46" s="12">
        <v>254438.44</v>
      </c>
      <c r="D46" s="12"/>
      <c r="E46" s="12">
        <v>258614.83</v>
      </c>
      <c r="F46" s="12"/>
      <c r="G46" s="12">
        <v>164294.04</v>
      </c>
      <c r="H46" s="12"/>
      <c r="I46" s="12">
        <v>125643.59</v>
      </c>
      <c r="J46" s="12"/>
      <c r="K46" s="12">
        <v>94765.63</v>
      </c>
      <c r="L46" s="12"/>
      <c r="M46" s="12">
        <v>81117.960000000006</v>
      </c>
      <c r="N46" s="12"/>
      <c r="O46" s="12">
        <v>78354.399999999994</v>
      </c>
      <c r="P46" s="12"/>
      <c r="Q46" s="12">
        <v>68339.539999999994</v>
      </c>
      <c r="R46" s="12"/>
      <c r="S46" s="12">
        <v>54558.46</v>
      </c>
      <c r="T46" s="12"/>
      <c r="U46" s="12">
        <v>78483.899999999994</v>
      </c>
      <c r="V46" s="12"/>
      <c r="W46" s="12">
        <v>139331.81</v>
      </c>
      <c r="X46" s="12"/>
      <c r="Y46" s="12">
        <v>157564.29</v>
      </c>
    </row>
    <row r="47" spans="1:27" x14ac:dyDescent="0.2">
      <c r="A47" s="7" t="str">
        <f t="shared" si="0"/>
        <v>0489025</v>
      </c>
      <c r="B47" s="5" t="s">
        <v>45</v>
      </c>
      <c r="C47" s="12">
        <v>-401</v>
      </c>
      <c r="D47" s="12"/>
      <c r="E47" s="12">
        <v>82587</v>
      </c>
      <c r="F47" s="12"/>
      <c r="G47" s="12">
        <v>-36550</v>
      </c>
      <c r="H47" s="12"/>
      <c r="I47" s="12">
        <v>-13624</v>
      </c>
      <c r="J47" s="12"/>
      <c r="K47" s="12">
        <v>-13970</v>
      </c>
      <c r="L47" s="12"/>
      <c r="M47" s="12">
        <v>-6679</v>
      </c>
      <c r="N47" s="12"/>
      <c r="O47" s="12">
        <v>432</v>
      </c>
      <c r="P47" s="12"/>
      <c r="Q47" s="12">
        <v>1309</v>
      </c>
      <c r="R47" s="12"/>
      <c r="S47" s="12">
        <v>-168</v>
      </c>
      <c r="T47" s="12"/>
      <c r="U47" s="12">
        <v>12862</v>
      </c>
      <c r="V47" s="12"/>
      <c r="W47" s="12">
        <v>48214</v>
      </c>
      <c r="X47" s="12"/>
      <c r="Y47" s="12">
        <v>-5003</v>
      </c>
    </row>
    <row r="48" spans="1:27" x14ac:dyDescent="0.2">
      <c r="A48" s="7" t="str">
        <f t="shared" si="0"/>
        <v>0489030</v>
      </c>
      <c r="B48" s="5" t="s">
        <v>46</v>
      </c>
      <c r="C48" s="12">
        <v>335717.7</v>
      </c>
      <c r="D48" s="12"/>
      <c r="E48" s="12">
        <v>321038.59000000003</v>
      </c>
      <c r="F48" s="12"/>
      <c r="G48" s="12">
        <v>271338.02</v>
      </c>
      <c r="H48" s="12"/>
      <c r="I48" s="12">
        <v>248222.28</v>
      </c>
      <c r="J48" s="12"/>
      <c r="K48" s="12">
        <v>230686</v>
      </c>
      <c r="L48" s="12"/>
      <c r="M48" s="12">
        <v>214417.25</v>
      </c>
      <c r="N48" s="12"/>
      <c r="O48" s="12">
        <v>209966.21</v>
      </c>
      <c r="P48" s="12"/>
      <c r="Q48" s="12">
        <v>230020.88</v>
      </c>
      <c r="R48" s="12"/>
      <c r="S48" s="12">
        <v>233153.02</v>
      </c>
      <c r="T48" s="12"/>
      <c r="U48" s="12">
        <v>237197.46</v>
      </c>
      <c r="V48" s="12"/>
      <c r="W48" s="12">
        <v>287595.45</v>
      </c>
      <c r="X48" s="12"/>
      <c r="Y48" s="12">
        <v>279273.71000000002</v>
      </c>
    </row>
    <row r="49" spans="1:28" x14ac:dyDescent="0.2">
      <c r="A49" s="7" t="str">
        <f t="shared" si="0"/>
        <v>0489035</v>
      </c>
      <c r="B49" s="5" t="s">
        <v>47</v>
      </c>
      <c r="C49" s="12">
        <v>260</v>
      </c>
      <c r="D49" s="12"/>
      <c r="E49" s="12">
        <v>139662</v>
      </c>
      <c r="F49" s="12"/>
      <c r="G49" s="12">
        <v>-25773</v>
      </c>
      <c r="H49" s="12"/>
      <c r="I49" s="12">
        <v>-18585</v>
      </c>
      <c r="J49" s="12"/>
      <c r="K49" s="12">
        <v>-13842</v>
      </c>
      <c r="L49" s="12"/>
      <c r="M49" s="12">
        <v>-916</v>
      </c>
      <c r="N49" s="12"/>
      <c r="O49" s="12">
        <v>1633</v>
      </c>
      <c r="P49" s="12"/>
      <c r="Q49" s="12">
        <v>7609</v>
      </c>
      <c r="R49" s="12"/>
      <c r="S49" s="12">
        <v>-1451</v>
      </c>
      <c r="T49" s="12"/>
      <c r="U49" s="12">
        <v>29401</v>
      </c>
      <c r="V49" s="12"/>
      <c r="W49" s="12">
        <v>68098</v>
      </c>
      <c r="X49" s="12"/>
      <c r="Y49" s="12">
        <v>-40933</v>
      </c>
    </row>
    <row r="50" spans="1:28" x14ac:dyDescent="0.2">
      <c r="A50" s="7" t="str">
        <f t="shared" si="0"/>
        <v>0489040</v>
      </c>
      <c r="B50" s="5" t="s">
        <v>48</v>
      </c>
      <c r="C50" s="12">
        <v>43834.03</v>
      </c>
      <c r="D50" s="12"/>
      <c r="E50" s="12">
        <v>24801.29</v>
      </c>
      <c r="F50" s="12"/>
      <c r="G50" s="12">
        <v>24480.43</v>
      </c>
      <c r="H50" s="12"/>
      <c r="I50" s="12">
        <v>16863.189999999999</v>
      </c>
      <c r="J50" s="12"/>
      <c r="K50" s="12">
        <v>10992.28</v>
      </c>
      <c r="L50" s="12"/>
      <c r="M50" s="12">
        <v>1708.83</v>
      </c>
      <c r="N50" s="12"/>
      <c r="O50" s="12">
        <v>1703.37</v>
      </c>
      <c r="P50" s="12"/>
      <c r="Q50" s="12">
        <v>14279.71</v>
      </c>
      <c r="R50" s="12"/>
      <c r="S50" s="12">
        <v>28427.33</v>
      </c>
      <c r="T50" s="12"/>
      <c r="U50" s="12">
        <v>27957.52</v>
      </c>
      <c r="V50" s="12"/>
      <c r="W50" s="12">
        <v>57410.07</v>
      </c>
      <c r="X50" s="12"/>
      <c r="Y50" s="12">
        <v>58650.18</v>
      </c>
    </row>
    <row r="51" spans="1:28" x14ac:dyDescent="0.2">
      <c r="A51" s="7" t="str">
        <f t="shared" si="0"/>
        <v>0489045</v>
      </c>
      <c r="B51" s="5" t="s">
        <v>49</v>
      </c>
      <c r="C51" s="12">
        <v>1344</v>
      </c>
      <c r="D51" s="12"/>
      <c r="E51" s="12">
        <v>28127</v>
      </c>
      <c r="F51" s="12"/>
      <c r="G51" s="12">
        <v>-7758</v>
      </c>
      <c r="H51" s="12"/>
      <c r="I51" s="12">
        <v>-3493</v>
      </c>
      <c r="J51" s="12"/>
      <c r="K51" s="12">
        <v>-2690</v>
      </c>
      <c r="L51" s="12"/>
      <c r="M51" s="12">
        <v>-1521</v>
      </c>
      <c r="N51" s="12"/>
      <c r="O51" s="12">
        <v>338</v>
      </c>
      <c r="P51" s="12"/>
      <c r="Q51" s="12">
        <v>861</v>
      </c>
      <c r="R51" s="12"/>
      <c r="S51" s="12">
        <v>-213</v>
      </c>
      <c r="T51" s="12"/>
      <c r="U51" s="12">
        <v>4127</v>
      </c>
      <c r="V51" s="12"/>
      <c r="W51" s="12">
        <v>21541</v>
      </c>
      <c r="X51" s="12"/>
      <c r="Y51" s="12">
        <v>-10682</v>
      </c>
    </row>
    <row r="52" spans="1:28" x14ac:dyDescent="0.2">
      <c r="A52" s="7" t="str">
        <f t="shared" si="0"/>
        <v>0495031</v>
      </c>
      <c r="B52" s="5" t="s">
        <v>50</v>
      </c>
      <c r="C52" s="12">
        <v>-278.75</v>
      </c>
      <c r="D52" s="12"/>
      <c r="E52" s="12">
        <v>794.92</v>
      </c>
      <c r="F52" s="12"/>
      <c r="G52" s="12">
        <v>127.65</v>
      </c>
      <c r="H52" s="12"/>
      <c r="I52" s="12">
        <v>943.01</v>
      </c>
      <c r="J52" s="12"/>
      <c r="K52" s="12">
        <v>74.58</v>
      </c>
      <c r="L52" s="12"/>
      <c r="M52" s="12">
        <v>-32.200000000000003</v>
      </c>
      <c r="N52" s="12"/>
      <c r="O52" s="12">
        <v>5713.56</v>
      </c>
      <c r="P52" s="12"/>
      <c r="Q52" s="12">
        <v>374.82</v>
      </c>
      <c r="R52" s="12"/>
      <c r="S52" s="12">
        <v>188.44</v>
      </c>
      <c r="T52" s="12"/>
      <c r="U52" s="12">
        <v>-36.57</v>
      </c>
      <c r="V52" s="12"/>
      <c r="W52" s="12">
        <v>-195.11</v>
      </c>
      <c r="X52" s="12"/>
      <c r="Y52" s="12">
        <v>1870.31</v>
      </c>
    </row>
    <row r="53" spans="1:28" x14ac:dyDescent="0.2">
      <c r="A53" s="7" t="str">
        <f t="shared" si="0"/>
        <v>0496020</v>
      </c>
      <c r="B53" s="5" t="s">
        <v>51</v>
      </c>
      <c r="C53" s="12">
        <v>4178.4799999999996</v>
      </c>
      <c r="D53" s="12"/>
      <c r="E53" s="12">
        <v>4178.4799999999996</v>
      </c>
      <c r="F53" s="12"/>
      <c r="G53" s="12">
        <v>4178.4799999999996</v>
      </c>
      <c r="H53" s="12"/>
      <c r="I53" s="12">
        <v>4178.4799999999996</v>
      </c>
      <c r="J53" s="12"/>
      <c r="K53" s="12">
        <v>4178.4799999999996</v>
      </c>
      <c r="L53" s="12"/>
      <c r="M53" s="12">
        <v>4178.4799999999996</v>
      </c>
      <c r="N53" s="12"/>
      <c r="O53" s="12">
        <v>4178.4799999999996</v>
      </c>
      <c r="P53" s="12"/>
      <c r="Q53" s="12">
        <v>4178.4799999999996</v>
      </c>
      <c r="R53" s="12"/>
      <c r="S53" s="12">
        <v>4178.4799999999996</v>
      </c>
      <c r="T53" s="12"/>
      <c r="U53" s="12">
        <v>4178.4799999999996</v>
      </c>
      <c r="V53" s="12"/>
      <c r="W53" s="12">
        <v>4178.4799999999996</v>
      </c>
      <c r="X53" s="12"/>
      <c r="Y53" s="12">
        <v>4178.4799999999996</v>
      </c>
    </row>
    <row r="54" spans="1:28" x14ac:dyDescent="0.2">
      <c r="A54" s="7" t="str">
        <f t="shared" si="0"/>
        <v>0442100</v>
      </c>
      <c r="B54" s="5" t="s">
        <v>3</v>
      </c>
      <c r="C54" s="12">
        <v>0</v>
      </c>
      <c r="D54" s="12"/>
      <c r="E54" s="12">
        <v>0</v>
      </c>
      <c r="F54" s="12"/>
      <c r="G54" s="12">
        <v>0</v>
      </c>
      <c r="H54" s="12"/>
      <c r="I54" s="12">
        <v>0</v>
      </c>
      <c r="J54" s="12"/>
      <c r="K54" s="12">
        <v>0</v>
      </c>
      <c r="L54" s="12"/>
      <c r="M54" s="12">
        <v>0</v>
      </c>
      <c r="N54" s="12"/>
      <c r="O54" s="12">
        <v>0</v>
      </c>
      <c r="P54" s="12"/>
      <c r="Q54" s="12">
        <v>0</v>
      </c>
      <c r="R54" s="12"/>
      <c r="S54" s="12">
        <v>0</v>
      </c>
      <c r="T54" s="12"/>
      <c r="U54" s="12">
        <v>0.28000000000000003</v>
      </c>
      <c r="V54" s="12"/>
      <c r="W54" s="12">
        <v>0</v>
      </c>
      <c r="X54" s="12"/>
      <c r="Y54" s="12">
        <v>0</v>
      </c>
    </row>
    <row r="55" spans="1:28" x14ac:dyDescent="0.2">
      <c r="A55" s="7"/>
      <c r="B55" s="5"/>
    </row>
    <row r="56" spans="1:28" x14ac:dyDescent="0.2">
      <c r="B5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8" ht="14.25" x14ac:dyDescent="0.2">
      <c r="B57" s="5" t="s">
        <v>52</v>
      </c>
      <c r="C57" s="12">
        <f>SUM(C3:C56)</f>
        <v>47963582.489999995</v>
      </c>
      <c r="D57" s="14"/>
      <c r="E57" s="12">
        <f>SUM(E3:E56)</f>
        <v>51236674.020000003</v>
      </c>
      <c r="F57" s="14"/>
      <c r="G57" s="12">
        <f>SUM(G3:G56)</f>
        <v>40593057.149999991</v>
      </c>
      <c r="H57" s="14"/>
      <c r="I57" s="12">
        <f>SUM(I3:I56)</f>
        <v>35366576.869999997</v>
      </c>
      <c r="J57" s="14"/>
      <c r="K57" s="12">
        <f>SUM(K3:K56)</f>
        <v>34980416.910000011</v>
      </c>
      <c r="L57" s="14"/>
      <c r="M57" s="12">
        <f>SUM(M3:M56)</f>
        <v>40209104.890000001</v>
      </c>
      <c r="N57" s="14"/>
      <c r="O57" s="12">
        <f>SUM(O3:O56)</f>
        <v>40734111.699999996</v>
      </c>
      <c r="P57" s="14"/>
      <c r="Q57" s="12">
        <f>SUM(Q3:Q56)</f>
        <v>42326086.859999999</v>
      </c>
      <c r="R57" s="14"/>
      <c r="S57" s="12">
        <f>SUM(S3:S56)</f>
        <v>39058032.769999996</v>
      </c>
      <c r="T57" s="14"/>
      <c r="U57" s="12">
        <f>SUM(U3:U56)</f>
        <v>35637280.950000003</v>
      </c>
      <c r="V57" s="14"/>
      <c r="W57" s="12">
        <f>SUM(W3:W56)</f>
        <v>45980083.00999999</v>
      </c>
      <c r="X57" s="14"/>
      <c r="Y57" s="12">
        <f>SUM(Y3:Y56)</f>
        <v>60555085.399999984</v>
      </c>
      <c r="Z57" s="14"/>
      <c r="AA57" s="15"/>
      <c r="AB57" s="16"/>
    </row>
    <row r="58" spans="1:28" ht="15" customHeight="1" x14ac:dyDescent="0.2">
      <c r="B58" s="9" t="s">
        <v>53</v>
      </c>
      <c r="C58" s="17">
        <v>-6359.26</v>
      </c>
      <c r="D58" s="18"/>
      <c r="E58" s="17">
        <v>-5142.63</v>
      </c>
      <c r="F58" s="18"/>
      <c r="G58" s="17">
        <v>-5147</v>
      </c>
      <c r="H58" s="18"/>
      <c r="I58" s="17">
        <v>-3652.8</v>
      </c>
      <c r="J58" s="18"/>
      <c r="K58" s="17">
        <v>-3242.52</v>
      </c>
      <c r="L58" s="18"/>
      <c r="M58" s="17">
        <v>-2969.13</v>
      </c>
      <c r="N58" s="18"/>
      <c r="O58" s="17">
        <v>-3475.4</v>
      </c>
      <c r="P58" s="18"/>
      <c r="Q58" s="17">
        <v>-3537.74</v>
      </c>
      <c r="R58" s="18"/>
      <c r="S58" s="17">
        <v>-3481.07</v>
      </c>
      <c r="T58" s="18"/>
      <c r="U58" s="17">
        <v>-3942</v>
      </c>
      <c r="V58" s="18"/>
      <c r="W58" s="17">
        <v>-2983.83</v>
      </c>
      <c r="X58" s="18"/>
      <c r="Y58" s="17">
        <v>-9571.8799999999992</v>
      </c>
      <c r="Z58" s="18"/>
      <c r="AA58" s="15"/>
      <c r="AB58" s="16"/>
    </row>
    <row r="59" spans="1:28" x14ac:dyDescent="0.2">
      <c r="B59" s="11" t="s">
        <v>54</v>
      </c>
      <c r="C59" s="19">
        <v>-27803.66</v>
      </c>
      <c r="D59" s="20"/>
      <c r="E59" s="19">
        <v>-399030.56</v>
      </c>
      <c r="F59" s="20"/>
      <c r="G59" s="19">
        <v>-59088.87</v>
      </c>
      <c r="H59" s="20"/>
      <c r="I59" s="19">
        <v>-256011.57</v>
      </c>
      <c r="J59" s="20"/>
      <c r="K59" s="19">
        <v>-198018.07</v>
      </c>
      <c r="L59" s="20"/>
      <c r="M59" s="19">
        <v>-227296.19</v>
      </c>
      <c r="N59" s="20"/>
      <c r="O59" s="19">
        <v>-425371.16</v>
      </c>
      <c r="P59" s="20"/>
      <c r="Q59" s="19">
        <v>-517004.75</v>
      </c>
      <c r="R59" s="20"/>
      <c r="S59" s="19">
        <v>-101895.16</v>
      </c>
      <c r="T59" s="20"/>
      <c r="U59" s="19">
        <v>-213712.41</v>
      </c>
      <c r="V59" s="20"/>
      <c r="W59" s="19">
        <v>-357397.2</v>
      </c>
      <c r="X59" s="20"/>
      <c r="Y59" s="19">
        <v>-202349.36</v>
      </c>
      <c r="Z59" s="20"/>
      <c r="AA59" s="15"/>
    </row>
    <row r="60" spans="1:28" x14ac:dyDescent="0.2">
      <c r="B60" s="9" t="s">
        <v>55</v>
      </c>
      <c r="C60" s="17">
        <v>-6122.11</v>
      </c>
      <c r="D60" s="18"/>
      <c r="E60" s="17">
        <v>-5671.57</v>
      </c>
      <c r="F60" s="18"/>
      <c r="G60" s="17">
        <v>-6665.98</v>
      </c>
      <c r="H60" s="18"/>
      <c r="I60" s="17">
        <v>-3322.83</v>
      </c>
      <c r="J60" s="18"/>
      <c r="K60" s="17">
        <v>-1929.6</v>
      </c>
      <c r="L60" s="18"/>
      <c r="M60" s="17">
        <v>-660.64</v>
      </c>
      <c r="N60" s="18"/>
      <c r="O60" s="17">
        <v>-203.64</v>
      </c>
      <c r="P60" s="18"/>
      <c r="Q60" s="17">
        <v>-36.369999999999997</v>
      </c>
      <c r="R60" s="18"/>
      <c r="S60" s="17">
        <v>-29.09</v>
      </c>
      <c r="T60" s="18"/>
      <c r="U60" s="17">
        <v>-40.86</v>
      </c>
      <c r="V60" s="18"/>
      <c r="W60" s="17">
        <v>-236.96</v>
      </c>
      <c r="X60" s="18"/>
      <c r="Y60" s="17">
        <v>-2418.62</v>
      </c>
      <c r="Z60" s="18"/>
      <c r="AA60" s="15"/>
    </row>
    <row r="61" spans="1:28" x14ac:dyDescent="0.2">
      <c r="B61" s="9" t="s">
        <v>56</v>
      </c>
      <c r="C61" s="17">
        <v>-70641</v>
      </c>
      <c r="D61" s="18"/>
      <c r="E61" s="17">
        <v>-70641</v>
      </c>
      <c r="F61" s="18"/>
      <c r="G61" s="17">
        <v>-76883</v>
      </c>
      <c r="H61" s="18"/>
      <c r="I61" s="17">
        <v>-70641</v>
      </c>
      <c r="J61" s="18"/>
      <c r="K61" s="17">
        <v>-70641</v>
      </c>
      <c r="L61" s="18"/>
      <c r="M61" s="17">
        <v>-70641</v>
      </c>
      <c r="N61" s="18"/>
      <c r="O61" s="17">
        <v>-70641</v>
      </c>
      <c r="P61" s="18"/>
      <c r="Q61" s="17">
        <v>-70641</v>
      </c>
      <c r="R61" s="18"/>
      <c r="S61" s="17">
        <v>-70641</v>
      </c>
      <c r="T61" s="18"/>
      <c r="U61" s="17">
        <v>-70641</v>
      </c>
      <c r="V61" s="18"/>
      <c r="W61" s="17">
        <v>-70641</v>
      </c>
      <c r="X61" s="18"/>
      <c r="Y61" s="17">
        <v>-146925</v>
      </c>
      <c r="Z61" s="18"/>
      <c r="AA61" s="15"/>
    </row>
    <row r="62" spans="1:28" x14ac:dyDescent="0.2">
      <c r="B62" s="9" t="s">
        <v>57</v>
      </c>
      <c r="C62" s="21">
        <v>-50292</v>
      </c>
      <c r="D62" s="22"/>
      <c r="E62" s="21">
        <v>-50292</v>
      </c>
      <c r="F62" s="22"/>
      <c r="G62" s="21">
        <v>-50292</v>
      </c>
      <c r="H62" s="22"/>
      <c r="I62" s="21">
        <v>-50292</v>
      </c>
      <c r="J62" s="22"/>
      <c r="K62" s="21">
        <v>-50292</v>
      </c>
      <c r="L62" s="22"/>
      <c r="M62" s="21">
        <v>-50292</v>
      </c>
      <c r="N62" s="22"/>
      <c r="O62" s="21">
        <v>-50292</v>
      </c>
      <c r="P62" s="22"/>
      <c r="Q62" s="21">
        <v>-50292</v>
      </c>
      <c r="R62" s="22"/>
      <c r="S62" s="21">
        <v>-50292</v>
      </c>
      <c r="T62" s="22"/>
      <c r="U62" s="21">
        <v>-50292</v>
      </c>
      <c r="V62" s="22"/>
      <c r="W62" s="21">
        <v>-50292</v>
      </c>
      <c r="X62" s="22"/>
      <c r="Y62" s="21">
        <v>-50292</v>
      </c>
      <c r="Z62" s="22"/>
      <c r="AA62" s="15"/>
    </row>
    <row r="63" spans="1:28" x14ac:dyDescent="0.2">
      <c r="B63" s="23" t="s">
        <v>58</v>
      </c>
      <c r="C63" s="21">
        <f>-(+C4+C6+C8+C11+C33+C35+C37+C39)</f>
        <v>4519184</v>
      </c>
      <c r="D63" s="24"/>
      <c r="E63" s="21">
        <f>-(+E4+E6+E8+E11+E33+E35+E37+E39)</f>
        <v>1258257</v>
      </c>
      <c r="F63" s="24"/>
      <c r="G63" s="21">
        <f>-(+G4+G6+G8+G11+G33+G35+G37+G39)</f>
        <v>2942716</v>
      </c>
      <c r="H63" s="24"/>
      <c r="I63" s="21">
        <f>-(+I4+I6+I8+I11+I33+I35+I37+I39)</f>
        <v>1119528</v>
      </c>
      <c r="J63" s="24"/>
      <c r="K63" s="21">
        <f>-(+K4+K6+K8+K11+K33+K35+K37+K39)</f>
        <v>-747621</v>
      </c>
      <c r="L63" s="24"/>
      <c r="M63" s="21">
        <f>-(+M4+M6+M8+M11+M33+M35+M37+M39)</f>
        <v>-2338534</v>
      </c>
      <c r="N63" s="24"/>
      <c r="O63" s="21">
        <f>-(+O4+O6+O8+O11+O33+O35+O37+O39)</f>
        <v>177768</v>
      </c>
      <c r="P63" s="24"/>
      <c r="Q63" s="21">
        <f>-(+Q4+Q6+Q8+Q11+Q33+Q35+Q37+Q39)</f>
        <v>-2935307</v>
      </c>
      <c r="R63" s="24"/>
      <c r="S63" s="21">
        <f>-(+S4+S6+S8+S11+S33+S35+S37+S39)</f>
        <v>3932501</v>
      </c>
      <c r="T63" s="24"/>
      <c r="U63" s="21">
        <f>-(+U4+U6+U8+U11+U33+U35+U37+U39)</f>
        <v>-3331201</v>
      </c>
      <c r="V63" s="24"/>
      <c r="W63" s="21">
        <f>-(+W4+W6+W8+W11+W33+W35+W37+W39)</f>
        <v>-6413539</v>
      </c>
      <c r="X63" s="24"/>
      <c r="Y63" s="21">
        <f>-(+Y4+Y6+Y8+Y11+Y33+Y35+Y37+Y39)</f>
        <v>-2129376</v>
      </c>
      <c r="Z63" s="24"/>
      <c r="AA63" s="10"/>
    </row>
    <row r="64" spans="1:28" ht="14.25" x14ac:dyDescent="0.2">
      <c r="B64" s="2" t="s">
        <v>59</v>
      </c>
      <c r="C64" s="25">
        <f>SUM(C57:C63)</f>
        <v>52321548.460000001</v>
      </c>
      <c r="D64" s="14"/>
      <c r="E64" s="25">
        <f>SUM(E57:E63)</f>
        <v>51964153.259999998</v>
      </c>
      <c r="F64" s="14"/>
      <c r="G64" s="25">
        <f>SUM(G57:G63)</f>
        <v>43337696.299999997</v>
      </c>
      <c r="H64" s="14"/>
      <c r="I64" s="25">
        <f>SUM(I57:I63)</f>
        <v>36102184.670000002</v>
      </c>
      <c r="J64" s="14"/>
      <c r="K64" s="25">
        <f>SUM(K57:K63)</f>
        <v>33908672.720000006</v>
      </c>
      <c r="L64" s="14"/>
      <c r="M64" s="25">
        <f>SUM(M57:M63)</f>
        <v>37518711.93</v>
      </c>
      <c r="N64" s="14"/>
      <c r="O64" s="25">
        <f>SUM(O57:O63)</f>
        <v>40361896.5</v>
      </c>
      <c r="P64" s="14"/>
      <c r="Q64" s="25">
        <f>SUM(Q57:Q63)</f>
        <v>38749268</v>
      </c>
      <c r="R64" s="14"/>
      <c r="S64" s="25">
        <f>SUM(S57:S63)</f>
        <v>42764195.449999996</v>
      </c>
      <c r="T64" s="14"/>
      <c r="U64" s="25">
        <f>SUM(U57:U63)</f>
        <v>31967451.680000007</v>
      </c>
      <c r="V64" s="14"/>
      <c r="W64" s="25">
        <f>SUM(W57:W63)</f>
        <v>39084993.019999988</v>
      </c>
      <c r="X64" s="14"/>
      <c r="Y64" s="25">
        <f>SUM(Y57:Y63)</f>
        <v>58014152.539999984</v>
      </c>
      <c r="Z64" s="14"/>
      <c r="AA64" s="15"/>
      <c r="AB64" s="16"/>
    </row>
    <row r="65" spans="1:28" x14ac:dyDescent="0.2">
      <c r="AA65" s="6"/>
    </row>
    <row r="66" spans="1:28" ht="15" x14ac:dyDescent="0.25">
      <c r="C66" s="26"/>
      <c r="D66" s="26"/>
      <c r="E66"/>
      <c r="F66"/>
    </row>
    <row r="67" spans="1:28" ht="15" x14ac:dyDescent="0.25">
      <c r="C67" s="26"/>
      <c r="D67" s="26"/>
      <c r="E67"/>
      <c r="F67"/>
    </row>
    <row r="68" spans="1:28" s="6" customFormat="1" ht="15" x14ac:dyDescent="0.25">
      <c r="A68" s="2"/>
      <c r="B68" s="2"/>
      <c r="C68" s="26"/>
      <c r="D68" s="26"/>
      <c r="E68"/>
      <c r="F68"/>
      <c r="AA68" s="2"/>
      <c r="AB68" s="2"/>
    </row>
    <row r="69" spans="1:28" s="6" customFormat="1" ht="15" x14ac:dyDescent="0.25">
      <c r="A69" s="2"/>
      <c r="B69" s="2"/>
      <c r="C69" s="26"/>
      <c r="D69" s="26"/>
      <c r="E69"/>
      <c r="F69"/>
      <c r="AA69" s="2"/>
      <c r="AB69" s="2"/>
    </row>
    <row r="70" spans="1:28" s="6" customFormat="1" ht="15" x14ac:dyDescent="0.25">
      <c r="A70" s="2"/>
      <c r="B70" s="2"/>
      <c r="C70" s="26"/>
      <c r="D70" s="26"/>
      <c r="E70"/>
      <c r="F70"/>
      <c r="AA70" s="2"/>
      <c r="AB70" s="2"/>
    </row>
    <row r="71" spans="1:28" s="6" customFormat="1" ht="15" x14ac:dyDescent="0.25">
      <c r="A71" s="2"/>
      <c r="B71" s="2"/>
      <c r="C71" s="26"/>
      <c r="D71" s="26"/>
      <c r="E71"/>
      <c r="F71"/>
      <c r="AA71" s="2"/>
      <c r="AB71" s="2"/>
    </row>
    <row r="72" spans="1:28" s="6" customFormat="1" ht="15" x14ac:dyDescent="0.25">
      <c r="A72" s="2"/>
      <c r="B72" s="2"/>
      <c r="C72" s="26"/>
      <c r="D72" s="26"/>
      <c r="E72"/>
      <c r="F72"/>
      <c r="AA72" s="2"/>
      <c r="AB72" s="2"/>
    </row>
    <row r="73" spans="1:28" s="6" customFormat="1" ht="15" x14ac:dyDescent="0.25">
      <c r="A73" s="2"/>
      <c r="B73" s="2"/>
      <c r="C73" s="26"/>
      <c r="D73" s="26"/>
      <c r="E73"/>
      <c r="F73"/>
      <c r="AA73" s="2"/>
      <c r="AB73" s="2"/>
    </row>
    <row r="74" spans="1:28" s="6" customFormat="1" ht="15" x14ac:dyDescent="0.25">
      <c r="A74" s="2"/>
      <c r="B74" s="2"/>
      <c r="C74" s="26"/>
      <c r="D74" s="26"/>
      <c r="E74"/>
      <c r="F74"/>
      <c r="AA74" s="2"/>
      <c r="AB74" s="2"/>
    </row>
    <row r="75" spans="1:28" s="6" customFormat="1" ht="15" x14ac:dyDescent="0.25">
      <c r="A75" s="2"/>
      <c r="B75" s="2"/>
      <c r="C75" s="26"/>
      <c r="D75" s="26"/>
      <c r="E75"/>
      <c r="F75"/>
      <c r="AA75" s="2"/>
      <c r="AB75" s="2"/>
    </row>
    <row r="76" spans="1:28" s="6" customFormat="1" ht="15" x14ac:dyDescent="0.25">
      <c r="A76" s="2"/>
      <c r="B76" s="2"/>
      <c r="C76" s="26"/>
      <c r="D76" s="26"/>
      <c r="E76"/>
      <c r="F76"/>
      <c r="AA76" s="2"/>
      <c r="AB76" s="2"/>
    </row>
    <row r="77" spans="1:28" s="6" customFormat="1" ht="15" x14ac:dyDescent="0.25">
      <c r="A77" s="2"/>
      <c r="B77" s="2"/>
      <c r="C77" s="26"/>
      <c r="D77" s="26"/>
      <c r="E77"/>
      <c r="F77"/>
      <c r="AA77" s="2"/>
      <c r="AB77" s="2"/>
    </row>
    <row r="78" spans="1:28" s="6" customFormat="1" ht="15" x14ac:dyDescent="0.25">
      <c r="A78" s="2"/>
      <c r="B78" s="2"/>
      <c r="C78" s="26"/>
      <c r="D78" s="26"/>
      <c r="E78"/>
      <c r="F78"/>
      <c r="AA78" s="2"/>
      <c r="AB78" s="2"/>
    </row>
    <row r="79" spans="1:28" s="6" customFormat="1" x14ac:dyDescent="0.2">
      <c r="A79" s="2"/>
      <c r="B79" s="2"/>
      <c r="C79"/>
      <c r="D79"/>
      <c r="E79"/>
      <c r="F79"/>
      <c r="AA79" s="2"/>
      <c r="AB79" s="2"/>
    </row>
  </sheetData>
  <printOptions horizontalCentered="1"/>
  <pageMargins left="0.25" right="0.25" top="0.55093749999999997" bottom="0.5" header="0.3" footer="0.3"/>
  <pageSetup scale="43" orientation="landscape" r:id="rId1"/>
  <headerFooter>
    <oddHeader>&amp;R&amp;"Times New Roman,Bold"KyPSC Case No. 2022-00372
AG-DR-01-095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24CB7F-66B7-409A-A4AA-AB528DC975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80CF89-6A25-46B7-8CBC-6C3AFCF048A2}">
  <ds:schemaRefs>
    <ds:schemaRef ds:uri="745fd72d-7e83-4669-aadd-86863736241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ba878c6-b33b-4b7d-8b1a-66240161f50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2C0257-63B5-43DA-BDBD-1A05FF6A06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GL Elec&amp;Gas Control worksheet</vt:lpstr>
      <vt:lpstr>'GL Elec&amp;Gas Control worksheet'!Print_Area</vt:lpstr>
      <vt:lpstr>'GL Elec&amp;Gas Control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 Weatherston</dc:creator>
  <cp:lastModifiedBy>Sunderman, Minna</cp:lastModifiedBy>
  <cp:lastPrinted>2023-01-24T15:43:30Z</cp:lastPrinted>
  <dcterms:created xsi:type="dcterms:W3CDTF">2023-01-21T00:32:18Z</dcterms:created>
  <dcterms:modified xsi:type="dcterms:W3CDTF">2023-01-25T21:36:33Z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0x0101005C6E46BEEC65514998BA1B34889D3D88</vt:lpwstr>
  </property>
</Properties>
</file>