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5D5AD147-3D92-42D7-AFC8-0655B4CE1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D - 23a" sheetId="1" r:id="rId1"/>
  </sheets>
  <externalReferences>
    <externalReference r:id="rId2"/>
  </externalReferences>
  <definedNames>
    <definedName name="\0">#REF!</definedName>
    <definedName name="\B">#REF!</definedName>
    <definedName name="\C">#REF!</definedName>
    <definedName name="\K">#REF!</definedName>
    <definedName name="\L">#REF!</definedName>
    <definedName name="\P">#REF!</definedName>
    <definedName name="\U">#REF!</definedName>
    <definedName name="_Dist_Bin" hidden="1">#REF!</definedName>
    <definedName name="_Dist_Values" hidden="1">#REF!</definedName>
    <definedName name="_Fill" hidden="1">#REF!</definedName>
    <definedName name="_WIT4">[1]LOGO!$G$9</definedName>
    <definedName name="_WIT7">[1]LOGO!$G$12</definedName>
    <definedName name="AccountBP">#REF!</definedName>
    <definedName name="AccountPP">#REF!</definedName>
    <definedName name="AccountRange">#REF!</definedName>
    <definedName name="ACCT">#REF!</definedName>
    <definedName name="AcctTAb1">#REF!</definedName>
    <definedName name="ALLOCTABLE">#REF!</definedName>
    <definedName name="AmountBP">#REF!</definedName>
    <definedName name="AmountFP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Total">#REF!</definedName>
    <definedName name="Budget07">#N/A</definedName>
    <definedName name="C_1_PROEXP">#REF!</definedName>
    <definedName name="CalebBase">#N/A</definedName>
    <definedName name="CalebPrior">#N/A</definedName>
    <definedName name="CASE">[1]LOGO!$B$6</definedName>
    <definedName name="CheckTotal">#REF!</definedName>
    <definedName name="CODE">#REF!</definedName>
    <definedName name="CodeF">#REF!</definedName>
    <definedName name="CodePr">#REF!</definedName>
    <definedName name="COMPANY">[1]LOGO!$B$5</definedName>
    <definedName name="D_1_DEPR">#REF!</definedName>
    <definedName name="D_1_INTADJ">#N/A</definedName>
    <definedName name="D_1_OMEXP">#REF!</definedName>
    <definedName name="D_1_OTHTX">#REF!</definedName>
    <definedName name="D_1_REV">#REF!</definedName>
    <definedName name="Data">[1]LOGO!$B$12</definedName>
    <definedName name="DataB">[1]LOGO!$B$14</definedName>
    <definedName name="_xlnm.Database">#REF!</definedName>
    <definedName name="DataF">[1]LOGO!$B$13</definedName>
    <definedName name="DEFTAX">#REF!</definedName>
    <definedName name="DUKE_ENERGY_KENTUCKY">#REF!</definedName>
    <definedName name="ERBR_BP">#REF!</definedName>
    <definedName name="ERBR_FP">#REF!</definedName>
    <definedName name="FERCBP">#REF!</definedName>
    <definedName name="FERCFP">#REF!</definedName>
    <definedName name="FERCPP">#REF!</definedName>
    <definedName name="FIT">#REF!</definedName>
    <definedName name="Forecast">[1]LOGO!$B$11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unbilled">#REF!</definedName>
    <definedName name="GRBR_BP">#REF!</definedName>
    <definedName name="GRBR_FP">#REF!</definedName>
    <definedName name="GROSS_REVENUE_CONVERSION_FACTOR">#REF!</definedName>
    <definedName name="LaborIncrease">#REF!</definedName>
    <definedName name="LoadingRate">#REF!</definedName>
    <definedName name="MINCR">#REF!</definedName>
    <definedName name="PayrollTax">#REF!</definedName>
    <definedName name="PLANT_IN_SERVICE">#REF!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iorPeriod">#REF!</definedName>
    <definedName name="RBvsCAP_BP">#N/A</definedName>
    <definedName name="RBvsCAP_FP">#REF!</definedName>
    <definedName name="SCH_A">#REF!</definedName>
    <definedName name="SCH_B1">#REF!</definedName>
    <definedName name="SCH_B2.1P1">#REF!</definedName>
    <definedName name="SCH_B2.1P10">#REF!</definedName>
    <definedName name="SCH_B2.1P11">#REF!</definedName>
    <definedName name="SCH_B2.1P12">#REF!</definedName>
    <definedName name="SCH_B2.1P2">#REF!</definedName>
    <definedName name="SCH_B2.1P3">#REF!</definedName>
    <definedName name="SCH_B2.1P4">#REF!</definedName>
    <definedName name="SCH_B2.1P5">#REF!</definedName>
    <definedName name="SCH_B2.1P6">#REF!</definedName>
    <definedName name="SCH_B2.1P7">#REF!</definedName>
    <definedName name="SCH_B2.1P8">#REF!</definedName>
    <definedName name="SCH_B2.1P9">#REF!</definedName>
    <definedName name="SCH_B2.2P1">#REF!</definedName>
    <definedName name="SCH_B2.2P2">#REF!</definedName>
    <definedName name="SCH_B2.3P1">#REF!</definedName>
    <definedName name="SCH_B2.3P10">#REF!</definedName>
    <definedName name="SCH_B2.3P11">#REF!</definedName>
    <definedName name="SCH_B2.3P12">#REF!</definedName>
    <definedName name="SCH_B2.3P2">#REF!</definedName>
    <definedName name="SCH_B2.3P3">#REF!</definedName>
    <definedName name="SCH_B2.3P4">#REF!</definedName>
    <definedName name="SCH_B2.3P5">#REF!</definedName>
    <definedName name="SCH_B2.3P6">#REF!</definedName>
    <definedName name="SCH_B2.3P7">#REF!</definedName>
    <definedName name="SCH_B2.3P8">#REF!</definedName>
    <definedName name="SCH_B2.3P9">#REF!</definedName>
    <definedName name="SCH_B2.4P1">#REF!</definedName>
    <definedName name="SCH_B2.4P2">#REF!</definedName>
    <definedName name="SCH_B2.5P1">#REF!</definedName>
    <definedName name="SCH_B2.5P2">#REF!</definedName>
    <definedName name="SCH_B2.6">#REF!</definedName>
    <definedName name="SCH_B2.7P1">#REF!</definedName>
    <definedName name="SCH_B2P1">#REF!</definedName>
    <definedName name="SCH_B2P2">#REF!</definedName>
    <definedName name="SCH_B3.1P1">#REF!</definedName>
    <definedName name="SCH_B3.1P2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B3P1">#REF!</definedName>
    <definedName name="SCH_B3P10">#REF!</definedName>
    <definedName name="SCH_B3P11">#REF!</definedName>
    <definedName name="SCH_B3P12">#REF!</definedName>
    <definedName name="SCH_B3P2">#REF!</definedName>
    <definedName name="SCH_B3P3">#REF!</definedName>
    <definedName name="SCH_B3P4">#REF!</definedName>
    <definedName name="SCH_B3P5">#REF!</definedName>
    <definedName name="SCH_B3P6">#REF!</definedName>
    <definedName name="SCH_B3P7">#REF!</definedName>
    <definedName name="SCH_B3P8">#REF!</definedName>
    <definedName name="SCH_B3P9">#REF!</definedName>
    <definedName name="SCH_B4.1">#REF!</definedName>
    <definedName name="SCH_B4.1P2">#REF!</definedName>
    <definedName name="SCH_B4.1P3">#REF!</definedName>
    <definedName name="SCH_B4.1P4">#REF!</definedName>
    <definedName name="SCH_B4P1">#REF!</definedName>
    <definedName name="SCH_B4P2">#REF!</definedName>
    <definedName name="SCH_B5">#REF!</definedName>
    <definedName name="SCH_B5.1">#REF!</definedName>
    <definedName name="SCH_B5.1P2">#REF!</definedName>
    <definedName name="SCH_B6P1">#REF!</definedName>
    <definedName name="SCH_B6P2">#REF!</definedName>
    <definedName name="SCH_B7.1">#REF!</definedName>
    <definedName name="SCH_B7.2">#REF!</definedName>
    <definedName name="SCH_B7P1">#REF!</definedName>
    <definedName name="SCH_B8P1">#REF!</definedName>
    <definedName name="SCH_B8P2">#REF!</definedName>
    <definedName name="SCH_C1">#REF!</definedName>
    <definedName name="SCH_C2">#REF!</definedName>
    <definedName name="SCH_C2.1FP1">#REF!</definedName>
    <definedName name="SCH_C2.1FP2">#REF!</definedName>
    <definedName name="SCH_C2.1FP3">#REF!</definedName>
    <definedName name="SCH_C2.1FP4">#REF!</definedName>
    <definedName name="SCH_C2.1FP5">#REF!</definedName>
    <definedName name="SCH_C2.1FP6">#REF!</definedName>
    <definedName name="SCH_C2.1FP7">#REF!</definedName>
    <definedName name="SCH_C2.1P1">#REF!</definedName>
    <definedName name="SCH_C2.1P2">#REF!</definedName>
    <definedName name="SCH_C2.1P3">#REF!</definedName>
    <definedName name="SCH_C2.1P4">#REF!</definedName>
    <definedName name="SCH_C2.1P5">#REF!</definedName>
    <definedName name="SCH_C2.1P6">#REF!</definedName>
    <definedName name="SCH_C2.1P7">#REF!</definedName>
    <definedName name="SCH_C2.2">#N/A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2.1">#REF!</definedName>
    <definedName name="SCH_D2.10">#REF!</definedName>
    <definedName name="SCH_D2.11">#REF!</definedName>
    <definedName name="SCH_D2.12">#REF!</definedName>
    <definedName name="SCH_D2.13">#REF!</definedName>
    <definedName name="SCH_D2.14">#N/A</definedName>
    <definedName name="SCH_D2.15">#REF!</definedName>
    <definedName name="SCH_D2.16">#REF!</definedName>
    <definedName name="SCH_D2.17">#REF!</definedName>
    <definedName name="SCH_D2.17P2">#REF!</definedName>
    <definedName name="SCH_D2.17P3">#REF!</definedName>
    <definedName name="SCH_D2.18P1">#N/A</definedName>
    <definedName name="SCH_D2.18P2">#N/A</definedName>
    <definedName name="SCH_D2.19">#REF!</definedName>
    <definedName name="SCH_D2.19P2">#REF!</definedName>
    <definedName name="SCH_D2.19P3">#REF!</definedName>
    <definedName name="SCH_D2.2">#REF!</definedName>
    <definedName name="SCH_D2.20">#REF!</definedName>
    <definedName name="SCH_D2.21">#REF!</definedName>
    <definedName name="SCH_D2.21P2">#REF!</definedName>
    <definedName name="SCH_D2.21P3">#REF!</definedName>
    <definedName name="SCH_D2.22">#N/A</definedName>
    <definedName name="SCH_D2.23P1">#N/A</definedName>
    <definedName name="SCH_D2.23P2">#N/A</definedName>
    <definedName name="SCH_D2.23P3">#N/A</definedName>
    <definedName name="SCH_D2.24">#N/A</definedName>
    <definedName name="SCH_D2.24P2">#N/A</definedName>
    <definedName name="SCH_D2.24P3">#N/A</definedName>
    <definedName name="SCH_D2.25">#N/A</definedName>
    <definedName name="SCH_D2.26">#N/A</definedName>
    <definedName name="SCH_D2.27">#N/A</definedName>
    <definedName name="SCH_D2.28">#N/A</definedName>
    <definedName name="SCH_D2.29">#N/A</definedName>
    <definedName name="SCH_D2.3">#REF!</definedName>
    <definedName name="SCH_D2.30">#N/A</definedName>
    <definedName name="SCH_D2.31">#N/A</definedName>
    <definedName name="SCH_D2.32">#N/A</definedName>
    <definedName name="SCH_D2.33P1">#N/A</definedName>
    <definedName name="SCH_D2.34">#N/A</definedName>
    <definedName name="SCH_D2.35">#N/A</definedName>
    <definedName name="SCH_D2.4">#REF!</definedName>
    <definedName name="SCH_D2.5">#N/A</definedName>
    <definedName name="SCH_D2.6">#REF!</definedName>
    <definedName name="SCH_D2.7">#REF!</definedName>
    <definedName name="SCH_D2.8">#REF!</definedName>
    <definedName name="SCH_D2.9">#REF!</definedName>
    <definedName name="SCH_D3">#REF!</definedName>
    <definedName name="SCH_D3P3">#N/A</definedName>
    <definedName name="SCH_D4">#REF!</definedName>
    <definedName name="SCH_D5">#REF!</definedName>
    <definedName name="Sch_E1P1">#REF!</definedName>
    <definedName name="Sch_E1P2">#REF!</definedName>
    <definedName name="Sch_E1P3">#REF!</definedName>
    <definedName name="Sch_E2P1">#REF!</definedName>
    <definedName name="Sch_F1">#REF!</definedName>
    <definedName name="SCH_F2.1">#REF!</definedName>
    <definedName name="SCH_F2.2">#REF!</definedName>
    <definedName name="SCH_F2.3">#REF!</definedName>
    <definedName name="SCH_F3P1">#REF!</definedName>
    <definedName name="SCH_F4P1">#REF!</definedName>
    <definedName name="SCH_F4P2">#REF!</definedName>
    <definedName name="SCH_F5">#REF!</definedName>
    <definedName name="SCH_F5P2">#REF!</definedName>
    <definedName name="SCH_F6">#REF!</definedName>
    <definedName name="SCH_F7">#REF!</definedName>
    <definedName name="SCH_G1">#REF!</definedName>
    <definedName name="SCH_G2P1">#REF!</definedName>
    <definedName name="SCH_G2P2">#REF!</definedName>
    <definedName name="SCH_G2P3">#REF!</definedName>
    <definedName name="SCH_G2P4">#REF!</definedName>
    <definedName name="SCH_G2P5">#REF!</definedName>
    <definedName name="SCH_G2P6">#REF!</definedName>
    <definedName name="SCH_G2P7">#REF!</definedName>
    <definedName name="SCH_G2P8">#REF!</definedName>
    <definedName name="SCH_G3">#REF!</definedName>
    <definedName name="Sch_G3p2">#REF!</definedName>
    <definedName name="Sch_G3p3">#REF!</definedName>
    <definedName name="Sch_G3p4">#REF!</definedName>
    <definedName name="Sch_G3p5">#REF!</definedName>
    <definedName name="SCH_H">#REF!</definedName>
    <definedName name="SCH_H_FP">#REF!</definedName>
    <definedName name="SCH_I1">#REF!</definedName>
    <definedName name="SCH_I2.1">#REF!</definedName>
    <definedName name="SCH_I3">#REF!</definedName>
    <definedName name="SCH_I4">#REF!</definedName>
    <definedName name="SCH_I5">#REF!</definedName>
    <definedName name="SCH_J3_Base">#REF!</definedName>
    <definedName name="SCH_K1P1">#N/A</definedName>
    <definedName name="SCH_K1P2">#N/A</definedName>
    <definedName name="SCH_K1P3">#N/A</definedName>
    <definedName name="SCH_K1P4">#N/A</definedName>
    <definedName name="SCH_K1p5">#N/A</definedName>
    <definedName name="SIT">#REF!</definedName>
    <definedName name="SITFP">#REF!</definedName>
    <definedName name="SlippageFactor">#REF!</definedName>
    <definedName name="TAXRECONTABLE">#REF!</definedName>
    <definedName name="TESTYR">[1]LOGO!$B$10</definedName>
    <definedName name="Type">[1]LOGO!$B$15</definedName>
    <definedName name="WORKING_CAPITAL">#REF!</definedName>
    <definedName name="WPA_1a">#REF!</definedName>
    <definedName name="WPA_1b">#REF!</definedName>
    <definedName name="WPA_1c">#REF!</definedName>
    <definedName name="WPA_1d">#REF!</definedName>
    <definedName name="WPB_2.2a">#REF!</definedName>
    <definedName name="WPB_3.1a">#REF!</definedName>
    <definedName name="WPB_3.1b">#REF!</definedName>
    <definedName name="WPB_5.1a">#REF!</definedName>
    <definedName name="WPB_5.1b">#REF!</definedName>
    <definedName name="WPB_5.1c">#REF!</definedName>
    <definedName name="WPB_5.1d">#REF!</definedName>
    <definedName name="WPB_5.1dP2">#REF!</definedName>
    <definedName name="WPB_5.1e">#REF!</definedName>
    <definedName name="WPB_5.1f">#REF!</definedName>
    <definedName name="WPB_5.1g">#REF!</definedName>
    <definedName name="WPB_5.1h">#REF!</definedName>
    <definedName name="WPB_5.1i">#REF!</definedName>
    <definedName name="WPB_5.1j">#REF!</definedName>
    <definedName name="WPB_6a">#REF!</definedName>
    <definedName name="WPB_6b">#REF!</definedName>
    <definedName name="WPB_6c">#REF!</definedName>
    <definedName name="WPB_6d">#REF!</definedName>
    <definedName name="WPB_6e">#REF!</definedName>
    <definedName name="WPC_1a">#REF!</definedName>
    <definedName name="WPC_2.1a">#REF!</definedName>
    <definedName name="WPC_2a">#REF!</definedName>
    <definedName name="WPC_2b">#REF!</definedName>
    <definedName name="WPC_2c">#REF!</definedName>
    <definedName name="WPC_2d">#REF!</definedName>
    <definedName name="WPC_2e">#REF!</definedName>
    <definedName name="WPD_2.10a">#REF!</definedName>
    <definedName name="WPD_2.11a">#REF!</definedName>
    <definedName name="WPD_2.12a">#REF!</definedName>
    <definedName name="WPD_2.13a">#REF!</definedName>
    <definedName name="WPD_2.13b">#REF!</definedName>
    <definedName name="WPD_2.14a">#N/A</definedName>
    <definedName name="WPD_2.15a">#REF!</definedName>
    <definedName name="WPD_2.16a">#REF!</definedName>
    <definedName name="WPD_2.17a">#REF!</definedName>
    <definedName name="WPD_2.18a">#N/A</definedName>
    <definedName name="WPD_2.18b">#N/A</definedName>
    <definedName name="WPD_2.1a">#REF!</definedName>
    <definedName name="WPD_2.1e">#N/A</definedName>
    <definedName name="WPD_2.1f">#N/A</definedName>
    <definedName name="WPD_2.20a">#REF!</definedName>
    <definedName name="WPD_2.22a">#N/A</definedName>
    <definedName name="WPD_2.23a">#N/A</definedName>
    <definedName name="WPD_2.23b">#N/A</definedName>
    <definedName name="WPD_2.25a">#N/A</definedName>
    <definedName name="WPD_2.26a">#N/A</definedName>
    <definedName name="WPD_2.27a">#N/A</definedName>
    <definedName name="WPD_2.28a">#N/A</definedName>
    <definedName name="WPD_2.29a">#N/A</definedName>
    <definedName name="WPD_2.29b">#N/A</definedName>
    <definedName name="WPD_2.29c">#N/A</definedName>
    <definedName name="WPD_2.2a">#REF!</definedName>
    <definedName name="WPD_2.30a">#N/A</definedName>
    <definedName name="WPD_2.31a">#N/A</definedName>
    <definedName name="WPD_2.32a">#N/A</definedName>
    <definedName name="WPD_2.35a">#N/A</definedName>
    <definedName name="WPD_2.3a">#REF!</definedName>
    <definedName name="WPD_2.5a">#N/A</definedName>
    <definedName name="WPD_2.6a">#REF!</definedName>
    <definedName name="WPD_2.7a">#REF!</definedName>
    <definedName name="WPD_2.7b">#N/A</definedName>
    <definedName name="WPD_2.8a">#REF!</definedName>
    <definedName name="WPD_2.9a">#REF!</definedName>
    <definedName name="WPD_D2.35a">#N/A</definedName>
    <definedName name="WPE_1a">#REF!</definedName>
    <definedName name="WPE_1b">#REF!</definedName>
    <definedName name="WPF_4a">#REF!</definedName>
    <definedName name="WPF_4b">#REF!</definedName>
    <definedName name="WPF_5a">#REF!</definedName>
    <definedName name="WPF_5b">#REF!</definedName>
    <definedName name="WPG_2a">#REF!</definedName>
    <definedName name="WPG_2b">#REF!</definedName>
    <definedName name="WPG_2c">#REF!</definedName>
    <definedName name="WPG_2d">#REF!</definedName>
    <definedName name="WPG_2e">#REF!</definedName>
    <definedName name="WPG_2f">#REF!</definedName>
    <definedName name="WPH_a">#REF!</definedName>
    <definedName name="WPI_1a">#REF!</definedName>
    <definedName name="WPI_1b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19" i="1"/>
  <c r="G19" i="1"/>
  <c r="L32" i="1"/>
  <c r="L33" i="1"/>
  <c r="L34" i="1"/>
  <c r="L35" i="1"/>
  <c r="L31" i="1"/>
  <c r="A13" i="1"/>
  <c r="L28" i="1" l="1"/>
  <c r="L29" i="1"/>
  <c r="L30" i="1"/>
  <c r="L25" i="1" l="1"/>
  <c r="L26" i="1"/>
  <c r="L27" i="1"/>
  <c r="L20" i="1" l="1"/>
  <c r="E41" i="1" l="1"/>
  <c r="L19" i="1" l="1"/>
  <c r="L21" i="1" l="1"/>
  <c r="L22" i="1"/>
  <c r="L23" i="1"/>
  <c r="L24" i="1"/>
  <c r="A14" i="1" l="1"/>
  <c r="A15" i="1" s="1"/>
  <c r="A16" i="1" s="1"/>
  <c r="A18" i="1" s="1"/>
  <c r="A19" i="1" s="1"/>
  <c r="A21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L41" i="1"/>
  <c r="L44" i="1" l="1"/>
  <c r="A38" i="1" l="1"/>
  <c r="A39" i="1" s="1"/>
  <c r="A41" i="1" s="1"/>
  <c r="A43" i="1" s="1"/>
  <c r="A44" i="1" s="1"/>
  <c r="A46" i="1" l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<sst xmlns="http://schemas.openxmlformats.org/spreadsheetml/2006/main" count="128" uniqueCount="70">
  <si>
    <t>Cost Rate</t>
  </si>
  <si>
    <t>Type of</t>
  </si>
  <si>
    <t>Debt Issue</t>
  </si>
  <si>
    <t xml:space="preserve">Date of </t>
  </si>
  <si>
    <t>Issue</t>
  </si>
  <si>
    <t>(a)</t>
  </si>
  <si>
    <t>(b)</t>
  </si>
  <si>
    <t>Date of</t>
  </si>
  <si>
    <t>Maturity</t>
  </si>
  <si>
    <t xml:space="preserve">Amount </t>
  </si>
  <si>
    <t>(c)</t>
  </si>
  <si>
    <t>(d)</t>
  </si>
  <si>
    <t>Interest</t>
  </si>
  <si>
    <t>(f)</t>
  </si>
  <si>
    <t>(g)</t>
  </si>
  <si>
    <t>at Time</t>
  </si>
  <si>
    <t>(e)</t>
  </si>
  <si>
    <t>Bond Rating</t>
  </si>
  <si>
    <t>Obligation</t>
  </si>
  <si>
    <t>(i)</t>
  </si>
  <si>
    <t>Cost</t>
  </si>
  <si>
    <t>Col. (d) x Col. (g)</t>
  </si>
  <si>
    <t>Cost Rate to</t>
  </si>
  <si>
    <t>(h)</t>
  </si>
  <si>
    <t>Line</t>
  </si>
  <si>
    <t>No.</t>
  </si>
  <si>
    <t>Annualized</t>
  </si>
  <si>
    <t>Col. (j) / Total col. (d)]</t>
  </si>
  <si>
    <t>Annualized Cost Rate [total</t>
  </si>
  <si>
    <t>(j)</t>
  </si>
  <si>
    <t>Coupon</t>
  </si>
  <si>
    <t>DUKE ENERGY KENTUCKY, INC.</t>
  </si>
  <si>
    <t>Schedule of Outstanding Long-Term Debt</t>
  </si>
  <si>
    <t>Long-Term Debt:</t>
  </si>
  <si>
    <t>Unamortized Loss on Reacquired Debt:</t>
  </si>
  <si>
    <t>Debentures</t>
  </si>
  <si>
    <t>(2) Nominal Rate</t>
  </si>
  <si>
    <t>(3) Nominal Rate Plus Discount or Premium Amortization</t>
  </si>
  <si>
    <t>(4) Nominal Rate Plus Discount or Premium Amortization, and Issuance Cost</t>
  </si>
  <si>
    <t>(5) Standard &amp; Poor's, Moody, etc.</t>
  </si>
  <si>
    <r>
      <t xml:space="preserve">Rate </t>
    </r>
    <r>
      <rPr>
        <u/>
        <vertAlign val="superscript"/>
        <sz val="10"/>
        <rFont val="Arial"/>
        <family val="2"/>
      </rPr>
      <t>(2)</t>
    </r>
  </si>
  <si>
    <r>
      <t xml:space="preserve">At Issue </t>
    </r>
    <r>
      <rPr>
        <u/>
        <vertAlign val="superscript"/>
        <sz val="10"/>
        <rFont val="Arial"/>
        <family val="2"/>
      </rPr>
      <t>(3)</t>
    </r>
  </si>
  <si>
    <r>
      <t xml:space="preserve">Maturity </t>
    </r>
    <r>
      <rPr>
        <u/>
        <vertAlign val="superscript"/>
        <sz val="10"/>
        <rFont val="Arial"/>
        <family val="2"/>
      </rPr>
      <t>(4)</t>
    </r>
  </si>
  <si>
    <r>
      <t xml:space="preserve">of Issue </t>
    </r>
    <r>
      <rPr>
        <u/>
        <vertAlign val="superscript"/>
        <sz val="10"/>
        <rFont val="Arial"/>
        <family val="2"/>
      </rPr>
      <t>(5)</t>
    </r>
  </si>
  <si>
    <r>
      <t xml:space="preserve">Outstanding </t>
    </r>
    <r>
      <rPr>
        <u/>
        <vertAlign val="superscript"/>
        <sz val="10"/>
        <rFont val="Arial"/>
        <family val="2"/>
      </rPr>
      <t>(1)</t>
    </r>
  </si>
  <si>
    <t>(1) Represents Carrying Value</t>
  </si>
  <si>
    <t>Long-Term Notes Payable</t>
  </si>
  <si>
    <t>7.65 due July 2025</t>
  </si>
  <si>
    <t>5.5 due January 2024</t>
  </si>
  <si>
    <t>6.5 due November 2022</t>
  </si>
  <si>
    <t>VAR due August 2027</t>
  </si>
  <si>
    <t>MCF Fees</t>
  </si>
  <si>
    <t>LOC Fees</t>
  </si>
  <si>
    <t>Other Fees</t>
  </si>
  <si>
    <t>Long Term Commercial Paper</t>
  </si>
  <si>
    <t>Pollution Control Bond</t>
  </si>
  <si>
    <t>Unsecured Debenture</t>
  </si>
  <si>
    <t>S&amp;P</t>
  </si>
  <si>
    <t>Moody's</t>
  </si>
  <si>
    <t>Not Rated</t>
  </si>
  <si>
    <t>Baa1</t>
  </si>
  <si>
    <t>Aa3</t>
  </si>
  <si>
    <t>BBB</t>
  </si>
  <si>
    <t>A+/A-1</t>
  </si>
  <si>
    <t>A-2</t>
  </si>
  <si>
    <t>P-2</t>
  </si>
  <si>
    <t>Unsecured Bank Term Loan</t>
  </si>
  <si>
    <t>Term Loan</t>
  </si>
  <si>
    <t>For The Period Ended December 31, 2021</t>
  </si>
  <si>
    <t>CASE NO. 2022-00372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</si>
</sst>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dd\-mmm\-yy_)"/>
    <numFmt numFmtId="166" formatCode="_(* #,##0_);_(* \(#,##0\);_(* &quot;-&quot;??_);_(@_)"/>
    <numFmt numFmtId="167" formatCode="m/d/yy;@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i/>
      <sz val="8"/>
      <color indexed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FF"/>
      <name val="Arial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0" fontId="10" fillId="0" borderId="5">
      <alignment horizontal="center"/>
    </xf>
    <xf numFmtId="0" fontId="14" fillId="0" borderId="0"/>
  </cellStyleXfs>
  <cellXfs count="69">
    <xf numFmtId="0" fontId="0" fillId="0" borderId="0" xfId="0"/>
    <xf numFmtId="164" fontId="2" fillId="0" borderId="0" xfId="2" applyNumberFormat="1" applyFont="1" applyFill="1"/>
    <xf numFmtId="166" fontId="2" fillId="0" borderId="1" xfId="1" applyNumberFormat="1" applyFont="1" applyFill="1" applyBorder="1" applyProtection="1"/>
    <xf numFmtId="0" fontId="2" fillId="0" borderId="1" xfId="0" applyFont="1" applyFill="1" applyBorder="1"/>
    <xf numFmtId="37" fontId="2" fillId="0" borderId="1" xfId="0" applyNumberFormat="1" applyFont="1" applyFill="1" applyBorder="1"/>
    <xf numFmtId="166" fontId="2" fillId="0" borderId="1" xfId="1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left"/>
    </xf>
    <xf numFmtId="37" fontId="2" fillId="0" borderId="2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2" xfId="0" applyFont="1" applyFill="1" applyBorder="1"/>
    <xf numFmtId="0" fontId="2" fillId="0" borderId="2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66" fontId="2" fillId="0" borderId="0" xfId="1" applyNumberFormat="1" applyFont="1" applyFill="1"/>
    <xf numFmtId="0" fontId="3" fillId="0" borderId="0" xfId="0" applyFont="1" applyFill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Fill="1" applyAlignment="1">
      <alignment horizont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39" fontId="2" fillId="0" borderId="0" xfId="0" applyNumberFormat="1" applyFont="1" applyFill="1"/>
    <xf numFmtId="43" fontId="3" fillId="0" borderId="0" xfId="1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37" fontId="2" fillId="0" borderId="0" xfId="0" applyNumberFormat="1" applyFont="1" applyFill="1" applyAlignment="1" applyProtection="1">
      <alignment horizontal="centerContinuous"/>
      <protection locked="0"/>
    </xf>
    <xf numFmtId="165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Continuous"/>
    </xf>
    <xf numFmtId="164" fontId="2" fillId="0" borderId="3" xfId="2" applyNumberFormat="1" applyFont="1" applyFill="1" applyBorder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0" xfId="2" applyNumberFormat="1" applyFont="1" applyFill="1" applyAlignment="1">
      <alignment horizontal="left" indent="2"/>
    </xf>
    <xf numFmtId="166" fontId="11" fillId="0" borderId="0" xfId="1" applyNumberFormat="1" applyFont="1" applyFill="1"/>
    <xf numFmtId="164" fontId="11" fillId="0" borderId="0" xfId="2" applyNumberFormat="1" applyFont="1" applyFill="1"/>
    <xf numFmtId="167" fontId="11" fillId="0" borderId="0" xfId="4" applyNumberFormat="1" applyFont="1" applyFill="1" applyProtection="1">
      <protection locked="0"/>
    </xf>
    <xf numFmtId="0" fontId="11" fillId="0" borderId="0" xfId="0" applyFont="1" applyFill="1"/>
    <xf numFmtId="164" fontId="11" fillId="0" borderId="0" xfId="0" applyNumberFormat="1" applyFont="1" applyFill="1"/>
    <xf numFmtId="10" fontId="2" fillId="0" borderId="1" xfId="2" applyNumberFormat="1" applyFont="1" applyFill="1" applyBorder="1" applyProtection="1"/>
    <xf numFmtId="164" fontId="12" fillId="0" borderId="0" xfId="2" applyNumberFormat="1" applyFont="1" applyFill="1"/>
    <xf numFmtId="164" fontId="13" fillId="0" borderId="0" xfId="2" applyNumberFormat="1" applyFont="1" applyFill="1"/>
    <xf numFmtId="0" fontId="4" fillId="0" borderId="0" xfId="0" applyFont="1" applyFill="1" applyAlignment="1">
      <alignment horizontal="center"/>
    </xf>
    <xf numFmtId="166" fontId="0" fillId="0" borderId="0" xfId="0" applyNumberFormat="1"/>
    <xf numFmtId="43" fontId="8" fillId="0" borderId="0" xfId="1" applyNumberFormat="1" applyFont="1" applyFill="1" applyAlignment="1">
      <alignment horizontal="right"/>
    </xf>
    <xf numFmtId="0" fontId="15" fillId="0" borderId="0" xfId="0" applyFont="1" applyFill="1" applyAlignment="1" applyProtection="1">
      <alignment horizontal="centerContinuous"/>
    </xf>
    <xf numFmtId="167" fontId="2" fillId="0" borderId="0" xfId="4" applyNumberFormat="1" applyFont="1" applyFill="1" applyProtection="1">
      <protection locked="0"/>
    </xf>
    <xf numFmtId="165" fontId="2" fillId="0" borderId="0" xfId="4" applyNumberFormat="1" applyFont="1" applyProtection="1"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</cellXfs>
  <cellStyles count="11">
    <cellStyle name="Comma" xfId="1" builtinId="3"/>
    <cellStyle name="Comma 2" xfId="6" xr:uid="{00000000-0005-0000-0000-000001000000}"/>
    <cellStyle name="Normal" xfId="0" builtinId="0"/>
    <cellStyle name="Normal 2" xfId="3" xr:uid="{00000000-0005-0000-0000-000003000000}"/>
    <cellStyle name="Normal 3" xfId="10" xr:uid="{00000000-0005-0000-0000-000004000000}"/>
    <cellStyle name="Normal_KPSC GAS SFRs-Forward Looking" xfId="4" xr:uid="{00000000-0005-0000-0000-000005000000}"/>
    <cellStyle name="Percent" xfId="2" builtinId="5"/>
    <cellStyle name="Percent 2" xfId="5" xr:uid="{00000000-0005-0000-0000-000008000000}"/>
    <cellStyle name="PSChar" xfId="7" xr:uid="{00000000-0005-0000-0000-000009000000}"/>
    <cellStyle name="PSDec" xfId="8" xr:uid="{00000000-0005-0000-0000-00000A000000}"/>
    <cellStyle name="PSHeadin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ate%20Case%20and%20Legal%20Support/DE%20Kentucky/2009%20Gas%20Distribution%20Rate%20Case/J%20Schedules/J%20Schedules%2006-10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SCH_J1 - Base"/>
      <sheetName val="SCH_J1 - Forecast"/>
      <sheetName val="SCH_J1.1"/>
      <sheetName val="SCH_J1.2"/>
      <sheetName val="SCH_J2 - Base"/>
      <sheetName val="SCH_J2 - Forecast"/>
      <sheetName val="SCH_J2 - Forecast proposed rate"/>
      <sheetName val="SCH_J3 - Base"/>
      <sheetName val="SCH_J3 - Forecast"/>
      <sheetName val="SCH K"/>
      <sheetName val="SCH_J4"/>
    </sheetNames>
    <sheetDataSet>
      <sheetData sheetId="0">
        <row r="5">
          <cell r="B5" t="str">
            <v>DUKE ENERGY KENTUCKY</v>
          </cell>
        </row>
        <row r="6">
          <cell r="B6" t="str">
            <v>CASE NO. 2006-00172</v>
          </cell>
        </row>
        <row r="9">
          <cell r="G9" t="str">
            <v>S. G. DE MAY</v>
          </cell>
        </row>
        <row r="10">
          <cell r="B10" t="str">
            <v>12 MONTHS ENDED SEPTEMBER 30, 2009</v>
          </cell>
        </row>
        <row r="11">
          <cell r="B11" t="str">
            <v>12 MONTHS ENDED JANUARY 31, 2010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pageSetUpPr fitToPage="1"/>
  </sheetPr>
  <dimension ref="A1:L54"/>
  <sheetViews>
    <sheetView tabSelected="1" view="pageLayout" zoomScaleNormal="100" zoomScaleSheetLayoutView="90" workbookViewId="0">
      <selection activeCell="A5" sqref="A5"/>
    </sheetView>
  </sheetViews>
  <sheetFormatPr defaultColWidth="9.33203125" defaultRowHeight="12.75" x14ac:dyDescent="0.2"/>
  <cols>
    <col min="1" max="1" width="3.83203125" style="7" customWidth="1"/>
    <col min="2" max="2" width="48.83203125" style="7" customWidth="1"/>
    <col min="3" max="3" width="14.5" style="7" customWidth="1"/>
    <col min="4" max="4" width="14.83203125" style="7" customWidth="1"/>
    <col min="5" max="5" width="19.83203125" style="7" customWidth="1"/>
    <col min="6" max="6" width="14.5" style="7" customWidth="1"/>
    <col min="7" max="7" width="11.5" style="7" bestFit="1" customWidth="1"/>
    <col min="8" max="8" width="14" style="7" bestFit="1" customWidth="1"/>
    <col min="9" max="10" width="16.5" style="7" customWidth="1"/>
    <col min="11" max="11" width="34.5" style="7" bestFit="1" customWidth="1"/>
    <col min="12" max="12" width="20.33203125" style="7" customWidth="1"/>
    <col min="13" max="14" width="12.83203125" style="7" customWidth="1"/>
    <col min="15" max="16384" width="9.33203125" style="7"/>
  </cols>
  <sheetData>
    <row r="1" spans="1:12" s="8" customFormat="1" x14ac:dyDescent="0.2">
      <c r="A1" s="62" t="s">
        <v>31</v>
      </c>
      <c r="B1" s="36"/>
      <c r="C1" s="40"/>
      <c r="D1" s="41"/>
      <c r="E1" s="36"/>
      <c r="F1" s="42"/>
      <c r="G1" s="35"/>
      <c r="H1" s="35"/>
      <c r="I1" s="35"/>
      <c r="J1" s="35"/>
      <c r="K1" s="36"/>
      <c r="L1" s="36"/>
    </row>
    <row r="2" spans="1:12" s="8" customFormat="1" x14ac:dyDescent="0.2">
      <c r="A2" s="43" t="s">
        <v>69</v>
      </c>
      <c r="B2" s="41"/>
      <c r="C2" s="40"/>
      <c r="D2" s="40"/>
      <c r="E2" s="41"/>
      <c r="F2" s="42"/>
      <c r="G2" s="35"/>
      <c r="H2" s="35"/>
      <c r="I2" s="35"/>
      <c r="J2" s="35"/>
      <c r="K2" s="41"/>
      <c r="L2" s="36"/>
    </row>
    <row r="3" spans="1:12" s="8" customFormat="1" x14ac:dyDescent="0.2">
      <c r="A3" s="43" t="s">
        <v>32</v>
      </c>
      <c r="B3" s="35"/>
      <c r="C3" s="35"/>
      <c r="D3" s="36"/>
      <c r="E3" s="35"/>
      <c r="F3" s="42"/>
      <c r="G3" s="35"/>
      <c r="H3" s="35"/>
      <c r="I3" s="35"/>
      <c r="J3" s="35"/>
      <c r="K3" s="35"/>
      <c r="L3" s="36"/>
    </row>
    <row r="4" spans="1:12" s="8" customFormat="1" x14ac:dyDescent="0.2">
      <c r="A4" s="43" t="s">
        <v>68</v>
      </c>
      <c r="B4" s="43"/>
      <c r="C4" s="35"/>
      <c r="D4" s="36"/>
      <c r="E4" s="36"/>
      <c r="F4" s="42"/>
      <c r="G4" s="35"/>
      <c r="H4" s="35"/>
      <c r="I4" s="35"/>
      <c r="J4" s="35"/>
      <c r="K4" s="36"/>
      <c r="L4" s="36"/>
    </row>
    <row r="5" spans="1:12" s="8" customFormat="1" x14ac:dyDescent="0.2">
      <c r="A5" s="9"/>
      <c r="B5" s="9"/>
      <c r="C5" s="10"/>
      <c r="D5" s="11"/>
      <c r="E5" s="11"/>
      <c r="F5" s="12"/>
      <c r="G5" s="10"/>
      <c r="H5" s="10"/>
      <c r="I5" s="10"/>
      <c r="J5" s="10"/>
      <c r="K5" s="11"/>
      <c r="L5" s="11"/>
    </row>
    <row r="6" spans="1:12" s="8" customFormat="1" x14ac:dyDescent="0.2">
      <c r="A6" s="13"/>
      <c r="B6" s="13"/>
      <c r="C6" s="14"/>
      <c r="D6" s="15"/>
      <c r="E6" s="15"/>
      <c r="F6" s="16"/>
      <c r="G6" s="14"/>
      <c r="H6" s="14"/>
      <c r="I6" s="66" t="s">
        <v>17</v>
      </c>
      <c r="J6" s="66"/>
      <c r="K6" s="15"/>
      <c r="L6" s="15"/>
    </row>
    <row r="7" spans="1:12" s="8" customFormat="1" x14ac:dyDescent="0.2">
      <c r="A7" s="13"/>
      <c r="B7" s="13"/>
      <c r="C7" s="14"/>
      <c r="D7" s="15"/>
      <c r="E7" s="15"/>
      <c r="F7" s="37" t="s">
        <v>30</v>
      </c>
      <c r="G7" s="14"/>
      <c r="H7" s="14"/>
      <c r="I7" s="67" t="s">
        <v>15</v>
      </c>
      <c r="J7" s="67"/>
      <c r="K7" s="15"/>
      <c r="L7" s="17" t="s">
        <v>26</v>
      </c>
    </row>
    <row r="8" spans="1:12" ht="14.25" x14ac:dyDescent="0.2">
      <c r="A8" s="18" t="s">
        <v>24</v>
      </c>
      <c r="B8" s="19" t="s">
        <v>1</v>
      </c>
      <c r="C8" s="18" t="s">
        <v>3</v>
      </c>
      <c r="D8" s="18" t="s">
        <v>7</v>
      </c>
      <c r="E8" s="18" t="s">
        <v>9</v>
      </c>
      <c r="F8" s="18" t="s">
        <v>12</v>
      </c>
      <c r="G8" s="18" t="s">
        <v>0</v>
      </c>
      <c r="H8" s="18" t="s">
        <v>22</v>
      </c>
      <c r="I8" s="68" t="s">
        <v>43</v>
      </c>
      <c r="J8" s="68"/>
      <c r="K8" s="18" t="s">
        <v>1</v>
      </c>
      <c r="L8" s="18" t="s">
        <v>20</v>
      </c>
    </row>
    <row r="9" spans="1:12" s="22" customFormat="1" ht="14.25" x14ac:dyDescent="0.2">
      <c r="A9" s="20" t="s">
        <v>25</v>
      </c>
      <c r="B9" s="21" t="s">
        <v>2</v>
      </c>
      <c r="C9" s="20" t="s">
        <v>4</v>
      </c>
      <c r="D9" s="20" t="s">
        <v>8</v>
      </c>
      <c r="E9" s="45" t="s">
        <v>44</v>
      </c>
      <c r="F9" s="45" t="s">
        <v>40</v>
      </c>
      <c r="G9" s="45" t="s">
        <v>41</v>
      </c>
      <c r="H9" s="45" t="s">
        <v>42</v>
      </c>
      <c r="I9" s="59" t="s">
        <v>57</v>
      </c>
      <c r="J9" s="59" t="s">
        <v>58</v>
      </c>
      <c r="K9" s="20" t="s">
        <v>18</v>
      </c>
      <c r="L9" s="20" t="s">
        <v>21</v>
      </c>
    </row>
    <row r="10" spans="1:12" x14ac:dyDescent="0.2">
      <c r="A10" s="23"/>
      <c r="B10" s="24" t="s">
        <v>5</v>
      </c>
      <c r="C10" s="25" t="s">
        <v>6</v>
      </c>
      <c r="D10" s="26" t="s">
        <v>10</v>
      </c>
      <c r="E10" s="25" t="s">
        <v>11</v>
      </c>
      <c r="F10" s="24" t="s">
        <v>16</v>
      </c>
      <c r="G10" s="26" t="s">
        <v>13</v>
      </c>
      <c r="H10" s="26" t="s">
        <v>14</v>
      </c>
      <c r="I10" s="65" t="s">
        <v>23</v>
      </c>
      <c r="J10" s="65"/>
      <c r="K10" s="26" t="s">
        <v>19</v>
      </c>
      <c r="L10" s="26" t="s">
        <v>29</v>
      </c>
    </row>
    <row r="11" spans="1:12" x14ac:dyDescent="0.2">
      <c r="A11" s="46"/>
      <c r="B11" s="47"/>
      <c r="C11" s="48"/>
      <c r="D11" s="49"/>
      <c r="E11" s="48"/>
      <c r="F11" s="47"/>
      <c r="G11" s="49"/>
      <c r="H11" s="49"/>
      <c r="I11" s="49"/>
      <c r="J11" s="49"/>
      <c r="K11" s="49"/>
      <c r="L11" s="49"/>
    </row>
    <row r="12" spans="1:12" x14ac:dyDescent="0.2">
      <c r="A12" s="6">
        <v>1</v>
      </c>
      <c r="B12" s="1" t="s">
        <v>34</v>
      </c>
      <c r="C12" s="54"/>
      <c r="D12" s="54"/>
      <c r="E12" s="54"/>
      <c r="F12" s="54"/>
      <c r="G12" s="54"/>
      <c r="H12" s="55"/>
      <c r="L12" s="27"/>
    </row>
    <row r="13" spans="1:12" x14ac:dyDescent="0.2">
      <c r="A13" s="6">
        <f>+A12+1</f>
        <v>2</v>
      </c>
      <c r="B13" s="50" t="s">
        <v>47</v>
      </c>
      <c r="E13" s="27">
        <v>-226268.18000000002</v>
      </c>
      <c r="H13" s="1"/>
      <c r="L13" s="27">
        <v>63937.56</v>
      </c>
    </row>
    <row r="14" spans="1:12" x14ac:dyDescent="0.2">
      <c r="A14" s="6">
        <f t="shared" ref="A14:A50" si="0">A13+1</f>
        <v>3</v>
      </c>
      <c r="B14" s="50" t="s">
        <v>48</v>
      </c>
      <c r="E14" s="27">
        <v>-77307.329999999987</v>
      </c>
      <c r="H14" s="1"/>
      <c r="L14" s="27">
        <v>38653.68</v>
      </c>
    </row>
    <row r="15" spans="1:12" x14ac:dyDescent="0.2">
      <c r="A15" s="6">
        <f t="shared" si="0"/>
        <v>4</v>
      </c>
      <c r="B15" s="50" t="s">
        <v>49</v>
      </c>
      <c r="E15" s="27">
        <v>-3979.7900000000036</v>
      </c>
      <c r="H15" s="1"/>
      <c r="L15" s="27">
        <v>4562.88</v>
      </c>
    </row>
    <row r="16" spans="1:12" x14ac:dyDescent="0.2">
      <c r="A16" s="6">
        <f t="shared" si="0"/>
        <v>5</v>
      </c>
      <c r="B16" s="50" t="s">
        <v>50</v>
      </c>
      <c r="E16" s="27">
        <v>-86925.480000000025</v>
      </c>
      <c r="H16" s="1"/>
      <c r="L16" s="27">
        <v>15568.68</v>
      </c>
    </row>
    <row r="17" spans="1:12" x14ac:dyDescent="0.2">
      <c r="A17" s="6"/>
      <c r="B17" s="50"/>
      <c r="E17" s="27"/>
      <c r="L17" s="27"/>
    </row>
    <row r="18" spans="1:12" x14ac:dyDescent="0.2">
      <c r="A18" s="6">
        <f>A16+1</f>
        <v>6</v>
      </c>
      <c r="B18" s="1" t="s">
        <v>33</v>
      </c>
      <c r="L18" s="27"/>
    </row>
    <row r="19" spans="1:12" x14ac:dyDescent="0.2">
      <c r="A19" s="6">
        <f>A18+1</f>
        <v>7</v>
      </c>
      <c r="B19" s="50" t="s">
        <v>46</v>
      </c>
      <c r="C19" s="63"/>
      <c r="D19" s="64">
        <v>46097</v>
      </c>
      <c r="E19" s="27">
        <v>25000000</v>
      </c>
      <c r="F19" s="1">
        <v>2.3479999999999998E-3</v>
      </c>
      <c r="G19" s="1">
        <f>F19</f>
        <v>2.3479999999999998E-3</v>
      </c>
      <c r="H19" s="1">
        <f>F19</f>
        <v>2.3479999999999998E-3</v>
      </c>
      <c r="I19" s="19" t="s">
        <v>64</v>
      </c>
      <c r="J19" s="19" t="s">
        <v>65</v>
      </c>
      <c r="K19" s="7" t="s">
        <v>54</v>
      </c>
      <c r="L19" s="27">
        <f>H19*E19</f>
        <v>58699.999999999993</v>
      </c>
    </row>
    <row r="20" spans="1:12" x14ac:dyDescent="0.2">
      <c r="A20" s="6">
        <f>A21+1</f>
        <v>9</v>
      </c>
      <c r="B20" s="50" t="s">
        <v>67</v>
      </c>
      <c r="C20" s="64">
        <v>44481</v>
      </c>
      <c r="D20" s="64">
        <v>45211</v>
      </c>
      <c r="E20" s="27">
        <v>50000000</v>
      </c>
      <c r="F20" s="1">
        <v>6.4999999999999997E-3</v>
      </c>
      <c r="G20" s="1">
        <f>F20</f>
        <v>6.4999999999999997E-3</v>
      </c>
      <c r="H20" s="1">
        <v>6.4999999999999997E-3</v>
      </c>
      <c r="I20" s="19" t="s">
        <v>59</v>
      </c>
      <c r="J20" s="19" t="s">
        <v>59</v>
      </c>
      <c r="K20" s="7" t="s">
        <v>66</v>
      </c>
      <c r="L20" s="27">
        <f>H20*E20</f>
        <v>325000</v>
      </c>
    </row>
    <row r="21" spans="1:12" x14ac:dyDescent="0.2">
      <c r="A21" s="6">
        <f>A19+1</f>
        <v>8</v>
      </c>
      <c r="B21" s="50" t="s">
        <v>35</v>
      </c>
      <c r="C21" s="64">
        <v>38924</v>
      </c>
      <c r="D21" s="64">
        <v>46600</v>
      </c>
      <c r="E21" s="27">
        <v>26608785.219999999</v>
      </c>
      <c r="F21" s="1">
        <v>3.8600000000000002E-2</v>
      </c>
      <c r="G21" s="1">
        <v>3.8600000000000002E-2</v>
      </c>
      <c r="H21" s="1">
        <v>3.9509923181679174E-2</v>
      </c>
      <c r="I21" s="19" t="s">
        <v>63</v>
      </c>
      <c r="J21" s="19" t="s">
        <v>61</v>
      </c>
      <c r="K21" s="7" t="s">
        <v>55</v>
      </c>
      <c r="L21" s="27">
        <f t="shared" ref="L21:L24" si="1">H21*E21</f>
        <v>1051311.06</v>
      </c>
    </row>
    <row r="22" spans="1:12" x14ac:dyDescent="0.2">
      <c r="A22" s="6">
        <f>A20+1</f>
        <v>10</v>
      </c>
      <c r="B22" s="50" t="s">
        <v>35</v>
      </c>
      <c r="C22" s="64">
        <v>38786</v>
      </c>
      <c r="D22" s="64">
        <v>49744</v>
      </c>
      <c r="E22" s="27">
        <v>64516791.409999996</v>
      </c>
      <c r="F22" s="1">
        <v>6.2E-2</v>
      </c>
      <c r="G22" s="1">
        <v>6.2544766101863394E-2</v>
      </c>
      <c r="H22" s="1">
        <v>6.2992092464320526E-2</v>
      </c>
      <c r="I22" s="19" t="s">
        <v>62</v>
      </c>
      <c r="J22" s="19" t="s">
        <v>60</v>
      </c>
      <c r="K22" s="7" t="s">
        <v>56</v>
      </c>
      <c r="L22" s="27">
        <f t="shared" si="1"/>
        <v>4064047.69</v>
      </c>
    </row>
    <row r="23" spans="1:12" x14ac:dyDescent="0.2">
      <c r="A23" s="6">
        <f t="shared" ref="A23:A35" si="2">A22+1</f>
        <v>11</v>
      </c>
      <c r="B23" s="50" t="s">
        <v>35</v>
      </c>
      <c r="C23" s="64">
        <v>42374</v>
      </c>
      <c r="D23" s="64">
        <v>46037</v>
      </c>
      <c r="E23" s="27">
        <v>44903829.869999997</v>
      </c>
      <c r="F23" s="1">
        <v>3.4200000000000001E-2</v>
      </c>
      <c r="G23" s="1">
        <v>3.4200000000000001E-2</v>
      </c>
      <c r="H23" s="1">
        <v>3.4803513297740014E-2</v>
      </c>
      <c r="I23" s="19" t="s">
        <v>59</v>
      </c>
      <c r="J23" s="19" t="s">
        <v>59</v>
      </c>
      <c r="K23" s="7" t="s">
        <v>56</v>
      </c>
      <c r="L23" s="27">
        <f t="shared" si="1"/>
        <v>1562811.0400000003</v>
      </c>
    </row>
    <row r="24" spans="1:12" x14ac:dyDescent="0.2">
      <c r="A24" s="6">
        <f t="shared" si="2"/>
        <v>12</v>
      </c>
      <c r="B24" s="50" t="s">
        <v>35</v>
      </c>
      <c r="C24" s="64">
        <v>42374</v>
      </c>
      <c r="D24" s="64">
        <v>53342</v>
      </c>
      <c r="E24" s="27">
        <v>49786873.219999999</v>
      </c>
      <c r="F24" s="1">
        <v>4.4499999999999998E-2</v>
      </c>
      <c r="G24" s="1">
        <v>4.4499999999999998E-2</v>
      </c>
      <c r="H24" s="1">
        <v>4.4868572286693199E-2</v>
      </c>
      <c r="I24" s="19" t="s">
        <v>59</v>
      </c>
      <c r="J24" s="19" t="s">
        <v>59</v>
      </c>
      <c r="K24" s="7" t="s">
        <v>56</v>
      </c>
      <c r="L24" s="27">
        <f t="shared" si="1"/>
        <v>2233865.92</v>
      </c>
    </row>
    <row r="25" spans="1:12" x14ac:dyDescent="0.2">
      <c r="A25" s="6">
        <f t="shared" si="2"/>
        <v>13</v>
      </c>
      <c r="B25" s="50" t="s">
        <v>35</v>
      </c>
      <c r="C25" s="64">
        <v>42985</v>
      </c>
      <c r="D25" s="64">
        <v>47376</v>
      </c>
      <c r="E25" s="27">
        <v>29920218.66</v>
      </c>
      <c r="F25" s="1">
        <v>3.3500000000000002E-2</v>
      </c>
      <c r="G25" s="1">
        <v>3.3500000000000002E-2</v>
      </c>
      <c r="H25" s="1">
        <v>3.3935371981669876E-2</v>
      </c>
      <c r="I25" s="19" t="s">
        <v>59</v>
      </c>
      <c r="J25" s="19" t="s">
        <v>59</v>
      </c>
      <c r="K25" s="7" t="s">
        <v>56</v>
      </c>
      <c r="L25" s="27">
        <f t="shared" ref="L25:L35" si="3">H25*E25</f>
        <v>1015353.7500000002</v>
      </c>
    </row>
    <row r="26" spans="1:12" x14ac:dyDescent="0.2">
      <c r="A26" s="6">
        <f t="shared" si="2"/>
        <v>14</v>
      </c>
      <c r="B26" s="50" t="s">
        <v>35</v>
      </c>
      <c r="C26" s="64">
        <v>42985</v>
      </c>
      <c r="D26" s="64">
        <v>17425</v>
      </c>
      <c r="E26" s="27">
        <v>29893422.309999999</v>
      </c>
      <c r="F26" s="1">
        <v>4.1099999999999998E-2</v>
      </c>
      <c r="G26" s="1">
        <v>4.1099999999999998E-2</v>
      </c>
      <c r="H26" s="1">
        <v>4.138522773239476E-2</v>
      </c>
      <c r="I26" s="19" t="s">
        <v>59</v>
      </c>
      <c r="J26" s="19" t="s">
        <v>59</v>
      </c>
      <c r="K26" s="7" t="s">
        <v>56</v>
      </c>
      <c r="L26" s="27">
        <f t="shared" si="3"/>
        <v>1237146.0900000001</v>
      </c>
    </row>
    <row r="27" spans="1:12" x14ac:dyDescent="0.2">
      <c r="A27" s="6">
        <f t="shared" si="2"/>
        <v>15</v>
      </c>
      <c r="B27" s="50" t="s">
        <v>35</v>
      </c>
      <c r="C27" s="64">
        <v>42985</v>
      </c>
      <c r="D27" s="64">
        <v>21078</v>
      </c>
      <c r="E27" s="27">
        <v>29888950.469999999</v>
      </c>
      <c r="F27" s="1">
        <v>4.2599999999999999E-2</v>
      </c>
      <c r="G27" s="1">
        <v>4.2599999999999999E-2</v>
      </c>
      <c r="H27" s="1">
        <v>4.2862333064718011E-2</v>
      </c>
      <c r="I27" s="19" t="s">
        <v>59</v>
      </c>
      <c r="J27" s="19" t="s">
        <v>59</v>
      </c>
      <c r="K27" s="7" t="s">
        <v>56</v>
      </c>
      <c r="L27" s="27">
        <f t="shared" si="3"/>
        <v>1281110.1499999999</v>
      </c>
    </row>
    <row r="28" spans="1:12" x14ac:dyDescent="0.2">
      <c r="A28" s="6">
        <f t="shared" si="2"/>
        <v>16</v>
      </c>
      <c r="B28" s="50" t="s">
        <v>35</v>
      </c>
      <c r="C28" s="64">
        <v>43376</v>
      </c>
      <c r="D28" s="64">
        <v>45214</v>
      </c>
      <c r="E28" s="27">
        <v>24960364.140000001</v>
      </c>
      <c r="F28" s="1">
        <v>4.0099999999999997E-2</v>
      </c>
      <c r="G28" s="1">
        <v>4.0099999999999997E-2</v>
      </c>
      <c r="H28" s="1">
        <v>4.1051351424715228E-2</v>
      </c>
      <c r="I28" s="19" t="s">
        <v>59</v>
      </c>
      <c r="J28" s="19" t="s">
        <v>59</v>
      </c>
      <c r="K28" s="7" t="s">
        <v>56</v>
      </c>
      <c r="L28" s="27">
        <f t="shared" si="3"/>
        <v>1024656.6799999999</v>
      </c>
    </row>
    <row r="29" spans="1:12" x14ac:dyDescent="0.2">
      <c r="A29" s="6">
        <f t="shared" si="2"/>
        <v>17</v>
      </c>
      <c r="B29" s="50" t="s">
        <v>35</v>
      </c>
      <c r="C29" s="64">
        <v>43376</v>
      </c>
      <c r="D29" s="64">
        <v>47041</v>
      </c>
      <c r="E29" s="27">
        <v>39894091.979999997</v>
      </c>
      <c r="F29" s="1">
        <v>4.1799999999999997E-2</v>
      </c>
      <c r="G29" s="1">
        <v>4.1799999999999997E-2</v>
      </c>
      <c r="H29" s="1">
        <v>4.2302008047859316E-2</v>
      </c>
      <c r="I29" s="19" t="s">
        <v>59</v>
      </c>
      <c r="J29" s="19" t="s">
        <v>59</v>
      </c>
      <c r="K29" s="7" t="s">
        <v>56</v>
      </c>
      <c r="L29" s="27">
        <f t="shared" si="3"/>
        <v>1687600.1999999997</v>
      </c>
    </row>
    <row r="30" spans="1:12" x14ac:dyDescent="0.2">
      <c r="A30" s="6">
        <f t="shared" si="2"/>
        <v>18</v>
      </c>
      <c r="B30" s="50" t="s">
        <v>35</v>
      </c>
      <c r="C30" s="64">
        <v>43446</v>
      </c>
      <c r="D30" s="64">
        <v>54407</v>
      </c>
      <c r="E30" s="27">
        <v>34872875.18</v>
      </c>
      <c r="F30" s="1">
        <v>4.6199999999999998E-2</v>
      </c>
      <c r="G30" s="1">
        <v>4.6199999999999998E-2</v>
      </c>
      <c r="H30" s="1">
        <v>4.650365310085109E-2</v>
      </c>
      <c r="I30" s="19" t="s">
        <v>59</v>
      </c>
      <c r="J30" s="19" t="s">
        <v>59</v>
      </c>
      <c r="K30" s="7" t="s">
        <v>56</v>
      </c>
      <c r="L30" s="27">
        <f t="shared" si="3"/>
        <v>1621716.09</v>
      </c>
    </row>
    <row r="31" spans="1:12" x14ac:dyDescent="0.2">
      <c r="A31" s="6">
        <f t="shared" si="2"/>
        <v>19</v>
      </c>
      <c r="B31" s="50" t="s">
        <v>35</v>
      </c>
      <c r="C31" s="64">
        <v>43663</v>
      </c>
      <c r="D31" s="64">
        <v>54619</v>
      </c>
      <c r="E31" s="27">
        <v>94741172.879999995</v>
      </c>
      <c r="F31" s="1">
        <v>4.3200000000000002E-2</v>
      </c>
      <c r="G31" s="1">
        <v>3.2300000000000002E-2</v>
      </c>
      <c r="H31" s="1">
        <v>3.3116758687102295E-2</v>
      </c>
      <c r="I31" s="19" t="s">
        <v>59</v>
      </c>
      <c r="J31" s="19" t="s">
        <v>59</v>
      </c>
      <c r="K31" s="7" t="s">
        <v>56</v>
      </c>
      <c r="L31" s="27">
        <f>H31*E31</f>
        <v>3137520.56</v>
      </c>
    </row>
    <row r="32" spans="1:12" x14ac:dyDescent="0.2">
      <c r="A32" s="6">
        <f t="shared" si="2"/>
        <v>20</v>
      </c>
      <c r="B32" s="50" t="s">
        <v>35</v>
      </c>
      <c r="C32" s="64">
        <v>43734</v>
      </c>
      <c r="D32" s="64">
        <v>45931</v>
      </c>
      <c r="E32" s="27">
        <v>74740671.629999995</v>
      </c>
      <c r="F32" s="1">
        <v>3.2300000000000002E-2</v>
      </c>
      <c r="G32" s="1">
        <v>3.56E-2</v>
      </c>
      <c r="H32" s="1">
        <v>3.6171225934165455E-2</v>
      </c>
      <c r="I32" s="19" t="s">
        <v>59</v>
      </c>
      <c r="J32" s="19" t="s">
        <v>59</v>
      </c>
      <c r="K32" s="7" t="s">
        <v>56</v>
      </c>
      <c r="L32" s="27">
        <f t="shared" si="3"/>
        <v>2703461.72</v>
      </c>
    </row>
    <row r="33" spans="1:12" x14ac:dyDescent="0.2">
      <c r="A33" s="6">
        <f t="shared" si="2"/>
        <v>21</v>
      </c>
      <c r="B33" s="50" t="s">
        <v>35</v>
      </c>
      <c r="C33" s="64">
        <v>43734</v>
      </c>
      <c r="D33" s="64">
        <v>47392</v>
      </c>
      <c r="E33" s="27">
        <v>34889193.079999998</v>
      </c>
      <c r="F33" s="1">
        <v>3.56E-2</v>
      </c>
      <c r="G33" s="1">
        <v>2.6499999999999999E-2</v>
      </c>
      <c r="H33" s="1">
        <v>2.6948983825566885E-2</v>
      </c>
      <c r="I33" s="19" t="s">
        <v>59</v>
      </c>
      <c r="J33" s="19" t="s">
        <v>59</v>
      </c>
      <c r="K33" s="7" t="s">
        <v>56</v>
      </c>
      <c r="L33" s="27">
        <f t="shared" si="3"/>
        <v>940228.3</v>
      </c>
    </row>
    <row r="34" spans="1:12" x14ac:dyDescent="0.2">
      <c r="A34" s="6">
        <f t="shared" si="2"/>
        <v>22</v>
      </c>
      <c r="B34" s="50" t="s">
        <v>35</v>
      </c>
      <c r="C34" s="64">
        <v>44089</v>
      </c>
      <c r="D34" s="64">
        <v>47741</v>
      </c>
      <c r="E34" s="27">
        <v>34878209.020000003</v>
      </c>
      <c r="F34" s="1">
        <v>2.6499999999999999E-2</v>
      </c>
      <c r="G34" s="1">
        <v>3.6600000000000001E-2</v>
      </c>
      <c r="H34" s="1">
        <v>3.6849448297732575E-2</v>
      </c>
      <c r="I34" s="19" t="s">
        <v>59</v>
      </c>
      <c r="J34" s="19" t="s">
        <v>59</v>
      </c>
      <c r="K34" s="7" t="s">
        <v>56</v>
      </c>
      <c r="L34" s="27">
        <f t="shared" si="3"/>
        <v>1285242.76</v>
      </c>
    </row>
    <row r="35" spans="1:12" x14ac:dyDescent="0.2">
      <c r="A35" s="6">
        <f t="shared" si="2"/>
        <v>23</v>
      </c>
      <c r="B35" s="50" t="s">
        <v>35</v>
      </c>
      <c r="C35" s="64">
        <v>44089</v>
      </c>
      <c r="D35" s="64">
        <v>55046</v>
      </c>
      <c r="E35" s="27">
        <v>39819736.890000001</v>
      </c>
      <c r="F35" s="1">
        <v>3.6600000000000001E-2</v>
      </c>
      <c r="G35" s="1">
        <v>4.3200000000000002E-2</v>
      </c>
      <c r="H35" s="1">
        <v>4.3559950553957567E-2</v>
      </c>
      <c r="I35" s="19" t="s">
        <v>59</v>
      </c>
      <c r="J35" s="19" t="s">
        <v>59</v>
      </c>
      <c r="K35" s="7" t="s">
        <v>56</v>
      </c>
      <c r="L35" s="27">
        <f t="shared" si="3"/>
        <v>1734545.77</v>
      </c>
    </row>
    <row r="36" spans="1:12" x14ac:dyDescent="0.2">
      <c r="A36" s="6"/>
      <c r="B36" s="50"/>
      <c r="C36" s="63"/>
      <c r="D36" s="63"/>
      <c r="E36" s="27"/>
      <c r="F36" s="1"/>
      <c r="G36" s="1"/>
      <c r="H36" s="1"/>
      <c r="I36" s="19"/>
      <c r="J36" s="19"/>
      <c r="L36" s="27"/>
    </row>
    <row r="37" spans="1:12" x14ac:dyDescent="0.2">
      <c r="A37" s="6">
        <f>A35+1</f>
        <v>24</v>
      </c>
      <c r="B37" s="50" t="s">
        <v>51</v>
      </c>
      <c r="C37" s="63"/>
      <c r="D37" s="63"/>
      <c r="E37" s="27">
        <v>-393149.07</v>
      </c>
      <c r="F37" s="1"/>
      <c r="G37" s="1"/>
      <c r="H37" s="1"/>
      <c r="I37" s="19"/>
      <c r="J37" s="19"/>
      <c r="K37" s="7" t="s">
        <v>51</v>
      </c>
      <c r="L37" s="27">
        <v>92790.68</v>
      </c>
    </row>
    <row r="38" spans="1:12" x14ac:dyDescent="0.2">
      <c r="A38" s="6">
        <f t="shared" si="0"/>
        <v>25</v>
      </c>
      <c r="B38" s="50" t="s">
        <v>52</v>
      </c>
      <c r="C38" s="63"/>
      <c r="D38" s="63"/>
      <c r="E38" s="27">
        <v>-5417.3100000000013</v>
      </c>
      <c r="F38" s="1"/>
      <c r="G38" s="1"/>
      <c r="H38" s="1"/>
      <c r="I38" s="19"/>
      <c r="J38" s="19"/>
      <c r="K38" s="7" t="s">
        <v>52</v>
      </c>
      <c r="L38" s="27">
        <v>11409.23</v>
      </c>
    </row>
    <row r="39" spans="1:12" x14ac:dyDescent="0.2">
      <c r="A39" s="6">
        <f t="shared" si="0"/>
        <v>26</v>
      </c>
      <c r="B39" s="50" t="s">
        <v>53</v>
      </c>
      <c r="C39" s="53"/>
      <c r="D39" s="53"/>
      <c r="E39" s="51"/>
      <c r="F39" s="52"/>
      <c r="G39" s="52"/>
      <c r="H39" s="52"/>
      <c r="I39" s="19"/>
      <c r="J39" s="19"/>
      <c r="K39" s="7" t="s">
        <v>53</v>
      </c>
      <c r="L39" s="27">
        <v>449011</v>
      </c>
    </row>
    <row r="40" spans="1:12" x14ac:dyDescent="0.2">
      <c r="A40" s="6"/>
      <c r="B40" s="50"/>
      <c r="C40" s="53"/>
      <c r="D40" s="53"/>
      <c r="E40" s="51"/>
      <c r="F40" s="52"/>
      <c r="G40" s="52"/>
      <c r="H40" s="52"/>
      <c r="I40" s="19"/>
      <c r="J40" s="19"/>
      <c r="L40" s="27"/>
    </row>
    <row r="41" spans="1:12" x14ac:dyDescent="0.2">
      <c r="A41" s="6">
        <f>A39+1</f>
        <v>27</v>
      </c>
      <c r="B41" s="3"/>
      <c r="C41" s="3"/>
      <c r="D41" s="3"/>
      <c r="E41" s="4">
        <f>SUM(E12:E40)</f>
        <v>728522138.79999995</v>
      </c>
      <c r="F41" s="3"/>
      <c r="G41" s="56"/>
      <c r="H41" s="2"/>
      <c r="I41" s="5"/>
      <c r="J41" s="5"/>
      <c r="K41" s="2"/>
      <c r="L41" s="4">
        <f>SUM(L12:L40)</f>
        <v>27640251.489999998</v>
      </c>
    </row>
    <row r="42" spans="1:12" x14ac:dyDescent="0.2">
      <c r="A42" s="6"/>
      <c r="D42"/>
      <c r="E42"/>
      <c r="G42" s="29"/>
      <c r="H42" s="29"/>
      <c r="I42" s="30"/>
      <c r="J42" s="30"/>
      <c r="K42" s="29"/>
      <c r="L42" s="29"/>
    </row>
    <row r="43" spans="1:12" x14ac:dyDescent="0.2">
      <c r="A43" s="6">
        <f>A41+1</f>
        <v>28</v>
      </c>
      <c r="B43" s="7" t="s">
        <v>28</v>
      </c>
      <c r="D43"/>
      <c r="E43"/>
      <c r="G43" s="29"/>
      <c r="H43" s="29"/>
      <c r="I43" s="30"/>
      <c r="J43" s="30"/>
      <c r="K43" s="29"/>
      <c r="L43" s="38"/>
    </row>
    <row r="44" spans="1:12" ht="19.5" thickBot="1" x14ac:dyDescent="0.35">
      <c r="A44" s="6">
        <f t="shared" si="0"/>
        <v>29</v>
      </c>
      <c r="B44" s="34" t="s">
        <v>27</v>
      </c>
      <c r="D44"/>
      <c r="E44" s="60"/>
      <c r="G44" s="29"/>
      <c r="H44" s="57"/>
      <c r="I44" s="30"/>
      <c r="J44" s="30"/>
      <c r="K44" s="29"/>
      <c r="L44" s="44">
        <f>L41/E41</f>
        <v>3.7940166836286128E-2</v>
      </c>
    </row>
    <row r="45" spans="1:12" ht="19.5" thickTop="1" x14ac:dyDescent="0.3">
      <c r="A45" s="6"/>
      <c r="E45" s="61"/>
      <c r="G45" s="29"/>
      <c r="H45" s="57"/>
      <c r="I45" s="30"/>
      <c r="J45" s="30"/>
      <c r="K45" s="29"/>
      <c r="L45" s="39"/>
    </row>
    <row r="46" spans="1:12" ht="16.5" customHeight="1" x14ac:dyDescent="0.3">
      <c r="A46" s="6">
        <f>A44+1</f>
        <v>30</v>
      </c>
      <c r="B46" s="32" t="s">
        <v>45</v>
      </c>
      <c r="E46" s="28"/>
      <c r="G46" s="29"/>
      <c r="H46" s="57"/>
      <c r="I46" s="30"/>
      <c r="J46" s="30"/>
      <c r="L46" s="1"/>
    </row>
    <row r="47" spans="1:12" ht="16.5" customHeight="1" x14ac:dyDescent="0.3">
      <c r="A47" s="6">
        <f t="shared" si="0"/>
        <v>31</v>
      </c>
      <c r="B47" s="32" t="s">
        <v>36</v>
      </c>
      <c r="E47" s="28"/>
      <c r="G47" s="29"/>
      <c r="H47" s="57"/>
      <c r="I47" s="30"/>
      <c r="J47" s="30"/>
    </row>
    <row r="48" spans="1:12" s="32" customFormat="1" ht="16.5" customHeight="1" x14ac:dyDescent="0.3">
      <c r="A48" s="6">
        <f t="shared" si="0"/>
        <v>32</v>
      </c>
      <c r="B48" s="32" t="s">
        <v>37</v>
      </c>
      <c r="H48" s="58"/>
      <c r="I48" s="33"/>
      <c r="J48" s="33"/>
    </row>
    <row r="49" spans="1:10" s="32" customFormat="1" ht="16.5" customHeight="1" x14ac:dyDescent="0.3">
      <c r="A49" s="6">
        <f t="shared" si="0"/>
        <v>33</v>
      </c>
      <c r="B49" s="32" t="s">
        <v>38</v>
      </c>
      <c r="H49" s="58"/>
      <c r="I49" s="33"/>
      <c r="J49" s="33"/>
    </row>
    <row r="50" spans="1:10" s="32" customFormat="1" ht="16.5" customHeight="1" x14ac:dyDescent="0.3">
      <c r="A50" s="6">
        <f t="shared" si="0"/>
        <v>34</v>
      </c>
      <c r="B50" s="32" t="s">
        <v>39</v>
      </c>
      <c r="H50" s="58"/>
      <c r="I50" s="33"/>
      <c r="J50" s="33"/>
    </row>
    <row r="51" spans="1:10" x14ac:dyDescent="0.2">
      <c r="A51" s="31"/>
      <c r="E51" s="32"/>
      <c r="F51" s="32"/>
      <c r="G51" s="32"/>
      <c r="I51" s="19"/>
      <c r="J51" s="19"/>
    </row>
    <row r="52" spans="1:10" x14ac:dyDescent="0.2">
      <c r="A52" s="31"/>
      <c r="B52" s="32"/>
      <c r="I52" s="19"/>
      <c r="J52" s="19"/>
    </row>
    <row r="53" spans="1:10" x14ac:dyDescent="0.2">
      <c r="I53" s="19"/>
      <c r="J53" s="19"/>
    </row>
    <row r="54" spans="1:10" x14ac:dyDescent="0.2">
      <c r="I54" s="19"/>
      <c r="J54" s="19"/>
    </row>
  </sheetData>
  <mergeCells count="4">
    <mergeCell ref="I10:J10"/>
    <mergeCell ref="I6:J6"/>
    <mergeCell ref="I7:J7"/>
    <mergeCell ref="I8:J8"/>
  </mergeCells>
  <printOptions horizontalCentered="1"/>
  <pageMargins left="0.75" right="0.75" top="1" bottom="1" header="0.5" footer="0"/>
  <pageSetup scale="59" orientation="landscape" r:id="rId1"/>
  <headerFooter alignWithMargins="0">
    <oddHeader>&amp;R&amp;"Times New Roman,Bold"KyPSC Case No. 2022-00372
STAFF-DR-01-023(a)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Witness xmlns="5ba878c6-b33b-4b7d-8b1a-66240161f50d">Bauer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BC6B1-96AA-4F0F-934C-ED102CFB24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3AD30-4ECC-4B44-AD60-39970C516FE6}">
  <ds:schemaRefs>
    <ds:schemaRef ds:uri="745fd72d-7e83-4669-aadd-86863736241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5ba878c6-b33b-4b7d-8b1a-66240161f5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0B7D9E-27E9-470F-B42E-69A820F1B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- 23a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LT Debt as of December 31, 2021</dc:subject>
  <dc:creator>T96420</dc:creator>
  <cp:lastModifiedBy>Sunderman, Minna</cp:lastModifiedBy>
  <cp:lastPrinted>2022-11-21T19:42:58Z</cp:lastPrinted>
  <dcterms:created xsi:type="dcterms:W3CDTF">2001-04-09T17:31:51Z</dcterms:created>
  <dcterms:modified xsi:type="dcterms:W3CDTF">2022-12-15T14:13:18Z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