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4th Set Data Requests (26)/"/>
    </mc:Choice>
  </mc:AlternateContent>
  <xr:revisionPtr revIDLastSave="0" documentId="13_ncr:1_{FA9C6380-0577-43A2-8E25-234414CA5CD5}" xr6:coauthVersionLast="47" xr6:coauthVersionMax="47" xr10:uidLastSave="{00000000-0000-0000-0000-000000000000}"/>
  <bookViews>
    <workbookView xWindow="-120" yWindow="-120" windowWidth="29040" windowHeight="15840" xr2:uid="{E1EB71B7-7C28-49D2-B5ED-8A1F1B129E15}"/>
  </bookViews>
  <sheets>
    <sheet name="Sheet1" sheetId="1" r:id="rId1"/>
  </sheets>
  <definedNames>
    <definedName name="_xlnm.Print_Area" localSheetId="0">Sheet1!$A$1:$H$51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H50" i="1" s="1"/>
  <c r="F50" i="1"/>
  <c r="D50" i="1"/>
  <c r="G49" i="1"/>
  <c r="H49" i="1" s="1"/>
  <c r="F49" i="1"/>
  <c r="D49" i="1"/>
  <c r="G48" i="1"/>
  <c r="H48" i="1" s="1"/>
  <c r="F48" i="1"/>
  <c r="D48" i="1"/>
  <c r="G47" i="1"/>
  <c r="H47" i="1" s="1"/>
  <c r="F47" i="1"/>
  <c r="D47" i="1"/>
  <c r="G46" i="1"/>
  <c r="H46" i="1" s="1"/>
  <c r="F46" i="1"/>
  <c r="D46" i="1"/>
  <c r="G45" i="1"/>
  <c r="H45" i="1" s="1"/>
  <c r="F45" i="1"/>
  <c r="D45" i="1"/>
  <c r="G44" i="1"/>
  <c r="H44" i="1" s="1"/>
  <c r="F44" i="1"/>
  <c r="D44" i="1"/>
  <c r="G43" i="1"/>
  <c r="H43" i="1" s="1"/>
  <c r="F43" i="1"/>
  <c r="D43" i="1"/>
  <c r="G42" i="1"/>
  <c r="H42" i="1" s="1"/>
  <c r="F42" i="1"/>
  <c r="D42" i="1"/>
  <c r="G41" i="1"/>
  <c r="H41" i="1" s="1"/>
  <c r="F41" i="1"/>
  <c r="D41" i="1"/>
  <c r="G40" i="1"/>
  <c r="H40" i="1" s="1"/>
  <c r="F40" i="1"/>
  <c r="D40" i="1"/>
  <c r="G39" i="1"/>
  <c r="H39" i="1" s="1"/>
  <c r="F39" i="1"/>
  <c r="D39" i="1"/>
  <c r="G38" i="1"/>
  <c r="H38" i="1" s="1"/>
  <c r="F38" i="1"/>
  <c r="D38" i="1"/>
  <c r="G37" i="1"/>
  <c r="H37" i="1" s="1"/>
  <c r="F37" i="1"/>
  <c r="D37" i="1"/>
  <c r="G36" i="1"/>
  <c r="H36" i="1" s="1"/>
  <c r="F36" i="1"/>
  <c r="D36" i="1"/>
  <c r="G35" i="1"/>
  <c r="H35" i="1" s="1"/>
  <c r="F35" i="1"/>
  <c r="D35" i="1"/>
  <c r="G34" i="1"/>
  <c r="H34" i="1" s="1"/>
  <c r="F34" i="1"/>
  <c r="D34" i="1"/>
  <c r="G33" i="1"/>
  <c r="H33" i="1" s="1"/>
  <c r="F33" i="1"/>
  <c r="D33" i="1"/>
  <c r="G32" i="1"/>
  <c r="H32" i="1" s="1"/>
  <c r="F32" i="1"/>
  <c r="D32" i="1"/>
  <c r="G31" i="1"/>
  <c r="H31" i="1" s="1"/>
  <c r="F31" i="1"/>
  <c r="D31" i="1"/>
  <c r="G30" i="1"/>
  <c r="H30" i="1" s="1"/>
  <c r="F30" i="1"/>
  <c r="D30" i="1"/>
  <c r="G29" i="1"/>
  <c r="H29" i="1" s="1"/>
  <c r="F29" i="1"/>
  <c r="D29" i="1"/>
  <c r="G28" i="1"/>
  <c r="H28" i="1" s="1"/>
  <c r="F28" i="1"/>
  <c r="D28" i="1"/>
  <c r="G27" i="1"/>
  <c r="H27" i="1" s="1"/>
  <c r="F27" i="1"/>
  <c r="D27" i="1"/>
  <c r="G26" i="1"/>
  <c r="H26" i="1" s="1"/>
  <c r="F26" i="1"/>
  <c r="D26" i="1"/>
  <c r="G25" i="1"/>
  <c r="H25" i="1" s="1"/>
  <c r="F25" i="1"/>
  <c r="D25" i="1"/>
  <c r="G24" i="1"/>
  <c r="H24" i="1" s="1"/>
  <c r="F24" i="1"/>
  <c r="D24" i="1"/>
  <c r="G23" i="1"/>
  <c r="H23" i="1" s="1"/>
  <c r="F23" i="1"/>
  <c r="D23" i="1"/>
  <c r="G22" i="1"/>
  <c r="H22" i="1" s="1"/>
  <c r="F22" i="1"/>
  <c r="D22" i="1"/>
  <c r="G21" i="1"/>
  <c r="H21" i="1" s="1"/>
  <c r="F21" i="1"/>
  <c r="D21" i="1"/>
  <c r="G20" i="1"/>
  <c r="H20" i="1" s="1"/>
  <c r="F20" i="1"/>
  <c r="D20" i="1"/>
  <c r="G19" i="1"/>
  <c r="H19" i="1" s="1"/>
  <c r="F19" i="1"/>
  <c r="D19" i="1"/>
  <c r="G18" i="1"/>
  <c r="H18" i="1" s="1"/>
  <c r="F18" i="1"/>
  <c r="D18" i="1"/>
  <c r="G17" i="1"/>
  <c r="H17" i="1" s="1"/>
  <c r="F17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<sst xmlns="http://schemas.openxmlformats.org/spreadsheetml/2006/main" count="8" uniqueCount="8">
  <si>
    <t>Period</t>
  </si>
  <si>
    <t>IC Rent Adjustment</t>
  </si>
  <si>
    <t>Electric Monthly Equity</t>
  </si>
  <si>
    <t>13 Month Equity Average</t>
  </si>
  <si>
    <t>ROE</t>
  </si>
  <si>
    <t>Duke Energy Kentucky Electric Income from Continuing Operations</t>
  </si>
  <si>
    <t>Adjusted Duke Energy Kentucky Electric Income from Continuing Operations</t>
  </si>
  <si>
    <t>Trailing 12 Month 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</si>
</sst>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164" fontId="0" fillId="0" borderId="0" xfId="1" applyNumberFormat="1" applyFont="1"/>
    <xf numFmtId="17" fontId="0" fillId="0" borderId="0" xfId="0" applyNumberFormat="1"/>
    <xf numFmtId="164" fontId="0" fillId="0" borderId="0" xfId="0" applyNumberFormat="1"/>
    <xf numFmtId="165" fontId="0" fillId="0" borderId="0" xfId="2" applyNumberFormat="1" applyFont="1"/>
    <xf numFmtId="0" fontId="2" fillId="0" borderId="0" xfId="0" applyFont="1"/>
    <xf numFmtId="43" fontId="2" fillId="0" borderId="0" xfId="1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3C84F-41C9-4806-9A9A-FCFD846F1B6E}">
  <sheetPr>
    <pageSetUpPr fitToPage="1"/>
  </sheetPr>
  <dimension ref="A1:W60"/>
  <sheetViews>
    <sheetView tabSelected="1" view="pageLayout" zoomScaleNormal="100" workbookViewId="0"/>
  </sheetViews>
  <sheetFormatPr defaultRowHeight="15" x14ac:dyDescent="0.25"/>
  <cols>
    <col min="2" max="2" width="14" style="1" bestFit="1" customWidth="1"/>
    <col min="3" max="4" width="14" style="1" customWidth="1"/>
    <col min="5" max="5" width="15.28515625" bestFit="1" customWidth="1"/>
    <col min="6" max="6" width="17.42578125" style="2" bestFit="1" customWidth="1"/>
    <col min="7" max="7" width="12.5703125" bestFit="1" customWidth="1"/>
    <col min="20" max="20" width="15.28515625" bestFit="1" customWidth="1"/>
    <col min="22" max="22" width="16.85546875" bestFit="1" customWidth="1"/>
    <col min="23" max="23" width="12.5703125" bestFit="1" customWidth="1"/>
  </cols>
  <sheetData>
    <row r="1" spans="1:8" x14ac:dyDescent="0.25">
      <c r="G1" s="1"/>
      <c r="H1" s="1"/>
    </row>
    <row r="3" spans="1:8" ht="105" x14ac:dyDescent="0.25">
      <c r="A3" s="6" t="s">
        <v>0</v>
      </c>
      <c r="B3" s="7" t="s">
        <v>5</v>
      </c>
      <c r="C3" s="7" t="s">
        <v>1</v>
      </c>
      <c r="D3" s="7" t="s">
        <v>6</v>
      </c>
      <c r="E3" s="7" t="s">
        <v>2</v>
      </c>
      <c r="F3" s="7" t="s">
        <v>7</v>
      </c>
      <c r="G3" s="7" t="s">
        <v>3</v>
      </c>
      <c r="H3" s="7" t="s">
        <v>4</v>
      </c>
    </row>
    <row r="5" spans="1:8" x14ac:dyDescent="0.25">
      <c r="A5" s="3">
        <v>43586</v>
      </c>
      <c r="B5" s="1">
        <v>3620985.4200000102</v>
      </c>
      <c r="C5" s="1">
        <v>26559</v>
      </c>
      <c r="D5" s="1">
        <f>+B5+C5</f>
        <v>3647544.4200000102</v>
      </c>
      <c r="E5" s="2">
        <v>444996009.37083536</v>
      </c>
    </row>
    <row r="6" spans="1:8" x14ac:dyDescent="0.25">
      <c r="A6" s="3">
        <v>43617</v>
      </c>
      <c r="B6" s="1">
        <v>3473220.1229999801</v>
      </c>
      <c r="C6" s="1">
        <v>26409</v>
      </c>
      <c r="D6" s="1">
        <f t="shared" ref="D6:D50" si="0">+B6+C6</f>
        <v>3499629.1229999801</v>
      </c>
      <c r="E6" s="2">
        <v>445389279.43758255</v>
      </c>
    </row>
    <row r="7" spans="1:8" x14ac:dyDescent="0.25">
      <c r="A7" s="3">
        <v>43647</v>
      </c>
      <c r="B7" s="1">
        <v>6345362.1929999804</v>
      </c>
      <c r="C7" s="1">
        <v>25742</v>
      </c>
      <c r="D7" s="1">
        <f t="shared" si="0"/>
        <v>6371104.1929999804</v>
      </c>
      <c r="E7" s="2">
        <v>448052247.06927633</v>
      </c>
    </row>
    <row r="8" spans="1:8" x14ac:dyDescent="0.25">
      <c r="A8" s="3">
        <v>43678</v>
      </c>
      <c r="B8" s="1">
        <v>3086409.5300000599</v>
      </c>
      <c r="C8" s="1">
        <v>26149</v>
      </c>
      <c r="D8" s="1">
        <f t="shared" si="0"/>
        <v>3112558.5300000599</v>
      </c>
      <c r="E8" s="2">
        <v>449174047.97757989</v>
      </c>
    </row>
    <row r="9" spans="1:8" x14ac:dyDescent="0.25">
      <c r="A9" s="3">
        <v>43709</v>
      </c>
      <c r="B9" s="1">
        <v>3726831.8599999598</v>
      </c>
      <c r="C9" s="1">
        <v>27098</v>
      </c>
      <c r="D9" s="1">
        <f t="shared" si="0"/>
        <v>3753929.8599999598</v>
      </c>
      <c r="E9" s="2">
        <v>450900965.43586791</v>
      </c>
    </row>
    <row r="10" spans="1:8" x14ac:dyDescent="0.25">
      <c r="A10" s="3">
        <v>43739</v>
      </c>
      <c r="B10" s="1">
        <v>735158.07600005704</v>
      </c>
      <c r="C10" s="1">
        <v>25184</v>
      </c>
      <c r="D10" s="1">
        <f t="shared" si="0"/>
        <v>760342.07600005704</v>
      </c>
      <c r="E10" s="2">
        <v>449524173.17252088</v>
      </c>
    </row>
    <row r="11" spans="1:8" x14ac:dyDescent="0.25">
      <c r="A11" s="3">
        <v>43770</v>
      </c>
      <c r="B11" s="1">
        <v>4202551.0719999904</v>
      </c>
      <c r="C11" s="1">
        <v>24930</v>
      </c>
      <c r="D11" s="1">
        <f t="shared" si="0"/>
        <v>4227481.0719999904</v>
      </c>
      <c r="E11" s="2">
        <v>451930793.78963989</v>
      </c>
    </row>
    <row r="12" spans="1:8" x14ac:dyDescent="0.25">
      <c r="A12" s="3">
        <v>43800</v>
      </c>
      <c r="B12" s="1">
        <v>805601.09700008505</v>
      </c>
      <c r="C12" s="1">
        <v>25522</v>
      </c>
      <c r="D12" s="1">
        <f t="shared" si="0"/>
        <v>831123.09700008505</v>
      </c>
      <c r="E12" s="2">
        <v>454381162.16398519</v>
      </c>
    </row>
    <row r="13" spans="1:8" x14ac:dyDescent="0.25">
      <c r="A13" s="3">
        <v>43831</v>
      </c>
      <c r="B13" s="1">
        <v>2282561.2409999999</v>
      </c>
      <c r="C13" s="1">
        <v>25281</v>
      </c>
      <c r="D13" s="1">
        <f t="shared" si="0"/>
        <v>2307842.2409999999</v>
      </c>
      <c r="E13" s="2">
        <v>460164936.1497857</v>
      </c>
    </row>
    <row r="14" spans="1:8" x14ac:dyDescent="0.25">
      <c r="A14" s="3">
        <v>43862</v>
      </c>
      <c r="B14" s="1">
        <v>3249156.14099999</v>
      </c>
      <c r="C14" s="1">
        <v>25020</v>
      </c>
      <c r="D14" s="1">
        <f t="shared" si="0"/>
        <v>3274176.14099999</v>
      </c>
      <c r="E14" s="2">
        <v>463925590.99641889</v>
      </c>
    </row>
    <row r="15" spans="1:8" x14ac:dyDescent="0.25">
      <c r="A15" s="3">
        <v>43891</v>
      </c>
      <c r="B15" s="1">
        <v>141397.92200001399</v>
      </c>
      <c r="C15" s="1">
        <v>25247</v>
      </c>
      <c r="D15" s="1">
        <f t="shared" si="0"/>
        <v>166644.92200001399</v>
      </c>
      <c r="E15" s="2">
        <v>465645988.0295524</v>
      </c>
    </row>
    <row r="16" spans="1:8" ht="13.5" customHeight="1" x14ac:dyDescent="0.25">
      <c r="A16" s="3">
        <v>43922</v>
      </c>
      <c r="B16" s="1">
        <v>1791458.7220000001</v>
      </c>
      <c r="C16" s="1">
        <v>25276</v>
      </c>
      <c r="D16" s="1">
        <f t="shared" si="0"/>
        <v>1816734.7220000001</v>
      </c>
      <c r="E16" s="2">
        <v>468014392.03343749</v>
      </c>
    </row>
    <row r="17" spans="1:8" x14ac:dyDescent="0.25">
      <c r="A17" s="3">
        <v>43952</v>
      </c>
      <c r="B17" s="1">
        <v>3351968.3799999901</v>
      </c>
      <c r="C17" s="1">
        <v>25681</v>
      </c>
      <c r="D17" s="1">
        <f t="shared" si="0"/>
        <v>3377649.3799999901</v>
      </c>
      <c r="E17" s="2">
        <v>469221927.80910236</v>
      </c>
      <c r="F17" s="2">
        <f t="shared" ref="F17:F50" si="1">SUM(B6:B17)</f>
        <v>33191676.357000105</v>
      </c>
      <c r="G17" s="4">
        <f>AVERAGE(E5:E17)</f>
        <v>455486270.26427579</v>
      </c>
      <c r="H17" s="5">
        <f>+F17/G17</f>
        <v>7.2870860273663352E-2</v>
      </c>
    </row>
    <row r="18" spans="1:8" x14ac:dyDescent="0.25">
      <c r="A18" s="3">
        <v>43983</v>
      </c>
      <c r="B18" s="1">
        <v>4979388.0740000801</v>
      </c>
      <c r="C18" s="1">
        <v>25570</v>
      </c>
      <c r="D18" s="1">
        <f t="shared" si="0"/>
        <v>5004958.0740000801</v>
      </c>
      <c r="E18" s="2">
        <v>486764216.69006836</v>
      </c>
      <c r="F18" s="2">
        <f t="shared" si="1"/>
        <v>34697844.308000207</v>
      </c>
      <c r="G18" s="4">
        <f t="shared" ref="G18:G50" si="2">AVERAGE(E6:E18)</f>
        <v>458699209.28883213</v>
      </c>
      <c r="H18" s="5">
        <f t="shared" ref="H18:H50" si="3">+F18/G18</f>
        <v>7.5644002878914471E-2</v>
      </c>
    </row>
    <row r="19" spans="1:8" x14ac:dyDescent="0.25">
      <c r="A19" s="3">
        <v>44013</v>
      </c>
      <c r="B19" s="1">
        <v>6903006.7079999596</v>
      </c>
      <c r="C19" s="1">
        <v>26442</v>
      </c>
      <c r="D19" s="1">
        <f t="shared" si="0"/>
        <v>6929448.7079999596</v>
      </c>
      <c r="E19" s="2">
        <v>489858558.50586522</v>
      </c>
      <c r="F19" s="2">
        <f t="shared" si="1"/>
        <v>35255488.823000185</v>
      </c>
      <c r="G19" s="4">
        <f t="shared" si="2"/>
        <v>462119923.06331539</v>
      </c>
      <c r="H19" s="5">
        <f t="shared" si="3"/>
        <v>7.6290778785942551E-2</v>
      </c>
    </row>
    <row r="20" spans="1:8" x14ac:dyDescent="0.25">
      <c r="A20" s="3">
        <v>44044</v>
      </c>
      <c r="B20" s="1">
        <v>5881405.3200000199</v>
      </c>
      <c r="C20" s="1">
        <v>26354</v>
      </c>
      <c r="D20" s="1">
        <f t="shared" si="0"/>
        <v>5907759.3200000199</v>
      </c>
      <c r="E20" s="2">
        <v>492741533.26468682</v>
      </c>
      <c r="F20" s="2">
        <f t="shared" si="1"/>
        <v>38050484.613000147</v>
      </c>
      <c r="G20" s="4">
        <f t="shared" si="2"/>
        <v>465557560.46296227</v>
      </c>
      <c r="H20" s="5">
        <f t="shared" si="3"/>
        <v>8.1730999224159898E-2</v>
      </c>
    </row>
    <row r="21" spans="1:8" x14ac:dyDescent="0.25">
      <c r="A21" s="3">
        <v>44075</v>
      </c>
      <c r="B21" s="1">
        <v>2363091.30599995</v>
      </c>
      <c r="C21" s="1">
        <v>26269</v>
      </c>
      <c r="D21" s="1">
        <f t="shared" si="0"/>
        <v>2389360.30599995</v>
      </c>
      <c r="E21" s="2">
        <v>493130935.65699667</v>
      </c>
      <c r="F21" s="2">
        <f t="shared" si="1"/>
        <v>36686744.059000134</v>
      </c>
      <c r="G21" s="4">
        <f t="shared" si="2"/>
        <v>468938859.51522529</v>
      </c>
      <c r="H21" s="5">
        <f t="shared" si="3"/>
        <v>7.8233533678411238E-2</v>
      </c>
    </row>
    <row r="22" spans="1:8" x14ac:dyDescent="0.25">
      <c r="A22" s="3">
        <v>44105</v>
      </c>
      <c r="B22" s="1">
        <v>471167.90999996301</v>
      </c>
      <c r="C22" s="1">
        <v>26137</v>
      </c>
      <c r="D22" s="1">
        <f t="shared" si="0"/>
        <v>497304.90999996301</v>
      </c>
      <c r="E22" s="2">
        <v>492628626.55816948</v>
      </c>
      <c r="F22" s="2">
        <f t="shared" si="1"/>
        <v>36422753.893000044</v>
      </c>
      <c r="G22" s="4">
        <f t="shared" si="2"/>
        <v>472148679.60155612</v>
      </c>
      <c r="H22" s="5">
        <f t="shared" si="3"/>
        <v>7.7142551629577824E-2</v>
      </c>
    </row>
    <row r="23" spans="1:8" x14ac:dyDescent="0.25">
      <c r="A23" s="3">
        <v>44136</v>
      </c>
      <c r="B23" s="1">
        <v>1825474.2900000999</v>
      </c>
      <c r="C23" s="1">
        <v>26245</v>
      </c>
      <c r="D23" s="1">
        <f t="shared" si="0"/>
        <v>1851719.2900000999</v>
      </c>
      <c r="E23" s="2">
        <v>494839637.06736648</v>
      </c>
      <c r="F23" s="2">
        <f t="shared" si="1"/>
        <v>34045677.11100015</v>
      </c>
      <c r="G23" s="4">
        <f t="shared" si="2"/>
        <v>475634484.51654428</v>
      </c>
      <c r="H23" s="5">
        <f t="shared" si="3"/>
        <v>7.1579496902134138E-2</v>
      </c>
    </row>
    <row r="24" spans="1:8" x14ac:dyDescent="0.25">
      <c r="A24" s="3">
        <v>44166</v>
      </c>
      <c r="B24" s="1">
        <v>-1305983.8600002499</v>
      </c>
      <c r="C24" s="1">
        <v>26672</v>
      </c>
      <c r="D24" s="1">
        <f t="shared" si="0"/>
        <v>-1279311.8600002499</v>
      </c>
      <c r="E24" s="2">
        <v>499727839.61657053</v>
      </c>
      <c r="F24" s="2">
        <f t="shared" si="1"/>
        <v>31934092.153999817</v>
      </c>
      <c r="G24" s="4">
        <f t="shared" si="2"/>
        <v>479311180.34938502</v>
      </c>
      <c r="H24" s="5">
        <f t="shared" si="3"/>
        <v>6.6624968211094204E-2</v>
      </c>
    </row>
    <row r="25" spans="1:8" x14ac:dyDescent="0.25">
      <c r="A25" s="3">
        <v>44197</v>
      </c>
      <c r="B25" s="1">
        <v>4378476.7</v>
      </c>
      <c r="C25" s="1">
        <v>28938</v>
      </c>
      <c r="D25" s="1">
        <f t="shared" si="0"/>
        <v>4407414.7</v>
      </c>
      <c r="E25" s="2">
        <v>497889842.53986216</v>
      </c>
      <c r="F25" s="2">
        <f t="shared" si="1"/>
        <v>34030007.612999819</v>
      </c>
      <c r="G25" s="4">
        <f t="shared" si="2"/>
        <v>482658001.91676021</v>
      </c>
      <c r="H25" s="5">
        <f t="shared" si="3"/>
        <v>7.0505425120598486E-2</v>
      </c>
    </row>
    <row r="26" spans="1:8" x14ac:dyDescent="0.25">
      <c r="A26" s="3">
        <v>44228</v>
      </c>
      <c r="B26" s="1">
        <v>3683159.91</v>
      </c>
      <c r="C26" s="1">
        <v>29074</v>
      </c>
      <c r="D26" s="1">
        <f t="shared" si="0"/>
        <v>3712233.91</v>
      </c>
      <c r="E26" s="2">
        <v>502160959.29590648</v>
      </c>
      <c r="F26" s="2">
        <f t="shared" si="1"/>
        <v>34464011.38199982</v>
      </c>
      <c r="G26" s="4">
        <f t="shared" si="2"/>
        <v>485888465.23569256</v>
      </c>
      <c r="H26" s="5">
        <f t="shared" si="3"/>
        <v>7.0929881748236556E-2</v>
      </c>
    </row>
    <row r="27" spans="1:8" x14ac:dyDescent="0.25">
      <c r="A27" s="3">
        <v>44256</v>
      </c>
      <c r="B27" s="1">
        <v>1890053.72000001</v>
      </c>
      <c r="C27" s="1">
        <v>29230</v>
      </c>
      <c r="D27" s="1">
        <f t="shared" si="0"/>
        <v>1919283.72000001</v>
      </c>
      <c r="E27" s="2">
        <v>505356246.65780604</v>
      </c>
      <c r="F27" s="2">
        <f t="shared" si="1"/>
        <v>36212667.179999828</v>
      </c>
      <c r="G27" s="4">
        <f t="shared" si="2"/>
        <v>489075438.7481069</v>
      </c>
      <c r="H27" s="5">
        <f t="shared" si="3"/>
        <v>7.4043111370904025E-2</v>
      </c>
    </row>
    <row r="28" spans="1:8" x14ac:dyDescent="0.25">
      <c r="A28" s="3">
        <v>44287</v>
      </c>
      <c r="B28" s="1">
        <v>2216073.16</v>
      </c>
      <c r="C28" s="1">
        <v>29031</v>
      </c>
      <c r="D28" s="1">
        <f t="shared" si="0"/>
        <v>2245104.16</v>
      </c>
      <c r="E28" s="2">
        <v>505522489.19371432</v>
      </c>
      <c r="F28" s="2">
        <f t="shared" si="1"/>
        <v>36637281.617999822</v>
      </c>
      <c r="G28" s="4">
        <f t="shared" si="2"/>
        <v>492142861.91458088</v>
      </c>
      <c r="H28" s="5">
        <f t="shared" si="3"/>
        <v>7.4444403146415636E-2</v>
      </c>
    </row>
    <row r="29" spans="1:8" x14ac:dyDescent="0.25">
      <c r="A29" s="3">
        <v>44317</v>
      </c>
      <c r="B29" s="1">
        <v>3413536.6609999901</v>
      </c>
      <c r="C29" s="1">
        <v>29095</v>
      </c>
      <c r="D29" s="1">
        <f t="shared" si="0"/>
        <v>3442631.6609999901</v>
      </c>
      <c r="E29" s="2">
        <v>506934037.12528819</v>
      </c>
      <c r="F29" s="2">
        <f t="shared" si="1"/>
        <v>36698849.898999818</v>
      </c>
      <c r="G29" s="4">
        <f t="shared" si="2"/>
        <v>495136680.76780021</v>
      </c>
      <c r="H29" s="5">
        <f t="shared" si="3"/>
        <v>7.4118624865545255E-2</v>
      </c>
    </row>
    <row r="30" spans="1:8" x14ac:dyDescent="0.25">
      <c r="A30" s="3">
        <v>44348</v>
      </c>
      <c r="B30" s="1">
        <v>3955069.98000002</v>
      </c>
      <c r="C30" s="1">
        <v>24934</v>
      </c>
      <c r="D30" s="1">
        <f t="shared" si="0"/>
        <v>3980003.98000002</v>
      </c>
      <c r="E30" s="2">
        <v>541101385.82459199</v>
      </c>
      <c r="F30" s="2">
        <f t="shared" si="1"/>
        <v>35674531.804999761</v>
      </c>
      <c r="G30" s="4">
        <f t="shared" si="2"/>
        <v>500665869.84591478</v>
      </c>
      <c r="H30" s="5">
        <f t="shared" si="3"/>
        <v>7.1254171601469407E-2</v>
      </c>
    </row>
    <row r="31" spans="1:8" x14ac:dyDescent="0.25">
      <c r="A31" s="3">
        <v>44378</v>
      </c>
      <c r="B31" s="1">
        <v>6182776.7700000303</v>
      </c>
      <c r="C31" s="1">
        <v>25145</v>
      </c>
      <c r="D31" s="1">
        <f t="shared" si="0"/>
        <v>6207921.7700000303</v>
      </c>
      <c r="E31" s="2">
        <v>544075823.52560127</v>
      </c>
      <c r="F31" s="2">
        <f t="shared" si="1"/>
        <v>34954301.866999835</v>
      </c>
      <c r="G31" s="4">
        <f t="shared" si="2"/>
        <v>505074454.9871096</v>
      </c>
      <c r="H31" s="5">
        <f t="shared" si="3"/>
        <v>6.9206235876435152E-2</v>
      </c>
    </row>
    <row r="32" spans="1:8" x14ac:dyDescent="0.25">
      <c r="A32" s="3">
        <v>44409</v>
      </c>
      <c r="B32" s="1">
        <v>6265365.6229999298</v>
      </c>
      <c r="C32" s="1">
        <v>25266</v>
      </c>
      <c r="D32" s="1">
        <f t="shared" si="0"/>
        <v>6290631.6229999298</v>
      </c>
      <c r="E32" s="2">
        <v>547233915.10032523</v>
      </c>
      <c r="F32" s="2">
        <f t="shared" si="1"/>
        <v>35338262.169999741</v>
      </c>
      <c r="G32" s="4">
        <f t="shared" si="2"/>
        <v>509487943.95591426</v>
      </c>
      <c r="H32" s="5">
        <f t="shared" si="3"/>
        <v>6.9360350110772281E-2</v>
      </c>
    </row>
    <row r="33" spans="1:8" x14ac:dyDescent="0.25">
      <c r="A33" s="3">
        <v>44440</v>
      </c>
      <c r="B33" s="1">
        <v>3574530.0840000398</v>
      </c>
      <c r="C33" s="1">
        <v>24756</v>
      </c>
      <c r="D33" s="1">
        <f t="shared" si="0"/>
        <v>3599286.0840000398</v>
      </c>
      <c r="E33" s="2">
        <v>548361795.26448143</v>
      </c>
      <c r="F33" s="2">
        <f t="shared" si="1"/>
        <v>36549700.947999835</v>
      </c>
      <c r="G33" s="4">
        <f t="shared" si="2"/>
        <v>513766425.64820617</v>
      </c>
      <c r="H33" s="5">
        <f t="shared" si="3"/>
        <v>7.1140695700163736E-2</v>
      </c>
    </row>
    <row r="34" spans="1:8" x14ac:dyDescent="0.25">
      <c r="A34" s="3">
        <v>44470</v>
      </c>
      <c r="B34" s="1">
        <v>1848884.3369998899</v>
      </c>
      <c r="C34" s="1">
        <v>24656</v>
      </c>
      <c r="D34" s="1">
        <f t="shared" si="0"/>
        <v>1873540.3369998899</v>
      </c>
      <c r="E34" s="2">
        <v>549435647.96732247</v>
      </c>
      <c r="F34" s="2">
        <f t="shared" si="1"/>
        <v>37927417.374999762</v>
      </c>
      <c r="G34" s="4">
        <f t="shared" si="2"/>
        <v>518097557.36438507</v>
      </c>
      <c r="H34" s="5">
        <f t="shared" si="3"/>
        <v>7.3205165389970933E-2</v>
      </c>
    </row>
    <row r="35" spans="1:8" x14ac:dyDescent="0.25">
      <c r="A35" s="3">
        <v>44501</v>
      </c>
      <c r="B35" s="1">
        <v>3044065.1400001799</v>
      </c>
      <c r="C35" s="1">
        <v>25569</v>
      </c>
      <c r="D35" s="1">
        <f t="shared" si="0"/>
        <v>3069634.1400001799</v>
      </c>
      <c r="E35" s="2">
        <v>554847461.77086127</v>
      </c>
      <c r="F35" s="2">
        <f t="shared" si="1"/>
        <v>39146008.224999845</v>
      </c>
      <c r="G35" s="4">
        <f t="shared" si="2"/>
        <v>522883621.61151528</v>
      </c>
      <c r="H35" s="5">
        <f t="shared" si="3"/>
        <v>7.4865623261162306E-2</v>
      </c>
    </row>
    <row r="36" spans="1:8" x14ac:dyDescent="0.25">
      <c r="A36" s="3">
        <v>44531</v>
      </c>
      <c r="B36" s="1">
        <v>338324.37799981999</v>
      </c>
      <c r="C36" s="1">
        <v>25879</v>
      </c>
      <c r="D36" s="1">
        <f t="shared" si="0"/>
        <v>364203.37799981999</v>
      </c>
      <c r="E36" s="2">
        <v>556720736.85738611</v>
      </c>
      <c r="F36" s="2">
        <f t="shared" si="1"/>
        <v>40790316.46299991</v>
      </c>
      <c r="G36" s="4">
        <f t="shared" si="2"/>
        <v>527643706.21074748</v>
      </c>
      <c r="H36" s="5">
        <f t="shared" si="3"/>
        <v>7.7306553613486581E-2</v>
      </c>
    </row>
    <row r="37" spans="1:8" x14ac:dyDescent="0.25">
      <c r="A37" s="3">
        <v>44562</v>
      </c>
      <c r="B37" s="1">
        <v>6583072.8900000006</v>
      </c>
      <c r="C37" s="1">
        <v>27578</v>
      </c>
      <c r="D37" s="1">
        <f t="shared" si="0"/>
        <v>6610650.8900000006</v>
      </c>
      <c r="E37" s="2">
        <v>574589888.7492255</v>
      </c>
      <c r="F37" s="2">
        <f t="shared" si="1"/>
        <v>42994912.652999908</v>
      </c>
      <c r="G37" s="4">
        <f t="shared" si="2"/>
        <v>533402325.37479794</v>
      </c>
      <c r="H37" s="5">
        <f t="shared" si="3"/>
        <v>8.0605034150890334E-2</v>
      </c>
    </row>
    <row r="38" spans="1:8" x14ac:dyDescent="0.25">
      <c r="A38" s="3">
        <v>44593</v>
      </c>
      <c r="B38" s="1">
        <v>1429678.3</v>
      </c>
      <c r="C38" s="1">
        <v>27192</v>
      </c>
      <c r="D38" s="1">
        <f t="shared" si="0"/>
        <v>1456870.3</v>
      </c>
      <c r="E38" s="2">
        <v>577806846.1627326</v>
      </c>
      <c r="F38" s="2">
        <f t="shared" si="1"/>
        <v>40741431.042999908</v>
      </c>
      <c r="G38" s="4">
        <f t="shared" si="2"/>
        <v>539549787.19194198</v>
      </c>
      <c r="H38" s="5">
        <f t="shared" si="3"/>
        <v>7.5510049322855835E-2</v>
      </c>
    </row>
    <row r="39" spans="1:8" x14ac:dyDescent="0.25">
      <c r="A39" s="3">
        <v>44621</v>
      </c>
      <c r="B39" s="1">
        <v>770189.46</v>
      </c>
      <c r="C39" s="1">
        <v>25872</v>
      </c>
      <c r="D39" s="1">
        <f t="shared" si="0"/>
        <v>796061.46</v>
      </c>
      <c r="E39" s="2">
        <v>580061361.58179653</v>
      </c>
      <c r="F39" s="2">
        <f t="shared" si="1"/>
        <v>39621566.782999896</v>
      </c>
      <c r="G39" s="4">
        <f t="shared" si="2"/>
        <v>545542125.82931793</v>
      </c>
      <c r="H39" s="5">
        <f t="shared" si="3"/>
        <v>7.2627877678132183E-2</v>
      </c>
    </row>
    <row r="40" spans="1:8" x14ac:dyDescent="0.25">
      <c r="A40" s="3">
        <v>44652</v>
      </c>
      <c r="B40" s="1">
        <v>2483995.11</v>
      </c>
      <c r="C40" s="1">
        <v>25894</v>
      </c>
      <c r="D40" s="1">
        <f t="shared" si="0"/>
        <v>2509889.11</v>
      </c>
      <c r="E40" s="2">
        <v>581709003.50167966</v>
      </c>
      <c r="F40" s="2">
        <f t="shared" si="1"/>
        <v>39889488.732999898</v>
      </c>
      <c r="G40" s="4">
        <f t="shared" si="2"/>
        <v>551415414.81730819</v>
      </c>
      <c r="H40" s="5">
        <f t="shared" si="3"/>
        <v>7.2340177044589615E-2</v>
      </c>
    </row>
    <row r="41" spans="1:8" x14ac:dyDescent="0.25">
      <c r="A41" s="3">
        <v>44682</v>
      </c>
      <c r="B41" s="1">
        <v>2813784.58</v>
      </c>
      <c r="C41" s="1">
        <v>26558</v>
      </c>
      <c r="D41" s="1">
        <f t="shared" si="0"/>
        <v>2840342.58</v>
      </c>
      <c r="E41" s="2">
        <v>582796908.65294564</v>
      </c>
      <c r="F41" s="2">
        <f t="shared" si="1"/>
        <v>39289736.651999906</v>
      </c>
      <c r="G41" s="4">
        <f t="shared" si="2"/>
        <v>557359600.92955673</v>
      </c>
      <c r="H41" s="5">
        <f t="shared" si="3"/>
        <v>7.0492616591645713E-2</v>
      </c>
    </row>
    <row r="42" spans="1:8" x14ac:dyDescent="0.25">
      <c r="A42" s="3">
        <v>44713</v>
      </c>
      <c r="B42" s="1">
        <v>-1897823.5999999999</v>
      </c>
      <c r="C42" s="1">
        <v>26412</v>
      </c>
      <c r="D42" s="1">
        <f t="shared" si="0"/>
        <v>-1871411.5999999999</v>
      </c>
      <c r="E42" s="2">
        <v>580146436.62109387</v>
      </c>
      <c r="F42" s="2">
        <f t="shared" si="1"/>
        <v>33436843.071999893</v>
      </c>
      <c r="G42" s="4">
        <f t="shared" si="2"/>
        <v>562991323.96769571</v>
      </c>
      <c r="H42" s="5">
        <f t="shared" si="3"/>
        <v>5.939140027301467E-2</v>
      </c>
    </row>
    <row r="43" spans="1:8" x14ac:dyDescent="0.25">
      <c r="A43" s="3">
        <v>44743</v>
      </c>
      <c r="B43" s="1">
        <v>8573828.4600000009</v>
      </c>
      <c r="C43" s="1">
        <v>26586</v>
      </c>
      <c r="D43" s="1">
        <f t="shared" si="0"/>
        <v>8600414.4600000009</v>
      </c>
      <c r="E43" s="2">
        <v>583548668.37082672</v>
      </c>
      <c r="F43" s="2">
        <f t="shared" si="1"/>
        <v>35827894.76199986</v>
      </c>
      <c r="G43" s="4">
        <f t="shared" si="2"/>
        <v>566256499.54817522</v>
      </c>
      <c r="H43" s="5">
        <f t="shared" si="3"/>
        <v>6.3271494085432117E-2</v>
      </c>
    </row>
    <row r="44" spans="1:8" x14ac:dyDescent="0.25">
      <c r="A44" s="3">
        <v>44774</v>
      </c>
      <c r="B44" s="1">
        <v>8244621.21</v>
      </c>
      <c r="C44" s="1">
        <v>26655</v>
      </c>
      <c r="D44" s="1">
        <f t="shared" si="0"/>
        <v>8271276.21</v>
      </c>
      <c r="E44" s="2">
        <v>587842962.89387596</v>
      </c>
      <c r="F44" s="2">
        <f t="shared" si="1"/>
        <v>37807150.348999932</v>
      </c>
      <c r="G44" s="4">
        <f t="shared" si="2"/>
        <v>569623202.57650399</v>
      </c>
      <c r="H44" s="5">
        <f t="shared" si="3"/>
        <v>6.6372209169134389E-2</v>
      </c>
    </row>
    <row r="45" spans="1:8" x14ac:dyDescent="0.25">
      <c r="A45" s="3">
        <v>44805</v>
      </c>
      <c r="B45" s="1">
        <v>7585626.4799999995</v>
      </c>
      <c r="C45" s="1">
        <v>27412</v>
      </c>
      <c r="D45" s="1">
        <f t="shared" si="0"/>
        <v>7613038.4799999995</v>
      </c>
      <c r="E45" s="2">
        <v>597931208.31924534</v>
      </c>
      <c r="F45" s="2">
        <f t="shared" si="1"/>
        <v>41818246.744999886</v>
      </c>
      <c r="G45" s="4">
        <f t="shared" si="2"/>
        <v>573522994.36257482</v>
      </c>
      <c r="H45" s="5">
        <f t="shared" si="3"/>
        <v>7.2914681984943844E-2</v>
      </c>
    </row>
    <row r="46" spans="1:8" x14ac:dyDescent="0.25">
      <c r="A46" s="3">
        <v>44835</v>
      </c>
      <c r="B46" s="1">
        <v>-104515.35</v>
      </c>
      <c r="C46" s="1">
        <v>26681</v>
      </c>
      <c r="D46" s="1">
        <f t="shared" si="0"/>
        <v>-77834.350000000006</v>
      </c>
      <c r="E46" s="2">
        <v>597073839.01682854</v>
      </c>
      <c r="F46" s="2">
        <f t="shared" si="1"/>
        <v>39864847.057999998</v>
      </c>
      <c r="G46" s="4">
        <f t="shared" si="2"/>
        <v>577270074.65121698</v>
      </c>
      <c r="H46" s="5">
        <f t="shared" si="3"/>
        <v>6.9057532701805285E-2</v>
      </c>
    </row>
    <row r="47" spans="1:8" x14ac:dyDescent="0.25">
      <c r="A47" s="3">
        <v>44866</v>
      </c>
      <c r="B47" s="1">
        <v>1686082.5600000001</v>
      </c>
      <c r="C47" s="1">
        <v>26185</v>
      </c>
      <c r="D47" s="1">
        <f t="shared" si="0"/>
        <v>1712267.56</v>
      </c>
      <c r="E47" s="2">
        <v>599604472.93417799</v>
      </c>
      <c r="F47" s="2">
        <f t="shared" si="1"/>
        <v>38506864.477999821</v>
      </c>
      <c r="G47" s="4">
        <f t="shared" si="2"/>
        <v>581129215.03328276</v>
      </c>
      <c r="H47" s="5">
        <f t="shared" si="3"/>
        <v>6.6262138405473958E-2</v>
      </c>
    </row>
    <row r="48" spans="1:8" x14ac:dyDescent="0.25">
      <c r="A48" s="3">
        <v>44896</v>
      </c>
      <c r="B48" s="1">
        <v>4089121.03</v>
      </c>
      <c r="C48" s="1">
        <v>25764</v>
      </c>
      <c r="D48" s="1">
        <f t="shared" si="0"/>
        <v>4114885.03</v>
      </c>
      <c r="E48" s="2">
        <v>603607374.81595516</v>
      </c>
      <c r="F48" s="2">
        <f t="shared" si="1"/>
        <v>42257661.130000003</v>
      </c>
      <c r="G48" s="4">
        <f t="shared" si="2"/>
        <v>584879977.57521307</v>
      </c>
      <c r="H48" s="5">
        <f t="shared" si="3"/>
        <v>7.2250141482345154E-2</v>
      </c>
    </row>
    <row r="49" spans="1:23" x14ac:dyDescent="0.25">
      <c r="A49" s="3">
        <v>44927</v>
      </c>
      <c r="B49" s="1">
        <v>5784560.9400000004</v>
      </c>
      <c r="C49" s="1">
        <v>25363</v>
      </c>
      <c r="D49" s="1">
        <f t="shared" si="0"/>
        <v>5809923.9400000004</v>
      </c>
      <c r="E49" s="2">
        <v>609066674.28756618</v>
      </c>
      <c r="F49" s="2">
        <f t="shared" si="1"/>
        <v>41459149.179999992</v>
      </c>
      <c r="G49" s="4">
        <f t="shared" si="2"/>
        <v>588906588.14676547</v>
      </c>
      <c r="H49" s="5">
        <f t="shared" si="3"/>
        <v>7.0400212893640901E-2</v>
      </c>
    </row>
    <row r="50" spans="1:23" x14ac:dyDescent="0.25">
      <c r="A50" s="3">
        <v>44958</v>
      </c>
      <c r="B50" s="1">
        <v>-160763.31</v>
      </c>
      <c r="C50" s="1">
        <v>25137</v>
      </c>
      <c r="D50" s="1">
        <f t="shared" si="0"/>
        <v>-135626.31</v>
      </c>
      <c r="E50" s="2">
        <v>608648134.29389787</v>
      </c>
      <c r="F50" s="2">
        <f t="shared" si="1"/>
        <v>39868707.569999993</v>
      </c>
      <c r="G50" s="4">
        <f t="shared" si="2"/>
        <v>591526453.18866324</v>
      </c>
      <c r="H50" s="5">
        <f t="shared" si="3"/>
        <v>6.7399703521431778E-2</v>
      </c>
      <c r="V50" s="2"/>
    </row>
    <row r="51" spans="1:23" x14ac:dyDescent="0.25">
      <c r="A51" s="3"/>
      <c r="V51" s="2"/>
    </row>
    <row r="52" spans="1:23" x14ac:dyDescent="0.25">
      <c r="V52" s="2"/>
    </row>
    <row r="53" spans="1:23" x14ac:dyDescent="0.25">
      <c r="V53" s="2"/>
    </row>
    <row r="54" spans="1:23" x14ac:dyDescent="0.25">
      <c r="V54" s="4"/>
    </row>
    <row r="55" spans="1:23" x14ac:dyDescent="0.25">
      <c r="W55" s="4"/>
    </row>
    <row r="60" spans="1:23" x14ac:dyDescent="0.25">
      <c r="T60" s="1"/>
    </row>
  </sheetData>
  <pageMargins left="0.7" right="0.7" top="0.75" bottom="0.75" header="0.3" footer="0.3"/>
  <pageSetup scale="82" orientation="portrait" r:id="rId1"/>
  <headerFooter>
    <oddHeader>&amp;R&amp;"Times New Roman,Bold"&amp;12KyPSC Case No. 2022-00372
STAFF-DR-04-013 Attachment 
 Page &amp;P of &amp;N</oddHead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Weatherston</Witness>
  </documentManagement>
</p:properties>
</file>

<file path=customXml/itemProps1.xml><?xml version="1.0" encoding="utf-8"?>
<ds:datastoreItem xmlns:ds="http://schemas.openxmlformats.org/officeDocument/2006/customXml" ds:itemID="{4F7B4EBC-7433-4BA0-8C12-378373179B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1E29A2-99D2-4F35-9473-E898E283F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01CB48-CA8D-4EC1-A72E-D2F31BB88AF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5fd72d-7e83-4669-aadd-86863736241e"/>
    <ds:schemaRef ds:uri="5ba878c6-b33b-4b7d-8b1a-66240161f50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Net Income, Equity and ROE since May 2020</dc:subject>
  <dc:creator>Dani Weatherston</dc:creator>
  <cp:lastModifiedBy>Minna</cp:lastModifiedBy>
  <cp:lastPrinted>2023-04-11T14:21:45Z</cp:lastPrinted>
  <dcterms:created xsi:type="dcterms:W3CDTF">2023-04-10T22:37:41Z</dcterms:created>
  <dcterms:modified xsi:type="dcterms:W3CDTF">2023-04-12T00:47:55Z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0x0101005C6E46BEEC65514998BA1B34889D3D88</vt:lpwstr>
  </property>
</Properties>
</file>