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4th Set Data Requests (26)/"/>
    </mc:Choice>
  </mc:AlternateContent>
  <xr:revisionPtr revIDLastSave="0" documentId="13_ncr:1_{93B8C46B-858A-41F3-B8CB-2605F28B65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K 2021" sheetId="4" r:id="rId1"/>
  </sheets>
  <definedNames>
    <definedName name="_xlnm.Print_Area" localSheetId="0">'DEK 2021'!$A$1:$O$112</definedName>
    <definedName name="_xlnm.Print_Titles" localSheetId="0">'DEK 2021'!$1:$10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5" i="4" l="1"/>
  <c r="O104" i="4"/>
  <c r="O103" i="4"/>
  <c r="O102" i="4"/>
  <c r="O108" i="4" s="1"/>
  <c r="O101" i="4"/>
  <c r="O100" i="4"/>
  <c r="O99" i="4"/>
  <c r="O92" i="4"/>
  <c r="O91" i="4"/>
  <c r="O90" i="4"/>
  <c r="O89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66" i="4"/>
  <c r="O65" i="4"/>
  <c r="O64" i="4"/>
  <c r="O63" i="4"/>
  <c r="O62" i="4"/>
  <c r="O61" i="4"/>
  <c r="O60" i="4"/>
  <c r="O59" i="4"/>
  <c r="O50" i="4"/>
  <c r="O48" i="4"/>
  <c r="O44" i="4"/>
  <c r="O42" i="4"/>
  <c r="O40" i="4"/>
  <c r="O39" i="4"/>
  <c r="O32" i="4"/>
  <c r="O31" i="4"/>
  <c r="O30" i="4"/>
  <c r="O29" i="4"/>
  <c r="O28" i="4"/>
  <c r="O21" i="4"/>
  <c r="O20" i="4"/>
  <c r="O19" i="4"/>
  <c r="O18" i="4"/>
  <c r="O106" i="4"/>
  <c r="O93" i="4"/>
  <c r="O67" i="4"/>
  <c r="O54" i="4"/>
  <c r="O51" i="4"/>
  <c r="O45" i="4"/>
  <c r="O46" i="4" s="1"/>
  <c r="O33" i="4"/>
  <c r="O22" i="4"/>
  <c r="O15" i="4"/>
  <c r="O14" i="4"/>
  <c r="O13" i="4"/>
  <c r="G106" i="4"/>
  <c r="G105" i="4"/>
  <c r="G104" i="4"/>
  <c r="G103" i="4"/>
  <c r="G102" i="4"/>
  <c r="G101" i="4"/>
  <c r="G100" i="4"/>
  <c r="G99" i="4"/>
  <c r="G92" i="4"/>
  <c r="G91" i="4"/>
  <c r="G90" i="4"/>
  <c r="G89" i="4"/>
  <c r="G88" i="4"/>
  <c r="O88" i="4" s="1"/>
  <c r="O95" i="4" s="1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93" i="4"/>
  <c r="G67" i="4"/>
  <c r="G66" i="4"/>
  <c r="G65" i="4"/>
  <c r="G64" i="4"/>
  <c r="G63" i="4"/>
  <c r="G62" i="4"/>
  <c r="G61" i="4"/>
  <c r="G60" i="4"/>
  <c r="G59" i="4"/>
  <c r="G54" i="4"/>
  <c r="G51" i="4"/>
  <c r="G50" i="4"/>
  <c r="G48" i="4"/>
  <c r="G45" i="4"/>
  <c r="G44" i="4"/>
  <c r="G42" i="4"/>
  <c r="G41" i="4"/>
  <c r="O41" i="4" s="1"/>
  <c r="G40" i="4"/>
  <c r="G39" i="4"/>
  <c r="G15" i="4"/>
  <c r="G33" i="4"/>
  <c r="G32" i="4"/>
  <c r="G31" i="4"/>
  <c r="G30" i="4"/>
  <c r="G29" i="4"/>
  <c r="G28" i="4"/>
  <c r="G22" i="4"/>
  <c r="G21" i="4"/>
  <c r="G20" i="4"/>
  <c r="G19" i="4"/>
  <c r="G18" i="4"/>
  <c r="G14" i="4"/>
  <c r="G13" i="4"/>
  <c r="O69" i="4"/>
  <c r="O52" i="4"/>
  <c r="O16" i="4"/>
  <c r="O35" i="4" l="1"/>
  <c r="O56" i="4"/>
  <c r="O24" i="4"/>
  <c r="O111" i="4" s="1"/>
  <c r="G46" i="4"/>
  <c r="E46" i="4"/>
  <c r="K46" i="4"/>
  <c r="G52" i="4"/>
  <c r="K52" i="4"/>
  <c r="E52" i="4"/>
  <c r="K35" i="4" l="1"/>
  <c r="G35" i="4"/>
  <c r="E35" i="4"/>
  <c r="K108" i="4" l="1"/>
  <c r="G108" i="4"/>
  <c r="E108" i="4"/>
  <c r="K95" i="4"/>
  <c r="G95" i="4"/>
  <c r="E95" i="4"/>
  <c r="K69" i="4"/>
  <c r="G69" i="4"/>
  <c r="E69" i="4"/>
  <c r="K56" i="4"/>
  <c r="G56" i="4"/>
  <c r="E56" i="4"/>
  <c r="K16" i="4"/>
  <c r="K24" i="4" s="1"/>
  <c r="G16" i="4"/>
  <c r="E16" i="4"/>
  <c r="G24" i="4" l="1"/>
  <c r="E24" i="4"/>
  <c r="E111" i="4" l="1"/>
  <c r="G111" i="4" l="1"/>
  <c r="K111" i="4"/>
</calcChain>
</file>

<file path=xl/sharedStrings.xml><?xml version="1.0" encoding="utf-8"?>
<sst xmlns="http://schemas.openxmlformats.org/spreadsheetml/2006/main" count="110" uniqueCount="86">
  <si>
    <t>ANNUAL ACCRUAL</t>
  </si>
  <si>
    <t>ACCOUNT</t>
  </si>
  <si>
    <t>RATE</t>
  </si>
  <si>
    <t>AMOUNT</t>
  </si>
  <si>
    <t>(1)</t>
  </si>
  <si>
    <t>(2)</t>
  </si>
  <si>
    <t>(4)</t>
  </si>
  <si>
    <t>(5)</t>
  </si>
  <si>
    <t xml:space="preserve">    </t>
  </si>
  <si>
    <t>STEAM PRODUCTION PLANT</t>
  </si>
  <si>
    <t>TOTAL STEAM PRODUCTION PLANT</t>
  </si>
  <si>
    <t>FUEL HOLDERS, PRODUCERS AND ACCESSORIES</t>
  </si>
  <si>
    <t>TRANSMISSION PLANT</t>
  </si>
  <si>
    <t>TOTAL TRANSMISSION PLANT</t>
  </si>
  <si>
    <t>DISTRIBUTION PLANT</t>
  </si>
  <si>
    <t>TOTAL DISTRIBUTION PLANT</t>
  </si>
  <si>
    <t>GENERAL PLANT</t>
  </si>
  <si>
    <t>TOTAL GENERAL PLANT</t>
  </si>
  <si>
    <t xml:space="preserve"> </t>
  </si>
  <si>
    <t>OTHER PRODUCTION PLANT</t>
  </si>
  <si>
    <t>TOTAL OTHER PRODUCTION PLANT</t>
  </si>
  <si>
    <t>COMMUNICATION EQUIPMENT</t>
  </si>
  <si>
    <t>COMMON PLANT</t>
  </si>
  <si>
    <t>DUKE ENERGY KENTUCKY</t>
  </si>
  <si>
    <t xml:space="preserve">       </t>
  </si>
  <si>
    <t>TOTAL STRUCTURES AND IMPROVEMENTS</t>
  </si>
  <si>
    <t>OFFICE FURNITURE AND EQUIPMENT</t>
  </si>
  <si>
    <t>ELECTRONIC DATA PROCESSING</t>
  </si>
  <si>
    <t>TOOLS, SHOP AND GARAGE EQUIPMENT</t>
  </si>
  <si>
    <t>MISCELLANEOUS EQUIPMENT</t>
  </si>
  <si>
    <t>TOTAL COMMON PLANT</t>
  </si>
  <si>
    <t>TURBOGENERATOR UNITS</t>
  </si>
  <si>
    <t>ACCESSORY ELECTRIC EQUIPMENT</t>
  </si>
  <si>
    <t>MISCELLANEOUS POWER PLANT EQUIPMENT</t>
  </si>
  <si>
    <t>RIGHTS OF WAY</t>
  </si>
  <si>
    <t>STRUCTURES AND IMPROVEMENTS</t>
  </si>
  <si>
    <t>GENERATORS</t>
  </si>
  <si>
    <t>STATION EQUIPMENT - STEP UP</t>
  </si>
  <si>
    <t>STATION EQUIPMENT - STEP UP EQUIPMENT</t>
  </si>
  <si>
    <t>TOTAL COMMON AND ELECTRIC PLANT</t>
  </si>
  <si>
    <t>ERLANGER OPERATIONS CENTER</t>
  </si>
  <si>
    <t>KENTUCKY SERVICE BUILDING - 19TH AND AUGUSTINE</t>
  </si>
  <si>
    <t>MINOR STRUCTURES</t>
  </si>
  <si>
    <t>BOILER PLANT EQUIPMENT</t>
  </si>
  <si>
    <t>BOILER PLANT EQUIPMENT - SCR CATALYST</t>
  </si>
  <si>
    <t>UoF METERS</t>
  </si>
  <si>
    <t>COMPANY-OWNED OUTDOOR LIGHTING</t>
  </si>
  <si>
    <t>TRANSPORTATION EQUIPMENT</t>
  </si>
  <si>
    <t>TRANSPORTATION EQUIPMENT - TRAILERS</t>
  </si>
  <si>
    <t>POWER OPERATED EQUIPMENT</t>
  </si>
  <si>
    <t>STREET LIGHTING - CUSTOMER POLES</t>
  </si>
  <si>
    <t>STREET LIGHTING - BOULEVARD</t>
  </si>
  <si>
    <t>STREET LIGHTING - OVERHEAD</t>
  </si>
  <si>
    <t>SERVICES - OVERHEAD</t>
  </si>
  <si>
    <t>SERVICES - UNDERGROUND</t>
  </si>
  <si>
    <t>LINE TRANSFORMERS - CUSTOMER</t>
  </si>
  <si>
    <t>LINE TRANSFORMERS</t>
  </si>
  <si>
    <t>UNDERGROUND CONDUCTORS AND DEVICES</t>
  </si>
  <si>
    <t>UNDERGROUND CONDUIT</t>
  </si>
  <si>
    <t>OVERHEAD CONDUCTORS AND DEVICES</t>
  </si>
  <si>
    <t>POLES, TOWERS AND FIXTURES</t>
  </si>
  <si>
    <t>STATION EQUIPMENT - MAJOR</t>
  </si>
  <si>
    <t>STATION EQUIPMENT</t>
  </si>
  <si>
    <t>POLES AND FIXTURES</t>
  </si>
  <si>
    <t>GENERATORS - SOLAR</t>
  </si>
  <si>
    <t>ACCESSORY ELECTRIC EQUIPMENT - SOLAR</t>
  </si>
  <si>
    <t>CRITTENDEN</t>
  </si>
  <si>
    <t>WALTON</t>
  </si>
  <si>
    <t>TOTAL GENERATORS - SOLAR</t>
  </si>
  <si>
    <t>TOTAL ACCESSORY ELECTRIC EQUIPMENT - SOLAR</t>
  </si>
  <si>
    <t>METERS AND METERING EQUIPMENT</t>
  </si>
  <si>
    <t>LEASED PROPERTY ON CUSTOMERS' PREMISES</t>
  </si>
  <si>
    <t>OVERHEAD CONDUCTORS AND DEVICES - CLEARING AND RIGHT OF WAY</t>
  </si>
  <si>
    <t>DECEMBER 31, 2021</t>
  </si>
  <si>
    <t>PRIME MOVERS</t>
  </si>
  <si>
    <t>ORIGINAL COST</t>
  </si>
  <si>
    <t>AS OF</t>
  </si>
  <si>
    <t>INSTALLATIONS ON CUSTOMERS' PREMISES - AREA LIGHTING</t>
  </si>
  <si>
    <t>CURRENT</t>
  </si>
  <si>
    <t>PROPOSED</t>
  </si>
  <si>
    <t>DIFFERENCE</t>
  </si>
  <si>
    <t>COMPARISON OF ANNUAL DEPRECIATION ACCRUALS USING CURRENT AND PROPOSED RATES AS OF DECEMBER 31, 2021</t>
  </si>
  <si>
    <t>(3)=(2)*(4)</t>
  </si>
  <si>
    <t>(6)=(5)/(2)</t>
  </si>
  <si>
    <t>(7)=(5)-(3)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</si>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</sst>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7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164" fontId="0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6" fillId="0" borderId="0"/>
    <xf numFmtId="3" fontId="1" fillId="0" borderId="0"/>
    <xf numFmtId="3" fontId="1" fillId="0" borderId="0"/>
  </cellStyleXfs>
  <cellXfs count="62">
    <xf numFmtId="164" fontId="0" fillId="0" borderId="0" xfId="0"/>
    <xf numFmtId="2" fontId="3" fillId="0" borderId="0" xfId="1" applyNumberFormat="1" applyFont="1" applyAlignment="1">
      <alignment horizontal="center"/>
    </xf>
    <xf numFmtId="0" fontId="1" fillId="0" borderId="0" xfId="1" applyFont="1"/>
    <xf numFmtId="1" fontId="3" fillId="0" borderId="0" xfId="1" applyNumberFormat="1" applyFont="1" applyAlignment="1">
      <alignment horizontal="centerContinuous"/>
    </xf>
    <xf numFmtId="0" fontId="1" fillId="0" borderId="0" xfId="1" applyFont="1" applyAlignment="1">
      <alignment horizontal="centerContinuous"/>
    </xf>
    <xf numFmtId="0" fontId="1" fillId="0" borderId="0" xfId="1" applyFont="1" applyAlignment="1">
      <alignment horizontal="center"/>
    </xf>
    <xf numFmtId="37" fontId="1" fillId="0" borderId="0" xfId="1" applyNumberFormat="1" applyFont="1" applyAlignment="1">
      <alignment horizontal="centerContinuous"/>
    </xf>
    <xf numFmtId="39" fontId="1" fillId="0" borderId="0" xfId="1" applyNumberFormat="1" applyFont="1" applyAlignment="1">
      <alignment horizontal="centerContinuous"/>
    </xf>
    <xf numFmtId="1" fontId="1" fillId="0" borderId="0" xfId="1" applyNumberFormat="1" applyFont="1"/>
    <xf numFmtId="37" fontId="1" fillId="0" borderId="0" xfId="1" applyNumberFormat="1" applyFont="1"/>
    <xf numFmtId="39" fontId="1" fillId="0" borderId="0" xfId="1" applyNumberFormat="1" applyFont="1"/>
    <xf numFmtId="39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"/>
    </xf>
    <xf numFmtId="1" fontId="3" fillId="0" borderId="0" xfId="1" applyNumberFormat="1" applyFont="1"/>
    <xf numFmtId="0" fontId="3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left"/>
    </xf>
    <xf numFmtId="2" fontId="1" fillId="0" borderId="0" xfId="1" applyNumberFormat="1" applyFont="1"/>
    <xf numFmtId="37" fontId="1" fillId="0" borderId="2" xfId="1" applyNumberFormat="1" applyFont="1" applyBorder="1"/>
    <xf numFmtId="37" fontId="3" fillId="0" borderId="0" xfId="1" applyNumberFormat="1" applyFont="1"/>
    <xf numFmtId="39" fontId="3" fillId="0" borderId="0" xfId="1" applyNumberFormat="1" applyFont="1"/>
    <xf numFmtId="2" fontId="3" fillId="0" borderId="0" xfId="1" applyNumberFormat="1" applyFont="1"/>
    <xf numFmtId="1" fontId="1" fillId="0" borderId="0" xfId="3" applyNumberFormat="1" applyFont="1"/>
    <xf numFmtId="0" fontId="1" fillId="0" borderId="0" xfId="1" applyFont="1" applyAlignment="1">
      <alignment horizontal="left"/>
    </xf>
    <xf numFmtId="4" fontId="1" fillId="0" borderId="0" xfId="3" applyNumberFormat="1" applyFont="1"/>
    <xf numFmtId="2" fontId="1" fillId="0" borderId="0" xfId="1" applyNumberFormat="1" applyFont="1" applyAlignment="1">
      <alignment horizontal="right"/>
    </xf>
    <xf numFmtId="4" fontId="3" fillId="0" borderId="0" xfId="3" applyNumberFormat="1" applyFont="1"/>
    <xf numFmtId="3" fontId="1" fillId="0" borderId="0" xfId="3" applyNumberFormat="1" applyFont="1"/>
    <xf numFmtId="39" fontId="1" fillId="0" borderId="2" xfId="1" applyNumberFormat="1" applyFont="1" applyBorder="1"/>
    <xf numFmtId="3" fontId="1" fillId="0" borderId="0" xfId="1" applyNumberFormat="1" applyFont="1"/>
    <xf numFmtId="39" fontId="3" fillId="0" borderId="3" xfId="1" applyNumberFormat="1" applyFont="1" applyBorder="1"/>
    <xf numFmtId="2" fontId="3" fillId="0" borderId="0" xfId="1" applyNumberFormat="1" applyFont="1" applyAlignment="1">
      <alignment horizontal="centerContinuous"/>
    </xf>
    <xf numFmtId="0" fontId="1" fillId="0" borderId="0" xfId="1" applyFont="1" applyAlignment="1">
      <alignment horizontal="left" indent="2"/>
    </xf>
    <xf numFmtId="37" fontId="1" fillId="0" borderId="0" xfId="2" applyNumberFormat="1" applyFont="1"/>
    <xf numFmtId="37" fontId="1" fillId="0" borderId="2" xfId="2" applyNumberFormat="1" applyFont="1" applyBorder="1"/>
    <xf numFmtId="43" fontId="1" fillId="0" borderId="0" xfId="1" applyNumberFormat="1" applyFont="1"/>
    <xf numFmtId="43" fontId="3" fillId="0" borderId="0" xfId="1" applyNumberFormat="1" applyFont="1"/>
    <xf numFmtId="0" fontId="1" fillId="0" borderId="0" xfId="1" applyFont="1" applyAlignment="1">
      <alignment horizontal="left" indent="1"/>
    </xf>
    <xf numFmtId="39" fontId="1" fillId="0" borderId="0" xfId="3" applyNumberFormat="1" applyFont="1"/>
    <xf numFmtId="39" fontId="1" fillId="0" borderId="2" xfId="3" applyNumberFormat="1" applyFont="1" applyBorder="1"/>
    <xf numFmtId="39" fontId="3" fillId="0" borderId="0" xfId="3" applyNumberFormat="1" applyFont="1"/>
    <xf numFmtId="39" fontId="3" fillId="0" borderId="0" xfId="1" quotePrefix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2" xfId="1" applyFont="1" applyBorder="1" applyAlignment="1">
      <alignment horizontal="centerContinuous"/>
    </xf>
    <xf numFmtId="37" fontId="3" fillId="0" borderId="0" xfId="1" applyNumberFormat="1" applyFont="1" applyAlignment="1">
      <alignment horizontal="center"/>
    </xf>
    <xf numFmtId="37" fontId="3" fillId="0" borderId="1" xfId="1" quotePrefix="1" applyNumberFormat="1" applyFont="1" applyBorder="1" applyAlignment="1">
      <alignment horizontal="center"/>
    </xf>
    <xf numFmtId="0" fontId="3" fillId="0" borderId="1" xfId="1" quotePrefix="1" applyFont="1" applyBorder="1" applyAlignment="1">
      <alignment horizontal="center"/>
    </xf>
    <xf numFmtId="37" fontId="3" fillId="0" borderId="0" xfId="2" applyNumberFormat="1" applyFont="1"/>
    <xf numFmtId="3" fontId="3" fillId="0" borderId="0" xfId="3" applyNumberFormat="1" applyFont="1"/>
    <xf numFmtId="43" fontId="1" fillId="0" borderId="0" xfId="1" quotePrefix="1" applyNumberFormat="1" applyFont="1" applyAlignment="1">
      <alignment horizontal="right"/>
    </xf>
    <xf numFmtId="37" fontId="3" fillId="0" borderId="3" xfId="1" applyNumberFormat="1" applyFont="1" applyBorder="1"/>
    <xf numFmtId="3" fontId="3" fillId="0" borderId="0" xfId="1" applyNumberFormat="1" applyFont="1"/>
    <xf numFmtId="37" fontId="3" fillId="0" borderId="0" xfId="5" applyNumberFormat="1" applyFont="1" applyAlignment="1">
      <alignment horizontal="center"/>
    </xf>
    <xf numFmtId="0" fontId="3" fillId="0" borderId="0" xfId="5" applyFont="1"/>
    <xf numFmtId="3" fontId="3" fillId="0" borderId="2" xfId="5" applyNumberFormat="1" applyFont="1" applyBorder="1" applyAlignment="1">
      <alignment horizontal="centerContinuous"/>
    </xf>
    <xf numFmtId="37" fontId="3" fillId="0" borderId="0" xfId="5" applyNumberFormat="1" applyFont="1" applyAlignment="1">
      <alignment horizontal="centerContinuous"/>
    </xf>
    <xf numFmtId="0" fontId="3" fillId="0" borderId="2" xfId="5" applyFont="1" applyBorder="1" applyAlignment="1">
      <alignment horizontal="centerContinuous"/>
    </xf>
    <xf numFmtId="37" fontId="3" fillId="0" borderId="2" xfId="5" applyNumberFormat="1" applyFont="1" applyBorder="1" applyAlignment="1">
      <alignment horizontal="centerContinuous"/>
    </xf>
    <xf numFmtId="0" fontId="3" fillId="0" borderId="0" xfId="5" applyFont="1" applyAlignment="1">
      <alignment horizontal="centerContinuous"/>
    </xf>
    <xf numFmtId="39" fontId="3" fillId="0" borderId="1" xfId="1" quotePrefix="1" applyNumberFormat="1" applyFont="1" applyBorder="1" applyAlignment="1">
      <alignment horizontal="centerContinuous"/>
    </xf>
    <xf numFmtId="43" fontId="1" fillId="0" borderId="0" xfId="1" applyNumberFormat="1" applyFont="1" applyFill="1" applyAlignment="1">
      <alignment horizontal="right"/>
    </xf>
  </cellXfs>
  <cellStyles count="8">
    <cellStyle name="Normal" xfId="0" builtinId="0"/>
    <cellStyle name="Normal 2" xfId="1" xr:uid="{00000000-0005-0000-0000-000001000000}"/>
    <cellStyle name="Normal 3" xfId="4" xr:uid="{929969D0-0592-4B96-A504-2CFB18D0867E}"/>
    <cellStyle name="Normal 3 2" xfId="7" xr:uid="{34EFF303-1DD5-4C5B-B525-3E01B08D3AF8}"/>
    <cellStyle name="Normal 3 3" xfId="6" xr:uid="{2118A1A4-4AF6-4457-8DE6-BA55440931F5}"/>
    <cellStyle name="Normal 4" xfId="5" xr:uid="{4020F1BE-0E11-40B8-A96C-0010DC514CF4}"/>
    <cellStyle name="Normal_CALC 2" xfId="3" xr:uid="{00000000-0005-0000-0000-000002000000}"/>
    <cellStyle name="Normal_ULP-04-ASL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 fitToPage="1"/>
  </sheetPr>
  <dimension ref="A1:R131"/>
  <sheetViews>
    <sheetView tabSelected="1" view="pageLayout" zoomScaleNormal="75" workbookViewId="0">
      <selection activeCell="R17" sqref="R17"/>
    </sheetView>
  </sheetViews>
  <sheetFormatPr defaultColWidth="8.77734375" defaultRowHeight="15" x14ac:dyDescent="0.2"/>
  <cols>
    <col min="1" max="1" width="6.77734375" style="8" customWidth="1"/>
    <col min="2" max="2" width="1.77734375" style="2" customWidth="1"/>
    <col min="3" max="3" width="68.77734375" style="2" customWidth="1"/>
    <col min="4" max="4" width="2.77734375" style="2" customWidth="1"/>
    <col min="5" max="5" width="19" style="10" bestFit="1" customWidth="1"/>
    <col min="6" max="6" width="2.77734375" style="10" customWidth="1"/>
    <col min="7" max="7" width="12.77734375" style="9" customWidth="1"/>
    <col min="8" max="8" width="2.77734375" style="2" customWidth="1"/>
    <col min="9" max="9" width="10.77734375" style="9" customWidth="1"/>
    <col min="10" max="10" width="2.77734375" style="9" customWidth="1"/>
    <col min="11" max="11" width="12.77734375" style="9" customWidth="1"/>
    <col min="12" max="12" width="2.77734375" style="2" customWidth="1"/>
    <col min="13" max="13" width="10.77734375" style="9" customWidth="1"/>
    <col min="14" max="14" width="2.77734375" style="9" customWidth="1"/>
    <col min="15" max="15" width="12.77734375" style="9" customWidth="1"/>
    <col min="16" max="16" width="10.33203125" style="2" bestFit="1" customWidth="1"/>
    <col min="17" max="17" width="11.44140625" style="2" bestFit="1" customWidth="1"/>
    <col min="18" max="243" width="8.77734375" style="2"/>
    <col min="244" max="244" width="5" style="2" customWidth="1"/>
    <col min="245" max="245" width="3.33203125" style="2" customWidth="1"/>
    <col min="246" max="246" width="50.109375" style="2" customWidth="1"/>
    <col min="247" max="247" width="1.77734375" style="2" customWidth="1"/>
    <col min="248" max="248" width="11" style="2" customWidth="1"/>
    <col min="249" max="249" width="2.5546875" style="2" customWidth="1"/>
    <col min="250" max="250" width="9.77734375" style="2" customWidth="1"/>
    <col min="251" max="251" width="2.21875" style="2" customWidth="1"/>
    <col min="252" max="252" width="16.109375" style="2" customWidth="1"/>
    <col min="253" max="253" width="1.88671875" style="2" customWidth="1"/>
    <col min="254" max="254" width="12.44140625" style="2" customWidth="1"/>
    <col min="255" max="255" width="2.44140625" style="2" customWidth="1"/>
    <col min="256" max="256" width="12.5546875" style="2" customWidth="1"/>
    <col min="257" max="257" width="2.21875" style="2" customWidth="1"/>
    <col min="258" max="258" width="11.88671875" style="2" customWidth="1"/>
    <col min="259" max="259" width="2.77734375" style="2" customWidth="1"/>
    <col min="260" max="260" width="10.77734375" style="2" bestFit="1" customWidth="1"/>
    <col min="261" max="261" width="2.21875" style="2" customWidth="1"/>
    <col min="262" max="262" width="10.77734375" style="2" customWidth="1"/>
    <col min="263" max="263" width="3" style="2" customWidth="1"/>
    <col min="264" max="264" width="9.77734375" style="2" customWidth="1"/>
    <col min="265" max="499" width="8.77734375" style="2"/>
    <col min="500" max="500" width="5" style="2" customWidth="1"/>
    <col min="501" max="501" width="3.33203125" style="2" customWidth="1"/>
    <col min="502" max="502" width="50.109375" style="2" customWidth="1"/>
    <col min="503" max="503" width="1.77734375" style="2" customWidth="1"/>
    <col min="504" max="504" width="11" style="2" customWidth="1"/>
    <col min="505" max="505" width="2.5546875" style="2" customWidth="1"/>
    <col min="506" max="506" width="9.77734375" style="2" customWidth="1"/>
    <col min="507" max="507" width="2.21875" style="2" customWidth="1"/>
    <col min="508" max="508" width="16.109375" style="2" customWidth="1"/>
    <col min="509" max="509" width="1.88671875" style="2" customWidth="1"/>
    <col min="510" max="510" width="12.44140625" style="2" customWidth="1"/>
    <col min="511" max="511" width="2.44140625" style="2" customWidth="1"/>
    <col min="512" max="512" width="12.5546875" style="2" customWidth="1"/>
    <col min="513" max="513" width="2.21875" style="2" customWidth="1"/>
    <col min="514" max="514" width="11.88671875" style="2" customWidth="1"/>
    <col min="515" max="515" width="2.77734375" style="2" customWidth="1"/>
    <col min="516" max="516" width="10.77734375" style="2" bestFit="1" customWidth="1"/>
    <col min="517" max="517" width="2.21875" style="2" customWidth="1"/>
    <col min="518" max="518" width="10.77734375" style="2" customWidth="1"/>
    <col min="519" max="519" width="3" style="2" customWidth="1"/>
    <col min="520" max="520" width="9.77734375" style="2" customWidth="1"/>
    <col min="521" max="755" width="8.77734375" style="2"/>
    <col min="756" max="756" width="5" style="2" customWidth="1"/>
    <col min="757" max="757" width="3.33203125" style="2" customWidth="1"/>
    <col min="758" max="758" width="50.109375" style="2" customWidth="1"/>
    <col min="759" max="759" width="1.77734375" style="2" customWidth="1"/>
    <col min="760" max="760" width="11" style="2" customWidth="1"/>
    <col min="761" max="761" width="2.5546875" style="2" customWidth="1"/>
    <col min="762" max="762" width="9.77734375" style="2" customWidth="1"/>
    <col min="763" max="763" width="2.21875" style="2" customWidth="1"/>
    <col min="764" max="764" width="16.109375" style="2" customWidth="1"/>
    <col min="765" max="765" width="1.88671875" style="2" customWidth="1"/>
    <col min="766" max="766" width="12.44140625" style="2" customWidth="1"/>
    <col min="767" max="767" width="2.44140625" style="2" customWidth="1"/>
    <col min="768" max="768" width="12.5546875" style="2" customWidth="1"/>
    <col min="769" max="769" width="2.21875" style="2" customWidth="1"/>
    <col min="770" max="770" width="11.88671875" style="2" customWidth="1"/>
    <col min="771" max="771" width="2.77734375" style="2" customWidth="1"/>
    <col min="772" max="772" width="10.77734375" style="2" bestFit="1" customWidth="1"/>
    <col min="773" max="773" width="2.21875" style="2" customWidth="1"/>
    <col min="774" max="774" width="10.77734375" style="2" customWidth="1"/>
    <col min="775" max="775" width="3" style="2" customWidth="1"/>
    <col min="776" max="776" width="9.77734375" style="2" customWidth="1"/>
    <col min="777" max="1011" width="8.77734375" style="2"/>
    <col min="1012" max="1012" width="5" style="2" customWidth="1"/>
    <col min="1013" max="1013" width="3.33203125" style="2" customWidth="1"/>
    <col min="1014" max="1014" width="50.109375" style="2" customWidth="1"/>
    <col min="1015" max="1015" width="1.77734375" style="2" customWidth="1"/>
    <col min="1016" max="1016" width="11" style="2" customWidth="1"/>
    <col min="1017" max="1017" width="2.5546875" style="2" customWidth="1"/>
    <col min="1018" max="1018" width="9.77734375" style="2" customWidth="1"/>
    <col min="1019" max="1019" width="2.21875" style="2" customWidth="1"/>
    <col min="1020" max="1020" width="16.109375" style="2" customWidth="1"/>
    <col min="1021" max="1021" width="1.88671875" style="2" customWidth="1"/>
    <col min="1022" max="1022" width="12.44140625" style="2" customWidth="1"/>
    <col min="1023" max="1023" width="2.44140625" style="2" customWidth="1"/>
    <col min="1024" max="1024" width="12.5546875" style="2" customWidth="1"/>
    <col min="1025" max="1025" width="2.21875" style="2" customWidth="1"/>
    <col min="1026" max="1026" width="11.88671875" style="2" customWidth="1"/>
    <col min="1027" max="1027" width="2.77734375" style="2" customWidth="1"/>
    <col min="1028" max="1028" width="10.77734375" style="2" bestFit="1" customWidth="1"/>
    <col min="1029" max="1029" width="2.21875" style="2" customWidth="1"/>
    <col min="1030" max="1030" width="10.77734375" style="2" customWidth="1"/>
    <col min="1031" max="1031" width="3" style="2" customWidth="1"/>
    <col min="1032" max="1032" width="9.77734375" style="2" customWidth="1"/>
    <col min="1033" max="1267" width="8.77734375" style="2"/>
    <col min="1268" max="1268" width="5" style="2" customWidth="1"/>
    <col min="1269" max="1269" width="3.33203125" style="2" customWidth="1"/>
    <col min="1270" max="1270" width="50.109375" style="2" customWidth="1"/>
    <col min="1271" max="1271" width="1.77734375" style="2" customWidth="1"/>
    <col min="1272" max="1272" width="11" style="2" customWidth="1"/>
    <col min="1273" max="1273" width="2.5546875" style="2" customWidth="1"/>
    <col min="1274" max="1274" width="9.77734375" style="2" customWidth="1"/>
    <col min="1275" max="1275" width="2.21875" style="2" customWidth="1"/>
    <col min="1276" max="1276" width="16.109375" style="2" customWidth="1"/>
    <col min="1277" max="1277" width="1.88671875" style="2" customWidth="1"/>
    <col min="1278" max="1278" width="12.44140625" style="2" customWidth="1"/>
    <col min="1279" max="1279" width="2.44140625" style="2" customWidth="1"/>
    <col min="1280" max="1280" width="12.5546875" style="2" customWidth="1"/>
    <col min="1281" max="1281" width="2.21875" style="2" customWidth="1"/>
    <col min="1282" max="1282" width="11.88671875" style="2" customWidth="1"/>
    <col min="1283" max="1283" width="2.77734375" style="2" customWidth="1"/>
    <col min="1284" max="1284" width="10.77734375" style="2" bestFit="1" customWidth="1"/>
    <col min="1285" max="1285" width="2.21875" style="2" customWidth="1"/>
    <col min="1286" max="1286" width="10.77734375" style="2" customWidth="1"/>
    <col min="1287" max="1287" width="3" style="2" customWidth="1"/>
    <col min="1288" max="1288" width="9.77734375" style="2" customWidth="1"/>
    <col min="1289" max="1523" width="8.77734375" style="2"/>
    <col min="1524" max="1524" width="5" style="2" customWidth="1"/>
    <col min="1525" max="1525" width="3.33203125" style="2" customWidth="1"/>
    <col min="1526" max="1526" width="50.109375" style="2" customWidth="1"/>
    <col min="1527" max="1527" width="1.77734375" style="2" customWidth="1"/>
    <col min="1528" max="1528" width="11" style="2" customWidth="1"/>
    <col min="1529" max="1529" width="2.5546875" style="2" customWidth="1"/>
    <col min="1530" max="1530" width="9.77734375" style="2" customWidth="1"/>
    <col min="1531" max="1531" width="2.21875" style="2" customWidth="1"/>
    <col min="1532" max="1532" width="16.109375" style="2" customWidth="1"/>
    <col min="1533" max="1533" width="1.88671875" style="2" customWidth="1"/>
    <col min="1534" max="1534" width="12.44140625" style="2" customWidth="1"/>
    <col min="1535" max="1535" width="2.44140625" style="2" customWidth="1"/>
    <col min="1536" max="1536" width="12.5546875" style="2" customWidth="1"/>
    <col min="1537" max="1537" width="2.21875" style="2" customWidth="1"/>
    <col min="1538" max="1538" width="11.88671875" style="2" customWidth="1"/>
    <col min="1539" max="1539" width="2.77734375" style="2" customWidth="1"/>
    <col min="1540" max="1540" width="10.77734375" style="2" bestFit="1" customWidth="1"/>
    <col min="1541" max="1541" width="2.21875" style="2" customWidth="1"/>
    <col min="1542" max="1542" width="10.77734375" style="2" customWidth="1"/>
    <col min="1543" max="1543" width="3" style="2" customWidth="1"/>
    <col min="1544" max="1544" width="9.77734375" style="2" customWidth="1"/>
    <col min="1545" max="1779" width="8.77734375" style="2"/>
    <col min="1780" max="1780" width="5" style="2" customWidth="1"/>
    <col min="1781" max="1781" width="3.33203125" style="2" customWidth="1"/>
    <col min="1782" max="1782" width="50.109375" style="2" customWidth="1"/>
    <col min="1783" max="1783" width="1.77734375" style="2" customWidth="1"/>
    <col min="1784" max="1784" width="11" style="2" customWidth="1"/>
    <col min="1785" max="1785" width="2.5546875" style="2" customWidth="1"/>
    <col min="1786" max="1786" width="9.77734375" style="2" customWidth="1"/>
    <col min="1787" max="1787" width="2.21875" style="2" customWidth="1"/>
    <col min="1788" max="1788" width="16.109375" style="2" customWidth="1"/>
    <col min="1789" max="1789" width="1.88671875" style="2" customWidth="1"/>
    <col min="1790" max="1790" width="12.44140625" style="2" customWidth="1"/>
    <col min="1791" max="1791" width="2.44140625" style="2" customWidth="1"/>
    <col min="1792" max="1792" width="12.5546875" style="2" customWidth="1"/>
    <col min="1793" max="1793" width="2.21875" style="2" customWidth="1"/>
    <col min="1794" max="1794" width="11.88671875" style="2" customWidth="1"/>
    <col min="1795" max="1795" width="2.77734375" style="2" customWidth="1"/>
    <col min="1796" max="1796" width="10.77734375" style="2" bestFit="1" customWidth="1"/>
    <col min="1797" max="1797" width="2.21875" style="2" customWidth="1"/>
    <col min="1798" max="1798" width="10.77734375" style="2" customWidth="1"/>
    <col min="1799" max="1799" width="3" style="2" customWidth="1"/>
    <col min="1800" max="1800" width="9.77734375" style="2" customWidth="1"/>
    <col min="1801" max="2035" width="8.77734375" style="2"/>
    <col min="2036" max="2036" width="5" style="2" customWidth="1"/>
    <col min="2037" max="2037" width="3.33203125" style="2" customWidth="1"/>
    <col min="2038" max="2038" width="50.109375" style="2" customWidth="1"/>
    <col min="2039" max="2039" width="1.77734375" style="2" customWidth="1"/>
    <col min="2040" max="2040" width="11" style="2" customWidth="1"/>
    <col min="2041" max="2041" width="2.5546875" style="2" customWidth="1"/>
    <col min="2042" max="2042" width="9.77734375" style="2" customWidth="1"/>
    <col min="2043" max="2043" width="2.21875" style="2" customWidth="1"/>
    <col min="2044" max="2044" width="16.109375" style="2" customWidth="1"/>
    <col min="2045" max="2045" width="1.88671875" style="2" customWidth="1"/>
    <col min="2046" max="2046" width="12.44140625" style="2" customWidth="1"/>
    <col min="2047" max="2047" width="2.44140625" style="2" customWidth="1"/>
    <col min="2048" max="2048" width="12.5546875" style="2" customWidth="1"/>
    <col min="2049" max="2049" width="2.21875" style="2" customWidth="1"/>
    <col min="2050" max="2050" width="11.88671875" style="2" customWidth="1"/>
    <col min="2051" max="2051" width="2.77734375" style="2" customWidth="1"/>
    <col min="2052" max="2052" width="10.77734375" style="2" bestFit="1" customWidth="1"/>
    <col min="2053" max="2053" width="2.21875" style="2" customWidth="1"/>
    <col min="2054" max="2054" width="10.77734375" style="2" customWidth="1"/>
    <col min="2055" max="2055" width="3" style="2" customWidth="1"/>
    <col min="2056" max="2056" width="9.77734375" style="2" customWidth="1"/>
    <col min="2057" max="2291" width="8.77734375" style="2"/>
    <col min="2292" max="2292" width="5" style="2" customWidth="1"/>
    <col min="2293" max="2293" width="3.33203125" style="2" customWidth="1"/>
    <col min="2294" max="2294" width="50.109375" style="2" customWidth="1"/>
    <col min="2295" max="2295" width="1.77734375" style="2" customWidth="1"/>
    <col min="2296" max="2296" width="11" style="2" customWidth="1"/>
    <col min="2297" max="2297" width="2.5546875" style="2" customWidth="1"/>
    <col min="2298" max="2298" width="9.77734375" style="2" customWidth="1"/>
    <col min="2299" max="2299" width="2.21875" style="2" customWidth="1"/>
    <col min="2300" max="2300" width="16.109375" style="2" customWidth="1"/>
    <col min="2301" max="2301" width="1.88671875" style="2" customWidth="1"/>
    <col min="2302" max="2302" width="12.44140625" style="2" customWidth="1"/>
    <col min="2303" max="2303" width="2.44140625" style="2" customWidth="1"/>
    <col min="2304" max="2304" width="12.5546875" style="2" customWidth="1"/>
    <col min="2305" max="2305" width="2.21875" style="2" customWidth="1"/>
    <col min="2306" max="2306" width="11.88671875" style="2" customWidth="1"/>
    <col min="2307" max="2307" width="2.77734375" style="2" customWidth="1"/>
    <col min="2308" max="2308" width="10.77734375" style="2" bestFit="1" customWidth="1"/>
    <col min="2309" max="2309" width="2.21875" style="2" customWidth="1"/>
    <col min="2310" max="2310" width="10.77734375" style="2" customWidth="1"/>
    <col min="2311" max="2311" width="3" style="2" customWidth="1"/>
    <col min="2312" max="2312" width="9.77734375" style="2" customWidth="1"/>
    <col min="2313" max="2547" width="8.77734375" style="2"/>
    <col min="2548" max="2548" width="5" style="2" customWidth="1"/>
    <col min="2549" max="2549" width="3.33203125" style="2" customWidth="1"/>
    <col min="2550" max="2550" width="50.109375" style="2" customWidth="1"/>
    <col min="2551" max="2551" width="1.77734375" style="2" customWidth="1"/>
    <col min="2552" max="2552" width="11" style="2" customWidth="1"/>
    <col min="2553" max="2553" width="2.5546875" style="2" customWidth="1"/>
    <col min="2554" max="2554" width="9.77734375" style="2" customWidth="1"/>
    <col min="2555" max="2555" width="2.21875" style="2" customWidth="1"/>
    <col min="2556" max="2556" width="16.109375" style="2" customWidth="1"/>
    <col min="2557" max="2557" width="1.88671875" style="2" customWidth="1"/>
    <col min="2558" max="2558" width="12.44140625" style="2" customWidth="1"/>
    <col min="2559" max="2559" width="2.44140625" style="2" customWidth="1"/>
    <col min="2560" max="2560" width="12.5546875" style="2" customWidth="1"/>
    <col min="2561" max="2561" width="2.21875" style="2" customWidth="1"/>
    <col min="2562" max="2562" width="11.88671875" style="2" customWidth="1"/>
    <col min="2563" max="2563" width="2.77734375" style="2" customWidth="1"/>
    <col min="2564" max="2564" width="10.77734375" style="2" bestFit="1" customWidth="1"/>
    <col min="2565" max="2565" width="2.21875" style="2" customWidth="1"/>
    <col min="2566" max="2566" width="10.77734375" style="2" customWidth="1"/>
    <col min="2567" max="2567" width="3" style="2" customWidth="1"/>
    <col min="2568" max="2568" width="9.77734375" style="2" customWidth="1"/>
    <col min="2569" max="2803" width="8.77734375" style="2"/>
    <col min="2804" max="2804" width="5" style="2" customWidth="1"/>
    <col min="2805" max="2805" width="3.33203125" style="2" customWidth="1"/>
    <col min="2806" max="2806" width="50.109375" style="2" customWidth="1"/>
    <col min="2807" max="2807" width="1.77734375" style="2" customWidth="1"/>
    <col min="2808" max="2808" width="11" style="2" customWidth="1"/>
    <col min="2809" max="2809" width="2.5546875" style="2" customWidth="1"/>
    <col min="2810" max="2810" width="9.77734375" style="2" customWidth="1"/>
    <col min="2811" max="2811" width="2.21875" style="2" customWidth="1"/>
    <col min="2812" max="2812" width="16.109375" style="2" customWidth="1"/>
    <col min="2813" max="2813" width="1.88671875" style="2" customWidth="1"/>
    <col min="2814" max="2814" width="12.44140625" style="2" customWidth="1"/>
    <col min="2815" max="2815" width="2.44140625" style="2" customWidth="1"/>
    <col min="2816" max="2816" width="12.5546875" style="2" customWidth="1"/>
    <col min="2817" max="2817" width="2.21875" style="2" customWidth="1"/>
    <col min="2818" max="2818" width="11.88671875" style="2" customWidth="1"/>
    <col min="2819" max="2819" width="2.77734375" style="2" customWidth="1"/>
    <col min="2820" max="2820" width="10.77734375" style="2" bestFit="1" customWidth="1"/>
    <col min="2821" max="2821" width="2.21875" style="2" customWidth="1"/>
    <col min="2822" max="2822" width="10.77734375" style="2" customWidth="1"/>
    <col min="2823" max="2823" width="3" style="2" customWidth="1"/>
    <col min="2824" max="2824" width="9.77734375" style="2" customWidth="1"/>
    <col min="2825" max="3059" width="8.77734375" style="2"/>
    <col min="3060" max="3060" width="5" style="2" customWidth="1"/>
    <col min="3061" max="3061" width="3.33203125" style="2" customWidth="1"/>
    <col min="3062" max="3062" width="50.109375" style="2" customWidth="1"/>
    <col min="3063" max="3063" width="1.77734375" style="2" customWidth="1"/>
    <col min="3064" max="3064" width="11" style="2" customWidth="1"/>
    <col min="3065" max="3065" width="2.5546875" style="2" customWidth="1"/>
    <col min="3066" max="3066" width="9.77734375" style="2" customWidth="1"/>
    <col min="3067" max="3067" width="2.21875" style="2" customWidth="1"/>
    <col min="3068" max="3068" width="16.109375" style="2" customWidth="1"/>
    <col min="3069" max="3069" width="1.88671875" style="2" customWidth="1"/>
    <col min="3070" max="3070" width="12.44140625" style="2" customWidth="1"/>
    <col min="3071" max="3071" width="2.44140625" style="2" customWidth="1"/>
    <col min="3072" max="3072" width="12.5546875" style="2" customWidth="1"/>
    <col min="3073" max="3073" width="2.21875" style="2" customWidth="1"/>
    <col min="3074" max="3074" width="11.88671875" style="2" customWidth="1"/>
    <col min="3075" max="3075" width="2.77734375" style="2" customWidth="1"/>
    <col min="3076" max="3076" width="10.77734375" style="2" bestFit="1" customWidth="1"/>
    <col min="3077" max="3077" width="2.21875" style="2" customWidth="1"/>
    <col min="3078" max="3078" width="10.77734375" style="2" customWidth="1"/>
    <col min="3079" max="3079" width="3" style="2" customWidth="1"/>
    <col min="3080" max="3080" width="9.77734375" style="2" customWidth="1"/>
    <col min="3081" max="3315" width="8.77734375" style="2"/>
    <col min="3316" max="3316" width="5" style="2" customWidth="1"/>
    <col min="3317" max="3317" width="3.33203125" style="2" customWidth="1"/>
    <col min="3318" max="3318" width="50.109375" style="2" customWidth="1"/>
    <col min="3319" max="3319" width="1.77734375" style="2" customWidth="1"/>
    <col min="3320" max="3320" width="11" style="2" customWidth="1"/>
    <col min="3321" max="3321" width="2.5546875" style="2" customWidth="1"/>
    <col min="3322" max="3322" width="9.77734375" style="2" customWidth="1"/>
    <col min="3323" max="3323" width="2.21875" style="2" customWidth="1"/>
    <col min="3324" max="3324" width="16.109375" style="2" customWidth="1"/>
    <col min="3325" max="3325" width="1.88671875" style="2" customWidth="1"/>
    <col min="3326" max="3326" width="12.44140625" style="2" customWidth="1"/>
    <col min="3327" max="3327" width="2.44140625" style="2" customWidth="1"/>
    <col min="3328" max="3328" width="12.5546875" style="2" customWidth="1"/>
    <col min="3329" max="3329" width="2.21875" style="2" customWidth="1"/>
    <col min="3330" max="3330" width="11.88671875" style="2" customWidth="1"/>
    <col min="3331" max="3331" width="2.77734375" style="2" customWidth="1"/>
    <col min="3332" max="3332" width="10.77734375" style="2" bestFit="1" customWidth="1"/>
    <col min="3333" max="3333" width="2.21875" style="2" customWidth="1"/>
    <col min="3334" max="3334" width="10.77734375" style="2" customWidth="1"/>
    <col min="3335" max="3335" width="3" style="2" customWidth="1"/>
    <col min="3336" max="3336" width="9.77734375" style="2" customWidth="1"/>
    <col min="3337" max="3571" width="8.77734375" style="2"/>
    <col min="3572" max="3572" width="5" style="2" customWidth="1"/>
    <col min="3573" max="3573" width="3.33203125" style="2" customWidth="1"/>
    <col min="3574" max="3574" width="50.109375" style="2" customWidth="1"/>
    <col min="3575" max="3575" width="1.77734375" style="2" customWidth="1"/>
    <col min="3576" max="3576" width="11" style="2" customWidth="1"/>
    <col min="3577" max="3577" width="2.5546875" style="2" customWidth="1"/>
    <col min="3578" max="3578" width="9.77734375" style="2" customWidth="1"/>
    <col min="3579" max="3579" width="2.21875" style="2" customWidth="1"/>
    <col min="3580" max="3580" width="16.109375" style="2" customWidth="1"/>
    <col min="3581" max="3581" width="1.88671875" style="2" customWidth="1"/>
    <col min="3582" max="3582" width="12.44140625" style="2" customWidth="1"/>
    <col min="3583" max="3583" width="2.44140625" style="2" customWidth="1"/>
    <col min="3584" max="3584" width="12.5546875" style="2" customWidth="1"/>
    <col min="3585" max="3585" width="2.21875" style="2" customWidth="1"/>
    <col min="3586" max="3586" width="11.88671875" style="2" customWidth="1"/>
    <col min="3587" max="3587" width="2.77734375" style="2" customWidth="1"/>
    <col min="3588" max="3588" width="10.77734375" style="2" bestFit="1" customWidth="1"/>
    <col min="3589" max="3589" width="2.21875" style="2" customWidth="1"/>
    <col min="3590" max="3590" width="10.77734375" style="2" customWidth="1"/>
    <col min="3591" max="3591" width="3" style="2" customWidth="1"/>
    <col min="3592" max="3592" width="9.77734375" style="2" customWidth="1"/>
    <col min="3593" max="3827" width="8.77734375" style="2"/>
    <col min="3828" max="3828" width="5" style="2" customWidth="1"/>
    <col min="3829" max="3829" width="3.33203125" style="2" customWidth="1"/>
    <col min="3830" max="3830" width="50.109375" style="2" customWidth="1"/>
    <col min="3831" max="3831" width="1.77734375" style="2" customWidth="1"/>
    <col min="3832" max="3832" width="11" style="2" customWidth="1"/>
    <col min="3833" max="3833" width="2.5546875" style="2" customWidth="1"/>
    <col min="3834" max="3834" width="9.77734375" style="2" customWidth="1"/>
    <col min="3835" max="3835" width="2.21875" style="2" customWidth="1"/>
    <col min="3836" max="3836" width="16.109375" style="2" customWidth="1"/>
    <col min="3837" max="3837" width="1.88671875" style="2" customWidth="1"/>
    <col min="3838" max="3838" width="12.44140625" style="2" customWidth="1"/>
    <col min="3839" max="3839" width="2.44140625" style="2" customWidth="1"/>
    <col min="3840" max="3840" width="12.5546875" style="2" customWidth="1"/>
    <col min="3841" max="3841" width="2.21875" style="2" customWidth="1"/>
    <col min="3842" max="3842" width="11.88671875" style="2" customWidth="1"/>
    <col min="3843" max="3843" width="2.77734375" style="2" customWidth="1"/>
    <col min="3844" max="3844" width="10.77734375" style="2" bestFit="1" customWidth="1"/>
    <col min="3845" max="3845" width="2.21875" style="2" customWidth="1"/>
    <col min="3846" max="3846" width="10.77734375" style="2" customWidth="1"/>
    <col min="3847" max="3847" width="3" style="2" customWidth="1"/>
    <col min="3848" max="3848" width="9.77734375" style="2" customWidth="1"/>
    <col min="3849" max="4083" width="8.77734375" style="2"/>
    <col min="4084" max="4084" width="5" style="2" customWidth="1"/>
    <col min="4085" max="4085" width="3.33203125" style="2" customWidth="1"/>
    <col min="4086" max="4086" width="50.109375" style="2" customWidth="1"/>
    <col min="4087" max="4087" width="1.77734375" style="2" customWidth="1"/>
    <col min="4088" max="4088" width="11" style="2" customWidth="1"/>
    <col min="4089" max="4089" width="2.5546875" style="2" customWidth="1"/>
    <col min="4090" max="4090" width="9.77734375" style="2" customWidth="1"/>
    <col min="4091" max="4091" width="2.21875" style="2" customWidth="1"/>
    <col min="4092" max="4092" width="16.109375" style="2" customWidth="1"/>
    <col min="4093" max="4093" width="1.88671875" style="2" customWidth="1"/>
    <col min="4094" max="4094" width="12.44140625" style="2" customWidth="1"/>
    <col min="4095" max="4095" width="2.44140625" style="2" customWidth="1"/>
    <col min="4096" max="4096" width="12.5546875" style="2" customWidth="1"/>
    <col min="4097" max="4097" width="2.21875" style="2" customWidth="1"/>
    <col min="4098" max="4098" width="11.88671875" style="2" customWidth="1"/>
    <col min="4099" max="4099" width="2.77734375" style="2" customWidth="1"/>
    <col min="4100" max="4100" width="10.77734375" style="2" bestFit="1" customWidth="1"/>
    <col min="4101" max="4101" width="2.21875" style="2" customWidth="1"/>
    <col min="4102" max="4102" width="10.77734375" style="2" customWidth="1"/>
    <col min="4103" max="4103" width="3" style="2" customWidth="1"/>
    <col min="4104" max="4104" width="9.77734375" style="2" customWidth="1"/>
    <col min="4105" max="4339" width="8.77734375" style="2"/>
    <col min="4340" max="4340" width="5" style="2" customWidth="1"/>
    <col min="4341" max="4341" width="3.33203125" style="2" customWidth="1"/>
    <col min="4342" max="4342" width="50.109375" style="2" customWidth="1"/>
    <col min="4343" max="4343" width="1.77734375" style="2" customWidth="1"/>
    <col min="4344" max="4344" width="11" style="2" customWidth="1"/>
    <col min="4345" max="4345" width="2.5546875" style="2" customWidth="1"/>
    <col min="4346" max="4346" width="9.77734375" style="2" customWidth="1"/>
    <col min="4347" max="4347" width="2.21875" style="2" customWidth="1"/>
    <col min="4348" max="4348" width="16.109375" style="2" customWidth="1"/>
    <col min="4349" max="4349" width="1.88671875" style="2" customWidth="1"/>
    <col min="4350" max="4350" width="12.44140625" style="2" customWidth="1"/>
    <col min="4351" max="4351" width="2.44140625" style="2" customWidth="1"/>
    <col min="4352" max="4352" width="12.5546875" style="2" customWidth="1"/>
    <col min="4353" max="4353" width="2.21875" style="2" customWidth="1"/>
    <col min="4354" max="4354" width="11.88671875" style="2" customWidth="1"/>
    <col min="4355" max="4355" width="2.77734375" style="2" customWidth="1"/>
    <col min="4356" max="4356" width="10.77734375" style="2" bestFit="1" customWidth="1"/>
    <col min="4357" max="4357" width="2.21875" style="2" customWidth="1"/>
    <col min="4358" max="4358" width="10.77734375" style="2" customWidth="1"/>
    <col min="4359" max="4359" width="3" style="2" customWidth="1"/>
    <col min="4360" max="4360" width="9.77734375" style="2" customWidth="1"/>
    <col min="4361" max="4595" width="8.77734375" style="2"/>
    <col min="4596" max="4596" width="5" style="2" customWidth="1"/>
    <col min="4597" max="4597" width="3.33203125" style="2" customWidth="1"/>
    <col min="4598" max="4598" width="50.109375" style="2" customWidth="1"/>
    <col min="4599" max="4599" width="1.77734375" style="2" customWidth="1"/>
    <col min="4600" max="4600" width="11" style="2" customWidth="1"/>
    <col min="4601" max="4601" width="2.5546875" style="2" customWidth="1"/>
    <col min="4602" max="4602" width="9.77734375" style="2" customWidth="1"/>
    <col min="4603" max="4603" width="2.21875" style="2" customWidth="1"/>
    <col min="4604" max="4604" width="16.109375" style="2" customWidth="1"/>
    <col min="4605" max="4605" width="1.88671875" style="2" customWidth="1"/>
    <col min="4606" max="4606" width="12.44140625" style="2" customWidth="1"/>
    <col min="4607" max="4607" width="2.44140625" style="2" customWidth="1"/>
    <col min="4608" max="4608" width="12.5546875" style="2" customWidth="1"/>
    <col min="4609" max="4609" width="2.21875" style="2" customWidth="1"/>
    <col min="4610" max="4610" width="11.88671875" style="2" customWidth="1"/>
    <col min="4611" max="4611" width="2.77734375" style="2" customWidth="1"/>
    <col min="4612" max="4612" width="10.77734375" style="2" bestFit="1" customWidth="1"/>
    <col min="4613" max="4613" width="2.21875" style="2" customWidth="1"/>
    <col min="4614" max="4614" width="10.77734375" style="2" customWidth="1"/>
    <col min="4615" max="4615" width="3" style="2" customWidth="1"/>
    <col min="4616" max="4616" width="9.77734375" style="2" customWidth="1"/>
    <col min="4617" max="4851" width="8.77734375" style="2"/>
    <col min="4852" max="4852" width="5" style="2" customWidth="1"/>
    <col min="4853" max="4853" width="3.33203125" style="2" customWidth="1"/>
    <col min="4854" max="4854" width="50.109375" style="2" customWidth="1"/>
    <col min="4855" max="4855" width="1.77734375" style="2" customWidth="1"/>
    <col min="4856" max="4856" width="11" style="2" customWidth="1"/>
    <col min="4857" max="4857" width="2.5546875" style="2" customWidth="1"/>
    <col min="4858" max="4858" width="9.77734375" style="2" customWidth="1"/>
    <col min="4859" max="4859" width="2.21875" style="2" customWidth="1"/>
    <col min="4860" max="4860" width="16.109375" style="2" customWidth="1"/>
    <col min="4861" max="4861" width="1.88671875" style="2" customWidth="1"/>
    <col min="4862" max="4862" width="12.44140625" style="2" customWidth="1"/>
    <col min="4863" max="4863" width="2.44140625" style="2" customWidth="1"/>
    <col min="4864" max="4864" width="12.5546875" style="2" customWidth="1"/>
    <col min="4865" max="4865" width="2.21875" style="2" customWidth="1"/>
    <col min="4866" max="4866" width="11.88671875" style="2" customWidth="1"/>
    <col min="4867" max="4867" width="2.77734375" style="2" customWidth="1"/>
    <col min="4868" max="4868" width="10.77734375" style="2" bestFit="1" customWidth="1"/>
    <col min="4869" max="4869" width="2.21875" style="2" customWidth="1"/>
    <col min="4870" max="4870" width="10.77734375" style="2" customWidth="1"/>
    <col min="4871" max="4871" width="3" style="2" customWidth="1"/>
    <col min="4872" max="4872" width="9.77734375" style="2" customWidth="1"/>
    <col min="4873" max="5107" width="8.77734375" style="2"/>
    <col min="5108" max="5108" width="5" style="2" customWidth="1"/>
    <col min="5109" max="5109" width="3.33203125" style="2" customWidth="1"/>
    <col min="5110" max="5110" width="50.109375" style="2" customWidth="1"/>
    <col min="5111" max="5111" width="1.77734375" style="2" customWidth="1"/>
    <col min="5112" max="5112" width="11" style="2" customWidth="1"/>
    <col min="5113" max="5113" width="2.5546875" style="2" customWidth="1"/>
    <col min="5114" max="5114" width="9.77734375" style="2" customWidth="1"/>
    <col min="5115" max="5115" width="2.21875" style="2" customWidth="1"/>
    <col min="5116" max="5116" width="16.109375" style="2" customWidth="1"/>
    <col min="5117" max="5117" width="1.88671875" style="2" customWidth="1"/>
    <col min="5118" max="5118" width="12.44140625" style="2" customWidth="1"/>
    <col min="5119" max="5119" width="2.44140625" style="2" customWidth="1"/>
    <col min="5120" max="5120" width="12.5546875" style="2" customWidth="1"/>
    <col min="5121" max="5121" width="2.21875" style="2" customWidth="1"/>
    <col min="5122" max="5122" width="11.88671875" style="2" customWidth="1"/>
    <col min="5123" max="5123" width="2.77734375" style="2" customWidth="1"/>
    <col min="5124" max="5124" width="10.77734375" style="2" bestFit="1" customWidth="1"/>
    <col min="5125" max="5125" width="2.21875" style="2" customWidth="1"/>
    <col min="5126" max="5126" width="10.77734375" style="2" customWidth="1"/>
    <col min="5127" max="5127" width="3" style="2" customWidth="1"/>
    <col min="5128" max="5128" width="9.77734375" style="2" customWidth="1"/>
    <col min="5129" max="5363" width="8.77734375" style="2"/>
    <col min="5364" max="5364" width="5" style="2" customWidth="1"/>
    <col min="5365" max="5365" width="3.33203125" style="2" customWidth="1"/>
    <col min="5366" max="5366" width="50.109375" style="2" customWidth="1"/>
    <col min="5367" max="5367" width="1.77734375" style="2" customWidth="1"/>
    <col min="5368" max="5368" width="11" style="2" customWidth="1"/>
    <col min="5369" max="5369" width="2.5546875" style="2" customWidth="1"/>
    <col min="5370" max="5370" width="9.77734375" style="2" customWidth="1"/>
    <col min="5371" max="5371" width="2.21875" style="2" customWidth="1"/>
    <col min="5372" max="5372" width="16.109375" style="2" customWidth="1"/>
    <col min="5373" max="5373" width="1.88671875" style="2" customWidth="1"/>
    <col min="5374" max="5374" width="12.44140625" style="2" customWidth="1"/>
    <col min="5375" max="5375" width="2.44140625" style="2" customWidth="1"/>
    <col min="5376" max="5376" width="12.5546875" style="2" customWidth="1"/>
    <col min="5377" max="5377" width="2.21875" style="2" customWidth="1"/>
    <col min="5378" max="5378" width="11.88671875" style="2" customWidth="1"/>
    <col min="5379" max="5379" width="2.77734375" style="2" customWidth="1"/>
    <col min="5380" max="5380" width="10.77734375" style="2" bestFit="1" customWidth="1"/>
    <col min="5381" max="5381" width="2.21875" style="2" customWidth="1"/>
    <col min="5382" max="5382" width="10.77734375" style="2" customWidth="1"/>
    <col min="5383" max="5383" width="3" style="2" customWidth="1"/>
    <col min="5384" max="5384" width="9.77734375" style="2" customWidth="1"/>
    <col min="5385" max="5619" width="8.77734375" style="2"/>
    <col min="5620" max="5620" width="5" style="2" customWidth="1"/>
    <col min="5621" max="5621" width="3.33203125" style="2" customWidth="1"/>
    <col min="5622" max="5622" width="50.109375" style="2" customWidth="1"/>
    <col min="5623" max="5623" width="1.77734375" style="2" customWidth="1"/>
    <col min="5624" max="5624" width="11" style="2" customWidth="1"/>
    <col min="5625" max="5625" width="2.5546875" style="2" customWidth="1"/>
    <col min="5626" max="5626" width="9.77734375" style="2" customWidth="1"/>
    <col min="5627" max="5627" width="2.21875" style="2" customWidth="1"/>
    <col min="5628" max="5628" width="16.109375" style="2" customWidth="1"/>
    <col min="5629" max="5629" width="1.88671875" style="2" customWidth="1"/>
    <col min="5630" max="5630" width="12.44140625" style="2" customWidth="1"/>
    <col min="5631" max="5631" width="2.44140625" style="2" customWidth="1"/>
    <col min="5632" max="5632" width="12.5546875" style="2" customWidth="1"/>
    <col min="5633" max="5633" width="2.21875" style="2" customWidth="1"/>
    <col min="5634" max="5634" width="11.88671875" style="2" customWidth="1"/>
    <col min="5635" max="5635" width="2.77734375" style="2" customWidth="1"/>
    <col min="5636" max="5636" width="10.77734375" style="2" bestFit="1" customWidth="1"/>
    <col min="5637" max="5637" width="2.21875" style="2" customWidth="1"/>
    <col min="5638" max="5638" width="10.77734375" style="2" customWidth="1"/>
    <col min="5639" max="5639" width="3" style="2" customWidth="1"/>
    <col min="5640" max="5640" width="9.77734375" style="2" customWidth="1"/>
    <col min="5641" max="5875" width="8.77734375" style="2"/>
    <col min="5876" max="5876" width="5" style="2" customWidth="1"/>
    <col min="5877" max="5877" width="3.33203125" style="2" customWidth="1"/>
    <col min="5878" max="5878" width="50.109375" style="2" customWidth="1"/>
    <col min="5879" max="5879" width="1.77734375" style="2" customWidth="1"/>
    <col min="5880" max="5880" width="11" style="2" customWidth="1"/>
    <col min="5881" max="5881" width="2.5546875" style="2" customWidth="1"/>
    <col min="5882" max="5882" width="9.77734375" style="2" customWidth="1"/>
    <col min="5883" max="5883" width="2.21875" style="2" customWidth="1"/>
    <col min="5884" max="5884" width="16.109375" style="2" customWidth="1"/>
    <col min="5885" max="5885" width="1.88671875" style="2" customWidth="1"/>
    <col min="5886" max="5886" width="12.44140625" style="2" customWidth="1"/>
    <col min="5887" max="5887" width="2.44140625" style="2" customWidth="1"/>
    <col min="5888" max="5888" width="12.5546875" style="2" customWidth="1"/>
    <col min="5889" max="5889" width="2.21875" style="2" customWidth="1"/>
    <col min="5890" max="5890" width="11.88671875" style="2" customWidth="1"/>
    <col min="5891" max="5891" width="2.77734375" style="2" customWidth="1"/>
    <col min="5892" max="5892" width="10.77734375" style="2" bestFit="1" customWidth="1"/>
    <col min="5893" max="5893" width="2.21875" style="2" customWidth="1"/>
    <col min="5894" max="5894" width="10.77734375" style="2" customWidth="1"/>
    <col min="5895" max="5895" width="3" style="2" customWidth="1"/>
    <col min="5896" max="5896" width="9.77734375" style="2" customWidth="1"/>
    <col min="5897" max="6131" width="8.77734375" style="2"/>
    <col min="6132" max="6132" width="5" style="2" customWidth="1"/>
    <col min="6133" max="6133" width="3.33203125" style="2" customWidth="1"/>
    <col min="6134" max="6134" width="50.109375" style="2" customWidth="1"/>
    <col min="6135" max="6135" width="1.77734375" style="2" customWidth="1"/>
    <col min="6136" max="6136" width="11" style="2" customWidth="1"/>
    <col min="6137" max="6137" width="2.5546875" style="2" customWidth="1"/>
    <col min="6138" max="6138" width="9.77734375" style="2" customWidth="1"/>
    <col min="6139" max="6139" width="2.21875" style="2" customWidth="1"/>
    <col min="6140" max="6140" width="16.109375" style="2" customWidth="1"/>
    <col min="6141" max="6141" width="1.88671875" style="2" customWidth="1"/>
    <col min="6142" max="6142" width="12.44140625" style="2" customWidth="1"/>
    <col min="6143" max="6143" width="2.44140625" style="2" customWidth="1"/>
    <col min="6144" max="6144" width="12.5546875" style="2" customWidth="1"/>
    <col min="6145" max="6145" width="2.21875" style="2" customWidth="1"/>
    <col min="6146" max="6146" width="11.88671875" style="2" customWidth="1"/>
    <col min="6147" max="6147" width="2.77734375" style="2" customWidth="1"/>
    <col min="6148" max="6148" width="10.77734375" style="2" bestFit="1" customWidth="1"/>
    <col min="6149" max="6149" width="2.21875" style="2" customWidth="1"/>
    <col min="6150" max="6150" width="10.77734375" style="2" customWidth="1"/>
    <col min="6151" max="6151" width="3" style="2" customWidth="1"/>
    <col min="6152" max="6152" width="9.77734375" style="2" customWidth="1"/>
    <col min="6153" max="6387" width="8.77734375" style="2"/>
    <col min="6388" max="6388" width="5" style="2" customWidth="1"/>
    <col min="6389" max="6389" width="3.33203125" style="2" customWidth="1"/>
    <col min="6390" max="6390" width="50.109375" style="2" customWidth="1"/>
    <col min="6391" max="6391" width="1.77734375" style="2" customWidth="1"/>
    <col min="6392" max="6392" width="11" style="2" customWidth="1"/>
    <col min="6393" max="6393" width="2.5546875" style="2" customWidth="1"/>
    <col min="6394" max="6394" width="9.77734375" style="2" customWidth="1"/>
    <col min="6395" max="6395" width="2.21875" style="2" customWidth="1"/>
    <col min="6396" max="6396" width="16.109375" style="2" customWidth="1"/>
    <col min="6397" max="6397" width="1.88671875" style="2" customWidth="1"/>
    <col min="6398" max="6398" width="12.44140625" style="2" customWidth="1"/>
    <col min="6399" max="6399" width="2.44140625" style="2" customWidth="1"/>
    <col min="6400" max="6400" width="12.5546875" style="2" customWidth="1"/>
    <col min="6401" max="6401" width="2.21875" style="2" customWidth="1"/>
    <col min="6402" max="6402" width="11.88671875" style="2" customWidth="1"/>
    <col min="6403" max="6403" width="2.77734375" style="2" customWidth="1"/>
    <col min="6404" max="6404" width="10.77734375" style="2" bestFit="1" customWidth="1"/>
    <col min="6405" max="6405" width="2.21875" style="2" customWidth="1"/>
    <col min="6406" max="6406" width="10.77734375" style="2" customWidth="1"/>
    <col min="6407" max="6407" width="3" style="2" customWidth="1"/>
    <col min="6408" max="6408" width="9.77734375" style="2" customWidth="1"/>
    <col min="6409" max="6643" width="8.77734375" style="2"/>
    <col min="6644" max="6644" width="5" style="2" customWidth="1"/>
    <col min="6645" max="6645" width="3.33203125" style="2" customWidth="1"/>
    <col min="6646" max="6646" width="50.109375" style="2" customWidth="1"/>
    <col min="6647" max="6647" width="1.77734375" style="2" customWidth="1"/>
    <col min="6648" max="6648" width="11" style="2" customWidth="1"/>
    <col min="6649" max="6649" width="2.5546875" style="2" customWidth="1"/>
    <col min="6650" max="6650" width="9.77734375" style="2" customWidth="1"/>
    <col min="6651" max="6651" width="2.21875" style="2" customWidth="1"/>
    <col min="6652" max="6652" width="16.109375" style="2" customWidth="1"/>
    <col min="6653" max="6653" width="1.88671875" style="2" customWidth="1"/>
    <col min="6654" max="6654" width="12.44140625" style="2" customWidth="1"/>
    <col min="6655" max="6655" width="2.44140625" style="2" customWidth="1"/>
    <col min="6656" max="6656" width="12.5546875" style="2" customWidth="1"/>
    <col min="6657" max="6657" width="2.21875" style="2" customWidth="1"/>
    <col min="6658" max="6658" width="11.88671875" style="2" customWidth="1"/>
    <col min="6659" max="6659" width="2.77734375" style="2" customWidth="1"/>
    <col min="6660" max="6660" width="10.77734375" style="2" bestFit="1" customWidth="1"/>
    <col min="6661" max="6661" width="2.21875" style="2" customWidth="1"/>
    <col min="6662" max="6662" width="10.77734375" style="2" customWidth="1"/>
    <col min="6663" max="6663" width="3" style="2" customWidth="1"/>
    <col min="6664" max="6664" width="9.77734375" style="2" customWidth="1"/>
    <col min="6665" max="6899" width="8.77734375" style="2"/>
    <col min="6900" max="6900" width="5" style="2" customWidth="1"/>
    <col min="6901" max="6901" width="3.33203125" style="2" customWidth="1"/>
    <col min="6902" max="6902" width="50.109375" style="2" customWidth="1"/>
    <col min="6903" max="6903" width="1.77734375" style="2" customWidth="1"/>
    <col min="6904" max="6904" width="11" style="2" customWidth="1"/>
    <col min="6905" max="6905" width="2.5546875" style="2" customWidth="1"/>
    <col min="6906" max="6906" width="9.77734375" style="2" customWidth="1"/>
    <col min="6907" max="6907" width="2.21875" style="2" customWidth="1"/>
    <col min="6908" max="6908" width="16.109375" style="2" customWidth="1"/>
    <col min="6909" max="6909" width="1.88671875" style="2" customWidth="1"/>
    <col min="6910" max="6910" width="12.44140625" style="2" customWidth="1"/>
    <col min="6911" max="6911" width="2.44140625" style="2" customWidth="1"/>
    <col min="6912" max="6912" width="12.5546875" style="2" customWidth="1"/>
    <col min="6913" max="6913" width="2.21875" style="2" customWidth="1"/>
    <col min="6914" max="6914" width="11.88671875" style="2" customWidth="1"/>
    <col min="6915" max="6915" width="2.77734375" style="2" customWidth="1"/>
    <col min="6916" max="6916" width="10.77734375" style="2" bestFit="1" customWidth="1"/>
    <col min="6917" max="6917" width="2.21875" style="2" customWidth="1"/>
    <col min="6918" max="6918" width="10.77734375" style="2" customWidth="1"/>
    <col min="6919" max="6919" width="3" style="2" customWidth="1"/>
    <col min="6920" max="6920" width="9.77734375" style="2" customWidth="1"/>
    <col min="6921" max="7155" width="8.77734375" style="2"/>
    <col min="7156" max="7156" width="5" style="2" customWidth="1"/>
    <col min="7157" max="7157" width="3.33203125" style="2" customWidth="1"/>
    <col min="7158" max="7158" width="50.109375" style="2" customWidth="1"/>
    <col min="7159" max="7159" width="1.77734375" style="2" customWidth="1"/>
    <col min="7160" max="7160" width="11" style="2" customWidth="1"/>
    <col min="7161" max="7161" width="2.5546875" style="2" customWidth="1"/>
    <col min="7162" max="7162" width="9.77734375" style="2" customWidth="1"/>
    <col min="7163" max="7163" width="2.21875" style="2" customWidth="1"/>
    <col min="7164" max="7164" width="16.109375" style="2" customWidth="1"/>
    <col min="7165" max="7165" width="1.88671875" style="2" customWidth="1"/>
    <col min="7166" max="7166" width="12.44140625" style="2" customWidth="1"/>
    <col min="7167" max="7167" width="2.44140625" style="2" customWidth="1"/>
    <col min="7168" max="7168" width="12.5546875" style="2" customWidth="1"/>
    <col min="7169" max="7169" width="2.21875" style="2" customWidth="1"/>
    <col min="7170" max="7170" width="11.88671875" style="2" customWidth="1"/>
    <col min="7171" max="7171" width="2.77734375" style="2" customWidth="1"/>
    <col min="7172" max="7172" width="10.77734375" style="2" bestFit="1" customWidth="1"/>
    <col min="7173" max="7173" width="2.21875" style="2" customWidth="1"/>
    <col min="7174" max="7174" width="10.77734375" style="2" customWidth="1"/>
    <col min="7175" max="7175" width="3" style="2" customWidth="1"/>
    <col min="7176" max="7176" width="9.77734375" style="2" customWidth="1"/>
    <col min="7177" max="7411" width="8.77734375" style="2"/>
    <col min="7412" max="7412" width="5" style="2" customWidth="1"/>
    <col min="7413" max="7413" width="3.33203125" style="2" customWidth="1"/>
    <col min="7414" max="7414" width="50.109375" style="2" customWidth="1"/>
    <col min="7415" max="7415" width="1.77734375" style="2" customWidth="1"/>
    <col min="7416" max="7416" width="11" style="2" customWidth="1"/>
    <col min="7417" max="7417" width="2.5546875" style="2" customWidth="1"/>
    <col min="7418" max="7418" width="9.77734375" style="2" customWidth="1"/>
    <col min="7419" max="7419" width="2.21875" style="2" customWidth="1"/>
    <col min="7420" max="7420" width="16.109375" style="2" customWidth="1"/>
    <col min="7421" max="7421" width="1.88671875" style="2" customWidth="1"/>
    <col min="7422" max="7422" width="12.44140625" style="2" customWidth="1"/>
    <col min="7423" max="7423" width="2.44140625" style="2" customWidth="1"/>
    <col min="7424" max="7424" width="12.5546875" style="2" customWidth="1"/>
    <col min="7425" max="7425" width="2.21875" style="2" customWidth="1"/>
    <col min="7426" max="7426" width="11.88671875" style="2" customWidth="1"/>
    <col min="7427" max="7427" width="2.77734375" style="2" customWidth="1"/>
    <col min="7428" max="7428" width="10.77734375" style="2" bestFit="1" customWidth="1"/>
    <col min="7429" max="7429" width="2.21875" style="2" customWidth="1"/>
    <col min="7430" max="7430" width="10.77734375" style="2" customWidth="1"/>
    <col min="7431" max="7431" width="3" style="2" customWidth="1"/>
    <col min="7432" max="7432" width="9.77734375" style="2" customWidth="1"/>
    <col min="7433" max="7667" width="8.77734375" style="2"/>
    <col min="7668" max="7668" width="5" style="2" customWidth="1"/>
    <col min="7669" max="7669" width="3.33203125" style="2" customWidth="1"/>
    <col min="7670" max="7670" width="50.109375" style="2" customWidth="1"/>
    <col min="7671" max="7671" width="1.77734375" style="2" customWidth="1"/>
    <col min="7672" max="7672" width="11" style="2" customWidth="1"/>
    <col min="7673" max="7673" width="2.5546875" style="2" customWidth="1"/>
    <col min="7674" max="7674" width="9.77734375" style="2" customWidth="1"/>
    <col min="7675" max="7675" width="2.21875" style="2" customWidth="1"/>
    <col min="7676" max="7676" width="16.109375" style="2" customWidth="1"/>
    <col min="7677" max="7677" width="1.88671875" style="2" customWidth="1"/>
    <col min="7678" max="7678" width="12.44140625" style="2" customWidth="1"/>
    <col min="7679" max="7679" width="2.44140625" style="2" customWidth="1"/>
    <col min="7680" max="7680" width="12.5546875" style="2" customWidth="1"/>
    <col min="7681" max="7681" width="2.21875" style="2" customWidth="1"/>
    <col min="7682" max="7682" width="11.88671875" style="2" customWidth="1"/>
    <col min="7683" max="7683" width="2.77734375" style="2" customWidth="1"/>
    <col min="7684" max="7684" width="10.77734375" style="2" bestFit="1" customWidth="1"/>
    <col min="7685" max="7685" width="2.21875" style="2" customWidth="1"/>
    <col min="7686" max="7686" width="10.77734375" style="2" customWidth="1"/>
    <col min="7687" max="7687" width="3" style="2" customWidth="1"/>
    <col min="7688" max="7688" width="9.77734375" style="2" customWidth="1"/>
    <col min="7689" max="7923" width="8.77734375" style="2"/>
    <col min="7924" max="7924" width="5" style="2" customWidth="1"/>
    <col min="7925" max="7925" width="3.33203125" style="2" customWidth="1"/>
    <col min="7926" max="7926" width="50.109375" style="2" customWidth="1"/>
    <col min="7927" max="7927" width="1.77734375" style="2" customWidth="1"/>
    <col min="7928" max="7928" width="11" style="2" customWidth="1"/>
    <col min="7929" max="7929" width="2.5546875" style="2" customWidth="1"/>
    <col min="7930" max="7930" width="9.77734375" style="2" customWidth="1"/>
    <col min="7931" max="7931" width="2.21875" style="2" customWidth="1"/>
    <col min="7932" max="7932" width="16.109375" style="2" customWidth="1"/>
    <col min="7933" max="7933" width="1.88671875" style="2" customWidth="1"/>
    <col min="7934" max="7934" width="12.44140625" style="2" customWidth="1"/>
    <col min="7935" max="7935" width="2.44140625" style="2" customWidth="1"/>
    <col min="7936" max="7936" width="12.5546875" style="2" customWidth="1"/>
    <col min="7937" max="7937" width="2.21875" style="2" customWidth="1"/>
    <col min="7938" max="7938" width="11.88671875" style="2" customWidth="1"/>
    <col min="7939" max="7939" width="2.77734375" style="2" customWidth="1"/>
    <col min="7940" max="7940" width="10.77734375" style="2" bestFit="1" customWidth="1"/>
    <col min="7941" max="7941" width="2.21875" style="2" customWidth="1"/>
    <col min="7942" max="7942" width="10.77734375" style="2" customWidth="1"/>
    <col min="7943" max="7943" width="3" style="2" customWidth="1"/>
    <col min="7944" max="7944" width="9.77734375" style="2" customWidth="1"/>
    <col min="7945" max="8179" width="8.77734375" style="2"/>
    <col min="8180" max="8180" width="5" style="2" customWidth="1"/>
    <col min="8181" max="8181" width="3.33203125" style="2" customWidth="1"/>
    <col min="8182" max="8182" width="50.109375" style="2" customWidth="1"/>
    <col min="8183" max="8183" width="1.77734375" style="2" customWidth="1"/>
    <col min="8184" max="8184" width="11" style="2" customWidth="1"/>
    <col min="8185" max="8185" width="2.5546875" style="2" customWidth="1"/>
    <col min="8186" max="8186" width="9.77734375" style="2" customWidth="1"/>
    <col min="8187" max="8187" width="2.21875" style="2" customWidth="1"/>
    <col min="8188" max="8188" width="16.109375" style="2" customWidth="1"/>
    <col min="8189" max="8189" width="1.88671875" style="2" customWidth="1"/>
    <col min="8190" max="8190" width="12.44140625" style="2" customWidth="1"/>
    <col min="8191" max="8191" width="2.44140625" style="2" customWidth="1"/>
    <col min="8192" max="8192" width="12.5546875" style="2" customWidth="1"/>
    <col min="8193" max="8193" width="2.21875" style="2" customWidth="1"/>
    <col min="8194" max="8194" width="11.88671875" style="2" customWidth="1"/>
    <col min="8195" max="8195" width="2.77734375" style="2" customWidth="1"/>
    <col min="8196" max="8196" width="10.77734375" style="2" bestFit="1" customWidth="1"/>
    <col min="8197" max="8197" width="2.21875" style="2" customWidth="1"/>
    <col min="8198" max="8198" width="10.77734375" style="2" customWidth="1"/>
    <col min="8199" max="8199" width="3" style="2" customWidth="1"/>
    <col min="8200" max="8200" width="9.77734375" style="2" customWidth="1"/>
    <col min="8201" max="8435" width="8.77734375" style="2"/>
    <col min="8436" max="8436" width="5" style="2" customWidth="1"/>
    <col min="8437" max="8437" width="3.33203125" style="2" customWidth="1"/>
    <col min="8438" max="8438" width="50.109375" style="2" customWidth="1"/>
    <col min="8439" max="8439" width="1.77734375" style="2" customWidth="1"/>
    <col min="8440" max="8440" width="11" style="2" customWidth="1"/>
    <col min="8441" max="8441" width="2.5546875" style="2" customWidth="1"/>
    <col min="8442" max="8442" width="9.77734375" style="2" customWidth="1"/>
    <col min="8443" max="8443" width="2.21875" style="2" customWidth="1"/>
    <col min="8444" max="8444" width="16.109375" style="2" customWidth="1"/>
    <col min="8445" max="8445" width="1.88671875" style="2" customWidth="1"/>
    <col min="8446" max="8446" width="12.44140625" style="2" customWidth="1"/>
    <col min="8447" max="8447" width="2.44140625" style="2" customWidth="1"/>
    <col min="8448" max="8448" width="12.5546875" style="2" customWidth="1"/>
    <col min="8449" max="8449" width="2.21875" style="2" customWidth="1"/>
    <col min="8450" max="8450" width="11.88671875" style="2" customWidth="1"/>
    <col min="8451" max="8451" width="2.77734375" style="2" customWidth="1"/>
    <col min="8452" max="8452" width="10.77734375" style="2" bestFit="1" customWidth="1"/>
    <col min="8453" max="8453" width="2.21875" style="2" customWidth="1"/>
    <col min="8454" max="8454" width="10.77734375" style="2" customWidth="1"/>
    <col min="8455" max="8455" width="3" style="2" customWidth="1"/>
    <col min="8456" max="8456" width="9.77734375" style="2" customWidth="1"/>
    <col min="8457" max="8691" width="8.77734375" style="2"/>
    <col min="8692" max="8692" width="5" style="2" customWidth="1"/>
    <col min="8693" max="8693" width="3.33203125" style="2" customWidth="1"/>
    <col min="8694" max="8694" width="50.109375" style="2" customWidth="1"/>
    <col min="8695" max="8695" width="1.77734375" style="2" customWidth="1"/>
    <col min="8696" max="8696" width="11" style="2" customWidth="1"/>
    <col min="8697" max="8697" width="2.5546875" style="2" customWidth="1"/>
    <col min="8698" max="8698" width="9.77734375" style="2" customWidth="1"/>
    <col min="8699" max="8699" width="2.21875" style="2" customWidth="1"/>
    <col min="8700" max="8700" width="16.109375" style="2" customWidth="1"/>
    <col min="8701" max="8701" width="1.88671875" style="2" customWidth="1"/>
    <col min="8702" max="8702" width="12.44140625" style="2" customWidth="1"/>
    <col min="8703" max="8703" width="2.44140625" style="2" customWidth="1"/>
    <col min="8704" max="8704" width="12.5546875" style="2" customWidth="1"/>
    <col min="8705" max="8705" width="2.21875" style="2" customWidth="1"/>
    <col min="8706" max="8706" width="11.88671875" style="2" customWidth="1"/>
    <col min="8707" max="8707" width="2.77734375" style="2" customWidth="1"/>
    <col min="8708" max="8708" width="10.77734375" style="2" bestFit="1" customWidth="1"/>
    <col min="8709" max="8709" width="2.21875" style="2" customWidth="1"/>
    <col min="8710" max="8710" width="10.77734375" style="2" customWidth="1"/>
    <col min="8711" max="8711" width="3" style="2" customWidth="1"/>
    <col min="8712" max="8712" width="9.77734375" style="2" customWidth="1"/>
    <col min="8713" max="8947" width="8.77734375" style="2"/>
    <col min="8948" max="8948" width="5" style="2" customWidth="1"/>
    <col min="8949" max="8949" width="3.33203125" style="2" customWidth="1"/>
    <col min="8950" max="8950" width="50.109375" style="2" customWidth="1"/>
    <col min="8951" max="8951" width="1.77734375" style="2" customWidth="1"/>
    <col min="8952" max="8952" width="11" style="2" customWidth="1"/>
    <col min="8953" max="8953" width="2.5546875" style="2" customWidth="1"/>
    <col min="8954" max="8954" width="9.77734375" style="2" customWidth="1"/>
    <col min="8955" max="8955" width="2.21875" style="2" customWidth="1"/>
    <col min="8956" max="8956" width="16.109375" style="2" customWidth="1"/>
    <col min="8957" max="8957" width="1.88671875" style="2" customWidth="1"/>
    <col min="8958" max="8958" width="12.44140625" style="2" customWidth="1"/>
    <col min="8959" max="8959" width="2.44140625" style="2" customWidth="1"/>
    <col min="8960" max="8960" width="12.5546875" style="2" customWidth="1"/>
    <col min="8961" max="8961" width="2.21875" style="2" customWidth="1"/>
    <col min="8962" max="8962" width="11.88671875" style="2" customWidth="1"/>
    <col min="8963" max="8963" width="2.77734375" style="2" customWidth="1"/>
    <col min="8964" max="8964" width="10.77734375" style="2" bestFit="1" customWidth="1"/>
    <col min="8965" max="8965" width="2.21875" style="2" customWidth="1"/>
    <col min="8966" max="8966" width="10.77734375" style="2" customWidth="1"/>
    <col min="8967" max="8967" width="3" style="2" customWidth="1"/>
    <col min="8968" max="8968" width="9.77734375" style="2" customWidth="1"/>
    <col min="8969" max="9203" width="8.77734375" style="2"/>
    <col min="9204" max="9204" width="5" style="2" customWidth="1"/>
    <col min="9205" max="9205" width="3.33203125" style="2" customWidth="1"/>
    <col min="9206" max="9206" width="50.109375" style="2" customWidth="1"/>
    <col min="9207" max="9207" width="1.77734375" style="2" customWidth="1"/>
    <col min="9208" max="9208" width="11" style="2" customWidth="1"/>
    <col min="9209" max="9209" width="2.5546875" style="2" customWidth="1"/>
    <col min="9210" max="9210" width="9.77734375" style="2" customWidth="1"/>
    <col min="9211" max="9211" width="2.21875" style="2" customWidth="1"/>
    <col min="9212" max="9212" width="16.109375" style="2" customWidth="1"/>
    <col min="9213" max="9213" width="1.88671875" style="2" customWidth="1"/>
    <col min="9214" max="9214" width="12.44140625" style="2" customWidth="1"/>
    <col min="9215" max="9215" width="2.44140625" style="2" customWidth="1"/>
    <col min="9216" max="9216" width="12.5546875" style="2" customWidth="1"/>
    <col min="9217" max="9217" width="2.21875" style="2" customWidth="1"/>
    <col min="9218" max="9218" width="11.88671875" style="2" customWidth="1"/>
    <col min="9219" max="9219" width="2.77734375" style="2" customWidth="1"/>
    <col min="9220" max="9220" width="10.77734375" style="2" bestFit="1" customWidth="1"/>
    <col min="9221" max="9221" width="2.21875" style="2" customWidth="1"/>
    <col min="9222" max="9222" width="10.77734375" style="2" customWidth="1"/>
    <col min="9223" max="9223" width="3" style="2" customWidth="1"/>
    <col min="9224" max="9224" width="9.77734375" style="2" customWidth="1"/>
    <col min="9225" max="9459" width="8.77734375" style="2"/>
    <col min="9460" max="9460" width="5" style="2" customWidth="1"/>
    <col min="9461" max="9461" width="3.33203125" style="2" customWidth="1"/>
    <col min="9462" max="9462" width="50.109375" style="2" customWidth="1"/>
    <col min="9463" max="9463" width="1.77734375" style="2" customWidth="1"/>
    <col min="9464" max="9464" width="11" style="2" customWidth="1"/>
    <col min="9465" max="9465" width="2.5546875" style="2" customWidth="1"/>
    <col min="9466" max="9466" width="9.77734375" style="2" customWidth="1"/>
    <col min="9467" max="9467" width="2.21875" style="2" customWidth="1"/>
    <col min="9468" max="9468" width="16.109375" style="2" customWidth="1"/>
    <col min="9469" max="9469" width="1.88671875" style="2" customWidth="1"/>
    <col min="9470" max="9470" width="12.44140625" style="2" customWidth="1"/>
    <col min="9471" max="9471" width="2.44140625" style="2" customWidth="1"/>
    <col min="9472" max="9472" width="12.5546875" style="2" customWidth="1"/>
    <col min="9473" max="9473" width="2.21875" style="2" customWidth="1"/>
    <col min="9474" max="9474" width="11.88671875" style="2" customWidth="1"/>
    <col min="9475" max="9475" width="2.77734375" style="2" customWidth="1"/>
    <col min="9476" max="9476" width="10.77734375" style="2" bestFit="1" customWidth="1"/>
    <col min="9477" max="9477" width="2.21875" style="2" customWidth="1"/>
    <col min="9478" max="9478" width="10.77734375" style="2" customWidth="1"/>
    <col min="9479" max="9479" width="3" style="2" customWidth="1"/>
    <col min="9480" max="9480" width="9.77734375" style="2" customWidth="1"/>
    <col min="9481" max="9715" width="8.77734375" style="2"/>
    <col min="9716" max="9716" width="5" style="2" customWidth="1"/>
    <col min="9717" max="9717" width="3.33203125" style="2" customWidth="1"/>
    <col min="9718" max="9718" width="50.109375" style="2" customWidth="1"/>
    <col min="9719" max="9719" width="1.77734375" style="2" customWidth="1"/>
    <col min="9720" max="9720" width="11" style="2" customWidth="1"/>
    <col min="9721" max="9721" width="2.5546875" style="2" customWidth="1"/>
    <col min="9722" max="9722" width="9.77734375" style="2" customWidth="1"/>
    <col min="9723" max="9723" width="2.21875" style="2" customWidth="1"/>
    <col min="9724" max="9724" width="16.109375" style="2" customWidth="1"/>
    <col min="9725" max="9725" width="1.88671875" style="2" customWidth="1"/>
    <col min="9726" max="9726" width="12.44140625" style="2" customWidth="1"/>
    <col min="9727" max="9727" width="2.44140625" style="2" customWidth="1"/>
    <col min="9728" max="9728" width="12.5546875" style="2" customWidth="1"/>
    <col min="9729" max="9729" width="2.21875" style="2" customWidth="1"/>
    <col min="9730" max="9730" width="11.88671875" style="2" customWidth="1"/>
    <col min="9731" max="9731" width="2.77734375" style="2" customWidth="1"/>
    <col min="9732" max="9732" width="10.77734375" style="2" bestFit="1" customWidth="1"/>
    <col min="9733" max="9733" width="2.21875" style="2" customWidth="1"/>
    <col min="9734" max="9734" width="10.77734375" style="2" customWidth="1"/>
    <col min="9735" max="9735" width="3" style="2" customWidth="1"/>
    <col min="9736" max="9736" width="9.77734375" style="2" customWidth="1"/>
    <col min="9737" max="9971" width="8.77734375" style="2"/>
    <col min="9972" max="9972" width="5" style="2" customWidth="1"/>
    <col min="9973" max="9973" width="3.33203125" style="2" customWidth="1"/>
    <col min="9974" max="9974" width="50.109375" style="2" customWidth="1"/>
    <col min="9975" max="9975" width="1.77734375" style="2" customWidth="1"/>
    <col min="9976" max="9976" width="11" style="2" customWidth="1"/>
    <col min="9977" max="9977" width="2.5546875" style="2" customWidth="1"/>
    <col min="9978" max="9978" width="9.77734375" style="2" customWidth="1"/>
    <col min="9979" max="9979" width="2.21875" style="2" customWidth="1"/>
    <col min="9980" max="9980" width="16.109375" style="2" customWidth="1"/>
    <col min="9981" max="9981" width="1.88671875" style="2" customWidth="1"/>
    <col min="9982" max="9982" width="12.44140625" style="2" customWidth="1"/>
    <col min="9983" max="9983" width="2.44140625" style="2" customWidth="1"/>
    <col min="9984" max="9984" width="12.5546875" style="2" customWidth="1"/>
    <col min="9985" max="9985" width="2.21875" style="2" customWidth="1"/>
    <col min="9986" max="9986" width="11.88671875" style="2" customWidth="1"/>
    <col min="9987" max="9987" width="2.77734375" style="2" customWidth="1"/>
    <col min="9988" max="9988" width="10.77734375" style="2" bestFit="1" customWidth="1"/>
    <col min="9989" max="9989" width="2.21875" style="2" customWidth="1"/>
    <col min="9990" max="9990" width="10.77734375" style="2" customWidth="1"/>
    <col min="9991" max="9991" width="3" style="2" customWidth="1"/>
    <col min="9992" max="9992" width="9.77734375" style="2" customWidth="1"/>
    <col min="9993" max="10227" width="8.77734375" style="2"/>
    <col min="10228" max="10228" width="5" style="2" customWidth="1"/>
    <col min="10229" max="10229" width="3.33203125" style="2" customWidth="1"/>
    <col min="10230" max="10230" width="50.109375" style="2" customWidth="1"/>
    <col min="10231" max="10231" width="1.77734375" style="2" customWidth="1"/>
    <col min="10232" max="10232" width="11" style="2" customWidth="1"/>
    <col min="10233" max="10233" width="2.5546875" style="2" customWidth="1"/>
    <col min="10234" max="10234" width="9.77734375" style="2" customWidth="1"/>
    <col min="10235" max="10235" width="2.21875" style="2" customWidth="1"/>
    <col min="10236" max="10236" width="16.109375" style="2" customWidth="1"/>
    <col min="10237" max="10237" width="1.88671875" style="2" customWidth="1"/>
    <col min="10238" max="10238" width="12.44140625" style="2" customWidth="1"/>
    <col min="10239" max="10239" width="2.44140625" style="2" customWidth="1"/>
    <col min="10240" max="10240" width="12.5546875" style="2" customWidth="1"/>
    <col min="10241" max="10241" width="2.21875" style="2" customWidth="1"/>
    <col min="10242" max="10242" width="11.88671875" style="2" customWidth="1"/>
    <col min="10243" max="10243" width="2.77734375" style="2" customWidth="1"/>
    <col min="10244" max="10244" width="10.77734375" style="2" bestFit="1" customWidth="1"/>
    <col min="10245" max="10245" width="2.21875" style="2" customWidth="1"/>
    <col min="10246" max="10246" width="10.77734375" style="2" customWidth="1"/>
    <col min="10247" max="10247" width="3" style="2" customWidth="1"/>
    <col min="10248" max="10248" width="9.77734375" style="2" customWidth="1"/>
    <col min="10249" max="10483" width="8.77734375" style="2"/>
    <col min="10484" max="10484" width="5" style="2" customWidth="1"/>
    <col min="10485" max="10485" width="3.33203125" style="2" customWidth="1"/>
    <col min="10486" max="10486" width="50.109375" style="2" customWidth="1"/>
    <col min="10487" max="10487" width="1.77734375" style="2" customWidth="1"/>
    <col min="10488" max="10488" width="11" style="2" customWidth="1"/>
    <col min="10489" max="10489" width="2.5546875" style="2" customWidth="1"/>
    <col min="10490" max="10490" width="9.77734375" style="2" customWidth="1"/>
    <col min="10491" max="10491" width="2.21875" style="2" customWidth="1"/>
    <col min="10492" max="10492" width="16.109375" style="2" customWidth="1"/>
    <col min="10493" max="10493" width="1.88671875" style="2" customWidth="1"/>
    <col min="10494" max="10494" width="12.44140625" style="2" customWidth="1"/>
    <col min="10495" max="10495" width="2.44140625" style="2" customWidth="1"/>
    <col min="10496" max="10496" width="12.5546875" style="2" customWidth="1"/>
    <col min="10497" max="10497" width="2.21875" style="2" customWidth="1"/>
    <col min="10498" max="10498" width="11.88671875" style="2" customWidth="1"/>
    <col min="10499" max="10499" width="2.77734375" style="2" customWidth="1"/>
    <col min="10500" max="10500" width="10.77734375" style="2" bestFit="1" customWidth="1"/>
    <col min="10501" max="10501" width="2.21875" style="2" customWidth="1"/>
    <col min="10502" max="10502" width="10.77734375" style="2" customWidth="1"/>
    <col min="10503" max="10503" width="3" style="2" customWidth="1"/>
    <col min="10504" max="10504" width="9.77734375" style="2" customWidth="1"/>
    <col min="10505" max="10739" width="8.77734375" style="2"/>
    <col min="10740" max="10740" width="5" style="2" customWidth="1"/>
    <col min="10741" max="10741" width="3.33203125" style="2" customWidth="1"/>
    <col min="10742" max="10742" width="50.109375" style="2" customWidth="1"/>
    <col min="10743" max="10743" width="1.77734375" style="2" customWidth="1"/>
    <col min="10744" max="10744" width="11" style="2" customWidth="1"/>
    <col min="10745" max="10745" width="2.5546875" style="2" customWidth="1"/>
    <col min="10746" max="10746" width="9.77734375" style="2" customWidth="1"/>
    <col min="10747" max="10747" width="2.21875" style="2" customWidth="1"/>
    <col min="10748" max="10748" width="16.109375" style="2" customWidth="1"/>
    <col min="10749" max="10749" width="1.88671875" style="2" customWidth="1"/>
    <col min="10750" max="10750" width="12.44140625" style="2" customWidth="1"/>
    <col min="10751" max="10751" width="2.44140625" style="2" customWidth="1"/>
    <col min="10752" max="10752" width="12.5546875" style="2" customWidth="1"/>
    <col min="10753" max="10753" width="2.21875" style="2" customWidth="1"/>
    <col min="10754" max="10754" width="11.88671875" style="2" customWidth="1"/>
    <col min="10755" max="10755" width="2.77734375" style="2" customWidth="1"/>
    <col min="10756" max="10756" width="10.77734375" style="2" bestFit="1" customWidth="1"/>
    <col min="10757" max="10757" width="2.21875" style="2" customWidth="1"/>
    <col min="10758" max="10758" width="10.77734375" style="2" customWidth="1"/>
    <col min="10759" max="10759" width="3" style="2" customWidth="1"/>
    <col min="10760" max="10760" width="9.77734375" style="2" customWidth="1"/>
    <col min="10761" max="10995" width="8.77734375" style="2"/>
    <col min="10996" max="10996" width="5" style="2" customWidth="1"/>
    <col min="10997" max="10997" width="3.33203125" style="2" customWidth="1"/>
    <col min="10998" max="10998" width="50.109375" style="2" customWidth="1"/>
    <col min="10999" max="10999" width="1.77734375" style="2" customWidth="1"/>
    <col min="11000" max="11000" width="11" style="2" customWidth="1"/>
    <col min="11001" max="11001" width="2.5546875" style="2" customWidth="1"/>
    <col min="11002" max="11002" width="9.77734375" style="2" customWidth="1"/>
    <col min="11003" max="11003" width="2.21875" style="2" customWidth="1"/>
    <col min="11004" max="11004" width="16.109375" style="2" customWidth="1"/>
    <col min="11005" max="11005" width="1.88671875" style="2" customWidth="1"/>
    <col min="11006" max="11006" width="12.44140625" style="2" customWidth="1"/>
    <col min="11007" max="11007" width="2.44140625" style="2" customWidth="1"/>
    <col min="11008" max="11008" width="12.5546875" style="2" customWidth="1"/>
    <col min="11009" max="11009" width="2.21875" style="2" customWidth="1"/>
    <col min="11010" max="11010" width="11.88671875" style="2" customWidth="1"/>
    <col min="11011" max="11011" width="2.77734375" style="2" customWidth="1"/>
    <col min="11012" max="11012" width="10.77734375" style="2" bestFit="1" customWidth="1"/>
    <col min="11013" max="11013" width="2.21875" style="2" customWidth="1"/>
    <col min="11014" max="11014" width="10.77734375" style="2" customWidth="1"/>
    <col min="11015" max="11015" width="3" style="2" customWidth="1"/>
    <col min="11016" max="11016" width="9.77734375" style="2" customWidth="1"/>
    <col min="11017" max="11251" width="8.77734375" style="2"/>
    <col min="11252" max="11252" width="5" style="2" customWidth="1"/>
    <col min="11253" max="11253" width="3.33203125" style="2" customWidth="1"/>
    <col min="11254" max="11254" width="50.109375" style="2" customWidth="1"/>
    <col min="11255" max="11255" width="1.77734375" style="2" customWidth="1"/>
    <col min="11256" max="11256" width="11" style="2" customWidth="1"/>
    <col min="11257" max="11257" width="2.5546875" style="2" customWidth="1"/>
    <col min="11258" max="11258" width="9.77734375" style="2" customWidth="1"/>
    <col min="11259" max="11259" width="2.21875" style="2" customWidth="1"/>
    <col min="11260" max="11260" width="16.109375" style="2" customWidth="1"/>
    <col min="11261" max="11261" width="1.88671875" style="2" customWidth="1"/>
    <col min="11262" max="11262" width="12.44140625" style="2" customWidth="1"/>
    <col min="11263" max="11263" width="2.44140625" style="2" customWidth="1"/>
    <col min="11264" max="11264" width="12.5546875" style="2" customWidth="1"/>
    <col min="11265" max="11265" width="2.21875" style="2" customWidth="1"/>
    <col min="11266" max="11266" width="11.88671875" style="2" customWidth="1"/>
    <col min="11267" max="11267" width="2.77734375" style="2" customWidth="1"/>
    <col min="11268" max="11268" width="10.77734375" style="2" bestFit="1" customWidth="1"/>
    <col min="11269" max="11269" width="2.21875" style="2" customWidth="1"/>
    <col min="11270" max="11270" width="10.77734375" style="2" customWidth="1"/>
    <col min="11271" max="11271" width="3" style="2" customWidth="1"/>
    <col min="11272" max="11272" width="9.77734375" style="2" customWidth="1"/>
    <col min="11273" max="11507" width="8.77734375" style="2"/>
    <col min="11508" max="11508" width="5" style="2" customWidth="1"/>
    <col min="11509" max="11509" width="3.33203125" style="2" customWidth="1"/>
    <col min="11510" max="11510" width="50.109375" style="2" customWidth="1"/>
    <col min="11511" max="11511" width="1.77734375" style="2" customWidth="1"/>
    <col min="11512" max="11512" width="11" style="2" customWidth="1"/>
    <col min="11513" max="11513" width="2.5546875" style="2" customWidth="1"/>
    <col min="11514" max="11514" width="9.77734375" style="2" customWidth="1"/>
    <col min="11515" max="11515" width="2.21875" style="2" customWidth="1"/>
    <col min="11516" max="11516" width="16.109375" style="2" customWidth="1"/>
    <col min="11517" max="11517" width="1.88671875" style="2" customWidth="1"/>
    <col min="11518" max="11518" width="12.44140625" style="2" customWidth="1"/>
    <col min="11519" max="11519" width="2.44140625" style="2" customWidth="1"/>
    <col min="11520" max="11520" width="12.5546875" style="2" customWidth="1"/>
    <col min="11521" max="11521" width="2.21875" style="2" customWidth="1"/>
    <col min="11522" max="11522" width="11.88671875" style="2" customWidth="1"/>
    <col min="11523" max="11523" width="2.77734375" style="2" customWidth="1"/>
    <col min="11524" max="11524" width="10.77734375" style="2" bestFit="1" customWidth="1"/>
    <col min="11525" max="11525" width="2.21875" style="2" customWidth="1"/>
    <col min="11526" max="11526" width="10.77734375" style="2" customWidth="1"/>
    <col min="11527" max="11527" width="3" style="2" customWidth="1"/>
    <col min="11528" max="11528" width="9.77734375" style="2" customWidth="1"/>
    <col min="11529" max="11763" width="8.77734375" style="2"/>
    <col min="11764" max="11764" width="5" style="2" customWidth="1"/>
    <col min="11765" max="11765" width="3.33203125" style="2" customWidth="1"/>
    <col min="11766" max="11766" width="50.109375" style="2" customWidth="1"/>
    <col min="11767" max="11767" width="1.77734375" style="2" customWidth="1"/>
    <col min="11768" max="11768" width="11" style="2" customWidth="1"/>
    <col min="11769" max="11769" width="2.5546875" style="2" customWidth="1"/>
    <col min="11770" max="11770" width="9.77734375" style="2" customWidth="1"/>
    <col min="11771" max="11771" width="2.21875" style="2" customWidth="1"/>
    <col min="11772" max="11772" width="16.109375" style="2" customWidth="1"/>
    <col min="11773" max="11773" width="1.88671875" style="2" customWidth="1"/>
    <col min="11774" max="11774" width="12.44140625" style="2" customWidth="1"/>
    <col min="11775" max="11775" width="2.44140625" style="2" customWidth="1"/>
    <col min="11776" max="11776" width="12.5546875" style="2" customWidth="1"/>
    <col min="11777" max="11777" width="2.21875" style="2" customWidth="1"/>
    <col min="11778" max="11778" width="11.88671875" style="2" customWidth="1"/>
    <col min="11779" max="11779" width="2.77734375" style="2" customWidth="1"/>
    <col min="11780" max="11780" width="10.77734375" style="2" bestFit="1" customWidth="1"/>
    <col min="11781" max="11781" width="2.21875" style="2" customWidth="1"/>
    <col min="11782" max="11782" width="10.77734375" style="2" customWidth="1"/>
    <col min="11783" max="11783" width="3" style="2" customWidth="1"/>
    <col min="11784" max="11784" width="9.77734375" style="2" customWidth="1"/>
    <col min="11785" max="12019" width="8.77734375" style="2"/>
    <col min="12020" max="12020" width="5" style="2" customWidth="1"/>
    <col min="12021" max="12021" width="3.33203125" style="2" customWidth="1"/>
    <col min="12022" max="12022" width="50.109375" style="2" customWidth="1"/>
    <col min="12023" max="12023" width="1.77734375" style="2" customWidth="1"/>
    <col min="12024" max="12024" width="11" style="2" customWidth="1"/>
    <col min="12025" max="12025" width="2.5546875" style="2" customWidth="1"/>
    <col min="12026" max="12026" width="9.77734375" style="2" customWidth="1"/>
    <col min="12027" max="12027" width="2.21875" style="2" customWidth="1"/>
    <col min="12028" max="12028" width="16.109375" style="2" customWidth="1"/>
    <col min="12029" max="12029" width="1.88671875" style="2" customWidth="1"/>
    <col min="12030" max="12030" width="12.44140625" style="2" customWidth="1"/>
    <col min="12031" max="12031" width="2.44140625" style="2" customWidth="1"/>
    <col min="12032" max="12032" width="12.5546875" style="2" customWidth="1"/>
    <col min="12033" max="12033" width="2.21875" style="2" customWidth="1"/>
    <col min="12034" max="12034" width="11.88671875" style="2" customWidth="1"/>
    <col min="12035" max="12035" width="2.77734375" style="2" customWidth="1"/>
    <col min="12036" max="12036" width="10.77734375" style="2" bestFit="1" customWidth="1"/>
    <col min="12037" max="12037" width="2.21875" style="2" customWidth="1"/>
    <col min="12038" max="12038" width="10.77734375" style="2" customWidth="1"/>
    <col min="12039" max="12039" width="3" style="2" customWidth="1"/>
    <col min="12040" max="12040" width="9.77734375" style="2" customWidth="1"/>
    <col min="12041" max="12275" width="8.77734375" style="2"/>
    <col min="12276" max="12276" width="5" style="2" customWidth="1"/>
    <col min="12277" max="12277" width="3.33203125" style="2" customWidth="1"/>
    <col min="12278" max="12278" width="50.109375" style="2" customWidth="1"/>
    <col min="12279" max="12279" width="1.77734375" style="2" customWidth="1"/>
    <col min="12280" max="12280" width="11" style="2" customWidth="1"/>
    <col min="12281" max="12281" width="2.5546875" style="2" customWidth="1"/>
    <col min="12282" max="12282" width="9.77734375" style="2" customWidth="1"/>
    <col min="12283" max="12283" width="2.21875" style="2" customWidth="1"/>
    <col min="12284" max="12284" width="16.109375" style="2" customWidth="1"/>
    <col min="12285" max="12285" width="1.88671875" style="2" customWidth="1"/>
    <col min="12286" max="12286" width="12.44140625" style="2" customWidth="1"/>
    <col min="12287" max="12287" width="2.44140625" style="2" customWidth="1"/>
    <col min="12288" max="12288" width="12.5546875" style="2" customWidth="1"/>
    <col min="12289" max="12289" width="2.21875" style="2" customWidth="1"/>
    <col min="12290" max="12290" width="11.88671875" style="2" customWidth="1"/>
    <col min="12291" max="12291" width="2.77734375" style="2" customWidth="1"/>
    <col min="12292" max="12292" width="10.77734375" style="2" bestFit="1" customWidth="1"/>
    <col min="12293" max="12293" width="2.21875" style="2" customWidth="1"/>
    <col min="12294" max="12294" width="10.77734375" style="2" customWidth="1"/>
    <col min="12295" max="12295" width="3" style="2" customWidth="1"/>
    <col min="12296" max="12296" width="9.77734375" style="2" customWidth="1"/>
    <col min="12297" max="12531" width="8.77734375" style="2"/>
    <col min="12532" max="12532" width="5" style="2" customWidth="1"/>
    <col min="12533" max="12533" width="3.33203125" style="2" customWidth="1"/>
    <col min="12534" max="12534" width="50.109375" style="2" customWidth="1"/>
    <col min="12535" max="12535" width="1.77734375" style="2" customWidth="1"/>
    <col min="12536" max="12536" width="11" style="2" customWidth="1"/>
    <col min="12537" max="12537" width="2.5546875" style="2" customWidth="1"/>
    <col min="12538" max="12538" width="9.77734375" style="2" customWidth="1"/>
    <col min="12539" max="12539" width="2.21875" style="2" customWidth="1"/>
    <col min="12540" max="12540" width="16.109375" style="2" customWidth="1"/>
    <col min="12541" max="12541" width="1.88671875" style="2" customWidth="1"/>
    <col min="12542" max="12542" width="12.44140625" style="2" customWidth="1"/>
    <col min="12543" max="12543" width="2.44140625" style="2" customWidth="1"/>
    <col min="12544" max="12544" width="12.5546875" style="2" customWidth="1"/>
    <col min="12545" max="12545" width="2.21875" style="2" customWidth="1"/>
    <col min="12546" max="12546" width="11.88671875" style="2" customWidth="1"/>
    <col min="12547" max="12547" width="2.77734375" style="2" customWidth="1"/>
    <col min="12548" max="12548" width="10.77734375" style="2" bestFit="1" customWidth="1"/>
    <col min="12549" max="12549" width="2.21875" style="2" customWidth="1"/>
    <col min="12550" max="12550" width="10.77734375" style="2" customWidth="1"/>
    <col min="12551" max="12551" width="3" style="2" customWidth="1"/>
    <col min="12552" max="12552" width="9.77734375" style="2" customWidth="1"/>
    <col min="12553" max="12787" width="8.77734375" style="2"/>
    <col min="12788" max="12788" width="5" style="2" customWidth="1"/>
    <col min="12789" max="12789" width="3.33203125" style="2" customWidth="1"/>
    <col min="12790" max="12790" width="50.109375" style="2" customWidth="1"/>
    <col min="12791" max="12791" width="1.77734375" style="2" customWidth="1"/>
    <col min="12792" max="12792" width="11" style="2" customWidth="1"/>
    <col min="12793" max="12793" width="2.5546875" style="2" customWidth="1"/>
    <col min="12794" max="12794" width="9.77734375" style="2" customWidth="1"/>
    <col min="12795" max="12795" width="2.21875" style="2" customWidth="1"/>
    <col min="12796" max="12796" width="16.109375" style="2" customWidth="1"/>
    <col min="12797" max="12797" width="1.88671875" style="2" customWidth="1"/>
    <col min="12798" max="12798" width="12.44140625" style="2" customWidth="1"/>
    <col min="12799" max="12799" width="2.44140625" style="2" customWidth="1"/>
    <col min="12800" max="12800" width="12.5546875" style="2" customWidth="1"/>
    <col min="12801" max="12801" width="2.21875" style="2" customWidth="1"/>
    <col min="12802" max="12802" width="11.88671875" style="2" customWidth="1"/>
    <col min="12803" max="12803" width="2.77734375" style="2" customWidth="1"/>
    <col min="12804" max="12804" width="10.77734375" style="2" bestFit="1" customWidth="1"/>
    <col min="12805" max="12805" width="2.21875" style="2" customWidth="1"/>
    <col min="12806" max="12806" width="10.77734375" style="2" customWidth="1"/>
    <col min="12807" max="12807" width="3" style="2" customWidth="1"/>
    <col min="12808" max="12808" width="9.77734375" style="2" customWidth="1"/>
    <col min="12809" max="13043" width="8.77734375" style="2"/>
    <col min="13044" max="13044" width="5" style="2" customWidth="1"/>
    <col min="13045" max="13045" width="3.33203125" style="2" customWidth="1"/>
    <col min="13046" max="13046" width="50.109375" style="2" customWidth="1"/>
    <col min="13047" max="13047" width="1.77734375" style="2" customWidth="1"/>
    <col min="13048" max="13048" width="11" style="2" customWidth="1"/>
    <col min="13049" max="13049" width="2.5546875" style="2" customWidth="1"/>
    <col min="13050" max="13050" width="9.77734375" style="2" customWidth="1"/>
    <col min="13051" max="13051" width="2.21875" style="2" customWidth="1"/>
    <col min="13052" max="13052" width="16.109375" style="2" customWidth="1"/>
    <col min="13053" max="13053" width="1.88671875" style="2" customWidth="1"/>
    <col min="13054" max="13054" width="12.44140625" style="2" customWidth="1"/>
    <col min="13055" max="13055" width="2.44140625" style="2" customWidth="1"/>
    <col min="13056" max="13056" width="12.5546875" style="2" customWidth="1"/>
    <col min="13057" max="13057" width="2.21875" style="2" customWidth="1"/>
    <col min="13058" max="13058" width="11.88671875" style="2" customWidth="1"/>
    <col min="13059" max="13059" width="2.77734375" style="2" customWidth="1"/>
    <col min="13060" max="13060" width="10.77734375" style="2" bestFit="1" customWidth="1"/>
    <col min="13061" max="13061" width="2.21875" style="2" customWidth="1"/>
    <col min="13062" max="13062" width="10.77734375" style="2" customWidth="1"/>
    <col min="13063" max="13063" width="3" style="2" customWidth="1"/>
    <col min="13064" max="13064" width="9.77734375" style="2" customWidth="1"/>
    <col min="13065" max="13299" width="8.77734375" style="2"/>
    <col min="13300" max="13300" width="5" style="2" customWidth="1"/>
    <col min="13301" max="13301" width="3.33203125" style="2" customWidth="1"/>
    <col min="13302" max="13302" width="50.109375" style="2" customWidth="1"/>
    <col min="13303" max="13303" width="1.77734375" style="2" customWidth="1"/>
    <col min="13304" max="13304" width="11" style="2" customWidth="1"/>
    <col min="13305" max="13305" width="2.5546875" style="2" customWidth="1"/>
    <col min="13306" max="13306" width="9.77734375" style="2" customWidth="1"/>
    <col min="13307" max="13307" width="2.21875" style="2" customWidth="1"/>
    <col min="13308" max="13308" width="16.109375" style="2" customWidth="1"/>
    <col min="13309" max="13309" width="1.88671875" style="2" customWidth="1"/>
    <col min="13310" max="13310" width="12.44140625" style="2" customWidth="1"/>
    <col min="13311" max="13311" width="2.44140625" style="2" customWidth="1"/>
    <col min="13312" max="13312" width="12.5546875" style="2" customWidth="1"/>
    <col min="13313" max="13313" width="2.21875" style="2" customWidth="1"/>
    <col min="13314" max="13314" width="11.88671875" style="2" customWidth="1"/>
    <col min="13315" max="13315" width="2.77734375" style="2" customWidth="1"/>
    <col min="13316" max="13316" width="10.77734375" style="2" bestFit="1" customWidth="1"/>
    <col min="13317" max="13317" width="2.21875" style="2" customWidth="1"/>
    <col min="13318" max="13318" width="10.77734375" style="2" customWidth="1"/>
    <col min="13319" max="13319" width="3" style="2" customWidth="1"/>
    <col min="13320" max="13320" width="9.77734375" style="2" customWidth="1"/>
    <col min="13321" max="13555" width="8.77734375" style="2"/>
    <col min="13556" max="13556" width="5" style="2" customWidth="1"/>
    <col min="13557" max="13557" width="3.33203125" style="2" customWidth="1"/>
    <col min="13558" max="13558" width="50.109375" style="2" customWidth="1"/>
    <col min="13559" max="13559" width="1.77734375" style="2" customWidth="1"/>
    <col min="13560" max="13560" width="11" style="2" customWidth="1"/>
    <col min="13561" max="13561" width="2.5546875" style="2" customWidth="1"/>
    <col min="13562" max="13562" width="9.77734375" style="2" customWidth="1"/>
    <col min="13563" max="13563" width="2.21875" style="2" customWidth="1"/>
    <col min="13564" max="13564" width="16.109375" style="2" customWidth="1"/>
    <col min="13565" max="13565" width="1.88671875" style="2" customWidth="1"/>
    <col min="13566" max="13566" width="12.44140625" style="2" customWidth="1"/>
    <col min="13567" max="13567" width="2.44140625" style="2" customWidth="1"/>
    <col min="13568" max="13568" width="12.5546875" style="2" customWidth="1"/>
    <col min="13569" max="13569" width="2.21875" style="2" customWidth="1"/>
    <col min="13570" max="13570" width="11.88671875" style="2" customWidth="1"/>
    <col min="13571" max="13571" width="2.77734375" style="2" customWidth="1"/>
    <col min="13572" max="13572" width="10.77734375" style="2" bestFit="1" customWidth="1"/>
    <col min="13573" max="13573" width="2.21875" style="2" customWidth="1"/>
    <col min="13574" max="13574" width="10.77734375" style="2" customWidth="1"/>
    <col min="13575" max="13575" width="3" style="2" customWidth="1"/>
    <col min="13576" max="13576" width="9.77734375" style="2" customWidth="1"/>
    <col min="13577" max="13811" width="8.77734375" style="2"/>
    <col min="13812" max="13812" width="5" style="2" customWidth="1"/>
    <col min="13813" max="13813" width="3.33203125" style="2" customWidth="1"/>
    <col min="13814" max="13814" width="50.109375" style="2" customWidth="1"/>
    <col min="13815" max="13815" width="1.77734375" style="2" customWidth="1"/>
    <col min="13816" max="13816" width="11" style="2" customWidth="1"/>
    <col min="13817" max="13817" width="2.5546875" style="2" customWidth="1"/>
    <col min="13818" max="13818" width="9.77734375" style="2" customWidth="1"/>
    <col min="13819" max="13819" width="2.21875" style="2" customWidth="1"/>
    <col min="13820" max="13820" width="16.109375" style="2" customWidth="1"/>
    <col min="13821" max="13821" width="1.88671875" style="2" customWidth="1"/>
    <col min="13822" max="13822" width="12.44140625" style="2" customWidth="1"/>
    <col min="13823" max="13823" width="2.44140625" style="2" customWidth="1"/>
    <col min="13824" max="13824" width="12.5546875" style="2" customWidth="1"/>
    <col min="13825" max="13825" width="2.21875" style="2" customWidth="1"/>
    <col min="13826" max="13826" width="11.88671875" style="2" customWidth="1"/>
    <col min="13827" max="13827" width="2.77734375" style="2" customWidth="1"/>
    <col min="13828" max="13828" width="10.77734375" style="2" bestFit="1" customWidth="1"/>
    <col min="13829" max="13829" width="2.21875" style="2" customWidth="1"/>
    <col min="13830" max="13830" width="10.77734375" style="2" customWidth="1"/>
    <col min="13831" max="13831" width="3" style="2" customWidth="1"/>
    <col min="13832" max="13832" width="9.77734375" style="2" customWidth="1"/>
    <col min="13833" max="14067" width="8.77734375" style="2"/>
    <col min="14068" max="14068" width="5" style="2" customWidth="1"/>
    <col min="14069" max="14069" width="3.33203125" style="2" customWidth="1"/>
    <col min="14070" max="14070" width="50.109375" style="2" customWidth="1"/>
    <col min="14071" max="14071" width="1.77734375" style="2" customWidth="1"/>
    <col min="14072" max="14072" width="11" style="2" customWidth="1"/>
    <col min="14073" max="14073" width="2.5546875" style="2" customWidth="1"/>
    <col min="14074" max="14074" width="9.77734375" style="2" customWidth="1"/>
    <col min="14075" max="14075" width="2.21875" style="2" customWidth="1"/>
    <col min="14076" max="14076" width="16.109375" style="2" customWidth="1"/>
    <col min="14077" max="14077" width="1.88671875" style="2" customWidth="1"/>
    <col min="14078" max="14078" width="12.44140625" style="2" customWidth="1"/>
    <col min="14079" max="14079" width="2.44140625" style="2" customWidth="1"/>
    <col min="14080" max="14080" width="12.5546875" style="2" customWidth="1"/>
    <col min="14081" max="14081" width="2.21875" style="2" customWidth="1"/>
    <col min="14082" max="14082" width="11.88671875" style="2" customWidth="1"/>
    <col min="14083" max="14083" width="2.77734375" style="2" customWidth="1"/>
    <col min="14084" max="14084" width="10.77734375" style="2" bestFit="1" customWidth="1"/>
    <col min="14085" max="14085" width="2.21875" style="2" customWidth="1"/>
    <col min="14086" max="14086" width="10.77734375" style="2" customWidth="1"/>
    <col min="14087" max="14087" width="3" style="2" customWidth="1"/>
    <col min="14088" max="14088" width="9.77734375" style="2" customWidth="1"/>
    <col min="14089" max="14323" width="8.77734375" style="2"/>
    <col min="14324" max="14324" width="5" style="2" customWidth="1"/>
    <col min="14325" max="14325" width="3.33203125" style="2" customWidth="1"/>
    <col min="14326" max="14326" width="50.109375" style="2" customWidth="1"/>
    <col min="14327" max="14327" width="1.77734375" style="2" customWidth="1"/>
    <col min="14328" max="14328" width="11" style="2" customWidth="1"/>
    <col min="14329" max="14329" width="2.5546875" style="2" customWidth="1"/>
    <col min="14330" max="14330" width="9.77734375" style="2" customWidth="1"/>
    <col min="14331" max="14331" width="2.21875" style="2" customWidth="1"/>
    <col min="14332" max="14332" width="16.109375" style="2" customWidth="1"/>
    <col min="14333" max="14333" width="1.88671875" style="2" customWidth="1"/>
    <col min="14334" max="14334" width="12.44140625" style="2" customWidth="1"/>
    <col min="14335" max="14335" width="2.44140625" style="2" customWidth="1"/>
    <col min="14336" max="14336" width="12.5546875" style="2" customWidth="1"/>
    <col min="14337" max="14337" width="2.21875" style="2" customWidth="1"/>
    <col min="14338" max="14338" width="11.88671875" style="2" customWidth="1"/>
    <col min="14339" max="14339" width="2.77734375" style="2" customWidth="1"/>
    <col min="14340" max="14340" width="10.77734375" style="2" bestFit="1" customWidth="1"/>
    <col min="14341" max="14341" width="2.21875" style="2" customWidth="1"/>
    <col min="14342" max="14342" width="10.77734375" style="2" customWidth="1"/>
    <col min="14343" max="14343" width="3" style="2" customWidth="1"/>
    <col min="14344" max="14344" width="9.77734375" style="2" customWidth="1"/>
    <col min="14345" max="14579" width="8.77734375" style="2"/>
    <col min="14580" max="14580" width="5" style="2" customWidth="1"/>
    <col min="14581" max="14581" width="3.33203125" style="2" customWidth="1"/>
    <col min="14582" max="14582" width="50.109375" style="2" customWidth="1"/>
    <col min="14583" max="14583" width="1.77734375" style="2" customWidth="1"/>
    <col min="14584" max="14584" width="11" style="2" customWidth="1"/>
    <col min="14585" max="14585" width="2.5546875" style="2" customWidth="1"/>
    <col min="14586" max="14586" width="9.77734375" style="2" customWidth="1"/>
    <col min="14587" max="14587" width="2.21875" style="2" customWidth="1"/>
    <col min="14588" max="14588" width="16.109375" style="2" customWidth="1"/>
    <col min="14589" max="14589" width="1.88671875" style="2" customWidth="1"/>
    <col min="14590" max="14590" width="12.44140625" style="2" customWidth="1"/>
    <col min="14591" max="14591" width="2.44140625" style="2" customWidth="1"/>
    <col min="14592" max="14592" width="12.5546875" style="2" customWidth="1"/>
    <col min="14593" max="14593" width="2.21875" style="2" customWidth="1"/>
    <col min="14594" max="14594" width="11.88671875" style="2" customWidth="1"/>
    <col min="14595" max="14595" width="2.77734375" style="2" customWidth="1"/>
    <col min="14596" max="14596" width="10.77734375" style="2" bestFit="1" customWidth="1"/>
    <col min="14597" max="14597" width="2.21875" style="2" customWidth="1"/>
    <col min="14598" max="14598" width="10.77734375" style="2" customWidth="1"/>
    <col min="14599" max="14599" width="3" style="2" customWidth="1"/>
    <col min="14600" max="14600" width="9.77734375" style="2" customWidth="1"/>
    <col min="14601" max="14835" width="8.77734375" style="2"/>
    <col min="14836" max="14836" width="5" style="2" customWidth="1"/>
    <col min="14837" max="14837" width="3.33203125" style="2" customWidth="1"/>
    <col min="14838" max="14838" width="50.109375" style="2" customWidth="1"/>
    <col min="14839" max="14839" width="1.77734375" style="2" customWidth="1"/>
    <col min="14840" max="14840" width="11" style="2" customWidth="1"/>
    <col min="14841" max="14841" width="2.5546875" style="2" customWidth="1"/>
    <col min="14842" max="14842" width="9.77734375" style="2" customWidth="1"/>
    <col min="14843" max="14843" width="2.21875" style="2" customWidth="1"/>
    <col min="14844" max="14844" width="16.109375" style="2" customWidth="1"/>
    <col min="14845" max="14845" width="1.88671875" style="2" customWidth="1"/>
    <col min="14846" max="14846" width="12.44140625" style="2" customWidth="1"/>
    <col min="14847" max="14847" width="2.44140625" style="2" customWidth="1"/>
    <col min="14848" max="14848" width="12.5546875" style="2" customWidth="1"/>
    <col min="14849" max="14849" width="2.21875" style="2" customWidth="1"/>
    <col min="14850" max="14850" width="11.88671875" style="2" customWidth="1"/>
    <col min="14851" max="14851" width="2.77734375" style="2" customWidth="1"/>
    <col min="14852" max="14852" width="10.77734375" style="2" bestFit="1" customWidth="1"/>
    <col min="14853" max="14853" width="2.21875" style="2" customWidth="1"/>
    <col min="14854" max="14854" width="10.77734375" style="2" customWidth="1"/>
    <col min="14855" max="14855" width="3" style="2" customWidth="1"/>
    <col min="14856" max="14856" width="9.77734375" style="2" customWidth="1"/>
    <col min="14857" max="15091" width="8.77734375" style="2"/>
    <col min="15092" max="15092" width="5" style="2" customWidth="1"/>
    <col min="15093" max="15093" width="3.33203125" style="2" customWidth="1"/>
    <col min="15094" max="15094" width="50.109375" style="2" customWidth="1"/>
    <col min="15095" max="15095" width="1.77734375" style="2" customWidth="1"/>
    <col min="15096" max="15096" width="11" style="2" customWidth="1"/>
    <col min="15097" max="15097" width="2.5546875" style="2" customWidth="1"/>
    <col min="15098" max="15098" width="9.77734375" style="2" customWidth="1"/>
    <col min="15099" max="15099" width="2.21875" style="2" customWidth="1"/>
    <col min="15100" max="15100" width="16.109375" style="2" customWidth="1"/>
    <col min="15101" max="15101" width="1.88671875" style="2" customWidth="1"/>
    <col min="15102" max="15102" width="12.44140625" style="2" customWidth="1"/>
    <col min="15103" max="15103" width="2.44140625" style="2" customWidth="1"/>
    <col min="15104" max="15104" width="12.5546875" style="2" customWidth="1"/>
    <col min="15105" max="15105" width="2.21875" style="2" customWidth="1"/>
    <col min="15106" max="15106" width="11.88671875" style="2" customWidth="1"/>
    <col min="15107" max="15107" width="2.77734375" style="2" customWidth="1"/>
    <col min="15108" max="15108" width="10.77734375" style="2" bestFit="1" customWidth="1"/>
    <col min="15109" max="15109" width="2.21875" style="2" customWidth="1"/>
    <col min="15110" max="15110" width="10.77734375" style="2" customWidth="1"/>
    <col min="15111" max="15111" width="3" style="2" customWidth="1"/>
    <col min="15112" max="15112" width="9.77734375" style="2" customWidth="1"/>
    <col min="15113" max="15347" width="8.77734375" style="2"/>
    <col min="15348" max="15348" width="5" style="2" customWidth="1"/>
    <col min="15349" max="15349" width="3.33203125" style="2" customWidth="1"/>
    <col min="15350" max="15350" width="50.109375" style="2" customWidth="1"/>
    <col min="15351" max="15351" width="1.77734375" style="2" customWidth="1"/>
    <col min="15352" max="15352" width="11" style="2" customWidth="1"/>
    <col min="15353" max="15353" width="2.5546875" style="2" customWidth="1"/>
    <col min="15354" max="15354" width="9.77734375" style="2" customWidth="1"/>
    <col min="15355" max="15355" width="2.21875" style="2" customWidth="1"/>
    <col min="15356" max="15356" width="16.109375" style="2" customWidth="1"/>
    <col min="15357" max="15357" width="1.88671875" style="2" customWidth="1"/>
    <col min="15358" max="15358" width="12.44140625" style="2" customWidth="1"/>
    <col min="15359" max="15359" width="2.44140625" style="2" customWidth="1"/>
    <col min="15360" max="15360" width="12.5546875" style="2" customWidth="1"/>
    <col min="15361" max="15361" width="2.21875" style="2" customWidth="1"/>
    <col min="15362" max="15362" width="11.88671875" style="2" customWidth="1"/>
    <col min="15363" max="15363" width="2.77734375" style="2" customWidth="1"/>
    <col min="15364" max="15364" width="10.77734375" style="2" bestFit="1" customWidth="1"/>
    <col min="15365" max="15365" width="2.21875" style="2" customWidth="1"/>
    <col min="15366" max="15366" width="10.77734375" style="2" customWidth="1"/>
    <col min="15367" max="15367" width="3" style="2" customWidth="1"/>
    <col min="15368" max="15368" width="9.77734375" style="2" customWidth="1"/>
    <col min="15369" max="15603" width="8.77734375" style="2"/>
    <col min="15604" max="15604" width="5" style="2" customWidth="1"/>
    <col min="15605" max="15605" width="3.33203125" style="2" customWidth="1"/>
    <col min="15606" max="15606" width="50.109375" style="2" customWidth="1"/>
    <col min="15607" max="15607" width="1.77734375" style="2" customWidth="1"/>
    <col min="15608" max="15608" width="11" style="2" customWidth="1"/>
    <col min="15609" max="15609" width="2.5546875" style="2" customWidth="1"/>
    <col min="15610" max="15610" width="9.77734375" style="2" customWidth="1"/>
    <col min="15611" max="15611" width="2.21875" style="2" customWidth="1"/>
    <col min="15612" max="15612" width="16.109375" style="2" customWidth="1"/>
    <col min="15613" max="15613" width="1.88671875" style="2" customWidth="1"/>
    <col min="15614" max="15614" width="12.44140625" style="2" customWidth="1"/>
    <col min="15615" max="15615" width="2.44140625" style="2" customWidth="1"/>
    <col min="15616" max="15616" width="12.5546875" style="2" customWidth="1"/>
    <col min="15617" max="15617" width="2.21875" style="2" customWidth="1"/>
    <col min="15618" max="15618" width="11.88671875" style="2" customWidth="1"/>
    <col min="15619" max="15619" width="2.77734375" style="2" customWidth="1"/>
    <col min="15620" max="15620" width="10.77734375" style="2" bestFit="1" customWidth="1"/>
    <col min="15621" max="15621" width="2.21875" style="2" customWidth="1"/>
    <col min="15622" max="15622" width="10.77734375" style="2" customWidth="1"/>
    <col min="15623" max="15623" width="3" style="2" customWidth="1"/>
    <col min="15624" max="15624" width="9.77734375" style="2" customWidth="1"/>
    <col min="15625" max="15859" width="8.77734375" style="2"/>
    <col min="15860" max="15860" width="5" style="2" customWidth="1"/>
    <col min="15861" max="15861" width="3.33203125" style="2" customWidth="1"/>
    <col min="15862" max="15862" width="50.109375" style="2" customWidth="1"/>
    <col min="15863" max="15863" width="1.77734375" style="2" customWidth="1"/>
    <col min="15864" max="15864" width="11" style="2" customWidth="1"/>
    <col min="15865" max="15865" width="2.5546875" style="2" customWidth="1"/>
    <col min="15866" max="15866" width="9.77734375" style="2" customWidth="1"/>
    <col min="15867" max="15867" width="2.21875" style="2" customWidth="1"/>
    <col min="15868" max="15868" width="16.109375" style="2" customWidth="1"/>
    <col min="15869" max="15869" width="1.88671875" style="2" customWidth="1"/>
    <col min="15870" max="15870" width="12.44140625" style="2" customWidth="1"/>
    <col min="15871" max="15871" width="2.44140625" style="2" customWidth="1"/>
    <col min="15872" max="15872" width="12.5546875" style="2" customWidth="1"/>
    <col min="15873" max="15873" width="2.21875" style="2" customWidth="1"/>
    <col min="15874" max="15874" width="11.88671875" style="2" customWidth="1"/>
    <col min="15875" max="15875" width="2.77734375" style="2" customWidth="1"/>
    <col min="15876" max="15876" width="10.77734375" style="2" bestFit="1" customWidth="1"/>
    <col min="15877" max="15877" width="2.21875" style="2" customWidth="1"/>
    <col min="15878" max="15878" width="10.77734375" style="2" customWidth="1"/>
    <col min="15879" max="15879" width="3" style="2" customWidth="1"/>
    <col min="15880" max="15880" width="9.77734375" style="2" customWidth="1"/>
    <col min="15881" max="16115" width="8.77734375" style="2"/>
    <col min="16116" max="16116" width="5" style="2" customWidth="1"/>
    <col min="16117" max="16117" width="3.33203125" style="2" customWidth="1"/>
    <col min="16118" max="16118" width="50.109375" style="2" customWidth="1"/>
    <col min="16119" max="16119" width="1.77734375" style="2" customWidth="1"/>
    <col min="16120" max="16120" width="11" style="2" customWidth="1"/>
    <col min="16121" max="16121" width="2.5546875" style="2" customWidth="1"/>
    <col min="16122" max="16122" width="9.77734375" style="2" customWidth="1"/>
    <col min="16123" max="16123" width="2.21875" style="2" customWidth="1"/>
    <col min="16124" max="16124" width="16.109375" style="2" customWidth="1"/>
    <col min="16125" max="16125" width="1.88671875" style="2" customWidth="1"/>
    <col min="16126" max="16126" width="12.44140625" style="2" customWidth="1"/>
    <col min="16127" max="16127" width="2.44140625" style="2" customWidth="1"/>
    <col min="16128" max="16128" width="12.5546875" style="2" customWidth="1"/>
    <col min="16129" max="16129" width="2.21875" style="2" customWidth="1"/>
    <col min="16130" max="16130" width="11.88671875" style="2" customWidth="1"/>
    <col min="16131" max="16131" width="2.77734375" style="2" customWidth="1"/>
    <col min="16132" max="16132" width="10.77734375" style="2" bestFit="1" customWidth="1"/>
    <col min="16133" max="16133" width="2.21875" style="2" customWidth="1"/>
    <col min="16134" max="16134" width="10.77734375" style="2" customWidth="1"/>
    <col min="16135" max="16135" width="3" style="2" customWidth="1"/>
    <col min="16136" max="16136" width="9.77734375" style="2" customWidth="1"/>
    <col min="16137" max="16384" width="8.77734375" style="2"/>
  </cols>
  <sheetData>
    <row r="1" spans="1:16" ht="15" customHeight="1" x14ac:dyDescent="0.2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1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1:16" ht="15" customHeight="1" x14ac:dyDescent="0.25">
      <c r="A3" s="32" t="s">
        <v>81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5" customHeight="1" x14ac:dyDescent="0.25">
      <c r="A4" s="3"/>
      <c r="B4" s="4"/>
      <c r="C4" s="4"/>
      <c r="D4" s="4"/>
      <c r="E4" s="7"/>
      <c r="F4" s="7"/>
      <c r="G4" s="6"/>
      <c r="H4" s="4"/>
      <c r="I4" s="6"/>
      <c r="J4" s="6"/>
      <c r="K4" s="6"/>
      <c r="L4" s="4"/>
      <c r="M4" s="6"/>
      <c r="N4" s="6"/>
      <c r="O4" s="6"/>
    </row>
    <row r="5" spans="1:16" ht="15" customHeight="1" x14ac:dyDescent="0.2">
      <c r="C5" s="5"/>
    </row>
    <row r="6" spans="1:16" ht="15" customHeight="1" x14ac:dyDescent="0.25">
      <c r="E6" s="11" t="s">
        <v>75</v>
      </c>
      <c r="G6" s="56" t="s">
        <v>78</v>
      </c>
      <c r="H6" s="59"/>
      <c r="I6" s="59"/>
      <c r="K6" s="43" t="s">
        <v>79</v>
      </c>
      <c r="L6" s="43"/>
      <c r="M6" s="43"/>
      <c r="N6" s="2"/>
      <c r="O6" s="43"/>
    </row>
    <row r="7" spans="1:16" ht="15" customHeight="1" x14ac:dyDescent="0.25">
      <c r="E7" s="11" t="s">
        <v>76</v>
      </c>
      <c r="F7" s="11" t="s">
        <v>18</v>
      </c>
      <c r="G7" s="58" t="s">
        <v>0</v>
      </c>
      <c r="H7" s="57"/>
      <c r="I7" s="55"/>
      <c r="K7" s="44" t="s">
        <v>0</v>
      </c>
      <c r="L7" s="44"/>
      <c r="M7" s="44"/>
      <c r="N7" s="2"/>
      <c r="O7" s="43"/>
    </row>
    <row r="8" spans="1:16" ht="15" customHeight="1" x14ac:dyDescent="0.25">
      <c r="C8" s="12" t="s">
        <v>1</v>
      </c>
      <c r="E8" s="42" t="s">
        <v>73</v>
      </c>
      <c r="F8" s="11" t="s">
        <v>18</v>
      </c>
      <c r="G8" s="53" t="s">
        <v>3</v>
      </c>
      <c r="H8" s="54"/>
      <c r="I8" s="55" t="s">
        <v>2</v>
      </c>
      <c r="K8" s="45" t="s">
        <v>3</v>
      </c>
      <c r="M8" s="12" t="s">
        <v>2</v>
      </c>
      <c r="N8" s="12"/>
      <c r="O8" s="45" t="s">
        <v>80</v>
      </c>
    </row>
    <row r="9" spans="1:16" s="14" customFormat="1" ht="15" customHeight="1" x14ac:dyDescent="0.25">
      <c r="A9" s="13"/>
      <c r="C9" s="15" t="s">
        <v>4</v>
      </c>
      <c r="E9" s="60" t="s">
        <v>5</v>
      </c>
      <c r="F9" s="11"/>
      <c r="G9" s="46" t="s">
        <v>82</v>
      </c>
      <c r="I9" s="47" t="s">
        <v>6</v>
      </c>
      <c r="J9" s="20"/>
      <c r="K9" s="46" t="s">
        <v>7</v>
      </c>
      <c r="M9" s="47" t="s">
        <v>83</v>
      </c>
      <c r="N9" s="16"/>
      <c r="O9" s="46" t="s">
        <v>84</v>
      </c>
    </row>
    <row r="10" spans="1:16" ht="15" customHeight="1" x14ac:dyDescent="0.2">
      <c r="F10" s="10" t="s">
        <v>18</v>
      </c>
      <c r="I10" s="2"/>
      <c r="M10" s="2"/>
      <c r="N10" s="2"/>
      <c r="P10" s="2" t="s">
        <v>8</v>
      </c>
    </row>
    <row r="11" spans="1:16" ht="15" customHeight="1" x14ac:dyDescent="0.25">
      <c r="B11" s="17" t="s">
        <v>22</v>
      </c>
      <c r="I11" s="2"/>
      <c r="M11" s="2"/>
      <c r="N11" s="2"/>
    </row>
    <row r="12" spans="1:16" ht="15" customHeight="1" x14ac:dyDescent="0.2">
      <c r="A12" s="8">
        <v>1900</v>
      </c>
      <c r="C12" s="2" t="s">
        <v>35</v>
      </c>
      <c r="G12" s="2"/>
      <c r="I12" s="36" t="s">
        <v>24</v>
      </c>
      <c r="K12" s="2"/>
      <c r="M12" s="36"/>
      <c r="N12" s="2"/>
      <c r="O12" s="2"/>
    </row>
    <row r="13" spans="1:16" ht="15" customHeight="1" x14ac:dyDescent="0.2">
      <c r="C13" s="33" t="s">
        <v>40</v>
      </c>
      <c r="E13" s="10">
        <v>4528568.63</v>
      </c>
      <c r="G13" s="9">
        <f>ROUND(E13*I13/100,2)</f>
        <v>43927.12</v>
      </c>
      <c r="I13" s="36">
        <v>0.97</v>
      </c>
      <c r="K13" s="9">
        <v>128268</v>
      </c>
      <c r="M13" s="36">
        <v>2.83</v>
      </c>
      <c r="N13" s="18"/>
      <c r="O13" s="9">
        <f>K13-G13</f>
        <v>84340.88</v>
      </c>
    </row>
    <row r="14" spans="1:16" ht="15" customHeight="1" x14ac:dyDescent="0.2">
      <c r="C14" s="33" t="s">
        <v>41</v>
      </c>
      <c r="E14" s="10">
        <v>9151984.1600000001</v>
      </c>
      <c r="G14" s="9">
        <f t="shared" ref="G14:G15" si="0">ROUND(E14*I14/100,2)</f>
        <v>37523.14</v>
      </c>
      <c r="I14" s="36">
        <v>0.41</v>
      </c>
      <c r="K14" s="9">
        <v>492900</v>
      </c>
      <c r="M14" s="36">
        <v>5.39</v>
      </c>
      <c r="N14" s="18"/>
      <c r="O14" s="9">
        <f t="shared" ref="O14:O15" si="1">K14-G14</f>
        <v>455376.86</v>
      </c>
    </row>
    <row r="15" spans="1:16" ht="15" customHeight="1" x14ac:dyDescent="0.2">
      <c r="C15" s="33" t="s">
        <v>42</v>
      </c>
      <c r="E15" s="29">
        <v>123818</v>
      </c>
      <c r="G15" s="19">
        <f t="shared" si="0"/>
        <v>2649.71</v>
      </c>
      <c r="I15" s="36">
        <v>2.14</v>
      </c>
      <c r="K15" s="19">
        <v>3184</v>
      </c>
      <c r="M15" s="36">
        <v>2.57</v>
      </c>
      <c r="N15" s="18"/>
      <c r="O15" s="19">
        <f t="shared" si="1"/>
        <v>534.29</v>
      </c>
    </row>
    <row r="16" spans="1:16" ht="15" customHeight="1" x14ac:dyDescent="0.2">
      <c r="C16" s="2" t="s">
        <v>25</v>
      </c>
      <c r="E16" s="10">
        <f>SUBTOTAL(9,E13:E15)</f>
        <v>13804370.789999999</v>
      </c>
      <c r="G16" s="9">
        <f>SUBTOTAL(9,G13:G15)</f>
        <v>84099.970000000016</v>
      </c>
      <c r="I16" s="36"/>
      <c r="J16" s="34"/>
      <c r="K16" s="9">
        <f>SUBTOTAL(9,K13:K15)</f>
        <v>624352</v>
      </c>
      <c r="M16" s="36"/>
      <c r="N16" s="18"/>
      <c r="O16" s="9">
        <f>SUBTOTAL(9,O13:O15)</f>
        <v>540252.03</v>
      </c>
    </row>
    <row r="17" spans="1:16" ht="15" customHeight="1" x14ac:dyDescent="0.2">
      <c r="G17" s="2"/>
      <c r="I17" s="36"/>
      <c r="K17" s="2"/>
      <c r="M17" s="36"/>
      <c r="N17" s="2"/>
      <c r="O17" s="2"/>
    </row>
    <row r="18" spans="1:16" ht="15" customHeight="1" x14ac:dyDescent="0.2">
      <c r="A18" s="8">
        <v>1910</v>
      </c>
      <c r="C18" s="2" t="s">
        <v>26</v>
      </c>
      <c r="E18" s="10">
        <v>788868.79</v>
      </c>
      <c r="G18" s="9">
        <f t="shared" ref="G18:G22" si="2">ROUND(E18*I18/100,2)</f>
        <v>39443.440000000002</v>
      </c>
      <c r="I18" s="36">
        <v>5</v>
      </c>
      <c r="K18" s="9">
        <v>39443</v>
      </c>
      <c r="M18" s="36">
        <v>5</v>
      </c>
      <c r="N18" s="18"/>
      <c r="O18" s="9">
        <f t="shared" ref="O18:O21" si="3">K18-G18</f>
        <v>-0.44000000000232831</v>
      </c>
      <c r="P18" s="18"/>
    </row>
    <row r="19" spans="1:16" ht="15" customHeight="1" x14ac:dyDescent="0.2">
      <c r="A19" s="8">
        <v>1911</v>
      </c>
      <c r="C19" s="2" t="s">
        <v>27</v>
      </c>
      <c r="E19" s="10">
        <v>5177.1499999999996</v>
      </c>
      <c r="G19" s="9">
        <f t="shared" si="2"/>
        <v>1035.43</v>
      </c>
      <c r="I19" s="36">
        <v>20</v>
      </c>
      <c r="K19" s="9">
        <v>518</v>
      </c>
      <c r="M19" s="36">
        <v>10.01</v>
      </c>
      <c r="N19" s="18"/>
      <c r="O19" s="9">
        <f t="shared" si="3"/>
        <v>-517.43000000000006</v>
      </c>
      <c r="P19" s="18"/>
    </row>
    <row r="20" spans="1:16" ht="15" customHeight="1" x14ac:dyDescent="0.2">
      <c r="A20" s="8">
        <v>1940</v>
      </c>
      <c r="C20" s="2" t="s">
        <v>28</v>
      </c>
      <c r="E20" s="10">
        <v>113849.9</v>
      </c>
      <c r="G20" s="9">
        <f t="shared" si="2"/>
        <v>4554</v>
      </c>
      <c r="I20" s="36">
        <v>4</v>
      </c>
      <c r="K20" s="9">
        <v>4555</v>
      </c>
      <c r="M20" s="36">
        <v>4</v>
      </c>
      <c r="N20" s="18"/>
      <c r="O20" s="9">
        <f t="shared" si="3"/>
        <v>1</v>
      </c>
      <c r="P20" s="18"/>
    </row>
    <row r="21" spans="1:16" ht="15" customHeight="1" x14ac:dyDescent="0.2">
      <c r="A21" s="8">
        <v>1970</v>
      </c>
      <c r="C21" s="2" t="s">
        <v>21</v>
      </c>
      <c r="E21" s="10">
        <v>6414002.9699999997</v>
      </c>
      <c r="G21" s="9">
        <f t="shared" si="2"/>
        <v>427814</v>
      </c>
      <c r="I21" s="36">
        <v>6.67</v>
      </c>
      <c r="K21" s="9">
        <v>427921</v>
      </c>
      <c r="M21" s="36">
        <v>6.67</v>
      </c>
      <c r="N21" s="18"/>
      <c r="O21" s="9">
        <f t="shared" si="3"/>
        <v>107</v>
      </c>
      <c r="P21" s="18"/>
    </row>
    <row r="22" spans="1:16" ht="15" customHeight="1" x14ac:dyDescent="0.2">
      <c r="A22" s="8">
        <v>1980</v>
      </c>
      <c r="C22" s="2" t="s">
        <v>29</v>
      </c>
      <c r="E22" s="29">
        <v>95300.800000000003</v>
      </c>
      <c r="G22" s="19">
        <f t="shared" si="2"/>
        <v>6356.56</v>
      </c>
      <c r="I22" s="36">
        <v>6.67</v>
      </c>
      <c r="K22" s="19">
        <v>6353</v>
      </c>
      <c r="M22" s="36">
        <v>6.67</v>
      </c>
      <c r="N22" s="18"/>
      <c r="O22" s="19">
        <f t="shared" ref="O22" si="4">K22-G22</f>
        <v>-3.5600000000004002</v>
      </c>
      <c r="P22" s="18"/>
    </row>
    <row r="23" spans="1:16" ht="15" customHeight="1" x14ac:dyDescent="0.2">
      <c r="I23" s="36"/>
      <c r="M23" s="36"/>
      <c r="N23" s="2"/>
    </row>
    <row r="24" spans="1:16" s="14" customFormat="1" ht="15" customHeight="1" x14ac:dyDescent="0.25">
      <c r="A24" s="13"/>
      <c r="B24" s="17" t="s">
        <v>30</v>
      </c>
      <c r="E24" s="21">
        <f>SUBTOTAL(9,E13:E22)</f>
        <v>21221570.399999999</v>
      </c>
      <c r="F24" s="21"/>
      <c r="G24" s="20">
        <f>SUBTOTAL(9,G13:G22)</f>
        <v>563303.4</v>
      </c>
      <c r="I24" s="37"/>
      <c r="J24" s="20"/>
      <c r="K24" s="20">
        <f>SUBTOTAL(9,K13:K22)</f>
        <v>1103142</v>
      </c>
      <c r="M24" s="37"/>
      <c r="N24" s="22"/>
      <c r="O24" s="20">
        <f>SUBTOTAL(9,O13:O22)</f>
        <v>539838.6</v>
      </c>
    </row>
    <row r="25" spans="1:16" ht="15" customHeight="1" x14ac:dyDescent="0.2">
      <c r="I25" s="36"/>
      <c r="M25" s="36"/>
      <c r="N25" s="2"/>
    </row>
    <row r="26" spans="1:16" ht="15" customHeight="1" x14ac:dyDescent="0.2">
      <c r="I26" s="36"/>
      <c r="M26" s="36"/>
      <c r="N26" s="2"/>
    </row>
    <row r="27" spans="1:16" s="14" customFormat="1" ht="15" customHeight="1" x14ac:dyDescent="0.25">
      <c r="A27" s="13"/>
      <c r="B27" s="17" t="s">
        <v>9</v>
      </c>
      <c r="E27" s="21"/>
      <c r="F27" s="21"/>
      <c r="G27" s="20"/>
      <c r="H27" s="28"/>
      <c r="I27" s="37"/>
      <c r="J27" s="20"/>
      <c r="K27" s="20"/>
      <c r="L27" s="28"/>
      <c r="M27" s="37"/>
      <c r="N27" s="22"/>
      <c r="O27" s="20"/>
    </row>
    <row r="28" spans="1:16" s="14" customFormat="1" ht="15" customHeight="1" x14ac:dyDescent="0.25">
      <c r="A28" s="23">
        <v>3110</v>
      </c>
      <c r="B28" s="24"/>
      <c r="C28" s="2" t="s">
        <v>35</v>
      </c>
      <c r="D28" s="2"/>
      <c r="E28" s="39">
        <v>183717638.41999999</v>
      </c>
      <c r="F28" s="25"/>
      <c r="G28" s="9">
        <f t="shared" ref="G28:G33" si="5">ROUND(E28*I28/100,2)</f>
        <v>4537825.67</v>
      </c>
      <c r="H28" s="28"/>
      <c r="I28" s="36">
        <v>2.4700000000000002</v>
      </c>
      <c r="J28" s="34"/>
      <c r="K28" s="34">
        <v>11576821</v>
      </c>
      <c r="L28" s="28"/>
      <c r="M28" s="36">
        <v>6.3</v>
      </c>
      <c r="N28" s="18"/>
      <c r="O28" s="9">
        <f t="shared" ref="O28:O32" si="6">K28-G28</f>
        <v>7038995.3300000001</v>
      </c>
    </row>
    <row r="29" spans="1:16" s="14" customFormat="1" ht="15" customHeight="1" x14ac:dyDescent="0.25">
      <c r="A29" s="23">
        <v>3120</v>
      </c>
      <c r="B29" s="24"/>
      <c r="C29" s="2" t="s">
        <v>43</v>
      </c>
      <c r="D29" s="2"/>
      <c r="E29" s="39">
        <v>545368156.24000001</v>
      </c>
      <c r="F29" s="25"/>
      <c r="G29" s="9">
        <f t="shared" si="5"/>
        <v>12216246.699999999</v>
      </c>
      <c r="H29" s="28"/>
      <c r="I29" s="36">
        <v>2.2400000000000002</v>
      </c>
      <c r="J29" s="34"/>
      <c r="K29" s="34">
        <v>23609292</v>
      </c>
      <c r="L29" s="28"/>
      <c r="M29" s="36">
        <v>4.33</v>
      </c>
      <c r="N29" s="18"/>
      <c r="O29" s="9">
        <f t="shared" si="6"/>
        <v>11393045.300000001</v>
      </c>
    </row>
    <row r="30" spans="1:16" s="14" customFormat="1" ht="15" customHeight="1" x14ac:dyDescent="0.25">
      <c r="A30" s="23">
        <v>3123</v>
      </c>
      <c r="B30" s="24"/>
      <c r="C30" s="2" t="s">
        <v>44</v>
      </c>
      <c r="D30" s="2"/>
      <c r="E30" s="39">
        <v>7984157.5800000001</v>
      </c>
      <c r="F30" s="25"/>
      <c r="G30" s="9">
        <f t="shared" si="5"/>
        <v>364077.59</v>
      </c>
      <c r="H30" s="28"/>
      <c r="I30" s="36">
        <v>4.5599999999999996</v>
      </c>
      <c r="J30" s="34"/>
      <c r="K30" s="34">
        <v>472160</v>
      </c>
      <c r="L30" s="28"/>
      <c r="M30" s="36">
        <v>5.91</v>
      </c>
      <c r="N30" s="18"/>
      <c r="O30" s="9">
        <f t="shared" si="6"/>
        <v>108082.40999999997</v>
      </c>
    </row>
    <row r="31" spans="1:16" s="14" customFormat="1" ht="15" customHeight="1" x14ac:dyDescent="0.25">
      <c r="A31" s="23">
        <v>3140</v>
      </c>
      <c r="B31" s="24"/>
      <c r="C31" s="2" t="s">
        <v>31</v>
      </c>
      <c r="D31" s="2"/>
      <c r="E31" s="39">
        <v>109285792.05</v>
      </c>
      <c r="F31" s="25"/>
      <c r="G31" s="9">
        <f t="shared" si="5"/>
        <v>2579144.69</v>
      </c>
      <c r="H31" s="28"/>
      <c r="I31" s="36">
        <v>2.36</v>
      </c>
      <c r="J31" s="34"/>
      <c r="K31" s="34">
        <v>4954311</v>
      </c>
      <c r="L31" s="28"/>
      <c r="M31" s="36">
        <v>4.53</v>
      </c>
      <c r="N31" s="18"/>
      <c r="O31" s="9">
        <f t="shared" si="6"/>
        <v>2375166.31</v>
      </c>
    </row>
    <row r="32" spans="1:16" s="14" customFormat="1" ht="15" customHeight="1" x14ac:dyDescent="0.25">
      <c r="A32" s="23">
        <v>3150</v>
      </c>
      <c r="B32" s="24"/>
      <c r="C32" s="2" t="s">
        <v>32</v>
      </c>
      <c r="D32" s="2"/>
      <c r="E32" s="39">
        <v>48173349.899999999</v>
      </c>
      <c r="F32" s="25"/>
      <c r="G32" s="9">
        <f t="shared" si="5"/>
        <v>1079083.04</v>
      </c>
      <c r="H32" s="28"/>
      <c r="I32" s="36">
        <v>2.2400000000000002</v>
      </c>
      <c r="J32" s="34"/>
      <c r="K32" s="34">
        <v>1442046</v>
      </c>
      <c r="L32" s="28"/>
      <c r="M32" s="36">
        <v>2.99</v>
      </c>
      <c r="N32" s="18"/>
      <c r="O32" s="9">
        <f t="shared" si="6"/>
        <v>362962.95999999996</v>
      </c>
    </row>
    <row r="33" spans="1:17" s="14" customFormat="1" ht="15" customHeight="1" x14ac:dyDescent="0.25">
      <c r="A33" s="23">
        <v>3160</v>
      </c>
      <c r="B33" s="24"/>
      <c r="C33" s="2" t="s">
        <v>33</v>
      </c>
      <c r="D33" s="2"/>
      <c r="E33" s="40">
        <v>23997105.75</v>
      </c>
      <c r="F33" s="25"/>
      <c r="G33" s="19">
        <f t="shared" si="5"/>
        <v>760708.25</v>
      </c>
      <c r="H33" s="28"/>
      <c r="I33" s="36">
        <v>3.17</v>
      </c>
      <c r="J33" s="34"/>
      <c r="K33" s="35">
        <v>1171041</v>
      </c>
      <c r="L33" s="28"/>
      <c r="M33" s="36">
        <v>4.88</v>
      </c>
      <c r="N33" s="18"/>
      <c r="O33" s="19">
        <f t="shared" ref="O33" si="7">K33-G33</f>
        <v>410332.75</v>
      </c>
    </row>
    <row r="34" spans="1:17" s="14" customFormat="1" ht="15" customHeight="1" x14ac:dyDescent="0.25">
      <c r="A34" s="23"/>
      <c r="B34" s="24"/>
      <c r="C34" s="2"/>
      <c r="D34" s="2"/>
      <c r="E34" s="39"/>
      <c r="F34" s="25"/>
      <c r="G34" s="34"/>
      <c r="H34" s="28"/>
      <c r="I34" s="36"/>
      <c r="J34" s="34"/>
      <c r="K34" s="34"/>
      <c r="L34" s="28"/>
      <c r="M34" s="36"/>
      <c r="N34" s="18"/>
      <c r="O34" s="34"/>
    </row>
    <row r="35" spans="1:17" s="14" customFormat="1" ht="15" customHeight="1" x14ac:dyDescent="0.25">
      <c r="A35" s="23"/>
      <c r="B35" s="17" t="s">
        <v>10</v>
      </c>
      <c r="C35" s="2"/>
      <c r="D35" s="2"/>
      <c r="E35" s="41">
        <f>SUBTOTAL(9,E28:E34)</f>
        <v>918526199.93999994</v>
      </c>
      <c r="F35" s="27"/>
      <c r="G35" s="48">
        <f>SUBTOTAL(9,G28:G34)</f>
        <v>21537085.940000001</v>
      </c>
      <c r="H35" s="28"/>
      <c r="I35" s="37"/>
      <c r="J35" s="48"/>
      <c r="K35" s="48">
        <f>SUBTOTAL(9,K28:K34)</f>
        <v>43225671</v>
      </c>
      <c r="L35" s="28"/>
      <c r="M35" s="37"/>
      <c r="N35" s="22"/>
      <c r="O35" s="48">
        <f>SUBTOTAL(9,O28:O34)</f>
        <v>21688585.060000002</v>
      </c>
    </row>
    <row r="36" spans="1:17" ht="15" customHeight="1" x14ac:dyDescent="0.2">
      <c r="A36" s="23"/>
      <c r="B36" s="24"/>
      <c r="E36" s="39"/>
      <c r="F36" s="25"/>
      <c r="G36" s="34"/>
      <c r="H36" s="28"/>
      <c r="I36" s="36"/>
      <c r="J36" s="34"/>
      <c r="K36" s="34"/>
      <c r="L36" s="28"/>
      <c r="M36" s="36"/>
      <c r="N36" s="18"/>
      <c r="O36" s="34"/>
    </row>
    <row r="37" spans="1:17" ht="15" customHeight="1" x14ac:dyDescent="0.2">
      <c r="A37" s="23"/>
      <c r="B37" s="24"/>
      <c r="E37" s="39"/>
      <c r="F37" s="25"/>
      <c r="G37" s="34"/>
      <c r="H37" s="28"/>
      <c r="I37" s="36"/>
      <c r="J37" s="34"/>
      <c r="K37" s="34"/>
      <c r="L37" s="28"/>
      <c r="M37" s="36"/>
      <c r="N37" s="18"/>
      <c r="O37" s="34"/>
    </row>
    <row r="38" spans="1:17" ht="15" customHeight="1" x14ac:dyDescent="0.25">
      <c r="A38" s="23"/>
      <c r="B38" s="17" t="s">
        <v>19</v>
      </c>
      <c r="E38" s="39"/>
      <c r="F38" s="25"/>
      <c r="G38" s="34"/>
      <c r="H38" s="28"/>
      <c r="I38" s="36"/>
      <c r="J38" s="34"/>
      <c r="K38" s="34"/>
      <c r="L38" s="28"/>
      <c r="M38" s="36"/>
      <c r="N38" s="18"/>
      <c r="O38" s="34"/>
    </row>
    <row r="39" spans="1:17" ht="15" customHeight="1" x14ac:dyDescent="0.2">
      <c r="A39" s="23">
        <v>3410</v>
      </c>
      <c r="B39" s="24"/>
      <c r="C39" s="2" t="s">
        <v>35</v>
      </c>
      <c r="E39" s="10">
        <v>36379260.229999997</v>
      </c>
      <c r="G39" s="9">
        <f t="shared" ref="G39:G42" si="8">ROUND(E39*I39/100,2)</f>
        <v>916757.36</v>
      </c>
      <c r="H39" s="28"/>
      <c r="I39" s="36">
        <v>2.52</v>
      </c>
      <c r="K39" s="9">
        <v>645377</v>
      </c>
      <c r="L39" s="28"/>
      <c r="M39" s="36">
        <v>1.77</v>
      </c>
      <c r="N39" s="18"/>
      <c r="O39" s="9">
        <f t="shared" ref="O39:O42" si="9">K39-G39</f>
        <v>-271380.36</v>
      </c>
    </row>
    <row r="40" spans="1:17" ht="15" customHeight="1" x14ac:dyDescent="0.2">
      <c r="A40" s="23">
        <v>3420</v>
      </c>
      <c r="B40" s="24"/>
      <c r="C40" s="2" t="s">
        <v>11</v>
      </c>
      <c r="E40" s="10">
        <v>61310889.909999996</v>
      </c>
      <c r="G40" s="9">
        <f t="shared" si="8"/>
        <v>1305921.96</v>
      </c>
      <c r="H40" s="28"/>
      <c r="I40" s="36">
        <v>2.13</v>
      </c>
      <c r="K40" s="9">
        <v>3347024</v>
      </c>
      <c r="L40" s="28"/>
      <c r="M40" s="36">
        <v>5.46</v>
      </c>
      <c r="N40" s="18"/>
      <c r="O40" s="9">
        <f t="shared" si="9"/>
        <v>2041102.04</v>
      </c>
    </row>
    <row r="41" spans="1:17" ht="15" customHeight="1" x14ac:dyDescent="0.2">
      <c r="A41" s="23">
        <v>3430</v>
      </c>
      <c r="B41" s="24"/>
      <c r="C41" s="2" t="s">
        <v>74</v>
      </c>
      <c r="E41" s="10">
        <v>10340709.699999999</v>
      </c>
      <c r="G41" s="9">
        <f t="shared" si="8"/>
        <v>0</v>
      </c>
      <c r="H41" s="28"/>
      <c r="I41" s="61" t="s">
        <v>85</v>
      </c>
      <c r="K41" s="9">
        <v>635081</v>
      </c>
      <c r="L41" s="28"/>
      <c r="M41" s="36">
        <v>6.14</v>
      </c>
      <c r="N41" s="18"/>
      <c r="O41" s="9">
        <f t="shared" si="9"/>
        <v>635081</v>
      </c>
      <c r="Q41" s="9"/>
    </row>
    <row r="42" spans="1:17" ht="15" customHeight="1" x14ac:dyDescent="0.2">
      <c r="A42" s="23">
        <v>3440</v>
      </c>
      <c r="B42" s="24"/>
      <c r="C42" s="2" t="s">
        <v>36</v>
      </c>
      <c r="E42" s="10">
        <v>211248425.03999999</v>
      </c>
      <c r="G42" s="9">
        <f t="shared" si="8"/>
        <v>7097947.0800000001</v>
      </c>
      <c r="H42" s="28"/>
      <c r="I42" s="36">
        <v>3.36</v>
      </c>
      <c r="K42" s="9">
        <v>5985695</v>
      </c>
      <c r="L42" s="28"/>
      <c r="M42" s="36">
        <v>2.83</v>
      </c>
      <c r="N42" s="18"/>
      <c r="O42" s="9">
        <f t="shared" si="9"/>
        <v>-1112252.08</v>
      </c>
      <c r="Q42" s="9"/>
    </row>
    <row r="43" spans="1:17" ht="15" customHeight="1" x14ac:dyDescent="0.2">
      <c r="A43" s="23">
        <v>3446</v>
      </c>
      <c r="B43" s="24"/>
      <c r="C43" s="2" t="s">
        <v>64</v>
      </c>
      <c r="H43" s="28"/>
      <c r="I43" s="36"/>
      <c r="L43" s="28"/>
      <c r="M43" s="36"/>
      <c r="N43" s="18"/>
    </row>
    <row r="44" spans="1:17" ht="15" customHeight="1" x14ac:dyDescent="0.2">
      <c r="A44" s="23"/>
      <c r="B44" s="24"/>
      <c r="C44" s="38" t="s">
        <v>66</v>
      </c>
      <c r="E44" s="10">
        <v>4143038.53</v>
      </c>
      <c r="G44" s="9">
        <f t="shared" ref="G44:G45" si="10">ROUND(E44*I44/100,2)</f>
        <v>195551.42</v>
      </c>
      <c r="H44" s="28"/>
      <c r="I44" s="36">
        <v>4.72</v>
      </c>
      <c r="K44" s="9">
        <v>214222</v>
      </c>
      <c r="L44" s="28"/>
      <c r="M44" s="36">
        <v>5.17</v>
      </c>
      <c r="N44" s="18"/>
      <c r="O44" s="9">
        <f t="shared" ref="O44" si="11">K44-G44</f>
        <v>18670.579999999987</v>
      </c>
    </row>
    <row r="45" spans="1:17" ht="15" customHeight="1" x14ac:dyDescent="0.2">
      <c r="A45" s="23"/>
      <c r="B45" s="24"/>
      <c r="C45" s="38" t="s">
        <v>67</v>
      </c>
      <c r="E45" s="29">
        <v>5670767.0700000003</v>
      </c>
      <c r="G45" s="19">
        <f t="shared" si="10"/>
        <v>267660.21000000002</v>
      </c>
      <c r="H45" s="28"/>
      <c r="I45" s="36">
        <v>4.72</v>
      </c>
      <c r="K45" s="19">
        <v>293216</v>
      </c>
      <c r="L45" s="28"/>
      <c r="M45" s="36">
        <v>5.17</v>
      </c>
      <c r="N45" s="18"/>
      <c r="O45" s="19">
        <f t="shared" ref="O45" si="12">K45-G45</f>
        <v>25555.789999999979</v>
      </c>
    </row>
    <row r="46" spans="1:17" ht="15" customHeight="1" x14ac:dyDescent="0.2">
      <c r="A46" s="23"/>
      <c r="B46" s="24"/>
      <c r="C46" s="2" t="s">
        <v>68</v>
      </c>
      <c r="E46" s="10">
        <f>SUBTOTAL(9,E44:E45)</f>
        <v>9813805.5999999996</v>
      </c>
      <c r="G46" s="9">
        <f>SUBTOTAL(9,G44:G45)</f>
        <v>463211.63</v>
      </c>
      <c r="H46" s="28"/>
      <c r="I46" s="36"/>
      <c r="K46" s="9">
        <f>SUBTOTAL(9,K44:K45)</f>
        <v>507438</v>
      </c>
      <c r="L46" s="28"/>
      <c r="M46" s="36"/>
      <c r="N46" s="18"/>
      <c r="O46" s="9">
        <f>SUBTOTAL(9,O44:O45)</f>
        <v>44226.369999999966</v>
      </c>
    </row>
    <row r="47" spans="1:17" ht="15" customHeight="1" x14ac:dyDescent="0.2">
      <c r="A47" s="23"/>
      <c r="B47" s="24"/>
      <c r="H47" s="28"/>
      <c r="I47" s="36"/>
      <c r="L47" s="28"/>
      <c r="M47" s="36"/>
      <c r="N47" s="18"/>
    </row>
    <row r="48" spans="1:17" ht="15" customHeight="1" x14ac:dyDescent="0.2">
      <c r="A48" s="23">
        <v>3450</v>
      </c>
      <c r="B48" s="24"/>
      <c r="C48" s="2" t="s">
        <v>32</v>
      </c>
      <c r="E48" s="10">
        <v>19858901.690000001</v>
      </c>
      <c r="G48" s="9">
        <f t="shared" ref="G48" si="13">ROUND(E48*I48/100,2)</f>
        <v>758610.04</v>
      </c>
      <c r="H48" s="28"/>
      <c r="I48" s="36">
        <v>3.82</v>
      </c>
      <c r="K48" s="9">
        <v>642291</v>
      </c>
      <c r="L48" s="28"/>
      <c r="M48" s="36">
        <v>3.23</v>
      </c>
      <c r="N48" s="18"/>
      <c r="O48" s="9">
        <f t="shared" ref="O48" si="14">K48-G48</f>
        <v>-116319.04000000004</v>
      </c>
    </row>
    <row r="49" spans="1:15" ht="15" customHeight="1" x14ac:dyDescent="0.2">
      <c r="A49" s="23">
        <v>3456</v>
      </c>
      <c r="B49" s="24"/>
      <c r="C49" s="2" t="s">
        <v>65</v>
      </c>
      <c r="H49" s="28"/>
      <c r="I49" s="36"/>
      <c r="L49" s="28"/>
      <c r="M49" s="36"/>
      <c r="N49" s="18"/>
    </row>
    <row r="50" spans="1:15" ht="15" customHeight="1" x14ac:dyDescent="0.2">
      <c r="A50" s="23"/>
      <c r="B50" s="24"/>
      <c r="C50" s="38" t="s">
        <v>66</v>
      </c>
      <c r="E50" s="10">
        <v>637652.32999999996</v>
      </c>
      <c r="G50" s="9">
        <f t="shared" ref="G50:G51" si="15">ROUND(E50*I50/100,2)</f>
        <v>28311.759999999998</v>
      </c>
      <c r="H50" s="28"/>
      <c r="I50" s="36">
        <v>4.4400000000000004</v>
      </c>
      <c r="K50" s="9">
        <v>34811</v>
      </c>
      <c r="L50" s="28"/>
      <c r="M50" s="36">
        <v>5.46</v>
      </c>
      <c r="N50" s="18"/>
      <c r="O50" s="9">
        <f t="shared" ref="O50" si="16">K50-G50</f>
        <v>6499.2400000000016</v>
      </c>
    </row>
    <row r="51" spans="1:15" ht="15" customHeight="1" x14ac:dyDescent="0.2">
      <c r="A51" s="23"/>
      <c r="B51" s="24"/>
      <c r="C51" s="38" t="s">
        <v>67</v>
      </c>
      <c r="E51" s="29">
        <v>979306.42</v>
      </c>
      <c r="G51" s="19">
        <f t="shared" si="15"/>
        <v>43481.21</v>
      </c>
      <c r="H51" s="28"/>
      <c r="I51" s="36">
        <v>4.4400000000000004</v>
      </c>
      <c r="K51" s="19">
        <v>53462</v>
      </c>
      <c r="L51" s="28"/>
      <c r="M51" s="36">
        <v>5.46</v>
      </c>
      <c r="N51" s="18"/>
      <c r="O51" s="19">
        <f t="shared" ref="O51" si="17">K51-G51</f>
        <v>9980.7900000000009</v>
      </c>
    </row>
    <row r="52" spans="1:15" ht="15" customHeight="1" x14ac:dyDescent="0.2">
      <c r="A52" s="23"/>
      <c r="B52" s="24"/>
      <c r="C52" s="2" t="s">
        <v>69</v>
      </c>
      <c r="E52" s="10">
        <f>SUBTOTAL(9,E50:E51)</f>
        <v>1616958.75</v>
      </c>
      <c r="G52" s="9">
        <f>SUBTOTAL(9,G50:G51)</f>
        <v>71792.97</v>
      </c>
      <c r="H52" s="28"/>
      <c r="I52" s="36"/>
      <c r="K52" s="9">
        <f>SUBTOTAL(9,K50:K51)</f>
        <v>88273</v>
      </c>
      <c r="L52" s="28"/>
      <c r="M52" s="36"/>
      <c r="N52" s="18"/>
      <c r="O52" s="9">
        <f>SUBTOTAL(9,O50:O51)</f>
        <v>16480.030000000002</v>
      </c>
    </row>
    <row r="53" spans="1:15" ht="15" customHeight="1" x14ac:dyDescent="0.2">
      <c r="A53" s="23"/>
      <c r="B53" s="24"/>
      <c r="H53" s="28"/>
      <c r="I53" s="36"/>
      <c r="L53" s="28"/>
      <c r="M53" s="36"/>
      <c r="N53" s="18"/>
    </row>
    <row r="54" spans="1:15" ht="15" customHeight="1" x14ac:dyDescent="0.2">
      <c r="A54" s="23">
        <v>3460</v>
      </c>
      <c r="B54" s="24"/>
      <c r="C54" s="2" t="s">
        <v>33</v>
      </c>
      <c r="E54" s="29">
        <v>5152109.78</v>
      </c>
      <c r="G54" s="19">
        <f t="shared" ref="G54" si="18">ROUND(E54*I54/100,2)</f>
        <v>191143.27</v>
      </c>
      <c r="H54" s="28"/>
      <c r="I54" s="36">
        <v>3.71</v>
      </c>
      <c r="K54" s="19">
        <v>135197</v>
      </c>
      <c r="L54" s="28"/>
      <c r="M54" s="36">
        <v>2.62</v>
      </c>
      <c r="N54" s="18"/>
      <c r="O54" s="19">
        <f t="shared" ref="O54" si="19">K54-G54</f>
        <v>-55946.26999999999</v>
      </c>
    </row>
    <row r="55" spans="1:15" ht="15" customHeight="1" x14ac:dyDescent="0.2">
      <c r="B55" s="24"/>
      <c r="H55" s="28"/>
      <c r="I55" s="36"/>
      <c r="L55" s="28"/>
      <c r="M55" s="36"/>
      <c r="N55" s="18"/>
    </row>
    <row r="56" spans="1:15" s="14" customFormat="1" ht="15" customHeight="1" x14ac:dyDescent="0.25">
      <c r="A56" s="13"/>
      <c r="B56" s="17" t="s">
        <v>20</v>
      </c>
      <c r="D56" s="2"/>
      <c r="E56" s="21">
        <f>SUBTOTAL(9,E39:E54)</f>
        <v>355721060.69999993</v>
      </c>
      <c r="F56" s="21"/>
      <c r="G56" s="20">
        <f>SUBTOTAL(9,G39:G54)</f>
        <v>10805384.310000001</v>
      </c>
      <c r="H56" s="49"/>
      <c r="I56" s="37"/>
      <c r="J56" s="20"/>
      <c r="K56" s="20">
        <f>SUBTOTAL(9,K39:K54)</f>
        <v>11986376</v>
      </c>
      <c r="L56" s="49"/>
      <c r="M56" s="37"/>
      <c r="N56" s="22"/>
      <c r="O56" s="20">
        <f>SUBTOTAL(9,O39:O54)</f>
        <v>1180991.6900000002</v>
      </c>
    </row>
    <row r="57" spans="1:15" s="14" customFormat="1" ht="15" customHeight="1" x14ac:dyDescent="0.25">
      <c r="A57" s="13"/>
      <c r="B57" s="17"/>
      <c r="D57" s="2"/>
      <c r="E57" s="21"/>
      <c r="F57" s="21"/>
      <c r="G57" s="20"/>
      <c r="H57" s="28"/>
      <c r="I57" s="37"/>
      <c r="J57" s="20"/>
      <c r="K57" s="20"/>
      <c r="L57" s="28"/>
      <c r="M57" s="37"/>
      <c r="N57" s="22"/>
      <c r="O57" s="20"/>
    </row>
    <row r="58" spans="1:15" s="14" customFormat="1" ht="15" customHeight="1" x14ac:dyDescent="0.25">
      <c r="A58" s="13"/>
      <c r="B58" s="17" t="s">
        <v>12</v>
      </c>
      <c r="D58" s="2"/>
      <c r="E58" s="21"/>
      <c r="F58" s="21"/>
      <c r="G58" s="20"/>
      <c r="H58" s="28"/>
      <c r="I58" s="37"/>
      <c r="J58" s="20"/>
      <c r="K58" s="20"/>
      <c r="L58" s="28"/>
      <c r="M58" s="37"/>
      <c r="N58" s="22"/>
      <c r="O58" s="20"/>
    </row>
    <row r="59" spans="1:15" s="14" customFormat="1" ht="15" customHeight="1" x14ac:dyDescent="0.25">
      <c r="A59" s="8">
        <v>3501</v>
      </c>
      <c r="B59" s="17"/>
      <c r="C59" s="2" t="s">
        <v>34</v>
      </c>
      <c r="D59" s="2"/>
      <c r="E59" s="10">
        <v>1333532.32</v>
      </c>
      <c r="F59" s="10"/>
      <c r="G59" s="9">
        <f t="shared" ref="G59:G67" si="20">ROUND(E59*I59/100,2)</f>
        <v>16935.86</v>
      </c>
      <c r="H59" s="28"/>
      <c r="I59" s="36">
        <v>1.27</v>
      </c>
      <c r="J59" s="9"/>
      <c r="K59" s="9">
        <v>12417</v>
      </c>
      <c r="L59" s="28"/>
      <c r="M59" s="36">
        <v>0.93</v>
      </c>
      <c r="N59" s="18"/>
      <c r="O59" s="9">
        <f t="shared" ref="O59:O66" si="21">K59-G59</f>
        <v>-4518.8600000000006</v>
      </c>
    </row>
    <row r="60" spans="1:15" s="14" customFormat="1" ht="15" customHeight="1" x14ac:dyDescent="0.25">
      <c r="A60" s="8">
        <v>3520</v>
      </c>
      <c r="B60" s="17"/>
      <c r="C60" s="2" t="s">
        <v>35</v>
      </c>
      <c r="D60" s="2"/>
      <c r="E60" s="10">
        <v>5985540.2800000003</v>
      </c>
      <c r="F60" s="10"/>
      <c r="G60" s="9">
        <f t="shared" si="20"/>
        <v>117316.59</v>
      </c>
      <c r="H60" s="28"/>
      <c r="I60" s="36">
        <v>1.96</v>
      </c>
      <c r="J60" s="9"/>
      <c r="K60" s="9">
        <v>101410</v>
      </c>
      <c r="L60" s="28"/>
      <c r="M60" s="36">
        <v>1.69</v>
      </c>
      <c r="N60" s="18"/>
      <c r="O60" s="9">
        <f t="shared" si="21"/>
        <v>-15906.589999999997</v>
      </c>
    </row>
    <row r="61" spans="1:15" s="14" customFormat="1" ht="15" customHeight="1" x14ac:dyDescent="0.25">
      <c r="A61" s="8">
        <v>3530</v>
      </c>
      <c r="B61" s="17"/>
      <c r="C61" s="2" t="s">
        <v>62</v>
      </c>
      <c r="D61" s="2"/>
      <c r="E61" s="10">
        <v>29941037.25</v>
      </c>
      <c r="F61" s="10"/>
      <c r="G61" s="9">
        <f t="shared" si="20"/>
        <v>646726.40000000002</v>
      </c>
      <c r="H61" s="28"/>
      <c r="I61" s="36">
        <v>2.16</v>
      </c>
      <c r="J61" s="9"/>
      <c r="K61" s="9">
        <v>692521</v>
      </c>
      <c r="L61" s="28"/>
      <c r="M61" s="36">
        <v>2.31</v>
      </c>
      <c r="N61" s="18"/>
      <c r="O61" s="9">
        <f t="shared" si="21"/>
        <v>45794.599999999977</v>
      </c>
    </row>
    <row r="62" spans="1:15" s="14" customFormat="1" ht="15" customHeight="1" x14ac:dyDescent="0.25">
      <c r="A62" s="8">
        <v>3531</v>
      </c>
      <c r="B62" s="17"/>
      <c r="C62" s="2" t="s">
        <v>37</v>
      </c>
      <c r="D62" s="2"/>
      <c r="E62" s="10">
        <v>9373633.9800000004</v>
      </c>
      <c r="F62" s="10"/>
      <c r="G62" s="9">
        <f t="shared" si="20"/>
        <v>192159.5</v>
      </c>
      <c r="H62" s="28"/>
      <c r="I62" s="36">
        <v>2.0499999999999998</v>
      </c>
      <c r="J62" s="9"/>
      <c r="K62" s="9">
        <v>236594</v>
      </c>
      <c r="L62" s="28"/>
      <c r="M62" s="36">
        <v>2.52</v>
      </c>
      <c r="N62" s="18"/>
      <c r="O62" s="9">
        <f t="shared" si="21"/>
        <v>44434.5</v>
      </c>
    </row>
    <row r="63" spans="1:15" s="14" customFormat="1" ht="15" customHeight="1" x14ac:dyDescent="0.25">
      <c r="A63" s="8">
        <v>3532</v>
      </c>
      <c r="B63" s="17"/>
      <c r="C63" s="2" t="s">
        <v>61</v>
      </c>
      <c r="D63" s="2"/>
      <c r="E63" s="10">
        <v>11448790.49</v>
      </c>
      <c r="F63" s="10"/>
      <c r="G63" s="9">
        <f t="shared" si="20"/>
        <v>198064.08</v>
      </c>
      <c r="H63" s="28"/>
      <c r="I63" s="36">
        <v>1.73</v>
      </c>
      <c r="J63" s="9"/>
      <c r="K63" s="9">
        <v>204290</v>
      </c>
      <c r="L63" s="28"/>
      <c r="M63" s="36">
        <v>1.78</v>
      </c>
      <c r="N63" s="18"/>
      <c r="O63" s="9">
        <f t="shared" si="21"/>
        <v>6225.9200000000128</v>
      </c>
    </row>
    <row r="64" spans="1:15" s="14" customFormat="1" ht="15" customHeight="1" x14ac:dyDescent="0.25">
      <c r="A64" s="8">
        <v>3534</v>
      </c>
      <c r="B64" s="17"/>
      <c r="C64" s="2" t="s">
        <v>38</v>
      </c>
      <c r="D64" s="2"/>
      <c r="E64" s="10">
        <v>7672013.5</v>
      </c>
      <c r="F64" s="10"/>
      <c r="G64" s="9">
        <f t="shared" si="20"/>
        <v>316854.15999999997</v>
      </c>
      <c r="H64" s="28"/>
      <c r="I64" s="36">
        <v>4.13</v>
      </c>
      <c r="J64" s="9"/>
      <c r="K64" s="9">
        <v>219899</v>
      </c>
      <c r="L64" s="28"/>
      <c r="M64" s="36">
        <v>2.87</v>
      </c>
      <c r="N64" s="18"/>
      <c r="O64" s="9">
        <f t="shared" si="21"/>
        <v>-96955.159999999974</v>
      </c>
    </row>
    <row r="65" spans="1:15" s="14" customFormat="1" ht="15" customHeight="1" x14ac:dyDescent="0.25">
      <c r="A65" s="8">
        <v>3550</v>
      </c>
      <c r="B65" s="17"/>
      <c r="C65" s="2" t="s">
        <v>63</v>
      </c>
      <c r="D65" s="2"/>
      <c r="E65" s="10">
        <v>15265498.48</v>
      </c>
      <c r="F65" s="10"/>
      <c r="G65" s="9">
        <f t="shared" si="20"/>
        <v>268672.77</v>
      </c>
      <c r="H65" s="28"/>
      <c r="I65" s="36">
        <v>1.76</v>
      </c>
      <c r="J65" s="9"/>
      <c r="K65" s="9">
        <v>392346</v>
      </c>
      <c r="L65" s="28"/>
      <c r="M65" s="36">
        <v>2.57</v>
      </c>
      <c r="N65" s="18"/>
      <c r="O65" s="9">
        <f t="shared" si="21"/>
        <v>123673.22999999998</v>
      </c>
    </row>
    <row r="66" spans="1:15" s="14" customFormat="1" ht="15" customHeight="1" x14ac:dyDescent="0.25">
      <c r="A66" s="8">
        <v>3560</v>
      </c>
      <c r="B66" s="17"/>
      <c r="C66" s="2" t="s">
        <v>59</v>
      </c>
      <c r="D66" s="2"/>
      <c r="E66" s="10">
        <v>11048347.48</v>
      </c>
      <c r="F66" s="10"/>
      <c r="G66" s="9">
        <f t="shared" si="20"/>
        <v>211023.44</v>
      </c>
      <c r="H66" s="28"/>
      <c r="I66" s="36">
        <v>1.91</v>
      </c>
      <c r="J66" s="9"/>
      <c r="K66" s="9">
        <v>231320</v>
      </c>
      <c r="L66" s="28"/>
      <c r="M66" s="36">
        <v>2.09</v>
      </c>
      <c r="N66" s="18"/>
      <c r="O66" s="9">
        <f t="shared" si="21"/>
        <v>20296.559999999998</v>
      </c>
    </row>
    <row r="67" spans="1:15" s="14" customFormat="1" ht="15" customHeight="1" x14ac:dyDescent="0.25">
      <c r="A67" s="8">
        <v>3561</v>
      </c>
      <c r="B67" s="17"/>
      <c r="C67" s="2" t="s">
        <v>72</v>
      </c>
      <c r="D67" s="2"/>
      <c r="E67" s="29">
        <v>1841852.59</v>
      </c>
      <c r="F67" s="10"/>
      <c r="G67" s="19">
        <f t="shared" si="20"/>
        <v>32048.240000000002</v>
      </c>
      <c r="H67" s="28"/>
      <c r="I67" s="36">
        <v>1.74</v>
      </c>
      <c r="J67" s="9"/>
      <c r="K67" s="19">
        <v>28365</v>
      </c>
      <c r="L67" s="28"/>
      <c r="M67" s="36">
        <v>1.54</v>
      </c>
      <c r="N67" s="18"/>
      <c r="O67" s="19">
        <f t="shared" ref="O67" si="22">K67-G67</f>
        <v>-3683.2400000000016</v>
      </c>
    </row>
    <row r="68" spans="1:15" s="14" customFormat="1" ht="15" customHeight="1" x14ac:dyDescent="0.25">
      <c r="A68" s="13"/>
      <c r="B68" s="17"/>
      <c r="D68" s="2"/>
      <c r="E68" s="21"/>
      <c r="F68" s="21"/>
      <c r="G68" s="20"/>
      <c r="H68" s="28"/>
      <c r="I68" s="36"/>
      <c r="J68" s="20"/>
      <c r="K68" s="20"/>
      <c r="L68" s="28"/>
      <c r="M68" s="36"/>
      <c r="N68" s="18"/>
      <c r="O68" s="20"/>
    </row>
    <row r="69" spans="1:15" s="14" customFormat="1" ht="15" customHeight="1" x14ac:dyDescent="0.25">
      <c r="A69" s="13"/>
      <c r="B69" s="17" t="s">
        <v>13</v>
      </c>
      <c r="D69" s="2"/>
      <c r="E69" s="21">
        <f>SUBTOTAL(9,E59:E67)</f>
        <v>93910246.370000005</v>
      </c>
      <c r="F69" s="21"/>
      <c r="G69" s="20">
        <f>SUBTOTAL(9,G59:G67)</f>
        <v>1999801.04</v>
      </c>
      <c r="H69" s="49"/>
      <c r="I69" s="37"/>
      <c r="J69" s="20"/>
      <c r="K69" s="20">
        <f>SUBTOTAL(9,K59:K67)</f>
        <v>2119162</v>
      </c>
      <c r="L69" s="49"/>
      <c r="M69" s="37"/>
      <c r="N69" s="22"/>
      <c r="O69" s="20">
        <f>SUBTOTAL(9,O59:O67)</f>
        <v>119360.95999999999</v>
      </c>
    </row>
    <row r="70" spans="1:15" s="14" customFormat="1" ht="15" customHeight="1" x14ac:dyDescent="0.25">
      <c r="A70" s="13"/>
      <c r="B70" s="17"/>
      <c r="D70" s="2"/>
      <c r="E70" s="21"/>
      <c r="F70" s="21"/>
      <c r="G70" s="20"/>
      <c r="H70" s="28"/>
      <c r="I70" s="37"/>
      <c r="J70" s="20"/>
      <c r="K70" s="20"/>
      <c r="L70" s="28"/>
      <c r="M70" s="37"/>
      <c r="N70" s="22"/>
      <c r="O70" s="20"/>
    </row>
    <row r="71" spans="1:15" s="14" customFormat="1" ht="15" customHeight="1" x14ac:dyDescent="0.25">
      <c r="A71" s="13"/>
      <c r="B71" s="17"/>
      <c r="D71" s="2"/>
      <c r="E71" s="21"/>
      <c r="F71" s="21"/>
      <c r="G71" s="20"/>
      <c r="H71" s="28"/>
      <c r="I71" s="37"/>
      <c r="J71" s="20"/>
      <c r="K71" s="20"/>
      <c r="L71" s="28"/>
      <c r="M71" s="37"/>
      <c r="N71" s="22"/>
      <c r="O71" s="20"/>
    </row>
    <row r="72" spans="1:15" ht="15" customHeight="1" x14ac:dyDescent="0.25">
      <c r="B72" s="17" t="s">
        <v>14</v>
      </c>
      <c r="H72" s="28"/>
      <c r="I72" s="36"/>
      <c r="L72" s="28"/>
      <c r="M72" s="36"/>
      <c r="N72" s="18"/>
    </row>
    <row r="73" spans="1:15" ht="15" customHeight="1" x14ac:dyDescent="0.25">
      <c r="A73" s="8">
        <v>3601</v>
      </c>
      <c r="B73" s="14"/>
      <c r="C73" s="2" t="s">
        <v>34</v>
      </c>
      <c r="E73" s="10">
        <v>4497571.3099999996</v>
      </c>
      <c r="G73" s="9">
        <f t="shared" ref="G73:G92" si="23">ROUND(E73*I73/100,2)</f>
        <v>46324.98</v>
      </c>
      <c r="I73" s="36">
        <v>1.03</v>
      </c>
      <c r="K73" s="9">
        <v>31113</v>
      </c>
      <c r="M73" s="36">
        <v>0.69</v>
      </c>
      <c r="N73" s="18"/>
      <c r="O73" s="9">
        <f t="shared" ref="O73:O92" si="24">K73-G73</f>
        <v>-15211.980000000003</v>
      </c>
    </row>
    <row r="74" spans="1:15" ht="15" customHeight="1" x14ac:dyDescent="0.2">
      <c r="A74" s="8">
        <v>3610</v>
      </c>
      <c r="C74" s="2" t="s">
        <v>35</v>
      </c>
      <c r="E74" s="10">
        <v>1420206</v>
      </c>
      <c r="G74" s="9">
        <f t="shared" si="23"/>
        <v>32096.66</v>
      </c>
      <c r="H74" s="28"/>
      <c r="I74" s="36">
        <v>2.2599999999999998</v>
      </c>
      <c r="K74" s="9">
        <v>26676</v>
      </c>
      <c r="L74" s="28"/>
      <c r="M74" s="36">
        <v>1.88</v>
      </c>
      <c r="N74" s="18"/>
      <c r="O74" s="9">
        <f t="shared" si="24"/>
        <v>-5420.66</v>
      </c>
    </row>
    <row r="75" spans="1:15" ht="15" customHeight="1" x14ac:dyDescent="0.2">
      <c r="A75" s="8">
        <v>3620</v>
      </c>
      <c r="C75" s="2" t="s">
        <v>62</v>
      </c>
      <c r="E75" s="10">
        <v>74309691.329999998</v>
      </c>
      <c r="G75" s="9">
        <f t="shared" si="23"/>
        <v>1746277.75</v>
      </c>
      <c r="H75" s="28"/>
      <c r="I75" s="36">
        <v>2.35</v>
      </c>
      <c r="K75" s="9">
        <v>2908569</v>
      </c>
      <c r="L75" s="28"/>
      <c r="M75" s="36">
        <v>3.91</v>
      </c>
      <c r="N75" s="18"/>
      <c r="O75" s="9">
        <f t="shared" si="24"/>
        <v>1162291.25</v>
      </c>
    </row>
    <row r="76" spans="1:15" ht="15" customHeight="1" x14ac:dyDescent="0.2">
      <c r="A76" s="8">
        <v>3622</v>
      </c>
      <c r="C76" s="2" t="s">
        <v>61</v>
      </c>
      <c r="E76" s="10">
        <v>42685560.460000001</v>
      </c>
      <c r="G76" s="9">
        <f t="shared" si="23"/>
        <v>678700.41</v>
      </c>
      <c r="H76" s="28"/>
      <c r="I76" s="36">
        <v>1.59</v>
      </c>
      <c r="K76" s="9">
        <v>739611</v>
      </c>
      <c r="L76" s="28"/>
      <c r="M76" s="36">
        <v>1.73</v>
      </c>
      <c r="N76" s="18"/>
      <c r="O76" s="9">
        <f t="shared" si="24"/>
        <v>60910.589999999967</v>
      </c>
    </row>
    <row r="77" spans="1:15" ht="15" customHeight="1" x14ac:dyDescent="0.2">
      <c r="A77" s="8">
        <v>3640</v>
      </c>
      <c r="C77" s="2" t="s">
        <v>60</v>
      </c>
      <c r="E77" s="10">
        <v>74482036.530000001</v>
      </c>
      <c r="G77" s="9">
        <f t="shared" si="23"/>
        <v>1556674.5600000001</v>
      </c>
      <c r="H77" s="28"/>
      <c r="I77" s="36">
        <v>2.09</v>
      </c>
      <c r="K77" s="9">
        <v>1770540</v>
      </c>
      <c r="L77" s="28"/>
      <c r="M77" s="36">
        <v>2.38</v>
      </c>
      <c r="N77" s="18"/>
      <c r="O77" s="9">
        <f t="shared" si="24"/>
        <v>213865.43999999994</v>
      </c>
    </row>
    <row r="78" spans="1:15" ht="15" customHeight="1" x14ac:dyDescent="0.2">
      <c r="A78" s="8">
        <v>3650</v>
      </c>
      <c r="C78" s="2" t="s">
        <v>59</v>
      </c>
      <c r="E78" s="10">
        <v>144890225.86000001</v>
      </c>
      <c r="G78" s="9">
        <f t="shared" si="23"/>
        <v>3100650.83</v>
      </c>
      <c r="H78" s="28"/>
      <c r="I78" s="36">
        <v>2.14</v>
      </c>
      <c r="K78" s="9">
        <v>3640144</v>
      </c>
      <c r="L78" s="28"/>
      <c r="M78" s="36">
        <v>2.5099999999999998</v>
      </c>
      <c r="N78" s="18"/>
      <c r="O78" s="9">
        <f t="shared" si="24"/>
        <v>539493.16999999993</v>
      </c>
    </row>
    <row r="79" spans="1:15" ht="15" customHeight="1" x14ac:dyDescent="0.2">
      <c r="A79" s="8">
        <v>3651</v>
      </c>
      <c r="C79" s="2" t="s">
        <v>72</v>
      </c>
      <c r="E79" s="10">
        <v>7177611.9199999999</v>
      </c>
      <c r="G79" s="9">
        <f t="shared" si="23"/>
        <v>118430.6</v>
      </c>
      <c r="H79" s="28"/>
      <c r="I79" s="36">
        <v>1.65</v>
      </c>
      <c r="K79" s="9">
        <v>107441</v>
      </c>
      <c r="L79" s="28"/>
      <c r="M79" s="36">
        <v>1.5</v>
      </c>
      <c r="N79" s="18"/>
      <c r="O79" s="9">
        <f t="shared" si="24"/>
        <v>-10989.600000000006</v>
      </c>
    </row>
    <row r="80" spans="1:15" ht="15" customHeight="1" x14ac:dyDescent="0.2">
      <c r="A80" s="8">
        <v>3660</v>
      </c>
      <c r="C80" s="2" t="s">
        <v>58</v>
      </c>
      <c r="E80" s="10">
        <v>43372544.850000001</v>
      </c>
      <c r="G80" s="9">
        <f t="shared" si="23"/>
        <v>780705.81</v>
      </c>
      <c r="H80" s="28"/>
      <c r="I80" s="36">
        <v>1.8</v>
      </c>
      <c r="K80" s="9">
        <v>694427</v>
      </c>
      <c r="L80" s="28"/>
      <c r="M80" s="36">
        <v>1.6</v>
      </c>
      <c r="N80" s="18"/>
      <c r="O80" s="9">
        <f t="shared" si="24"/>
        <v>-86278.810000000056</v>
      </c>
    </row>
    <row r="81" spans="1:18" ht="15" customHeight="1" x14ac:dyDescent="0.2">
      <c r="A81" s="8">
        <v>3670</v>
      </c>
      <c r="C81" s="2" t="s">
        <v>57</v>
      </c>
      <c r="E81" s="10">
        <v>81870581.370000005</v>
      </c>
      <c r="G81" s="9">
        <f t="shared" si="23"/>
        <v>1694721.03</v>
      </c>
      <c r="H81" s="28"/>
      <c r="I81" s="36">
        <v>2.0699999999999998</v>
      </c>
      <c r="K81" s="9">
        <v>2074660</v>
      </c>
      <c r="L81" s="28"/>
      <c r="M81" s="36">
        <v>2.5299999999999998</v>
      </c>
      <c r="N81" s="18"/>
      <c r="O81" s="9">
        <f t="shared" si="24"/>
        <v>379938.97</v>
      </c>
    </row>
    <row r="82" spans="1:18" ht="15" customHeight="1" x14ac:dyDescent="0.2">
      <c r="A82" s="8">
        <v>3680</v>
      </c>
      <c r="C82" s="2" t="s">
        <v>56</v>
      </c>
      <c r="E82" s="10">
        <v>73741779.670000002</v>
      </c>
      <c r="G82" s="9">
        <f t="shared" si="23"/>
        <v>1238861.8999999999</v>
      </c>
      <c r="H82" s="28"/>
      <c r="I82" s="36">
        <v>1.68</v>
      </c>
      <c r="K82" s="9">
        <v>1498764</v>
      </c>
      <c r="L82" s="28"/>
      <c r="M82" s="36">
        <v>2.0299999999999998</v>
      </c>
      <c r="N82" s="18"/>
      <c r="O82" s="9">
        <f t="shared" si="24"/>
        <v>259902.10000000009</v>
      </c>
    </row>
    <row r="83" spans="1:18" ht="15" customHeight="1" x14ac:dyDescent="0.2">
      <c r="A83" s="8">
        <v>3682</v>
      </c>
      <c r="C83" s="2" t="s">
        <v>55</v>
      </c>
      <c r="E83" s="10">
        <v>273660.52</v>
      </c>
      <c r="G83" s="9">
        <f t="shared" si="23"/>
        <v>848.35</v>
      </c>
      <c r="H83" s="28"/>
      <c r="I83" s="36">
        <v>0.31</v>
      </c>
      <c r="K83" s="9">
        <v>1453</v>
      </c>
      <c r="L83" s="28"/>
      <c r="M83" s="36">
        <v>0.53</v>
      </c>
      <c r="N83" s="18"/>
      <c r="O83" s="9">
        <f t="shared" si="24"/>
        <v>604.65</v>
      </c>
    </row>
    <row r="84" spans="1:18" ht="15" customHeight="1" x14ac:dyDescent="0.2">
      <c r="A84" s="8">
        <v>3691</v>
      </c>
      <c r="C84" s="2" t="s">
        <v>54</v>
      </c>
      <c r="E84" s="10">
        <v>2765626.1</v>
      </c>
      <c r="G84" s="9">
        <f t="shared" si="23"/>
        <v>51717.21</v>
      </c>
      <c r="H84" s="28"/>
      <c r="I84" s="36">
        <v>1.87</v>
      </c>
      <c r="K84" s="9">
        <v>54614</v>
      </c>
      <c r="L84" s="28"/>
      <c r="M84" s="36">
        <v>1.97</v>
      </c>
      <c r="N84" s="18"/>
      <c r="O84" s="9">
        <f t="shared" si="24"/>
        <v>2896.7900000000009</v>
      </c>
    </row>
    <row r="85" spans="1:18" ht="15" customHeight="1" x14ac:dyDescent="0.2">
      <c r="A85" s="8">
        <v>3692</v>
      </c>
      <c r="C85" s="2" t="s">
        <v>53</v>
      </c>
      <c r="E85" s="10">
        <v>19464620.52</v>
      </c>
      <c r="G85" s="9">
        <f t="shared" si="23"/>
        <v>235521.91</v>
      </c>
      <c r="H85" s="28"/>
      <c r="I85" s="36">
        <v>1.21</v>
      </c>
      <c r="K85" s="9">
        <v>330957</v>
      </c>
      <c r="L85" s="28"/>
      <c r="M85" s="36">
        <v>1.7</v>
      </c>
      <c r="N85" s="18"/>
      <c r="O85" s="9">
        <f t="shared" si="24"/>
        <v>95435.09</v>
      </c>
    </row>
    <row r="86" spans="1:18" ht="15" customHeight="1" x14ac:dyDescent="0.2">
      <c r="A86" s="8">
        <v>3700</v>
      </c>
      <c r="C86" s="2" t="s">
        <v>70</v>
      </c>
      <c r="E86" s="10">
        <v>2620523.38</v>
      </c>
      <c r="G86" s="9">
        <f t="shared" si="23"/>
        <v>165617.07999999999</v>
      </c>
      <c r="H86" s="28"/>
      <c r="I86" s="36">
        <v>6.32</v>
      </c>
      <c r="K86" s="9">
        <v>120438</v>
      </c>
      <c r="L86" s="28"/>
      <c r="M86" s="36">
        <v>4.5999999999999996</v>
      </c>
      <c r="N86" s="18"/>
      <c r="O86" s="9">
        <f t="shared" si="24"/>
        <v>-45179.079999999987</v>
      </c>
    </row>
    <row r="87" spans="1:18" ht="15" customHeight="1" x14ac:dyDescent="0.2">
      <c r="A87" s="8">
        <v>3702</v>
      </c>
      <c r="C87" s="2" t="s">
        <v>45</v>
      </c>
      <c r="E87" s="10">
        <v>25906841.190000001</v>
      </c>
      <c r="G87" s="9">
        <f t="shared" si="23"/>
        <v>1774618.62</v>
      </c>
      <c r="H87" s="28"/>
      <c r="I87" s="36">
        <v>6.85</v>
      </c>
      <c r="K87" s="9">
        <v>1586353</v>
      </c>
      <c r="L87" s="28"/>
      <c r="M87" s="36">
        <v>6.12</v>
      </c>
      <c r="N87" s="18"/>
      <c r="O87" s="9">
        <f t="shared" si="24"/>
        <v>-188265.62000000011</v>
      </c>
    </row>
    <row r="88" spans="1:18" ht="15" customHeight="1" x14ac:dyDescent="0.2">
      <c r="A88" s="8">
        <v>3711</v>
      </c>
      <c r="C88" s="2" t="s">
        <v>77</v>
      </c>
      <c r="E88" s="10">
        <v>1051.24</v>
      </c>
      <c r="G88" s="9">
        <f t="shared" si="23"/>
        <v>0</v>
      </c>
      <c r="H88" s="28"/>
      <c r="I88" s="61" t="s">
        <v>85</v>
      </c>
      <c r="K88" s="9">
        <v>48</v>
      </c>
      <c r="L88" s="28"/>
      <c r="M88" s="36">
        <v>4.57</v>
      </c>
      <c r="N88" s="18"/>
      <c r="O88" s="9">
        <f t="shared" si="24"/>
        <v>48</v>
      </c>
    </row>
    <row r="89" spans="1:18" ht="15" customHeight="1" x14ac:dyDescent="0.2">
      <c r="A89" s="8">
        <v>3712</v>
      </c>
      <c r="C89" s="2" t="s">
        <v>46</v>
      </c>
      <c r="E89" s="10">
        <v>861284.3</v>
      </c>
      <c r="G89" s="9">
        <f t="shared" si="23"/>
        <v>45303.55</v>
      </c>
      <c r="H89" s="28"/>
      <c r="I89" s="36">
        <v>5.26</v>
      </c>
      <c r="K89" s="9">
        <v>92852</v>
      </c>
      <c r="L89" s="28"/>
      <c r="M89" s="36">
        <v>10.78</v>
      </c>
      <c r="N89" s="18"/>
      <c r="O89" s="9">
        <f t="shared" si="24"/>
        <v>47548.45</v>
      </c>
      <c r="Q89" s="9"/>
      <c r="R89" s="9"/>
    </row>
    <row r="90" spans="1:18" ht="15" customHeight="1" x14ac:dyDescent="0.2">
      <c r="A90" s="8">
        <v>3720</v>
      </c>
      <c r="C90" s="2" t="s">
        <v>71</v>
      </c>
      <c r="E90" s="10">
        <v>9647.36</v>
      </c>
      <c r="G90" s="9">
        <f t="shared" si="23"/>
        <v>0</v>
      </c>
      <c r="H90" s="28"/>
      <c r="I90" s="50">
        <v>0</v>
      </c>
      <c r="K90" s="9">
        <v>0</v>
      </c>
      <c r="L90" s="28"/>
      <c r="M90" s="50">
        <v>0</v>
      </c>
      <c r="N90" s="26"/>
      <c r="O90" s="9">
        <f t="shared" si="24"/>
        <v>0</v>
      </c>
    </row>
    <row r="91" spans="1:18" ht="15" customHeight="1" x14ac:dyDescent="0.2">
      <c r="A91" s="8">
        <v>3731</v>
      </c>
      <c r="C91" s="2" t="s">
        <v>52</v>
      </c>
      <c r="E91" s="10">
        <v>2507459.2200000002</v>
      </c>
      <c r="G91" s="9">
        <f t="shared" si="23"/>
        <v>18304.45</v>
      </c>
      <c r="H91" s="28"/>
      <c r="I91" s="36">
        <v>0.73</v>
      </c>
      <c r="K91" s="9">
        <v>31453</v>
      </c>
      <c r="L91" s="28"/>
      <c r="M91" s="36">
        <v>1.25</v>
      </c>
      <c r="N91" s="18"/>
      <c r="O91" s="9">
        <f t="shared" si="24"/>
        <v>13148.55</v>
      </c>
    </row>
    <row r="92" spans="1:18" ht="15" customHeight="1" x14ac:dyDescent="0.2">
      <c r="A92" s="8">
        <v>3732</v>
      </c>
      <c r="C92" s="2" t="s">
        <v>51</v>
      </c>
      <c r="E92" s="10">
        <v>3368422.54</v>
      </c>
      <c r="G92" s="9">
        <f t="shared" si="23"/>
        <v>39747.39</v>
      </c>
      <c r="H92" s="28"/>
      <c r="I92" s="36">
        <v>1.18</v>
      </c>
      <c r="K92" s="9">
        <v>37692</v>
      </c>
      <c r="L92" s="28"/>
      <c r="M92" s="36">
        <v>1.1200000000000001</v>
      </c>
      <c r="N92" s="18"/>
      <c r="O92" s="9">
        <f t="shared" si="24"/>
        <v>-2055.3899999999994</v>
      </c>
    </row>
    <row r="93" spans="1:18" ht="15" customHeight="1" x14ac:dyDescent="0.2">
      <c r="A93" s="8">
        <v>3733</v>
      </c>
      <c r="C93" s="2" t="s">
        <v>50</v>
      </c>
      <c r="E93" s="29">
        <v>3858522.09</v>
      </c>
      <c r="G93" s="19">
        <f t="shared" ref="G93" si="25">ROUND(E93*I93/100,2)</f>
        <v>103022.54</v>
      </c>
      <c r="H93" s="28"/>
      <c r="I93" s="36">
        <v>2.67</v>
      </c>
      <c r="K93" s="19">
        <v>162629</v>
      </c>
      <c r="L93" s="28"/>
      <c r="M93" s="36">
        <v>4.21</v>
      </c>
      <c r="N93" s="18"/>
      <c r="O93" s="19">
        <f t="shared" ref="O93" si="26">K93-G93</f>
        <v>59606.460000000006</v>
      </c>
    </row>
    <row r="94" spans="1:18" ht="15" customHeight="1" x14ac:dyDescent="0.2">
      <c r="H94" s="28"/>
      <c r="I94" s="36"/>
      <c r="L94" s="28"/>
      <c r="M94" s="36"/>
      <c r="N94" s="18"/>
    </row>
    <row r="95" spans="1:18" s="14" customFormat="1" ht="15" customHeight="1" x14ac:dyDescent="0.25">
      <c r="A95" s="13"/>
      <c r="B95" s="17" t="s">
        <v>15</v>
      </c>
      <c r="D95" s="2"/>
      <c r="E95" s="21">
        <f>SUBTOTAL(9,E73:E93)</f>
        <v>610085467.76000011</v>
      </c>
      <c r="F95" s="21"/>
      <c r="G95" s="20">
        <f>SUBTOTAL(9,G73:G93)</f>
        <v>13428145.629999999</v>
      </c>
      <c r="H95" s="49"/>
      <c r="I95" s="37"/>
      <c r="J95" s="20"/>
      <c r="K95" s="20">
        <f>SUBTOTAL(9,K73:K93)</f>
        <v>15910434</v>
      </c>
      <c r="L95" s="49"/>
      <c r="M95" s="37"/>
      <c r="N95" s="22"/>
      <c r="O95" s="20">
        <f>SUBTOTAL(9,O73:O93)</f>
        <v>2482288.3699999996</v>
      </c>
    </row>
    <row r="96" spans="1:18" ht="15" customHeight="1" x14ac:dyDescent="0.2">
      <c r="H96" s="28"/>
      <c r="I96" s="36"/>
      <c r="L96" s="28"/>
      <c r="M96" s="36"/>
      <c r="N96" s="18"/>
    </row>
    <row r="97" spans="1:16" ht="15" customHeight="1" x14ac:dyDescent="0.2">
      <c r="H97" s="28"/>
      <c r="I97" s="36"/>
      <c r="L97" s="28"/>
      <c r="M97" s="36"/>
      <c r="N97" s="18"/>
    </row>
    <row r="98" spans="1:16" ht="15" customHeight="1" x14ac:dyDescent="0.25">
      <c r="B98" s="17" t="s">
        <v>16</v>
      </c>
      <c r="H98" s="28"/>
      <c r="I98" s="36"/>
      <c r="L98" s="28"/>
      <c r="M98" s="36"/>
      <c r="N98" s="18"/>
    </row>
    <row r="99" spans="1:16" ht="15" customHeight="1" x14ac:dyDescent="0.2">
      <c r="A99" s="8">
        <v>3900</v>
      </c>
      <c r="C99" s="2" t="s">
        <v>35</v>
      </c>
      <c r="E99" s="10">
        <v>165341.66</v>
      </c>
      <c r="G99" s="9">
        <f t="shared" ref="G99:G106" si="27">ROUND(E99*I99/100,2)</f>
        <v>5621.62</v>
      </c>
      <c r="H99" s="28"/>
      <c r="I99" s="36">
        <v>3.4</v>
      </c>
      <c r="K99" s="9">
        <v>5505</v>
      </c>
      <c r="L99" s="28"/>
      <c r="M99" s="36">
        <v>3.33</v>
      </c>
      <c r="N99" s="18"/>
      <c r="O99" s="9">
        <f t="shared" ref="O99:O105" si="28">K99-G99</f>
        <v>-116.61999999999989</v>
      </c>
    </row>
    <row r="100" spans="1:16" ht="15" customHeight="1" x14ac:dyDescent="0.2">
      <c r="A100" s="8">
        <v>3910</v>
      </c>
      <c r="C100" s="2" t="s">
        <v>26</v>
      </c>
      <c r="E100" s="10">
        <v>374028.27</v>
      </c>
      <c r="G100" s="9">
        <f t="shared" si="27"/>
        <v>18701.41</v>
      </c>
      <c r="H100" s="28"/>
      <c r="I100" s="36">
        <v>5</v>
      </c>
      <c r="K100" s="9">
        <v>18699</v>
      </c>
      <c r="L100" s="28"/>
      <c r="M100" s="36">
        <v>5</v>
      </c>
      <c r="N100" s="18"/>
      <c r="O100" s="9">
        <f t="shared" si="28"/>
        <v>-2.4099999999998545</v>
      </c>
      <c r="P100" s="18"/>
    </row>
    <row r="101" spans="1:16" ht="15" customHeight="1" x14ac:dyDescent="0.2">
      <c r="A101" s="8">
        <v>3911</v>
      </c>
      <c r="C101" s="2" t="s">
        <v>27</v>
      </c>
      <c r="E101" s="10">
        <v>2793949.44</v>
      </c>
      <c r="G101" s="9">
        <f t="shared" si="27"/>
        <v>558789.89</v>
      </c>
      <c r="H101" s="28"/>
      <c r="I101" s="36">
        <v>20</v>
      </c>
      <c r="K101" s="9">
        <v>558763</v>
      </c>
      <c r="L101" s="28"/>
      <c r="M101" s="36">
        <v>20</v>
      </c>
      <c r="N101" s="18"/>
      <c r="O101" s="9">
        <f t="shared" si="28"/>
        <v>-26.89000000001397</v>
      </c>
      <c r="P101" s="18"/>
    </row>
    <row r="102" spans="1:16" ht="15" customHeight="1" x14ac:dyDescent="0.2">
      <c r="A102" s="8">
        <v>3920</v>
      </c>
      <c r="C102" s="2" t="s">
        <v>47</v>
      </c>
      <c r="E102" s="10">
        <v>1059153.6499999999</v>
      </c>
      <c r="G102" s="9">
        <f t="shared" si="27"/>
        <v>90663.55</v>
      </c>
      <c r="H102" s="28"/>
      <c r="I102" s="36">
        <v>8.56</v>
      </c>
      <c r="K102" s="9">
        <v>65691</v>
      </c>
      <c r="L102" s="28"/>
      <c r="M102" s="36">
        <v>6.2</v>
      </c>
      <c r="N102" s="18"/>
      <c r="O102" s="9">
        <f t="shared" si="28"/>
        <v>-24972.550000000003</v>
      </c>
      <c r="P102" s="18"/>
    </row>
    <row r="103" spans="1:16" ht="15" customHeight="1" x14ac:dyDescent="0.2">
      <c r="A103" s="8">
        <v>3921</v>
      </c>
      <c r="C103" s="2" t="s">
        <v>48</v>
      </c>
      <c r="E103" s="10">
        <v>272066.39</v>
      </c>
      <c r="G103" s="9">
        <f t="shared" si="27"/>
        <v>10447.35</v>
      </c>
      <c r="H103" s="28"/>
      <c r="I103" s="36">
        <v>3.84</v>
      </c>
      <c r="K103" s="9">
        <v>5253</v>
      </c>
      <c r="L103" s="28"/>
      <c r="M103" s="36">
        <v>1.93</v>
      </c>
      <c r="N103" s="18"/>
      <c r="O103" s="9">
        <f t="shared" si="28"/>
        <v>-5194.3500000000004</v>
      </c>
      <c r="P103" s="18"/>
    </row>
    <row r="104" spans="1:16" ht="15" customHeight="1" x14ac:dyDescent="0.25">
      <c r="A104" s="8">
        <v>3940</v>
      </c>
      <c r="C104" s="2" t="s">
        <v>28</v>
      </c>
      <c r="E104" s="10">
        <v>3161672.92</v>
      </c>
      <c r="G104" s="9">
        <f t="shared" si="27"/>
        <v>126466.92</v>
      </c>
      <c r="H104" s="14"/>
      <c r="I104" s="36">
        <v>4</v>
      </c>
      <c r="K104" s="9">
        <v>126327</v>
      </c>
      <c r="L104" s="14"/>
      <c r="M104" s="36">
        <v>4</v>
      </c>
      <c r="N104" s="18"/>
      <c r="O104" s="9">
        <f t="shared" si="28"/>
        <v>-139.91999999999825</v>
      </c>
      <c r="P104" s="18"/>
    </row>
    <row r="105" spans="1:16" ht="15" customHeight="1" x14ac:dyDescent="0.25">
      <c r="A105" s="8">
        <v>3960</v>
      </c>
      <c r="C105" s="2" t="s">
        <v>49</v>
      </c>
      <c r="E105" s="10">
        <v>11770</v>
      </c>
      <c r="G105" s="9">
        <f t="shared" si="27"/>
        <v>793.3</v>
      </c>
      <c r="H105" s="14"/>
      <c r="I105" s="36">
        <v>6.74</v>
      </c>
      <c r="K105" s="9">
        <v>492</v>
      </c>
      <c r="L105" s="14"/>
      <c r="M105" s="36">
        <v>4.18</v>
      </c>
      <c r="N105" s="18"/>
      <c r="O105" s="9">
        <f t="shared" si="28"/>
        <v>-301.29999999999995</v>
      </c>
      <c r="P105" s="18"/>
    </row>
    <row r="106" spans="1:16" ht="15" customHeight="1" x14ac:dyDescent="0.2">
      <c r="A106" s="8">
        <v>3970</v>
      </c>
      <c r="C106" s="2" t="s">
        <v>21</v>
      </c>
      <c r="E106" s="29">
        <v>9004323.9700000007</v>
      </c>
      <c r="G106" s="19">
        <f t="shared" si="27"/>
        <v>600588.41</v>
      </c>
      <c r="I106" s="36">
        <v>6.67</v>
      </c>
      <c r="K106" s="19">
        <v>600577</v>
      </c>
      <c r="M106" s="36">
        <v>6.67</v>
      </c>
      <c r="N106" s="18"/>
      <c r="O106" s="19">
        <f t="shared" ref="O106" si="29">K106-G106</f>
        <v>-11.410000000032596</v>
      </c>
      <c r="P106" s="18"/>
    </row>
    <row r="107" spans="1:16" ht="15" customHeight="1" x14ac:dyDescent="0.2">
      <c r="I107" s="36"/>
      <c r="M107" s="36"/>
      <c r="N107" s="18"/>
    </row>
    <row r="108" spans="1:16" s="14" customFormat="1" ht="15" customHeight="1" x14ac:dyDescent="0.25">
      <c r="A108" s="13"/>
      <c r="B108" s="17" t="s">
        <v>17</v>
      </c>
      <c r="D108" s="2"/>
      <c r="E108" s="21">
        <f>SUBTOTAL(9,E99:E106)</f>
        <v>16842306.300000001</v>
      </c>
      <c r="F108" s="21"/>
      <c r="G108" s="20">
        <f>SUBTOTAL(9,G99:G106)</f>
        <v>1412072.4500000002</v>
      </c>
      <c r="I108" s="37"/>
      <c r="J108" s="20"/>
      <c r="K108" s="20">
        <f>SUBTOTAL(9,K99:K106)</f>
        <v>1381307</v>
      </c>
      <c r="M108" s="37"/>
      <c r="N108" s="22"/>
      <c r="O108" s="20">
        <f>SUBTOTAL(9,O99:O106)</f>
        <v>-30765.450000000044</v>
      </c>
    </row>
    <row r="109" spans="1:16" ht="15" customHeight="1" x14ac:dyDescent="0.2">
      <c r="I109" s="36"/>
      <c r="M109" s="36"/>
      <c r="N109" s="18"/>
    </row>
    <row r="110" spans="1:16" s="14" customFormat="1" ht="15" customHeight="1" x14ac:dyDescent="0.25">
      <c r="A110" s="13"/>
      <c r="E110" s="21"/>
      <c r="F110" s="21"/>
      <c r="G110" s="20"/>
      <c r="H110" s="2"/>
      <c r="I110" s="22"/>
      <c r="J110" s="20"/>
      <c r="K110" s="20"/>
      <c r="L110" s="2"/>
      <c r="M110" s="22"/>
      <c r="N110" s="22"/>
      <c r="O110" s="20"/>
    </row>
    <row r="111" spans="1:16" s="14" customFormat="1" ht="15" customHeight="1" thickBot="1" x14ac:dyDescent="0.3">
      <c r="A111" s="13"/>
      <c r="B111" s="14" t="s">
        <v>39</v>
      </c>
      <c r="E111" s="31">
        <f>SUBTOTAL(9,E13:E109)</f>
        <v>2016306851.4699998</v>
      </c>
      <c r="F111" s="21"/>
      <c r="G111" s="51">
        <f>SUBTOTAL(9,G13:G109)</f>
        <v>49745792.769999981</v>
      </c>
      <c r="H111" s="2"/>
      <c r="I111" s="22"/>
      <c r="J111" s="20"/>
      <c r="K111" s="51">
        <f>SUBTOTAL(9,K13:K109)</f>
        <v>75726092</v>
      </c>
      <c r="L111" s="2"/>
      <c r="M111" s="22"/>
      <c r="N111" s="22"/>
      <c r="O111" s="51">
        <f>SUBTOTAL(9,O13:O109)</f>
        <v>25980299.229999989</v>
      </c>
    </row>
    <row r="112" spans="1:16" ht="15" customHeight="1" thickTop="1" x14ac:dyDescent="0.25">
      <c r="B112" s="14"/>
      <c r="D112" s="14"/>
      <c r="E112" s="21"/>
      <c r="F112" s="21"/>
      <c r="G112" s="20"/>
      <c r="I112" s="22"/>
      <c r="J112" s="20"/>
      <c r="K112" s="20"/>
      <c r="M112" s="22"/>
      <c r="N112" s="22"/>
      <c r="O112" s="20"/>
    </row>
    <row r="113" spans="1:16" ht="15" customHeight="1" x14ac:dyDescent="0.25">
      <c r="B113" s="14"/>
      <c r="D113" s="14"/>
      <c r="E113" s="21"/>
      <c r="F113" s="21"/>
      <c r="G113" s="20"/>
      <c r="I113" s="22"/>
      <c r="J113" s="20"/>
      <c r="K113" s="20"/>
      <c r="M113" s="22"/>
      <c r="N113" s="22"/>
      <c r="O113" s="20"/>
    </row>
    <row r="114" spans="1:16" ht="15" customHeight="1" x14ac:dyDescent="0.25">
      <c r="B114" s="14"/>
      <c r="D114" s="14"/>
      <c r="E114" s="21"/>
      <c r="F114" s="21"/>
      <c r="G114" s="20"/>
      <c r="I114" s="22"/>
      <c r="J114" s="20"/>
      <c r="K114" s="20"/>
      <c r="M114" s="22"/>
      <c r="N114" s="22"/>
      <c r="O114" s="20"/>
    </row>
    <row r="115" spans="1:16" s="9" customFormat="1" ht="15" customHeight="1" x14ac:dyDescent="0.2">
      <c r="A115" s="8"/>
      <c r="B115" s="2"/>
      <c r="C115" s="2"/>
      <c r="D115" s="2"/>
      <c r="E115" s="10"/>
      <c r="F115" s="10"/>
      <c r="H115" s="30"/>
      <c r="L115" s="30"/>
      <c r="P115" s="2"/>
    </row>
    <row r="116" spans="1:16" s="9" customFormat="1" ht="15" customHeight="1" x14ac:dyDescent="0.2">
      <c r="A116" s="8"/>
      <c r="B116" s="2"/>
      <c r="C116" s="2"/>
      <c r="D116" s="2"/>
      <c r="E116" s="10"/>
      <c r="F116" s="10"/>
      <c r="H116" s="30"/>
      <c r="L116" s="30"/>
      <c r="P116" s="2"/>
    </row>
    <row r="117" spans="1:16" s="9" customFormat="1" ht="15" customHeight="1" x14ac:dyDescent="0.25">
      <c r="A117" s="8"/>
      <c r="B117" s="2"/>
      <c r="C117" s="2"/>
      <c r="D117" s="2"/>
      <c r="E117" s="10"/>
      <c r="F117" s="10"/>
      <c r="H117" s="52"/>
      <c r="L117" s="52"/>
      <c r="P117" s="2"/>
    </row>
    <row r="118" spans="1:16" s="9" customFormat="1" ht="15" customHeight="1" x14ac:dyDescent="0.25">
      <c r="A118" s="8"/>
      <c r="B118" s="2"/>
      <c r="C118" s="2"/>
      <c r="D118" s="2"/>
      <c r="E118" s="10"/>
      <c r="F118" s="10"/>
      <c r="H118" s="52"/>
      <c r="L118" s="52"/>
      <c r="P118" s="2"/>
    </row>
    <row r="119" spans="1:16" s="9" customFormat="1" ht="15" customHeight="1" x14ac:dyDescent="0.2">
      <c r="A119" s="8"/>
      <c r="B119" s="2"/>
      <c r="C119" s="2"/>
      <c r="D119" s="2"/>
      <c r="E119" s="10"/>
      <c r="F119" s="10"/>
      <c r="H119" s="30"/>
      <c r="L119" s="30"/>
      <c r="P119" s="2"/>
    </row>
    <row r="120" spans="1:16" s="9" customFormat="1" ht="15" customHeight="1" x14ac:dyDescent="0.2">
      <c r="A120" s="8"/>
      <c r="B120" s="2"/>
      <c r="C120" s="2"/>
      <c r="D120" s="2"/>
      <c r="E120" s="10"/>
      <c r="F120" s="10"/>
      <c r="H120" s="30"/>
      <c r="L120" s="30"/>
      <c r="P120" s="2"/>
    </row>
    <row r="121" spans="1:16" s="9" customFormat="1" ht="15" customHeight="1" x14ac:dyDescent="0.2">
      <c r="A121" s="8"/>
      <c r="B121" s="2"/>
      <c r="C121" s="2"/>
      <c r="D121" s="2"/>
      <c r="E121" s="10"/>
      <c r="F121" s="10"/>
      <c r="H121" s="2"/>
      <c r="L121" s="2"/>
      <c r="P121" s="2"/>
    </row>
    <row r="122" spans="1:16" s="9" customFormat="1" ht="15" customHeight="1" x14ac:dyDescent="0.2">
      <c r="A122" s="8"/>
      <c r="B122" s="2"/>
      <c r="C122" s="2"/>
      <c r="D122" s="2"/>
      <c r="E122" s="10"/>
      <c r="F122" s="10"/>
      <c r="H122" s="2"/>
      <c r="L122" s="2"/>
      <c r="P122" s="2"/>
    </row>
    <row r="123" spans="1:16" s="9" customFormat="1" ht="15" customHeight="1" x14ac:dyDescent="0.2">
      <c r="A123" s="8"/>
      <c r="B123" s="2"/>
      <c r="C123" s="2"/>
      <c r="D123" s="2"/>
      <c r="E123" s="10"/>
      <c r="F123" s="10"/>
      <c r="H123" s="2"/>
      <c r="L123" s="2"/>
      <c r="P123" s="2"/>
    </row>
    <row r="124" spans="1:16" s="9" customFormat="1" ht="15" customHeight="1" x14ac:dyDescent="0.25">
      <c r="A124" s="8"/>
      <c r="B124" s="2"/>
      <c r="C124" s="2"/>
      <c r="D124" s="2"/>
      <c r="E124" s="10"/>
      <c r="F124" s="10"/>
      <c r="H124" s="14"/>
      <c r="L124" s="14"/>
      <c r="P124" s="2"/>
    </row>
    <row r="125" spans="1:16" s="9" customFormat="1" ht="15" customHeight="1" x14ac:dyDescent="0.2">
      <c r="A125" s="8"/>
      <c r="B125" s="2"/>
      <c r="C125" s="2"/>
      <c r="D125" s="2"/>
      <c r="E125" s="10"/>
      <c r="F125" s="10"/>
      <c r="H125" s="2"/>
      <c r="L125" s="2"/>
      <c r="P125" s="2"/>
    </row>
    <row r="126" spans="1:16" s="9" customFormat="1" ht="15" customHeight="1" x14ac:dyDescent="0.2">
      <c r="A126" s="8"/>
      <c r="B126" s="2"/>
      <c r="C126" s="2"/>
      <c r="D126" s="2"/>
      <c r="E126" s="10"/>
      <c r="F126" s="10"/>
      <c r="H126" s="30"/>
      <c r="L126" s="30"/>
      <c r="P126" s="2"/>
    </row>
    <row r="127" spans="1:16" s="9" customFormat="1" ht="15" customHeight="1" x14ac:dyDescent="0.2">
      <c r="A127" s="8"/>
      <c r="B127" s="2"/>
      <c r="C127" s="2"/>
      <c r="D127" s="2"/>
      <c r="E127" s="10"/>
      <c r="F127" s="10"/>
      <c r="H127" s="30"/>
      <c r="L127" s="30"/>
      <c r="P127" s="2"/>
    </row>
    <row r="128" spans="1:16" s="9" customFormat="1" ht="15" customHeight="1" x14ac:dyDescent="0.2">
      <c r="A128" s="8"/>
      <c r="B128" s="2"/>
      <c r="C128" s="2"/>
      <c r="D128" s="2"/>
      <c r="E128" s="10"/>
      <c r="F128" s="10"/>
      <c r="H128" s="30"/>
      <c r="L128" s="30"/>
      <c r="P128" s="2"/>
    </row>
    <row r="129" spans="1:16" s="9" customFormat="1" ht="15" customHeight="1" x14ac:dyDescent="0.2">
      <c r="A129" s="8"/>
      <c r="B129" s="2"/>
      <c r="C129" s="2"/>
      <c r="D129" s="2"/>
      <c r="E129" s="10"/>
      <c r="F129" s="10"/>
      <c r="H129" s="30"/>
      <c r="L129" s="30"/>
      <c r="P129" s="2"/>
    </row>
    <row r="130" spans="1:16" s="9" customFormat="1" ht="15" customHeight="1" x14ac:dyDescent="0.2">
      <c r="A130" s="8"/>
      <c r="B130" s="2"/>
      <c r="C130" s="2"/>
      <c r="D130" s="2"/>
      <c r="E130" s="10"/>
      <c r="F130" s="10"/>
      <c r="H130" s="30"/>
      <c r="L130" s="30"/>
      <c r="P130" s="2"/>
    </row>
    <row r="131" spans="1:16" s="9" customFormat="1" ht="15" customHeight="1" x14ac:dyDescent="0.2">
      <c r="A131" s="8"/>
      <c r="B131" s="2"/>
      <c r="C131" s="2"/>
      <c r="D131" s="2"/>
      <c r="E131" s="10"/>
      <c r="F131" s="10"/>
      <c r="H131" s="30"/>
      <c r="L131" s="30"/>
      <c r="P131" s="2"/>
    </row>
  </sheetData>
  <printOptions horizontalCentered="1"/>
  <pageMargins left="0.75" right="0.75" top="0.75" bottom="0.75" header="0.3" footer="0.3"/>
  <pageSetup scale="43" fitToHeight="0" orientation="portrait" r:id="rId1"/>
  <headerFooter alignWithMargins="0">
    <oddHeader>&amp;R&amp;"Times New Roman,Bold"KyPSC Case No. 2022-00372
STAFF-DR-04-009 Attachment
 Page &amp;P of &amp;N</oddHeader>
  </headerFooter>
  <rowBreaks count="1" manualBreakCount="1">
    <brk id="97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Spanos/Dang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258CC7-ACEA-4A2B-B6B6-EA930C7F756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5fd72d-7e83-4669-aadd-86863736241e"/>
    <ds:schemaRef ds:uri="5ba878c6-b33b-4b7d-8b1a-66240161f50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22F3D6-34FD-482E-B93E-00D0FFA3B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CD021A-9338-486E-B3DA-23BC4734A6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DEK 2021</vt:lpstr>
      <vt:lpstr>'DEK 2021'!Print_Area</vt:lpstr>
      <vt:lpstr>'DEK 2021'!Print_Titles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Depr. Expense at proposed rate</dc:subject>
  <dc:creator>John J. Spanos</dc:creator>
  <cp:lastModifiedBy>Sunderman, Minna</cp:lastModifiedBy>
  <cp:lastPrinted>2023-04-11T17:14:26Z</cp:lastPrinted>
  <dcterms:created xsi:type="dcterms:W3CDTF">2002-11-15T14:48:58Z</dcterms:created>
  <dcterms:modified xsi:type="dcterms:W3CDTF">2023-04-12T00:42:08Z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